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ronixonline-my.sharepoint.com/personal/rlovell_smxtech_com/Documents/Clients/Comm of MA/EOANF/DOR/MPA/python/"/>
    </mc:Choice>
  </mc:AlternateContent>
  <xr:revisionPtr revIDLastSave="0" documentId="8_{5941420D-2203-4168-B6D7-B8D9BA343392}" xr6:coauthVersionLast="47" xr6:coauthVersionMax="47" xr10:uidLastSave="{00000000-0000-0000-0000-000000000000}"/>
  <bookViews>
    <workbookView xWindow="-13800" yWindow="-16320" windowWidth="29040" windowHeight="15840" xr2:uid="{CC1ABF75-C6CF-4F6A-8984-EEFB24A7E297}"/>
  </bookViews>
  <sheets>
    <sheet name="Databases" sheetId="1" r:id="rId1"/>
  </sheets>
  <externalReferences>
    <externalReference r:id="rId2"/>
  </externalReferences>
  <definedNames>
    <definedName name="Apps">[1]!App_List[#All]</definedName>
    <definedName name="Databases">DB_List[#All]</definedName>
    <definedName name="Servers">[1]!Srv_List[#All]</definedName>
    <definedName name="Srv_App_Tbl">[1]!Svr_App_Map[#Data]</definedName>
    <definedName name="SrvApp">[1]!Svr_App_Map[#All]</definedName>
    <definedName name="SrvToApp">[1]!Svr_App_Map[#All]</definedName>
    <definedName name="Svr_App">[1]!Svr_App_Map[#All]</definedName>
    <definedName name="Svr_Inv">[1]!Srv_List[#Data]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9" i="1" l="1"/>
  <c r="V169" i="1" s="1"/>
  <c r="M169" i="1"/>
  <c r="L169" i="1"/>
  <c r="J169" i="1"/>
  <c r="F169" i="1"/>
  <c r="N169" i="1" s="1"/>
  <c r="AA169" i="1" s="1"/>
  <c r="D169" i="1"/>
  <c r="B169" i="1"/>
  <c r="U168" i="1"/>
  <c r="V168" i="1" s="1"/>
  <c r="K168" i="1"/>
  <c r="L168" i="1" s="1"/>
  <c r="J168" i="1"/>
  <c r="F168" i="1"/>
  <c r="N168" i="1" s="1"/>
  <c r="AA168" i="1" s="1"/>
  <c r="D168" i="1"/>
  <c r="B168" i="1"/>
  <c r="U167" i="1"/>
  <c r="V167" i="1" s="1"/>
  <c r="S167" i="1"/>
  <c r="O167" i="1"/>
  <c r="N167" i="1"/>
  <c r="AA167" i="1" s="1"/>
  <c r="K167" i="1"/>
  <c r="AG167" i="1" s="1"/>
  <c r="J167" i="1"/>
  <c r="F167" i="1"/>
  <c r="D167" i="1"/>
  <c r="B167" i="1"/>
  <c r="V166" i="1"/>
  <c r="U166" i="1"/>
  <c r="S166" i="1" s="1"/>
  <c r="K166" i="1"/>
  <c r="AG166" i="1" s="1"/>
  <c r="J166" i="1"/>
  <c r="F166" i="1"/>
  <c r="N166" i="1" s="1"/>
  <c r="AA166" i="1" s="1"/>
  <c r="D166" i="1"/>
  <c r="B166" i="1"/>
  <c r="U165" i="1"/>
  <c r="V165" i="1" s="1"/>
  <c r="K165" i="1"/>
  <c r="M165" i="1" s="1"/>
  <c r="J165" i="1"/>
  <c r="F165" i="1"/>
  <c r="N165" i="1" s="1"/>
  <c r="AA165" i="1" s="1"/>
  <c r="D165" i="1"/>
  <c r="B165" i="1"/>
  <c r="U164" i="1"/>
  <c r="O164" i="1" s="1"/>
  <c r="S164" i="1"/>
  <c r="K164" i="1"/>
  <c r="J164" i="1"/>
  <c r="F164" i="1"/>
  <c r="N164" i="1" s="1"/>
  <c r="AA164" i="1" s="1"/>
  <c r="D164" i="1"/>
  <c r="B164" i="1"/>
  <c r="U163" i="1"/>
  <c r="V163" i="1" s="1"/>
  <c r="S163" i="1"/>
  <c r="O163" i="1"/>
  <c r="K163" i="1"/>
  <c r="J163" i="1"/>
  <c r="F163" i="1"/>
  <c r="N163" i="1" s="1"/>
  <c r="AA163" i="1" s="1"/>
  <c r="D163" i="1"/>
  <c r="B163" i="1"/>
  <c r="U162" i="1"/>
  <c r="S162" i="1" s="1"/>
  <c r="O162" i="1"/>
  <c r="M162" i="1"/>
  <c r="K162" i="1"/>
  <c r="L162" i="1" s="1"/>
  <c r="J162" i="1"/>
  <c r="F162" i="1"/>
  <c r="N162" i="1" s="1"/>
  <c r="AA162" i="1" s="1"/>
  <c r="D162" i="1"/>
  <c r="B162" i="1"/>
  <c r="AG161" i="1"/>
  <c r="AA161" i="1"/>
  <c r="V161" i="1"/>
  <c r="U161" i="1"/>
  <c r="S161" i="1" s="1"/>
  <c r="O161" i="1"/>
  <c r="M161" i="1"/>
  <c r="K161" i="1"/>
  <c r="L161" i="1" s="1"/>
  <c r="J161" i="1"/>
  <c r="F161" i="1"/>
  <c r="N161" i="1" s="1"/>
  <c r="D161" i="1"/>
  <c r="B161" i="1"/>
  <c r="U160" i="1"/>
  <c r="V160" i="1" s="1"/>
  <c r="N160" i="1"/>
  <c r="AA160" i="1" s="1"/>
  <c r="M160" i="1"/>
  <c r="L160" i="1"/>
  <c r="K160" i="1"/>
  <c r="AG160" i="1" s="1"/>
  <c r="J160" i="1"/>
  <c r="F160" i="1"/>
  <c r="D160" i="1"/>
  <c r="B160" i="1"/>
  <c r="U159" i="1"/>
  <c r="V159" i="1" s="1"/>
  <c r="O159" i="1"/>
  <c r="K159" i="1"/>
  <c r="M159" i="1" s="1"/>
  <c r="J159" i="1"/>
  <c r="F159" i="1"/>
  <c r="N159" i="1" s="1"/>
  <c r="AA159" i="1" s="1"/>
  <c r="D159" i="1"/>
  <c r="B159" i="1"/>
  <c r="AG158" i="1"/>
  <c r="U158" i="1"/>
  <c r="V158" i="1" s="1"/>
  <c r="O158" i="1"/>
  <c r="K158" i="1"/>
  <c r="L158" i="1" s="1"/>
  <c r="J158" i="1"/>
  <c r="F158" i="1"/>
  <c r="N158" i="1" s="1"/>
  <c r="AA158" i="1" s="1"/>
  <c r="D158" i="1"/>
  <c r="B158" i="1"/>
  <c r="U157" i="1"/>
  <c r="V157" i="1" s="1"/>
  <c r="S157" i="1"/>
  <c r="O157" i="1"/>
  <c r="K157" i="1"/>
  <c r="J157" i="1"/>
  <c r="F157" i="1"/>
  <c r="N157" i="1" s="1"/>
  <c r="AA157" i="1" s="1"/>
  <c r="D157" i="1"/>
  <c r="B157" i="1"/>
  <c r="AA156" i="1"/>
  <c r="U156" i="1"/>
  <c r="V156" i="1" s="1"/>
  <c r="M156" i="1"/>
  <c r="K156" i="1"/>
  <c r="AG156" i="1" s="1"/>
  <c r="J156" i="1"/>
  <c r="F156" i="1"/>
  <c r="N156" i="1" s="1"/>
  <c r="D156" i="1"/>
  <c r="B156" i="1"/>
  <c r="U155" i="1"/>
  <c r="K155" i="1"/>
  <c r="M155" i="1" s="1"/>
  <c r="J155" i="1"/>
  <c r="F155" i="1"/>
  <c r="N155" i="1" s="1"/>
  <c r="AA155" i="1" s="1"/>
  <c r="D155" i="1"/>
  <c r="B155" i="1"/>
  <c r="AA154" i="1"/>
  <c r="U154" i="1"/>
  <c r="O154" i="1" s="1"/>
  <c r="K154" i="1"/>
  <c r="J154" i="1"/>
  <c r="F154" i="1"/>
  <c r="N154" i="1" s="1"/>
  <c r="D154" i="1"/>
  <c r="B154" i="1"/>
  <c r="U153" i="1"/>
  <c r="V153" i="1" s="1"/>
  <c r="O153" i="1"/>
  <c r="K153" i="1"/>
  <c r="AG153" i="1" s="1"/>
  <c r="J153" i="1"/>
  <c r="F153" i="1"/>
  <c r="N153" i="1" s="1"/>
  <c r="AA153" i="1" s="1"/>
  <c r="D153" i="1"/>
  <c r="B153" i="1"/>
  <c r="AA152" i="1"/>
  <c r="U152" i="1"/>
  <c r="S152" i="1" s="1"/>
  <c r="O152" i="1"/>
  <c r="M152" i="1"/>
  <c r="K152" i="1"/>
  <c r="L152" i="1" s="1"/>
  <c r="J152" i="1"/>
  <c r="F152" i="1"/>
  <c r="N152" i="1" s="1"/>
  <c r="D152" i="1"/>
  <c r="B152" i="1"/>
  <c r="AG151" i="1"/>
  <c r="V151" i="1"/>
  <c r="U151" i="1"/>
  <c r="S151" i="1" s="1"/>
  <c r="O151" i="1"/>
  <c r="M151" i="1"/>
  <c r="K151" i="1"/>
  <c r="L151" i="1" s="1"/>
  <c r="J151" i="1"/>
  <c r="F151" i="1"/>
  <c r="N151" i="1" s="1"/>
  <c r="AA151" i="1" s="1"/>
  <c r="D151" i="1"/>
  <c r="B151" i="1"/>
  <c r="AA150" i="1"/>
  <c r="U150" i="1"/>
  <c r="O150" i="1"/>
  <c r="M150" i="1"/>
  <c r="K150" i="1"/>
  <c r="AG150" i="1" s="1"/>
  <c r="J150" i="1"/>
  <c r="D150" i="1"/>
  <c r="B150" i="1"/>
  <c r="AA149" i="1"/>
  <c r="U149" i="1"/>
  <c r="O149" i="1" s="1"/>
  <c r="M149" i="1"/>
  <c r="L149" i="1"/>
  <c r="K149" i="1"/>
  <c r="AG149" i="1" s="1"/>
  <c r="J149" i="1"/>
  <c r="D149" i="1"/>
  <c r="B149" i="1"/>
  <c r="U148" i="1"/>
  <c r="O148" i="1" s="1"/>
  <c r="S148" i="1"/>
  <c r="K148" i="1"/>
  <c r="J148" i="1"/>
  <c r="F148" i="1"/>
  <c r="N148" i="1" s="1"/>
  <c r="AA148" i="1" s="1"/>
  <c r="D148" i="1"/>
  <c r="B148" i="1"/>
  <c r="U147" i="1"/>
  <c r="O147" i="1" s="1"/>
  <c r="K147" i="1"/>
  <c r="AG147" i="1" s="1"/>
  <c r="J147" i="1"/>
  <c r="F147" i="1"/>
  <c r="N147" i="1" s="1"/>
  <c r="AA147" i="1" s="1"/>
  <c r="D147" i="1"/>
  <c r="B147" i="1"/>
  <c r="U146" i="1"/>
  <c r="O146" i="1"/>
  <c r="N146" i="1"/>
  <c r="AA146" i="1" s="1"/>
  <c r="M146" i="1"/>
  <c r="K146" i="1"/>
  <c r="J146" i="1"/>
  <c r="F146" i="1"/>
  <c r="D146" i="1"/>
  <c r="B146" i="1"/>
  <c r="V145" i="1"/>
  <c r="U145" i="1"/>
  <c r="S145" i="1" s="1"/>
  <c r="O145" i="1"/>
  <c r="K145" i="1"/>
  <c r="L145" i="1" s="1"/>
  <c r="J145" i="1"/>
  <c r="F145" i="1"/>
  <c r="N145" i="1" s="1"/>
  <c r="AA145" i="1" s="1"/>
  <c r="D145" i="1"/>
  <c r="B145" i="1"/>
  <c r="AA144" i="1"/>
  <c r="U144" i="1"/>
  <c r="S144" i="1" s="1"/>
  <c r="O144" i="1"/>
  <c r="N144" i="1"/>
  <c r="M144" i="1"/>
  <c r="L144" i="1"/>
  <c r="K144" i="1"/>
  <c r="AG144" i="1" s="1"/>
  <c r="J144" i="1"/>
  <c r="F144" i="1"/>
  <c r="D144" i="1"/>
  <c r="B144" i="1"/>
  <c r="U143" i="1"/>
  <c r="V143" i="1" s="1"/>
  <c r="S143" i="1"/>
  <c r="O143" i="1"/>
  <c r="M143" i="1"/>
  <c r="L143" i="1"/>
  <c r="K143" i="1"/>
  <c r="AG143" i="1" s="1"/>
  <c r="J143" i="1"/>
  <c r="F143" i="1"/>
  <c r="N143" i="1" s="1"/>
  <c r="AA143" i="1" s="1"/>
  <c r="D143" i="1"/>
  <c r="B143" i="1"/>
  <c r="AG142" i="1"/>
  <c r="U142" i="1"/>
  <c r="O142" i="1" s="1"/>
  <c r="M142" i="1"/>
  <c r="K142" i="1"/>
  <c r="L142" i="1" s="1"/>
  <c r="J142" i="1"/>
  <c r="F142" i="1"/>
  <c r="N142" i="1" s="1"/>
  <c r="AA142" i="1" s="1"/>
  <c r="D142" i="1"/>
  <c r="B142" i="1"/>
  <c r="U141" i="1"/>
  <c r="V141" i="1" s="1"/>
  <c r="S141" i="1"/>
  <c r="O141" i="1"/>
  <c r="K141" i="1"/>
  <c r="L141" i="1" s="1"/>
  <c r="J141" i="1"/>
  <c r="F141" i="1"/>
  <c r="N141" i="1" s="1"/>
  <c r="AA141" i="1" s="1"/>
  <c r="D141" i="1"/>
  <c r="B141" i="1"/>
  <c r="U140" i="1"/>
  <c r="S140" i="1" s="1"/>
  <c r="M140" i="1"/>
  <c r="K140" i="1"/>
  <c r="J140" i="1"/>
  <c r="F140" i="1"/>
  <c r="N140" i="1" s="1"/>
  <c r="AA140" i="1" s="1"/>
  <c r="D140" i="1"/>
  <c r="B140" i="1"/>
  <c r="AA139" i="1"/>
  <c r="U139" i="1"/>
  <c r="L139" i="1"/>
  <c r="K139" i="1"/>
  <c r="AG139" i="1" s="1"/>
  <c r="J139" i="1"/>
  <c r="F139" i="1"/>
  <c r="N139" i="1" s="1"/>
  <c r="D139" i="1"/>
  <c r="B139" i="1"/>
  <c r="V138" i="1"/>
  <c r="U138" i="1"/>
  <c r="S138" i="1" s="1"/>
  <c r="O138" i="1"/>
  <c r="K138" i="1"/>
  <c r="J138" i="1"/>
  <c r="F138" i="1"/>
  <c r="N138" i="1" s="1"/>
  <c r="AA138" i="1" s="1"/>
  <c r="D138" i="1"/>
  <c r="B138" i="1"/>
  <c r="AG137" i="1"/>
  <c r="U137" i="1"/>
  <c r="V137" i="1" s="1"/>
  <c r="S137" i="1"/>
  <c r="O137" i="1"/>
  <c r="M137" i="1"/>
  <c r="L137" i="1"/>
  <c r="K137" i="1"/>
  <c r="J137" i="1"/>
  <c r="F137" i="1"/>
  <c r="N137" i="1" s="1"/>
  <c r="AA137" i="1" s="1"/>
  <c r="D137" i="1"/>
  <c r="B137" i="1"/>
  <c r="U136" i="1"/>
  <c r="O136" i="1" s="1"/>
  <c r="K136" i="1"/>
  <c r="J136" i="1"/>
  <c r="F136" i="1"/>
  <c r="N136" i="1" s="1"/>
  <c r="AA136" i="1" s="1"/>
  <c r="D136" i="1"/>
  <c r="B136" i="1"/>
  <c r="AA135" i="1"/>
  <c r="U135" i="1"/>
  <c r="S135" i="1" s="1"/>
  <c r="O135" i="1"/>
  <c r="K135" i="1"/>
  <c r="L135" i="1" s="1"/>
  <c r="J135" i="1"/>
  <c r="F135" i="1"/>
  <c r="N135" i="1" s="1"/>
  <c r="D135" i="1"/>
  <c r="B135" i="1"/>
  <c r="U134" i="1"/>
  <c r="S134" i="1" s="1"/>
  <c r="O134" i="1"/>
  <c r="N134" i="1"/>
  <c r="AA134" i="1" s="1"/>
  <c r="K134" i="1"/>
  <c r="AG134" i="1" s="1"/>
  <c r="J134" i="1"/>
  <c r="F134" i="1"/>
  <c r="D134" i="1"/>
  <c r="B134" i="1"/>
  <c r="U133" i="1"/>
  <c r="V133" i="1" s="1"/>
  <c r="K133" i="1"/>
  <c r="AG133" i="1" s="1"/>
  <c r="J133" i="1"/>
  <c r="F133" i="1"/>
  <c r="N133" i="1" s="1"/>
  <c r="AA133" i="1" s="1"/>
  <c r="D133" i="1"/>
  <c r="B133" i="1"/>
  <c r="AG132" i="1"/>
  <c r="AA132" i="1"/>
  <c r="U132" i="1"/>
  <c r="O132" i="1"/>
  <c r="M132" i="1"/>
  <c r="K132" i="1"/>
  <c r="L132" i="1" s="1"/>
  <c r="J132" i="1"/>
  <c r="F132" i="1"/>
  <c r="N132" i="1" s="1"/>
  <c r="D132" i="1"/>
  <c r="B132" i="1"/>
  <c r="U131" i="1"/>
  <c r="V131" i="1" s="1"/>
  <c r="N131" i="1"/>
  <c r="AA131" i="1" s="1"/>
  <c r="K131" i="1"/>
  <c r="L131" i="1" s="1"/>
  <c r="J131" i="1"/>
  <c r="F131" i="1"/>
  <c r="D131" i="1"/>
  <c r="B131" i="1"/>
  <c r="U130" i="1"/>
  <c r="S130" i="1" s="1"/>
  <c r="K130" i="1"/>
  <c r="J130" i="1"/>
  <c r="F130" i="1"/>
  <c r="N130" i="1" s="1"/>
  <c r="AA130" i="1" s="1"/>
  <c r="D130" i="1"/>
  <c r="B130" i="1"/>
  <c r="U129" i="1"/>
  <c r="O129" i="1"/>
  <c r="M129" i="1"/>
  <c r="L129" i="1"/>
  <c r="K129" i="1"/>
  <c r="AG129" i="1" s="1"/>
  <c r="J129" i="1"/>
  <c r="F129" i="1"/>
  <c r="N129" i="1" s="1"/>
  <c r="AA129" i="1" s="1"/>
  <c r="D129" i="1"/>
  <c r="B129" i="1"/>
  <c r="AA128" i="1"/>
  <c r="V128" i="1"/>
  <c r="U128" i="1"/>
  <c r="S128" i="1"/>
  <c r="O128" i="1"/>
  <c r="K128" i="1"/>
  <c r="J128" i="1"/>
  <c r="F128" i="1"/>
  <c r="N128" i="1" s="1"/>
  <c r="D128" i="1"/>
  <c r="B128" i="1"/>
  <c r="U127" i="1"/>
  <c r="V127" i="1" s="1"/>
  <c r="S127" i="1"/>
  <c r="K127" i="1"/>
  <c r="AG127" i="1" s="1"/>
  <c r="J127" i="1"/>
  <c r="F127" i="1"/>
  <c r="N127" i="1" s="1"/>
  <c r="AA127" i="1" s="1"/>
  <c r="D127" i="1"/>
  <c r="B127" i="1"/>
  <c r="U126" i="1"/>
  <c r="O126" i="1" s="1"/>
  <c r="N126" i="1"/>
  <c r="AA126" i="1" s="1"/>
  <c r="M126" i="1"/>
  <c r="K126" i="1"/>
  <c r="J126" i="1"/>
  <c r="F126" i="1"/>
  <c r="D126" i="1"/>
  <c r="B126" i="1"/>
  <c r="U125" i="1"/>
  <c r="S125" i="1" s="1"/>
  <c r="O125" i="1"/>
  <c r="K125" i="1"/>
  <c r="L125" i="1" s="1"/>
  <c r="J125" i="1"/>
  <c r="F125" i="1"/>
  <c r="N125" i="1" s="1"/>
  <c r="AA125" i="1" s="1"/>
  <c r="D125" i="1"/>
  <c r="B125" i="1"/>
  <c r="AA124" i="1"/>
  <c r="U124" i="1"/>
  <c r="S124" i="1" s="1"/>
  <c r="O124" i="1"/>
  <c r="N124" i="1"/>
  <c r="M124" i="1"/>
  <c r="K124" i="1"/>
  <c r="AG124" i="1" s="1"/>
  <c r="J124" i="1"/>
  <c r="F124" i="1"/>
  <c r="D124" i="1"/>
  <c r="B124" i="1"/>
  <c r="U123" i="1"/>
  <c r="V123" i="1" s="1"/>
  <c r="S123" i="1"/>
  <c r="O123" i="1"/>
  <c r="M123" i="1"/>
  <c r="L123" i="1"/>
  <c r="K123" i="1"/>
  <c r="AG123" i="1" s="1"/>
  <c r="J123" i="1"/>
  <c r="F123" i="1"/>
  <c r="N123" i="1" s="1"/>
  <c r="AA123" i="1" s="1"/>
  <c r="D123" i="1"/>
  <c r="B123" i="1"/>
  <c r="AG122" i="1"/>
  <c r="U122" i="1"/>
  <c r="O122" i="1" s="1"/>
  <c r="M122" i="1"/>
  <c r="K122" i="1"/>
  <c r="L122" i="1" s="1"/>
  <c r="J122" i="1"/>
  <c r="F122" i="1"/>
  <c r="N122" i="1" s="1"/>
  <c r="AA122" i="1" s="1"/>
  <c r="D122" i="1"/>
  <c r="B122" i="1"/>
  <c r="U121" i="1"/>
  <c r="V121" i="1" s="1"/>
  <c r="S121" i="1"/>
  <c r="O121" i="1"/>
  <c r="K121" i="1"/>
  <c r="L121" i="1" s="1"/>
  <c r="J121" i="1"/>
  <c r="F121" i="1"/>
  <c r="N121" i="1" s="1"/>
  <c r="AA121" i="1" s="1"/>
  <c r="D121" i="1"/>
  <c r="B121" i="1"/>
  <c r="U120" i="1"/>
  <c r="S120" i="1" s="1"/>
  <c r="M120" i="1"/>
  <c r="K120" i="1"/>
  <c r="J120" i="1"/>
  <c r="F120" i="1"/>
  <c r="N120" i="1" s="1"/>
  <c r="AA120" i="1" s="1"/>
  <c r="D120" i="1"/>
  <c r="B120" i="1"/>
  <c r="AA119" i="1"/>
  <c r="U119" i="1"/>
  <c r="L119" i="1"/>
  <c r="K119" i="1"/>
  <c r="AG119" i="1" s="1"/>
  <c r="J119" i="1"/>
  <c r="F119" i="1"/>
  <c r="N119" i="1" s="1"/>
  <c r="D119" i="1"/>
  <c r="B119" i="1"/>
  <c r="V118" i="1"/>
  <c r="U118" i="1"/>
  <c r="S118" i="1" s="1"/>
  <c r="O118" i="1"/>
  <c r="K118" i="1"/>
  <c r="J118" i="1"/>
  <c r="F118" i="1"/>
  <c r="N118" i="1" s="1"/>
  <c r="AA118" i="1" s="1"/>
  <c r="D118" i="1"/>
  <c r="B118" i="1"/>
  <c r="AG117" i="1"/>
  <c r="AA117" i="1"/>
  <c r="U117" i="1"/>
  <c r="V117" i="1" s="1"/>
  <c r="S117" i="1"/>
  <c r="O117" i="1"/>
  <c r="M117" i="1"/>
  <c r="L117" i="1"/>
  <c r="K117" i="1"/>
  <c r="J117" i="1"/>
  <c r="F117" i="1"/>
  <c r="N117" i="1" s="1"/>
  <c r="D117" i="1"/>
  <c r="B117" i="1"/>
  <c r="U116" i="1"/>
  <c r="O116" i="1" s="1"/>
  <c r="K116" i="1"/>
  <c r="J116" i="1"/>
  <c r="F116" i="1"/>
  <c r="N116" i="1" s="1"/>
  <c r="AA116" i="1" s="1"/>
  <c r="D116" i="1"/>
  <c r="B116" i="1"/>
  <c r="AA115" i="1"/>
  <c r="U115" i="1"/>
  <c r="S115" i="1" s="1"/>
  <c r="O115" i="1"/>
  <c r="K115" i="1"/>
  <c r="L115" i="1" s="1"/>
  <c r="J115" i="1"/>
  <c r="F115" i="1"/>
  <c r="N115" i="1" s="1"/>
  <c r="D115" i="1"/>
  <c r="B115" i="1"/>
  <c r="AA114" i="1"/>
  <c r="U114" i="1"/>
  <c r="S114" i="1" s="1"/>
  <c r="O114" i="1"/>
  <c r="N114" i="1"/>
  <c r="K114" i="1"/>
  <c r="AG114" i="1" s="1"/>
  <c r="J114" i="1"/>
  <c r="F114" i="1"/>
  <c r="D114" i="1"/>
  <c r="B114" i="1"/>
  <c r="U113" i="1"/>
  <c r="V113" i="1" s="1"/>
  <c r="L113" i="1"/>
  <c r="K113" i="1"/>
  <c r="AG113" i="1" s="1"/>
  <c r="J113" i="1"/>
  <c r="F113" i="1"/>
  <c r="N113" i="1" s="1"/>
  <c r="AA113" i="1" s="1"/>
  <c r="D113" i="1"/>
  <c r="B113" i="1"/>
  <c r="AA112" i="1"/>
  <c r="U112" i="1"/>
  <c r="O112" i="1"/>
  <c r="M112" i="1"/>
  <c r="K112" i="1"/>
  <c r="L112" i="1" s="1"/>
  <c r="J112" i="1"/>
  <c r="F112" i="1"/>
  <c r="N112" i="1" s="1"/>
  <c r="D112" i="1"/>
  <c r="B112" i="1"/>
  <c r="U111" i="1"/>
  <c r="V111" i="1" s="1"/>
  <c r="N111" i="1"/>
  <c r="AA111" i="1" s="1"/>
  <c r="K111" i="1"/>
  <c r="L111" i="1" s="1"/>
  <c r="J111" i="1"/>
  <c r="F111" i="1"/>
  <c r="D111" i="1"/>
  <c r="B111" i="1"/>
  <c r="U110" i="1"/>
  <c r="S110" i="1" s="1"/>
  <c r="M110" i="1"/>
  <c r="K110" i="1"/>
  <c r="J110" i="1"/>
  <c r="F110" i="1"/>
  <c r="N110" i="1" s="1"/>
  <c r="AA110" i="1" s="1"/>
  <c r="D110" i="1"/>
  <c r="B110" i="1"/>
  <c r="U109" i="1"/>
  <c r="O109" i="1" s="1"/>
  <c r="L109" i="1"/>
  <c r="K109" i="1"/>
  <c r="AG109" i="1" s="1"/>
  <c r="J109" i="1"/>
  <c r="F109" i="1"/>
  <c r="N109" i="1" s="1"/>
  <c r="AA109" i="1" s="1"/>
  <c r="D109" i="1"/>
  <c r="B109" i="1"/>
  <c r="AA108" i="1"/>
  <c r="V108" i="1"/>
  <c r="U108" i="1"/>
  <c r="S108" i="1" s="1"/>
  <c r="O108" i="1"/>
  <c r="K108" i="1"/>
  <c r="J108" i="1"/>
  <c r="F108" i="1"/>
  <c r="N108" i="1" s="1"/>
  <c r="D108" i="1"/>
  <c r="B108" i="1"/>
  <c r="U107" i="1"/>
  <c r="V107" i="1" s="1"/>
  <c r="S107" i="1"/>
  <c r="O107" i="1"/>
  <c r="K107" i="1"/>
  <c r="AG107" i="1" s="1"/>
  <c r="J107" i="1"/>
  <c r="F107" i="1"/>
  <c r="N107" i="1" s="1"/>
  <c r="AA107" i="1" s="1"/>
  <c r="D107" i="1"/>
  <c r="B107" i="1"/>
  <c r="U106" i="1"/>
  <c r="O106" i="1" s="1"/>
  <c r="N106" i="1"/>
  <c r="AA106" i="1" s="1"/>
  <c r="M106" i="1"/>
  <c r="K106" i="1"/>
  <c r="J106" i="1"/>
  <c r="F106" i="1"/>
  <c r="D106" i="1"/>
  <c r="B106" i="1"/>
  <c r="U105" i="1"/>
  <c r="S105" i="1" s="1"/>
  <c r="K105" i="1"/>
  <c r="L105" i="1" s="1"/>
  <c r="J105" i="1"/>
  <c r="F105" i="1"/>
  <c r="N105" i="1" s="1"/>
  <c r="AA105" i="1" s="1"/>
  <c r="D105" i="1"/>
  <c r="B105" i="1"/>
  <c r="AA104" i="1"/>
  <c r="U104" i="1"/>
  <c r="S104" i="1" s="1"/>
  <c r="O104" i="1"/>
  <c r="N104" i="1"/>
  <c r="M104" i="1"/>
  <c r="K104" i="1"/>
  <c r="AG104" i="1" s="1"/>
  <c r="J104" i="1"/>
  <c r="F104" i="1"/>
  <c r="D104" i="1"/>
  <c r="B104" i="1"/>
  <c r="U103" i="1"/>
  <c r="V103" i="1" s="1"/>
  <c r="S103" i="1"/>
  <c r="O103" i="1"/>
  <c r="M103" i="1"/>
  <c r="L103" i="1"/>
  <c r="K103" i="1"/>
  <c r="AG103" i="1" s="1"/>
  <c r="J103" i="1"/>
  <c r="F103" i="1"/>
  <c r="N103" i="1" s="1"/>
  <c r="AA103" i="1" s="1"/>
  <c r="D103" i="1"/>
  <c r="B103" i="1"/>
  <c r="AG102" i="1"/>
  <c r="U102" i="1"/>
  <c r="O102" i="1" s="1"/>
  <c r="K102" i="1"/>
  <c r="L102" i="1" s="1"/>
  <c r="J102" i="1"/>
  <c r="F102" i="1"/>
  <c r="N102" i="1" s="1"/>
  <c r="AA102" i="1" s="1"/>
  <c r="D102" i="1"/>
  <c r="B102" i="1"/>
  <c r="U101" i="1"/>
  <c r="V101" i="1" s="1"/>
  <c r="S101" i="1"/>
  <c r="O101" i="1"/>
  <c r="K101" i="1"/>
  <c r="L101" i="1" s="1"/>
  <c r="J101" i="1"/>
  <c r="F101" i="1"/>
  <c r="N101" i="1" s="1"/>
  <c r="AA101" i="1" s="1"/>
  <c r="D101" i="1"/>
  <c r="B101" i="1"/>
  <c r="U100" i="1"/>
  <c r="S100" i="1" s="1"/>
  <c r="O100" i="1"/>
  <c r="M100" i="1"/>
  <c r="K100" i="1"/>
  <c r="J100" i="1"/>
  <c r="F100" i="1"/>
  <c r="N100" i="1" s="1"/>
  <c r="AA100" i="1" s="1"/>
  <c r="D100" i="1"/>
  <c r="B100" i="1"/>
  <c r="AA99" i="1"/>
  <c r="U99" i="1"/>
  <c r="L99" i="1"/>
  <c r="K99" i="1"/>
  <c r="AG99" i="1" s="1"/>
  <c r="J99" i="1"/>
  <c r="F99" i="1"/>
  <c r="N99" i="1" s="1"/>
  <c r="D99" i="1"/>
  <c r="B99" i="1"/>
  <c r="U98" i="1"/>
  <c r="V98" i="1" s="1"/>
  <c r="O98" i="1"/>
  <c r="K98" i="1"/>
  <c r="J98" i="1"/>
  <c r="F98" i="1"/>
  <c r="N98" i="1" s="1"/>
  <c r="AA98" i="1" s="1"/>
  <c r="D98" i="1"/>
  <c r="B98" i="1"/>
  <c r="AG97" i="1"/>
  <c r="AA97" i="1"/>
  <c r="U97" i="1"/>
  <c r="V97" i="1" s="1"/>
  <c r="S97" i="1"/>
  <c r="O97" i="1"/>
  <c r="M97" i="1"/>
  <c r="L97" i="1"/>
  <c r="K97" i="1"/>
  <c r="J97" i="1"/>
  <c r="F97" i="1"/>
  <c r="N97" i="1" s="1"/>
  <c r="D97" i="1"/>
  <c r="B97" i="1"/>
  <c r="U96" i="1"/>
  <c r="O96" i="1" s="1"/>
  <c r="K96" i="1"/>
  <c r="M96" i="1" s="1"/>
  <c r="J96" i="1"/>
  <c r="F96" i="1"/>
  <c r="N96" i="1" s="1"/>
  <c r="AA96" i="1" s="1"/>
  <c r="D96" i="1"/>
  <c r="B96" i="1"/>
  <c r="AA95" i="1"/>
  <c r="U95" i="1"/>
  <c r="S95" i="1" s="1"/>
  <c r="O95" i="1"/>
  <c r="K95" i="1"/>
  <c r="L95" i="1" s="1"/>
  <c r="J95" i="1"/>
  <c r="F95" i="1"/>
  <c r="N95" i="1" s="1"/>
  <c r="D95" i="1"/>
  <c r="B95" i="1"/>
  <c r="AA94" i="1"/>
  <c r="U94" i="1"/>
  <c r="S94" i="1" s="1"/>
  <c r="N94" i="1"/>
  <c r="K94" i="1"/>
  <c r="AG94" i="1" s="1"/>
  <c r="J94" i="1"/>
  <c r="F94" i="1"/>
  <c r="D94" i="1"/>
  <c r="B94" i="1"/>
  <c r="U93" i="1"/>
  <c r="V93" i="1" s="1"/>
  <c r="K93" i="1"/>
  <c r="AG93" i="1" s="1"/>
  <c r="J93" i="1"/>
  <c r="F93" i="1"/>
  <c r="N93" i="1" s="1"/>
  <c r="AA93" i="1" s="1"/>
  <c r="D93" i="1"/>
  <c r="B93" i="1"/>
  <c r="U92" i="1"/>
  <c r="O92" i="1"/>
  <c r="M92" i="1"/>
  <c r="K92" i="1"/>
  <c r="L92" i="1" s="1"/>
  <c r="J92" i="1"/>
  <c r="F92" i="1"/>
  <c r="N92" i="1" s="1"/>
  <c r="AA92" i="1" s="1"/>
  <c r="D92" i="1"/>
  <c r="B92" i="1"/>
  <c r="AG91" i="1"/>
  <c r="U91" i="1"/>
  <c r="V91" i="1" s="1"/>
  <c r="N91" i="1"/>
  <c r="AA91" i="1" s="1"/>
  <c r="K91" i="1"/>
  <c r="L91" i="1" s="1"/>
  <c r="J91" i="1"/>
  <c r="F91" i="1"/>
  <c r="D91" i="1"/>
  <c r="B91" i="1"/>
  <c r="U90" i="1"/>
  <c r="S90" i="1" s="1"/>
  <c r="M90" i="1"/>
  <c r="K90" i="1"/>
  <c r="J90" i="1"/>
  <c r="F90" i="1"/>
  <c r="N90" i="1" s="1"/>
  <c r="AA90" i="1" s="1"/>
  <c r="D90" i="1"/>
  <c r="B90" i="1"/>
  <c r="U89" i="1"/>
  <c r="O89" i="1"/>
  <c r="L89" i="1"/>
  <c r="K89" i="1"/>
  <c r="AG89" i="1" s="1"/>
  <c r="J89" i="1"/>
  <c r="F89" i="1"/>
  <c r="N89" i="1" s="1"/>
  <c r="AA89" i="1" s="1"/>
  <c r="D89" i="1"/>
  <c r="B89" i="1"/>
  <c r="AA88" i="1"/>
  <c r="V88" i="1"/>
  <c r="U88" i="1"/>
  <c r="S88" i="1" s="1"/>
  <c r="O88" i="1"/>
  <c r="K88" i="1"/>
  <c r="J88" i="1"/>
  <c r="F88" i="1"/>
  <c r="N88" i="1" s="1"/>
  <c r="D88" i="1"/>
  <c r="B88" i="1"/>
  <c r="U87" i="1"/>
  <c r="V87" i="1" s="1"/>
  <c r="S87" i="1"/>
  <c r="O87" i="1"/>
  <c r="K87" i="1"/>
  <c r="AG87" i="1" s="1"/>
  <c r="J87" i="1"/>
  <c r="F87" i="1"/>
  <c r="N87" i="1" s="1"/>
  <c r="AA87" i="1" s="1"/>
  <c r="D87" i="1"/>
  <c r="B87" i="1"/>
  <c r="U86" i="1"/>
  <c r="O86" i="1" s="1"/>
  <c r="N86" i="1"/>
  <c r="AA86" i="1" s="1"/>
  <c r="M86" i="1"/>
  <c r="K86" i="1"/>
  <c r="J86" i="1"/>
  <c r="F86" i="1"/>
  <c r="D86" i="1"/>
  <c r="B86" i="1"/>
  <c r="U85" i="1"/>
  <c r="S85" i="1" s="1"/>
  <c r="K85" i="1"/>
  <c r="L85" i="1" s="1"/>
  <c r="J85" i="1"/>
  <c r="F85" i="1"/>
  <c r="N85" i="1" s="1"/>
  <c r="AA85" i="1" s="1"/>
  <c r="D85" i="1"/>
  <c r="B85" i="1"/>
  <c r="AA84" i="1"/>
  <c r="U84" i="1"/>
  <c r="S84" i="1" s="1"/>
  <c r="O84" i="1"/>
  <c r="N84" i="1"/>
  <c r="M84" i="1"/>
  <c r="K84" i="1"/>
  <c r="AG84" i="1" s="1"/>
  <c r="J84" i="1"/>
  <c r="F84" i="1"/>
  <c r="D84" i="1"/>
  <c r="B84" i="1"/>
  <c r="U83" i="1"/>
  <c r="V83" i="1" s="1"/>
  <c r="S83" i="1"/>
  <c r="O83" i="1"/>
  <c r="M83" i="1"/>
  <c r="L83" i="1"/>
  <c r="K83" i="1"/>
  <c r="AG83" i="1" s="1"/>
  <c r="J83" i="1"/>
  <c r="F83" i="1"/>
  <c r="N83" i="1" s="1"/>
  <c r="AA83" i="1" s="1"/>
  <c r="D83" i="1"/>
  <c r="B83" i="1"/>
  <c r="AG82" i="1"/>
  <c r="U82" i="1"/>
  <c r="O82" i="1" s="1"/>
  <c r="K82" i="1"/>
  <c r="L82" i="1" s="1"/>
  <c r="J82" i="1"/>
  <c r="F82" i="1"/>
  <c r="N82" i="1" s="1"/>
  <c r="AA82" i="1" s="1"/>
  <c r="D82" i="1"/>
  <c r="B82" i="1"/>
  <c r="U81" i="1"/>
  <c r="V81" i="1" s="1"/>
  <c r="S81" i="1"/>
  <c r="O81" i="1"/>
  <c r="K81" i="1"/>
  <c r="L81" i="1" s="1"/>
  <c r="J81" i="1"/>
  <c r="F81" i="1"/>
  <c r="N81" i="1" s="1"/>
  <c r="AA81" i="1" s="1"/>
  <c r="D81" i="1"/>
  <c r="B81" i="1"/>
  <c r="U80" i="1"/>
  <c r="S80" i="1" s="1"/>
  <c r="O80" i="1"/>
  <c r="M80" i="1"/>
  <c r="K80" i="1"/>
  <c r="J80" i="1"/>
  <c r="F80" i="1"/>
  <c r="N80" i="1" s="1"/>
  <c r="AA80" i="1" s="1"/>
  <c r="D80" i="1"/>
  <c r="B80" i="1"/>
  <c r="AA79" i="1"/>
  <c r="U79" i="1"/>
  <c r="L79" i="1"/>
  <c r="K79" i="1"/>
  <c r="AG79" i="1" s="1"/>
  <c r="J79" i="1"/>
  <c r="F79" i="1"/>
  <c r="N79" i="1" s="1"/>
  <c r="D79" i="1"/>
  <c r="B79" i="1"/>
  <c r="U78" i="1"/>
  <c r="V78" i="1" s="1"/>
  <c r="O78" i="1"/>
  <c r="K78" i="1"/>
  <c r="J78" i="1"/>
  <c r="F78" i="1"/>
  <c r="N78" i="1" s="1"/>
  <c r="AA78" i="1" s="1"/>
  <c r="D78" i="1"/>
  <c r="B78" i="1"/>
  <c r="AG77" i="1"/>
  <c r="AA77" i="1"/>
  <c r="U77" i="1"/>
  <c r="V77" i="1" s="1"/>
  <c r="S77" i="1"/>
  <c r="O77" i="1"/>
  <c r="M77" i="1"/>
  <c r="L77" i="1"/>
  <c r="K77" i="1"/>
  <c r="J77" i="1"/>
  <c r="F77" i="1"/>
  <c r="N77" i="1" s="1"/>
  <c r="D77" i="1"/>
  <c r="B77" i="1"/>
  <c r="U76" i="1"/>
  <c r="O76" i="1" s="1"/>
  <c r="K76" i="1"/>
  <c r="J76" i="1"/>
  <c r="F76" i="1"/>
  <c r="N76" i="1" s="1"/>
  <c r="AA76" i="1" s="1"/>
  <c r="D76" i="1"/>
  <c r="B76" i="1"/>
  <c r="AA75" i="1"/>
  <c r="U75" i="1"/>
  <c r="S75" i="1" s="1"/>
  <c r="O75" i="1"/>
  <c r="K75" i="1"/>
  <c r="L75" i="1" s="1"/>
  <c r="J75" i="1"/>
  <c r="F75" i="1"/>
  <c r="N75" i="1" s="1"/>
  <c r="D75" i="1"/>
  <c r="B75" i="1"/>
  <c r="AA74" i="1"/>
  <c r="U74" i="1"/>
  <c r="S74" i="1" s="1"/>
  <c r="N74" i="1"/>
  <c r="K74" i="1"/>
  <c r="AG74" i="1" s="1"/>
  <c r="J74" i="1"/>
  <c r="F74" i="1"/>
  <c r="D74" i="1"/>
  <c r="B74" i="1"/>
  <c r="AA73" i="1"/>
  <c r="U73" i="1"/>
  <c r="V73" i="1" s="1"/>
  <c r="K73" i="1"/>
  <c r="AG73" i="1" s="1"/>
  <c r="J73" i="1"/>
  <c r="F73" i="1"/>
  <c r="N73" i="1" s="1"/>
  <c r="D73" i="1"/>
  <c r="B73" i="1"/>
  <c r="U72" i="1"/>
  <c r="O72" i="1"/>
  <c r="M72" i="1"/>
  <c r="K72" i="1"/>
  <c r="L72" i="1" s="1"/>
  <c r="J72" i="1"/>
  <c r="F72" i="1"/>
  <c r="N72" i="1" s="1"/>
  <c r="AA72" i="1" s="1"/>
  <c r="D72" i="1"/>
  <c r="B72" i="1"/>
  <c r="AG71" i="1"/>
  <c r="U71" i="1"/>
  <c r="V71" i="1" s="1"/>
  <c r="N71" i="1"/>
  <c r="AA71" i="1" s="1"/>
  <c r="K71" i="1"/>
  <c r="L71" i="1" s="1"/>
  <c r="J71" i="1"/>
  <c r="F71" i="1"/>
  <c r="D71" i="1"/>
  <c r="B71" i="1"/>
  <c r="U70" i="1"/>
  <c r="S70" i="1" s="1"/>
  <c r="M70" i="1"/>
  <c r="K70" i="1"/>
  <c r="J70" i="1"/>
  <c r="F70" i="1"/>
  <c r="N70" i="1" s="1"/>
  <c r="AA70" i="1" s="1"/>
  <c r="D70" i="1"/>
  <c r="B70" i="1"/>
  <c r="U69" i="1"/>
  <c r="O69" i="1"/>
  <c r="L69" i="1"/>
  <c r="K69" i="1"/>
  <c r="AG69" i="1" s="1"/>
  <c r="J69" i="1"/>
  <c r="F69" i="1"/>
  <c r="N69" i="1" s="1"/>
  <c r="AA69" i="1" s="1"/>
  <c r="D69" i="1"/>
  <c r="B69" i="1"/>
  <c r="AA68" i="1"/>
  <c r="V68" i="1"/>
  <c r="U68" i="1"/>
  <c r="S68" i="1" s="1"/>
  <c r="O68" i="1"/>
  <c r="K68" i="1"/>
  <c r="J68" i="1"/>
  <c r="F68" i="1"/>
  <c r="N68" i="1" s="1"/>
  <c r="D68" i="1"/>
  <c r="B68" i="1"/>
  <c r="U67" i="1"/>
  <c r="V67" i="1" s="1"/>
  <c r="S67" i="1"/>
  <c r="O67" i="1"/>
  <c r="K67" i="1"/>
  <c r="AG67" i="1" s="1"/>
  <c r="J67" i="1"/>
  <c r="F67" i="1"/>
  <c r="N67" i="1" s="1"/>
  <c r="AA67" i="1" s="1"/>
  <c r="D67" i="1"/>
  <c r="B67" i="1"/>
  <c r="U66" i="1"/>
  <c r="O66" i="1" s="1"/>
  <c r="N66" i="1"/>
  <c r="AA66" i="1" s="1"/>
  <c r="M66" i="1"/>
  <c r="K66" i="1"/>
  <c r="J66" i="1"/>
  <c r="F66" i="1"/>
  <c r="D66" i="1"/>
  <c r="B66" i="1"/>
  <c r="U65" i="1"/>
  <c r="S65" i="1" s="1"/>
  <c r="K65" i="1"/>
  <c r="L65" i="1" s="1"/>
  <c r="J65" i="1"/>
  <c r="F65" i="1"/>
  <c r="N65" i="1" s="1"/>
  <c r="AA65" i="1" s="1"/>
  <c r="D65" i="1"/>
  <c r="B65" i="1"/>
  <c r="AA64" i="1"/>
  <c r="U64" i="1"/>
  <c r="S64" i="1" s="1"/>
  <c r="O64" i="1"/>
  <c r="N64" i="1"/>
  <c r="M64" i="1"/>
  <c r="K64" i="1"/>
  <c r="AG64" i="1" s="1"/>
  <c r="J64" i="1"/>
  <c r="F64" i="1"/>
  <c r="D64" i="1"/>
  <c r="B64" i="1"/>
  <c r="U63" i="1"/>
  <c r="V63" i="1" s="1"/>
  <c r="S63" i="1"/>
  <c r="O63" i="1"/>
  <c r="M63" i="1"/>
  <c r="L63" i="1"/>
  <c r="K63" i="1"/>
  <c r="AG63" i="1" s="1"/>
  <c r="J63" i="1"/>
  <c r="F63" i="1"/>
  <c r="N63" i="1" s="1"/>
  <c r="AA63" i="1" s="1"/>
  <c r="D63" i="1"/>
  <c r="B63" i="1"/>
  <c r="AG62" i="1"/>
  <c r="U62" i="1"/>
  <c r="O62" i="1" s="1"/>
  <c r="K62" i="1"/>
  <c r="L62" i="1" s="1"/>
  <c r="J62" i="1"/>
  <c r="F62" i="1"/>
  <c r="N62" i="1" s="1"/>
  <c r="AA62" i="1" s="1"/>
  <c r="D62" i="1"/>
  <c r="B62" i="1"/>
  <c r="U61" i="1"/>
  <c r="V61" i="1" s="1"/>
  <c r="S61" i="1"/>
  <c r="O61" i="1"/>
  <c r="K61" i="1"/>
  <c r="L61" i="1" s="1"/>
  <c r="J61" i="1"/>
  <c r="F61" i="1"/>
  <c r="N61" i="1" s="1"/>
  <c r="AA61" i="1" s="1"/>
  <c r="D61" i="1"/>
  <c r="B61" i="1"/>
  <c r="U60" i="1"/>
  <c r="S60" i="1" s="1"/>
  <c r="O60" i="1"/>
  <c r="M60" i="1"/>
  <c r="K60" i="1"/>
  <c r="J60" i="1"/>
  <c r="F60" i="1"/>
  <c r="N60" i="1" s="1"/>
  <c r="AA60" i="1" s="1"/>
  <c r="D60" i="1"/>
  <c r="B60" i="1"/>
  <c r="AA59" i="1"/>
  <c r="U59" i="1"/>
  <c r="L59" i="1"/>
  <c r="K59" i="1"/>
  <c r="AG59" i="1" s="1"/>
  <c r="J59" i="1"/>
  <c r="F59" i="1"/>
  <c r="N59" i="1" s="1"/>
  <c r="D59" i="1"/>
  <c r="B59" i="1"/>
  <c r="U58" i="1"/>
  <c r="V58" i="1" s="1"/>
  <c r="O58" i="1"/>
  <c r="K58" i="1"/>
  <c r="J58" i="1"/>
  <c r="F58" i="1"/>
  <c r="N58" i="1" s="1"/>
  <c r="AA58" i="1" s="1"/>
  <c r="D58" i="1"/>
  <c r="B58" i="1"/>
  <c r="AG57" i="1"/>
  <c r="AA57" i="1"/>
  <c r="U57" i="1"/>
  <c r="V57" i="1" s="1"/>
  <c r="S57" i="1"/>
  <c r="O57" i="1"/>
  <c r="M57" i="1"/>
  <c r="L57" i="1"/>
  <c r="K57" i="1"/>
  <c r="J57" i="1"/>
  <c r="F57" i="1"/>
  <c r="N57" i="1" s="1"/>
  <c r="D57" i="1"/>
  <c r="B57" i="1"/>
  <c r="U56" i="1"/>
  <c r="O56" i="1" s="1"/>
  <c r="K56" i="1"/>
  <c r="M56" i="1" s="1"/>
  <c r="J56" i="1"/>
  <c r="F56" i="1"/>
  <c r="N56" i="1" s="1"/>
  <c r="AA56" i="1" s="1"/>
  <c r="D56" i="1"/>
  <c r="B56" i="1"/>
  <c r="AA55" i="1"/>
  <c r="U55" i="1"/>
  <c r="S55" i="1" s="1"/>
  <c r="O55" i="1"/>
  <c r="K55" i="1"/>
  <c r="L55" i="1" s="1"/>
  <c r="J55" i="1"/>
  <c r="F55" i="1"/>
  <c r="N55" i="1" s="1"/>
  <c r="D55" i="1"/>
  <c r="B55" i="1"/>
  <c r="AG54" i="1"/>
  <c r="V54" i="1"/>
  <c r="U54" i="1"/>
  <c r="S54" i="1" s="1"/>
  <c r="O54" i="1"/>
  <c r="N54" i="1"/>
  <c r="AA54" i="1" s="1"/>
  <c r="M54" i="1"/>
  <c r="L54" i="1"/>
  <c r="K54" i="1"/>
  <c r="J54" i="1"/>
  <c r="F54" i="1"/>
  <c r="D54" i="1"/>
  <c r="B54" i="1"/>
  <c r="AA53" i="1"/>
  <c r="U53" i="1"/>
  <c r="V53" i="1" s="1"/>
  <c r="S53" i="1"/>
  <c r="N53" i="1"/>
  <c r="K53" i="1"/>
  <c r="AG53" i="1" s="1"/>
  <c r="J53" i="1"/>
  <c r="F53" i="1"/>
  <c r="D53" i="1"/>
  <c r="B53" i="1"/>
  <c r="AG52" i="1"/>
  <c r="AA52" i="1"/>
  <c r="U52" i="1"/>
  <c r="K52" i="1"/>
  <c r="L52" i="1" s="1"/>
  <c r="J52" i="1"/>
  <c r="F52" i="1"/>
  <c r="N52" i="1" s="1"/>
  <c r="D52" i="1"/>
  <c r="B52" i="1"/>
  <c r="AG51" i="1"/>
  <c r="U51" i="1"/>
  <c r="V51" i="1" s="1"/>
  <c r="S51" i="1"/>
  <c r="N51" i="1"/>
  <c r="AA51" i="1" s="1"/>
  <c r="K51" i="1"/>
  <c r="L51" i="1" s="1"/>
  <c r="J51" i="1"/>
  <c r="F51" i="1"/>
  <c r="D51" i="1"/>
  <c r="B51" i="1"/>
  <c r="AA50" i="1"/>
  <c r="V50" i="1"/>
  <c r="U50" i="1"/>
  <c r="S50" i="1"/>
  <c r="O50" i="1"/>
  <c r="N50" i="1"/>
  <c r="M50" i="1"/>
  <c r="K50" i="1"/>
  <c r="J50" i="1"/>
  <c r="F50" i="1"/>
  <c r="D50" i="1"/>
  <c r="B50" i="1"/>
  <c r="U49" i="1"/>
  <c r="O49" i="1" s="1"/>
  <c r="K49" i="1"/>
  <c r="AG49" i="1" s="1"/>
  <c r="J49" i="1"/>
  <c r="F49" i="1"/>
  <c r="N49" i="1" s="1"/>
  <c r="AA49" i="1" s="1"/>
  <c r="D49" i="1"/>
  <c r="B49" i="1"/>
  <c r="V48" i="1"/>
  <c r="U48" i="1"/>
  <c r="S48" i="1"/>
  <c r="O48" i="1"/>
  <c r="K48" i="1"/>
  <c r="J48" i="1"/>
  <c r="F48" i="1"/>
  <c r="N48" i="1" s="1"/>
  <c r="AA48" i="1" s="1"/>
  <c r="D48" i="1"/>
  <c r="B48" i="1"/>
  <c r="AG47" i="1"/>
  <c r="V47" i="1"/>
  <c r="U47" i="1"/>
  <c r="S47" i="1"/>
  <c r="O47" i="1"/>
  <c r="M47" i="1"/>
  <c r="L47" i="1"/>
  <c r="K47" i="1"/>
  <c r="J47" i="1"/>
  <c r="F47" i="1"/>
  <c r="N47" i="1" s="1"/>
  <c r="AA47" i="1" s="1"/>
  <c r="D47" i="1"/>
  <c r="B47" i="1"/>
  <c r="U46" i="1"/>
  <c r="O46" i="1"/>
  <c r="M46" i="1"/>
  <c r="L46" i="1"/>
  <c r="K46" i="1"/>
  <c r="AG46" i="1" s="1"/>
  <c r="J46" i="1"/>
  <c r="F46" i="1"/>
  <c r="N46" i="1" s="1"/>
  <c r="AA46" i="1" s="1"/>
  <c r="D46" i="1"/>
  <c r="B46" i="1"/>
  <c r="AA45" i="1"/>
  <c r="U45" i="1"/>
  <c r="S45" i="1" s="1"/>
  <c r="K45" i="1"/>
  <c r="L45" i="1" s="1"/>
  <c r="J45" i="1"/>
  <c r="F45" i="1"/>
  <c r="N45" i="1" s="1"/>
  <c r="D45" i="1"/>
  <c r="B45" i="1"/>
  <c r="AG44" i="1"/>
  <c r="U44" i="1"/>
  <c r="S44" i="1" s="1"/>
  <c r="L44" i="1"/>
  <c r="K44" i="1"/>
  <c r="M44" i="1" s="1"/>
  <c r="J44" i="1"/>
  <c r="F44" i="1"/>
  <c r="N44" i="1" s="1"/>
  <c r="AA44" i="1" s="1"/>
  <c r="D44" i="1"/>
  <c r="B44" i="1"/>
  <c r="U43" i="1"/>
  <c r="V43" i="1" s="1"/>
  <c r="S43" i="1"/>
  <c r="O43" i="1"/>
  <c r="N43" i="1"/>
  <c r="AA43" i="1" s="1"/>
  <c r="M43" i="1"/>
  <c r="K43" i="1"/>
  <c r="AG43" i="1" s="1"/>
  <c r="J43" i="1"/>
  <c r="F43" i="1"/>
  <c r="D43" i="1"/>
  <c r="B43" i="1"/>
  <c r="U42" i="1"/>
  <c r="O42" i="1" s="1"/>
  <c r="K42" i="1"/>
  <c r="L42" i="1" s="1"/>
  <c r="J42" i="1"/>
  <c r="F42" i="1"/>
  <c r="N42" i="1" s="1"/>
  <c r="AA42" i="1" s="1"/>
  <c r="D42" i="1"/>
  <c r="B42" i="1"/>
  <c r="AG41" i="1"/>
  <c r="U41" i="1"/>
  <c r="V41" i="1" s="1"/>
  <c r="S41" i="1"/>
  <c r="N41" i="1"/>
  <c r="AA41" i="1" s="1"/>
  <c r="K41" i="1"/>
  <c r="L41" i="1" s="1"/>
  <c r="J41" i="1"/>
  <c r="F41" i="1"/>
  <c r="D41" i="1"/>
  <c r="B41" i="1"/>
  <c r="U40" i="1"/>
  <c r="V40" i="1" s="1"/>
  <c r="S40" i="1"/>
  <c r="O40" i="1"/>
  <c r="N40" i="1"/>
  <c r="AA40" i="1" s="1"/>
  <c r="M40" i="1"/>
  <c r="K40" i="1"/>
  <c r="J40" i="1"/>
  <c r="F40" i="1"/>
  <c r="D40" i="1"/>
  <c r="B40" i="1"/>
  <c r="AA39" i="1"/>
  <c r="U39" i="1"/>
  <c r="O39" i="1" s="1"/>
  <c r="M39" i="1"/>
  <c r="L39" i="1"/>
  <c r="K39" i="1"/>
  <c r="AG39" i="1" s="1"/>
  <c r="J39" i="1"/>
  <c r="F39" i="1"/>
  <c r="N39" i="1" s="1"/>
  <c r="D39" i="1"/>
  <c r="B39" i="1"/>
  <c r="U38" i="1"/>
  <c r="O38" i="1" s="1"/>
  <c r="S38" i="1"/>
  <c r="K38" i="1"/>
  <c r="J38" i="1"/>
  <c r="F38" i="1"/>
  <c r="N38" i="1" s="1"/>
  <c r="AA38" i="1" s="1"/>
  <c r="D38" i="1"/>
  <c r="B38" i="1"/>
  <c r="AG37" i="1"/>
  <c r="U37" i="1"/>
  <c r="V37" i="1" s="1"/>
  <c r="O37" i="1"/>
  <c r="L37" i="1"/>
  <c r="K37" i="1"/>
  <c r="M37" i="1" s="1"/>
  <c r="J37" i="1"/>
  <c r="F37" i="1"/>
  <c r="N37" i="1" s="1"/>
  <c r="AA37" i="1" s="1"/>
  <c r="D37" i="1"/>
  <c r="B37" i="1"/>
  <c r="U36" i="1"/>
  <c r="O36" i="1"/>
  <c r="N36" i="1"/>
  <c r="AA36" i="1" s="1"/>
  <c r="M36" i="1"/>
  <c r="L36" i="1"/>
  <c r="K36" i="1"/>
  <c r="AG36" i="1" s="1"/>
  <c r="J36" i="1"/>
  <c r="F36" i="1"/>
  <c r="D36" i="1"/>
  <c r="B36" i="1"/>
  <c r="U35" i="1"/>
  <c r="S35" i="1" s="1"/>
  <c r="K35" i="1"/>
  <c r="L35" i="1" s="1"/>
  <c r="J35" i="1"/>
  <c r="F35" i="1"/>
  <c r="N35" i="1" s="1"/>
  <c r="AA35" i="1" s="1"/>
  <c r="D35" i="1"/>
  <c r="B35" i="1"/>
  <c r="AG34" i="1"/>
  <c r="U34" i="1"/>
  <c r="S34" i="1" s="1"/>
  <c r="N34" i="1"/>
  <c r="AA34" i="1" s="1"/>
  <c r="K34" i="1"/>
  <c r="M34" i="1" s="1"/>
  <c r="J34" i="1"/>
  <c r="F34" i="1"/>
  <c r="D34" i="1"/>
  <c r="B34" i="1"/>
  <c r="U33" i="1"/>
  <c r="V33" i="1" s="1"/>
  <c r="S33" i="1"/>
  <c r="O33" i="1"/>
  <c r="N33" i="1"/>
  <c r="AA33" i="1" s="1"/>
  <c r="K33" i="1"/>
  <c r="AG33" i="1" s="1"/>
  <c r="J33" i="1"/>
  <c r="F33" i="1"/>
  <c r="D33" i="1"/>
  <c r="B33" i="1"/>
  <c r="AG32" i="1"/>
  <c r="U32" i="1"/>
  <c r="O32" i="1"/>
  <c r="K32" i="1"/>
  <c r="L32" i="1" s="1"/>
  <c r="J32" i="1"/>
  <c r="F32" i="1"/>
  <c r="N32" i="1" s="1"/>
  <c r="AA32" i="1" s="1"/>
  <c r="D32" i="1"/>
  <c r="B32" i="1"/>
  <c r="AG31" i="1"/>
  <c r="AA31" i="1"/>
  <c r="U31" i="1"/>
  <c r="V31" i="1" s="1"/>
  <c r="N31" i="1"/>
  <c r="K31" i="1"/>
  <c r="L31" i="1" s="1"/>
  <c r="J31" i="1"/>
  <c r="F31" i="1"/>
  <c r="D31" i="1"/>
  <c r="B31" i="1"/>
  <c r="V30" i="1"/>
  <c r="U30" i="1"/>
  <c r="S30" i="1"/>
  <c r="O30" i="1"/>
  <c r="K30" i="1"/>
  <c r="M30" i="1" s="1"/>
  <c r="J30" i="1"/>
  <c r="F30" i="1"/>
  <c r="N30" i="1" s="1"/>
  <c r="AA30" i="1" s="1"/>
  <c r="D30" i="1"/>
  <c r="B30" i="1"/>
  <c r="AA29" i="1"/>
  <c r="U29" i="1"/>
  <c r="O29" i="1" s="1"/>
  <c r="M29" i="1"/>
  <c r="L29" i="1"/>
  <c r="K29" i="1"/>
  <c r="AG29" i="1" s="1"/>
  <c r="J29" i="1"/>
  <c r="F29" i="1"/>
  <c r="N29" i="1" s="1"/>
  <c r="D29" i="1"/>
  <c r="B29" i="1"/>
  <c r="V28" i="1"/>
  <c r="U28" i="1"/>
  <c r="S28" i="1"/>
  <c r="O28" i="1"/>
  <c r="K28" i="1"/>
  <c r="M28" i="1" s="1"/>
  <c r="J28" i="1"/>
  <c r="F28" i="1"/>
  <c r="N28" i="1" s="1"/>
  <c r="AA28" i="1" s="1"/>
  <c r="D28" i="1"/>
  <c r="B28" i="1"/>
  <c r="AG27" i="1"/>
  <c r="U27" i="1"/>
  <c r="V27" i="1" s="1"/>
  <c r="K27" i="1"/>
  <c r="M27" i="1" s="1"/>
  <c r="J27" i="1"/>
  <c r="F27" i="1"/>
  <c r="N27" i="1" s="1"/>
  <c r="AA27" i="1" s="1"/>
  <c r="D27" i="1"/>
  <c r="B27" i="1"/>
  <c r="U26" i="1"/>
  <c r="O26" i="1"/>
  <c r="N26" i="1"/>
  <c r="AA26" i="1" s="1"/>
  <c r="M26" i="1"/>
  <c r="L26" i="1"/>
  <c r="K26" i="1"/>
  <c r="AG26" i="1" s="1"/>
  <c r="J26" i="1"/>
  <c r="F26" i="1"/>
  <c r="D26" i="1"/>
  <c r="B26" i="1"/>
  <c r="AA25" i="1"/>
  <c r="U25" i="1"/>
  <c r="S25" i="1" s="1"/>
  <c r="O25" i="1"/>
  <c r="K25" i="1"/>
  <c r="L25" i="1" s="1"/>
  <c r="J25" i="1"/>
  <c r="F25" i="1"/>
  <c r="N25" i="1" s="1"/>
  <c r="D25" i="1"/>
  <c r="B25" i="1"/>
  <c r="V24" i="1"/>
  <c r="U24" i="1"/>
  <c r="S24" i="1" s="1"/>
  <c r="K24" i="1"/>
  <c r="M24" i="1" s="1"/>
  <c r="J24" i="1"/>
  <c r="F24" i="1"/>
  <c r="N24" i="1" s="1"/>
  <c r="AA24" i="1" s="1"/>
  <c r="D24" i="1"/>
  <c r="B24" i="1"/>
  <c r="U23" i="1"/>
  <c r="V23" i="1" s="1"/>
  <c r="S23" i="1"/>
  <c r="O23" i="1"/>
  <c r="K23" i="1"/>
  <c r="AG23" i="1" s="1"/>
  <c r="J23" i="1"/>
  <c r="F23" i="1"/>
  <c r="N23" i="1" s="1"/>
  <c r="AA23" i="1" s="1"/>
  <c r="D23" i="1"/>
  <c r="B23" i="1"/>
  <c r="AA22" i="1"/>
  <c r="U22" i="1"/>
  <c r="O22" i="1"/>
  <c r="K22" i="1"/>
  <c r="L22" i="1" s="1"/>
  <c r="J22" i="1"/>
  <c r="F22" i="1"/>
  <c r="N22" i="1" s="1"/>
  <c r="D22" i="1"/>
  <c r="B22" i="1"/>
  <c r="U21" i="1"/>
  <c r="V21" i="1" s="1"/>
  <c r="O21" i="1"/>
  <c r="N21" i="1"/>
  <c r="AA21" i="1" s="1"/>
  <c r="K21" i="1"/>
  <c r="L21" i="1" s="1"/>
  <c r="J21" i="1"/>
  <c r="F21" i="1"/>
  <c r="D21" i="1"/>
  <c r="B21" i="1"/>
  <c r="AA20" i="1"/>
  <c r="V20" i="1"/>
  <c r="U20" i="1"/>
  <c r="O20" i="1" s="1"/>
  <c r="S20" i="1"/>
  <c r="N20" i="1"/>
  <c r="M20" i="1"/>
  <c r="K20" i="1"/>
  <c r="J20" i="1"/>
  <c r="F20" i="1"/>
  <c r="D20" i="1"/>
  <c r="B20" i="1"/>
  <c r="U19" i="1"/>
  <c r="O19" i="1"/>
  <c r="M19" i="1"/>
  <c r="L19" i="1"/>
  <c r="K19" i="1"/>
  <c r="AG19" i="1" s="1"/>
  <c r="J19" i="1"/>
  <c r="F19" i="1"/>
  <c r="N19" i="1" s="1"/>
  <c r="AA19" i="1" s="1"/>
  <c r="D19" i="1"/>
  <c r="B19" i="1"/>
  <c r="AA18" i="1"/>
  <c r="V18" i="1"/>
  <c r="U18" i="1"/>
  <c r="S18" i="1"/>
  <c r="O18" i="1"/>
  <c r="K18" i="1"/>
  <c r="J18" i="1"/>
  <c r="F18" i="1"/>
  <c r="N18" i="1" s="1"/>
  <c r="D18" i="1"/>
  <c r="B18" i="1"/>
  <c r="AA17" i="1"/>
  <c r="V17" i="1"/>
  <c r="U17" i="1"/>
  <c r="S17" i="1" s="1"/>
  <c r="O17" i="1"/>
  <c r="K17" i="1"/>
  <c r="M17" i="1" s="1"/>
  <c r="J17" i="1"/>
  <c r="F17" i="1"/>
  <c r="N17" i="1" s="1"/>
  <c r="D17" i="1"/>
  <c r="B17" i="1"/>
  <c r="U16" i="1"/>
  <c r="O16" i="1"/>
  <c r="K16" i="1"/>
  <c r="AG16" i="1" s="1"/>
  <c r="J16" i="1"/>
  <c r="F16" i="1"/>
  <c r="N16" i="1" s="1"/>
  <c r="AA16" i="1" s="1"/>
  <c r="D16" i="1"/>
  <c r="B16" i="1"/>
  <c r="AA15" i="1"/>
  <c r="U15" i="1"/>
  <c r="S15" i="1" s="1"/>
  <c r="O15" i="1"/>
  <c r="K15" i="1"/>
  <c r="L15" i="1" s="1"/>
  <c r="J15" i="1"/>
  <c r="F15" i="1"/>
  <c r="N15" i="1" s="1"/>
  <c r="D15" i="1"/>
  <c r="B15" i="1"/>
  <c r="AG14" i="1"/>
  <c r="V14" i="1"/>
  <c r="U14" i="1"/>
  <c r="S14" i="1" s="1"/>
  <c r="O14" i="1"/>
  <c r="N14" i="1"/>
  <c r="AA14" i="1" s="1"/>
  <c r="M14" i="1"/>
  <c r="L14" i="1"/>
  <c r="K14" i="1"/>
  <c r="J14" i="1"/>
  <c r="F14" i="1"/>
  <c r="D14" i="1"/>
  <c r="B14" i="1"/>
  <c r="AA13" i="1"/>
  <c r="U13" i="1"/>
  <c r="V13" i="1" s="1"/>
  <c r="S13" i="1"/>
  <c r="N13" i="1"/>
  <c r="K13" i="1"/>
  <c r="AG13" i="1" s="1"/>
  <c r="J13" i="1"/>
  <c r="F13" i="1"/>
  <c r="D13" i="1"/>
  <c r="B13" i="1"/>
  <c r="AG12" i="1"/>
  <c r="AA12" i="1"/>
  <c r="U12" i="1"/>
  <c r="K12" i="1"/>
  <c r="L12" i="1" s="1"/>
  <c r="J12" i="1"/>
  <c r="F12" i="1"/>
  <c r="N12" i="1" s="1"/>
  <c r="D12" i="1"/>
  <c r="B12" i="1"/>
  <c r="AG11" i="1"/>
  <c r="U11" i="1"/>
  <c r="V11" i="1" s="1"/>
  <c r="S11" i="1"/>
  <c r="N11" i="1"/>
  <c r="AA11" i="1" s="1"/>
  <c r="K11" i="1"/>
  <c r="L11" i="1" s="1"/>
  <c r="J11" i="1"/>
  <c r="F11" i="1"/>
  <c r="D11" i="1"/>
  <c r="B11" i="1"/>
  <c r="AA10" i="1"/>
  <c r="V10" i="1"/>
  <c r="U10" i="1"/>
  <c r="S10" i="1"/>
  <c r="O10" i="1"/>
  <c r="N10" i="1"/>
  <c r="M10" i="1"/>
  <c r="K10" i="1"/>
  <c r="J10" i="1"/>
  <c r="F10" i="1"/>
  <c r="D10" i="1"/>
  <c r="B10" i="1"/>
  <c r="U9" i="1"/>
  <c r="O9" i="1" s="1"/>
  <c r="K9" i="1"/>
  <c r="AG9" i="1" s="1"/>
  <c r="J9" i="1"/>
  <c r="F9" i="1"/>
  <c r="N9" i="1" s="1"/>
  <c r="AA9" i="1" s="1"/>
  <c r="D9" i="1"/>
  <c r="B9" i="1"/>
  <c r="V8" i="1"/>
  <c r="U8" i="1"/>
  <c r="S8" i="1"/>
  <c r="O8" i="1"/>
  <c r="K8" i="1"/>
  <c r="J8" i="1"/>
  <c r="F8" i="1"/>
  <c r="N8" i="1" s="1"/>
  <c r="AA8" i="1" s="1"/>
  <c r="D8" i="1"/>
  <c r="B8" i="1"/>
  <c r="AG7" i="1"/>
  <c r="V7" i="1"/>
  <c r="U7" i="1"/>
  <c r="S7" i="1"/>
  <c r="O7" i="1"/>
  <c r="M7" i="1"/>
  <c r="L7" i="1"/>
  <c r="K7" i="1"/>
  <c r="J7" i="1"/>
  <c r="F7" i="1"/>
  <c r="N7" i="1" s="1"/>
  <c r="AA7" i="1" s="1"/>
  <c r="D7" i="1"/>
  <c r="B7" i="1"/>
  <c r="U6" i="1"/>
  <c r="O6" i="1"/>
  <c r="M6" i="1"/>
  <c r="L6" i="1"/>
  <c r="K6" i="1"/>
  <c r="AG6" i="1" s="1"/>
  <c r="J6" i="1"/>
  <c r="F6" i="1"/>
  <c r="N6" i="1" s="1"/>
  <c r="AA6" i="1" s="1"/>
  <c r="D6" i="1"/>
  <c r="B6" i="1"/>
  <c r="AA5" i="1"/>
  <c r="U5" i="1"/>
  <c r="S5" i="1" s="1"/>
  <c r="K5" i="1"/>
  <c r="L5" i="1" s="1"/>
  <c r="J5" i="1"/>
  <c r="F5" i="1"/>
  <c r="N5" i="1" s="1"/>
  <c r="D5" i="1"/>
  <c r="B5" i="1"/>
  <c r="AG4" i="1"/>
  <c r="U4" i="1"/>
  <c r="S4" i="1" s="1"/>
  <c r="L4" i="1"/>
  <c r="K4" i="1"/>
  <c r="M4" i="1" s="1"/>
  <c r="J4" i="1"/>
  <c r="F4" i="1"/>
  <c r="N4" i="1" s="1"/>
  <c r="AA4" i="1" s="1"/>
  <c r="D4" i="1"/>
  <c r="B4" i="1"/>
  <c r="U3" i="1"/>
  <c r="V3" i="1" s="1"/>
  <c r="O3" i="1"/>
  <c r="N3" i="1"/>
  <c r="AA3" i="1" s="1"/>
  <c r="M3" i="1"/>
  <c r="L3" i="1"/>
  <c r="K3" i="1"/>
  <c r="AG3" i="1" s="1"/>
  <c r="J3" i="1"/>
  <c r="F3" i="1"/>
  <c r="D3" i="1"/>
  <c r="B3" i="1"/>
  <c r="AA2" i="1"/>
  <c r="U2" i="1"/>
  <c r="O2" i="1"/>
  <c r="K2" i="1"/>
  <c r="L2" i="1" s="1"/>
  <c r="J2" i="1"/>
  <c r="F2" i="1"/>
  <c r="N2" i="1" s="1"/>
  <c r="D2" i="1"/>
  <c r="B2" i="1"/>
  <c r="V90" i="1" l="1"/>
  <c r="M134" i="1"/>
  <c r="S26" i="1"/>
  <c r="V26" i="1"/>
  <c r="M105" i="1"/>
  <c r="L116" i="1"/>
  <c r="AG116" i="1"/>
  <c r="L136" i="1"/>
  <c r="AG136" i="1"/>
  <c r="M145" i="1"/>
  <c r="L153" i="1"/>
  <c r="V130" i="1"/>
  <c r="L134" i="1"/>
  <c r="M74" i="1"/>
  <c r="L155" i="1"/>
  <c r="AG155" i="1"/>
  <c r="L23" i="1"/>
  <c r="L76" i="1"/>
  <c r="AG76" i="1"/>
  <c r="M125" i="1"/>
  <c r="V2" i="1"/>
  <c r="S2" i="1"/>
  <c r="L9" i="1"/>
  <c r="L16" i="1"/>
  <c r="S21" i="1"/>
  <c r="M23" i="1"/>
  <c r="O35" i="1"/>
  <c r="L49" i="1"/>
  <c r="AG61" i="1"/>
  <c r="O65" i="1"/>
  <c r="L67" i="1"/>
  <c r="AG72" i="1"/>
  <c r="O74" i="1"/>
  <c r="M76" i="1"/>
  <c r="AG81" i="1"/>
  <c r="O85" i="1"/>
  <c r="L87" i="1"/>
  <c r="AG92" i="1"/>
  <c r="O94" i="1"/>
  <c r="AG101" i="1"/>
  <c r="O105" i="1"/>
  <c r="L107" i="1"/>
  <c r="AG112" i="1"/>
  <c r="M116" i="1"/>
  <c r="AG121" i="1"/>
  <c r="L127" i="1"/>
  <c r="M136" i="1"/>
  <c r="AG141" i="1"/>
  <c r="L147" i="1"/>
  <c r="M153" i="1"/>
  <c r="V155" i="1"/>
  <c r="S155" i="1"/>
  <c r="O155" i="1"/>
  <c r="V164" i="1"/>
  <c r="V92" i="1"/>
  <c r="S92" i="1"/>
  <c r="AG5" i="1"/>
  <c r="AG30" i="1"/>
  <c r="L30" i="1"/>
  <c r="M35" i="1"/>
  <c r="L56" i="1"/>
  <c r="AG56" i="1"/>
  <c r="M65" i="1"/>
  <c r="M85" i="1"/>
  <c r="M16" i="1"/>
  <c r="AG58" i="1"/>
  <c r="L58" i="1"/>
  <c r="M67" i="1"/>
  <c r="AG78" i="1"/>
  <c r="L78" i="1"/>
  <c r="M87" i="1"/>
  <c r="AG98" i="1"/>
  <c r="L98" i="1"/>
  <c r="M107" i="1"/>
  <c r="AG118" i="1"/>
  <c r="L118" i="1"/>
  <c r="M127" i="1"/>
  <c r="AG138" i="1"/>
  <c r="L138" i="1"/>
  <c r="M147" i="1"/>
  <c r="AG164" i="1"/>
  <c r="M164" i="1"/>
  <c r="L164" i="1"/>
  <c r="AG17" i="1"/>
  <c r="AG24" i="1"/>
  <c r="M42" i="1"/>
  <c r="AG45" i="1"/>
  <c r="L96" i="1"/>
  <c r="AG96" i="1"/>
  <c r="M9" i="1"/>
  <c r="V42" i="1"/>
  <c r="S42" i="1"/>
  <c r="M49" i="1"/>
  <c r="AG2" i="1"/>
  <c r="M11" i="1"/>
  <c r="V35" i="1"/>
  <c r="M51" i="1"/>
  <c r="M58" i="1"/>
  <c r="AG60" i="1"/>
  <c r="L60" i="1"/>
  <c r="V65" i="1"/>
  <c r="V74" i="1"/>
  <c r="M78" i="1"/>
  <c r="AG80" i="1"/>
  <c r="L80" i="1"/>
  <c r="V85" i="1"/>
  <c r="V94" i="1"/>
  <c r="M98" i="1"/>
  <c r="AG100" i="1"/>
  <c r="L100" i="1"/>
  <c r="V105" i="1"/>
  <c r="V114" i="1"/>
  <c r="M118" i="1"/>
  <c r="AG120" i="1"/>
  <c r="L120" i="1"/>
  <c r="V125" i="1"/>
  <c r="O127" i="1"/>
  <c r="V134" i="1"/>
  <c r="M138" i="1"/>
  <c r="AG140" i="1"/>
  <c r="L140" i="1"/>
  <c r="V52" i="1"/>
  <c r="S52" i="1"/>
  <c r="AG18" i="1"/>
  <c r="L18" i="1"/>
  <c r="AG21" i="1"/>
  <c r="AG42" i="1"/>
  <c r="S76" i="1"/>
  <c r="V76" i="1"/>
  <c r="S116" i="1"/>
  <c r="V116" i="1"/>
  <c r="S136" i="1"/>
  <c r="V136" i="1"/>
  <c r="V147" i="1"/>
  <c r="S147" i="1"/>
  <c r="S149" i="1"/>
  <c r="V149" i="1"/>
  <c r="V45" i="1"/>
  <c r="V70" i="1"/>
  <c r="V110" i="1"/>
  <c r="V38" i="1"/>
  <c r="M94" i="1"/>
  <c r="S96" i="1"/>
  <c r="V96" i="1"/>
  <c r="O4" i="1"/>
  <c r="O11" i="1"/>
  <c r="L13" i="1"/>
  <c r="S16" i="1"/>
  <c r="V16" i="1"/>
  <c r="M18" i="1"/>
  <c r="AG20" i="1"/>
  <c r="L20" i="1"/>
  <c r="M25" i="1"/>
  <c r="M32" i="1"/>
  <c r="AG35" i="1"/>
  <c r="S37" i="1"/>
  <c r="O44" i="1"/>
  <c r="O51" i="1"/>
  <c r="L53" i="1"/>
  <c r="S58" i="1"/>
  <c r="AG65" i="1"/>
  <c r="M69" i="1"/>
  <c r="M71" i="1"/>
  <c r="S78" i="1"/>
  <c r="AG85" i="1"/>
  <c r="M89" i="1"/>
  <c r="M91" i="1"/>
  <c r="S98" i="1"/>
  <c r="AG105" i="1"/>
  <c r="M109" i="1"/>
  <c r="M111" i="1"/>
  <c r="AG125" i="1"/>
  <c r="M131" i="1"/>
  <c r="AG145" i="1"/>
  <c r="V59" i="1"/>
  <c r="S59" i="1"/>
  <c r="V139" i="1"/>
  <c r="S139" i="1"/>
  <c r="M2" i="1"/>
  <c r="V49" i="1"/>
  <c r="S49" i="1"/>
  <c r="O120" i="1"/>
  <c r="O140" i="1"/>
  <c r="V119" i="1"/>
  <c r="S119" i="1"/>
  <c r="L94" i="1"/>
  <c r="L114" i="1"/>
  <c r="V112" i="1"/>
  <c r="S112" i="1"/>
  <c r="M114" i="1"/>
  <c r="M13" i="1"/>
  <c r="M53" i="1"/>
  <c r="V4" i="1"/>
  <c r="V32" i="1"/>
  <c r="S32" i="1"/>
  <c r="L34" i="1"/>
  <c r="M62" i="1"/>
  <c r="V69" i="1"/>
  <c r="S69" i="1"/>
  <c r="V129" i="1"/>
  <c r="S129" i="1"/>
  <c r="O131" i="1"/>
  <c r="L133" i="1"/>
  <c r="V5" i="1"/>
  <c r="M21" i="1"/>
  <c r="V19" i="1"/>
  <c r="S19" i="1"/>
  <c r="V72" i="1"/>
  <c r="S72" i="1"/>
  <c r="V132" i="1"/>
  <c r="S132" i="1"/>
  <c r="V9" i="1"/>
  <c r="S9" i="1"/>
  <c r="S56" i="1"/>
  <c r="V56" i="1"/>
  <c r="L27" i="1"/>
  <c r="V44" i="1"/>
  <c r="O71" i="1"/>
  <c r="L73" i="1"/>
  <c r="M82" i="1"/>
  <c r="V89" i="1"/>
  <c r="S89" i="1"/>
  <c r="O91" i="1"/>
  <c r="L93" i="1"/>
  <c r="M102" i="1"/>
  <c r="V109" i="1"/>
  <c r="S109" i="1"/>
  <c r="O111" i="1"/>
  <c r="O13" i="1"/>
  <c r="V25" i="1"/>
  <c r="M41" i="1"/>
  <c r="O53" i="1"/>
  <c r="V60" i="1"/>
  <c r="L64" i="1"/>
  <c r="S71" i="1"/>
  <c r="M73" i="1"/>
  <c r="V80" i="1"/>
  <c r="L84" i="1"/>
  <c r="S91" i="1"/>
  <c r="M93" i="1"/>
  <c r="V100" i="1"/>
  <c r="L104" i="1"/>
  <c r="S111" i="1"/>
  <c r="M113" i="1"/>
  <c r="V120" i="1"/>
  <c r="L124" i="1"/>
  <c r="S131" i="1"/>
  <c r="M133" i="1"/>
  <c r="V140" i="1"/>
  <c r="V79" i="1"/>
  <c r="S79" i="1"/>
  <c r="AG8" i="1"/>
  <c r="L8" i="1"/>
  <c r="AG48" i="1"/>
  <c r="L48" i="1"/>
  <c r="V62" i="1"/>
  <c r="S62" i="1"/>
  <c r="O73" i="1"/>
  <c r="O93" i="1"/>
  <c r="V102" i="1"/>
  <c r="S102" i="1"/>
  <c r="O113" i="1"/>
  <c r="V122" i="1"/>
  <c r="S122" i="1"/>
  <c r="O133" i="1"/>
  <c r="V142" i="1"/>
  <c r="S142" i="1"/>
  <c r="AG154" i="1"/>
  <c r="L154" i="1"/>
  <c r="AG163" i="1"/>
  <c r="M163" i="1"/>
  <c r="AG28" i="1"/>
  <c r="L28" i="1"/>
  <c r="O27" i="1"/>
  <c r="V39" i="1"/>
  <c r="S39" i="1"/>
  <c r="V82" i="1"/>
  <c r="S82" i="1"/>
  <c r="S6" i="1"/>
  <c r="V6" i="1"/>
  <c r="M8" i="1"/>
  <c r="AG10" i="1"/>
  <c r="L10" i="1"/>
  <c r="M15" i="1"/>
  <c r="M22" i="1"/>
  <c r="AG25" i="1"/>
  <c r="S27" i="1"/>
  <c r="O34" i="1"/>
  <c r="O41" i="1"/>
  <c r="L43" i="1"/>
  <c r="S46" i="1"/>
  <c r="V46" i="1"/>
  <c r="M48" i="1"/>
  <c r="AG50" i="1"/>
  <c r="L50" i="1"/>
  <c r="M55" i="1"/>
  <c r="L66" i="1"/>
  <c r="AG66" i="1"/>
  <c r="S73" i="1"/>
  <c r="M75" i="1"/>
  <c r="L86" i="1"/>
  <c r="AG86" i="1"/>
  <c r="S93" i="1"/>
  <c r="M95" i="1"/>
  <c r="L106" i="1"/>
  <c r="AG106" i="1"/>
  <c r="S113" i="1"/>
  <c r="M115" i="1"/>
  <c r="L126" i="1"/>
  <c r="AG126" i="1"/>
  <c r="S133" i="1"/>
  <c r="M135" i="1"/>
  <c r="L146" i="1"/>
  <c r="AG146" i="1"/>
  <c r="L150" i="1"/>
  <c r="M154" i="1"/>
  <c r="L163" i="1"/>
  <c r="V12" i="1"/>
  <c r="S12" i="1"/>
  <c r="AG111" i="1"/>
  <c r="AG131" i="1"/>
  <c r="AG148" i="1"/>
  <c r="L148" i="1"/>
  <c r="S154" i="1"/>
  <c r="L17" i="1"/>
  <c r="V22" i="1"/>
  <c r="S22" i="1"/>
  <c r="L24" i="1"/>
  <c r="AG68" i="1"/>
  <c r="L68" i="1"/>
  <c r="AG88" i="1"/>
  <c r="L88" i="1"/>
  <c r="AG108" i="1"/>
  <c r="L108" i="1"/>
  <c r="AG128" i="1"/>
  <c r="L128" i="1"/>
  <c r="M148" i="1"/>
  <c r="V99" i="1"/>
  <c r="S99" i="1"/>
  <c r="V34" i="1"/>
  <c r="S3" i="1"/>
  <c r="V15" i="1"/>
  <c r="M31" i="1"/>
  <c r="V55" i="1"/>
  <c r="V64" i="1"/>
  <c r="M68" i="1"/>
  <c r="AG70" i="1"/>
  <c r="L70" i="1"/>
  <c r="V75" i="1"/>
  <c r="V84" i="1"/>
  <c r="M88" i="1"/>
  <c r="AG90" i="1"/>
  <c r="L90" i="1"/>
  <c r="V95" i="1"/>
  <c r="V104" i="1"/>
  <c r="M108" i="1"/>
  <c r="AG110" i="1"/>
  <c r="L110" i="1"/>
  <c r="V115" i="1"/>
  <c r="V124" i="1"/>
  <c r="M128" i="1"/>
  <c r="AG130" i="1"/>
  <c r="L130" i="1"/>
  <c r="V135" i="1"/>
  <c r="V144" i="1"/>
  <c r="V150" i="1"/>
  <c r="S150" i="1"/>
  <c r="V154" i="1"/>
  <c r="AG22" i="1"/>
  <c r="V29" i="1"/>
  <c r="S29" i="1"/>
  <c r="S66" i="1"/>
  <c r="V66" i="1"/>
  <c r="S106" i="1"/>
  <c r="V106" i="1"/>
  <c r="S126" i="1"/>
  <c r="V126" i="1"/>
  <c r="M130" i="1"/>
  <c r="S146" i="1"/>
  <c r="V146" i="1"/>
  <c r="L74" i="1"/>
  <c r="AG38" i="1"/>
  <c r="L38" i="1"/>
  <c r="S86" i="1"/>
  <c r="V86" i="1"/>
  <c r="M5" i="1"/>
  <c r="M12" i="1"/>
  <c r="AG15" i="1"/>
  <c r="O24" i="1"/>
  <c r="O31" i="1"/>
  <c r="L33" i="1"/>
  <c r="S36" i="1"/>
  <c r="V36" i="1"/>
  <c r="M38" i="1"/>
  <c r="AG40" i="1"/>
  <c r="L40" i="1"/>
  <c r="M45" i="1"/>
  <c r="M52" i="1"/>
  <c r="AG55" i="1"/>
  <c r="M59" i="1"/>
  <c r="M61" i="1"/>
  <c r="AG75" i="1"/>
  <c r="M79" i="1"/>
  <c r="M81" i="1"/>
  <c r="AG95" i="1"/>
  <c r="M99" i="1"/>
  <c r="M101" i="1"/>
  <c r="AG115" i="1"/>
  <c r="M119" i="1"/>
  <c r="M121" i="1"/>
  <c r="AG135" i="1"/>
  <c r="M139" i="1"/>
  <c r="M141" i="1"/>
  <c r="V148" i="1"/>
  <c r="AG157" i="1"/>
  <c r="M157" i="1"/>
  <c r="L157" i="1"/>
  <c r="O5" i="1"/>
  <c r="O12" i="1"/>
  <c r="S31" i="1"/>
  <c r="M33" i="1"/>
  <c r="O45" i="1"/>
  <c r="O52" i="1"/>
  <c r="O59" i="1"/>
  <c r="O70" i="1"/>
  <c r="O79" i="1"/>
  <c r="O90" i="1"/>
  <c r="O99" i="1"/>
  <c r="O110" i="1"/>
  <c r="O119" i="1"/>
  <c r="O130" i="1"/>
  <c r="O139" i="1"/>
  <c r="M158" i="1"/>
  <c r="O165" i="1"/>
  <c r="M168" i="1"/>
  <c r="V152" i="1"/>
  <c r="AG159" i="1"/>
  <c r="V162" i="1"/>
  <c r="S165" i="1"/>
  <c r="O168" i="1"/>
  <c r="AG152" i="1"/>
  <c r="S158" i="1"/>
  <c r="AG162" i="1"/>
  <c r="S168" i="1"/>
  <c r="AG165" i="1"/>
  <c r="L167" i="1"/>
  <c r="M167" i="1"/>
  <c r="AG168" i="1"/>
  <c r="O160" i="1"/>
  <c r="L156" i="1"/>
  <c r="S160" i="1"/>
  <c r="L166" i="1"/>
  <c r="M166" i="1"/>
  <c r="S153" i="1"/>
  <c r="L159" i="1"/>
  <c r="O156" i="1"/>
  <c r="O166" i="1"/>
  <c r="S156" i="1"/>
  <c r="O169" i="1"/>
  <c r="S169" i="1"/>
  <c r="S159" i="1"/>
  <c r="L165" i="1"/>
</calcChain>
</file>

<file path=xl/sharedStrings.xml><?xml version="1.0" encoding="utf-8"?>
<sst xmlns="http://schemas.openxmlformats.org/spreadsheetml/2006/main" count="540" uniqueCount="407">
  <si>
    <t>Database ID</t>
  </si>
  <si>
    <t>DB Name</t>
  </si>
  <si>
    <t>DB Instance Name</t>
  </si>
  <si>
    <t>App ID</t>
  </si>
  <si>
    <t>AppName</t>
  </si>
  <si>
    <t>Source Engine Type</t>
  </si>
  <si>
    <t>Source Engine Version</t>
  </si>
  <si>
    <t>Source Engine Edition</t>
  </si>
  <si>
    <t>Total Size (GB)</t>
  </si>
  <si>
    <t>Total Size - Mod (GB)</t>
  </si>
  <si>
    <t>Server ID</t>
  </si>
  <si>
    <t>Svr vCPUs</t>
  </si>
  <si>
    <t>Svr Memory</t>
  </si>
  <si>
    <t>Target Engine</t>
  </si>
  <si>
    <t>Deployment Type</t>
  </si>
  <si>
    <t>Database Owner Name</t>
  </si>
  <si>
    <t>Database Owner Email</t>
  </si>
  <si>
    <t>Database Owner Phone</t>
  </si>
  <si>
    <t>License Model</t>
  </si>
  <si>
    <t>Oracle ADR (Y/N)</t>
  </si>
  <si>
    <t>ENV</t>
  </si>
  <si>
    <t>Replication (Y/N)</t>
  </si>
  <si>
    <t>Cluster/Oracle RAC (Y/N)</t>
  </si>
  <si>
    <t>Peak IOPS (KB)</t>
  </si>
  <si>
    <t>Average IOPS (KB)</t>
  </si>
  <si>
    <t>WQF Rating (1,2,3,4,5)</t>
  </si>
  <si>
    <t>Migration Strategy</t>
  </si>
  <si>
    <t>CPU Cores</t>
  </si>
  <si>
    <t>Max Transactions per Second</t>
  </si>
  <si>
    <t>Redo Log Size (KB)</t>
  </si>
  <si>
    <t>Stored Procedures Lines of Code</t>
  </si>
  <si>
    <t>Triggers Lines of Code</t>
  </si>
  <si>
    <t>Utilization</t>
  </si>
  <si>
    <t>Throughput (MBps)</t>
  </si>
  <si>
    <t>D01</t>
  </si>
  <si>
    <t>hd-cse-db-st1a</t>
  </si>
  <si>
    <t>Comets -  Core DB</t>
  </si>
  <si>
    <t>D02</t>
  </si>
  <si>
    <t>hd-cse-db-cln1a</t>
  </si>
  <si>
    <t>D03</t>
  </si>
  <si>
    <t>hd-rap-db-05</t>
  </si>
  <si>
    <t>Comets - App Scan</t>
  </si>
  <si>
    <t>D04</t>
  </si>
  <si>
    <t>hd-bws-db-st1a</t>
  </si>
  <si>
    <t>Comets - BAW (Workflow Automation)</t>
  </si>
  <si>
    <t>D05</t>
  </si>
  <si>
    <t>hd-bws-db-cln1t</t>
  </si>
  <si>
    <t>D06</t>
  </si>
  <si>
    <t>hd-bws-db-st1b</t>
  </si>
  <si>
    <t>D07</t>
  </si>
  <si>
    <t>hd-bws-db-cv1b</t>
  </si>
  <si>
    <t>D08</t>
  </si>
  <si>
    <t>hd-bws-db-cln1a</t>
  </si>
  <si>
    <t>D09</t>
  </si>
  <si>
    <t>hd-bws-db-tst1b</t>
  </si>
  <si>
    <t>D10</t>
  </si>
  <si>
    <t>hd-bws-db-uat1a</t>
  </si>
  <si>
    <t>D11</t>
  </si>
  <si>
    <t>hd-bws-db-cln1b</t>
  </si>
  <si>
    <t>D12</t>
  </si>
  <si>
    <t>hd-bws-db-m205a</t>
  </si>
  <si>
    <t>D13</t>
  </si>
  <si>
    <t>hd-bws-db-m205b</t>
  </si>
  <si>
    <t>D14</t>
  </si>
  <si>
    <t>hd-bws-db-cv1a</t>
  </si>
  <si>
    <t>D15</t>
  </si>
  <si>
    <t>hd-bws-db-cln1c</t>
  </si>
  <si>
    <t>D16</t>
  </si>
  <si>
    <t>hd-bws-db-tst1a</t>
  </si>
  <si>
    <t>D17</t>
  </si>
  <si>
    <t>hd-bws-db-p05-sdc</t>
  </si>
  <si>
    <t>D18</t>
  </si>
  <si>
    <t>hd-bws-db-u05</t>
  </si>
  <si>
    <t>Comets - BWS</t>
  </si>
  <si>
    <t>D19</t>
  </si>
  <si>
    <t>hd-bws-db-c05</t>
  </si>
  <si>
    <t>D20</t>
  </si>
  <si>
    <t>hd-bws-db-a05</t>
  </si>
  <si>
    <t>D21</t>
  </si>
  <si>
    <t>hd-bws-db-a05hc</t>
  </si>
  <si>
    <t>D22</t>
  </si>
  <si>
    <t>hd-baw-db-d1</t>
  </si>
  <si>
    <t>D23</t>
  </si>
  <si>
    <t>hd-bws-db-a05wc</t>
  </si>
  <si>
    <t>D24</t>
  </si>
  <si>
    <t>hd-bws-db-f05</t>
  </si>
  <si>
    <t>D25</t>
  </si>
  <si>
    <t>hd-bws-db-pt05</t>
  </si>
  <si>
    <t>D26</t>
  </si>
  <si>
    <t>hd-bws-db-p05</t>
  </si>
  <si>
    <t>D27</t>
  </si>
  <si>
    <t>hd-cog-db-sb05</t>
  </si>
  <si>
    <t>Comets - Cognos</t>
  </si>
  <si>
    <t>D28</t>
  </si>
  <si>
    <t>HD-COG-DB-U05</t>
  </si>
  <si>
    <t>D29</t>
  </si>
  <si>
    <t>hd-cog-db-pt05</t>
  </si>
  <si>
    <t>D30</t>
  </si>
  <si>
    <t>hd-cog-db-d05</t>
  </si>
  <si>
    <t>D31</t>
  </si>
  <si>
    <t>hd-cog-db-c05</t>
  </si>
  <si>
    <t>D32</t>
  </si>
  <si>
    <t>HD-COG-DB-TR05</t>
  </si>
  <si>
    <t>D33</t>
  </si>
  <si>
    <t>hd-cog-db-f05</t>
  </si>
  <si>
    <t>D34</t>
  </si>
  <si>
    <t>hd-cog-db-p05</t>
  </si>
  <si>
    <t>D35</t>
  </si>
  <si>
    <t>hd-cse-db-u06</t>
  </si>
  <si>
    <t>Comets - Core DB</t>
  </si>
  <si>
    <t>D36</t>
  </si>
  <si>
    <t>hd-cse-db-c05</t>
  </si>
  <si>
    <t>D37</t>
  </si>
  <si>
    <t>hd-cse-db1-m105</t>
  </si>
  <si>
    <t>D38</t>
  </si>
  <si>
    <t>hd-cse-db-it1a</t>
  </si>
  <si>
    <t>D39</t>
  </si>
  <si>
    <t>hd-cse-db-dev1a</t>
  </si>
  <si>
    <t>D40</t>
  </si>
  <si>
    <t>hd-cse-db-m105</t>
  </si>
  <si>
    <t>D41</t>
  </si>
  <si>
    <t>hd-cse-db-cln1t</t>
  </si>
  <si>
    <t>D42</t>
  </si>
  <si>
    <t>hd-cse-db-st2a</t>
  </si>
  <si>
    <t>D43</t>
  </si>
  <si>
    <t>hd-cse-db-trn01</t>
  </si>
  <si>
    <t>D44</t>
  </si>
  <si>
    <t>hd-cse-db-it2a</t>
  </si>
  <si>
    <t>D45</t>
  </si>
  <si>
    <t>hd-cse-db-dev02</t>
  </si>
  <si>
    <t>D46</t>
  </si>
  <si>
    <t>hd-cse-db-it01</t>
  </si>
  <si>
    <t>D47</t>
  </si>
  <si>
    <t>HD-CSE-DB-PT05</t>
  </si>
  <si>
    <t>D48</t>
  </si>
  <si>
    <t>hd-cse-db-st02</t>
  </si>
  <si>
    <t>D49</t>
  </si>
  <si>
    <t>hd-cse-db-msk</t>
  </si>
  <si>
    <t>D50</t>
  </si>
  <si>
    <t>hd-cse-db-trn1a</t>
  </si>
  <si>
    <t>D51</t>
  </si>
  <si>
    <t>hd-cse-db-trn1b</t>
  </si>
  <si>
    <t>D52</t>
  </si>
  <si>
    <t>hd-cse-db-uat02</t>
  </si>
  <si>
    <t>D53</t>
  </si>
  <si>
    <t>hd-cse-db-c157b</t>
  </si>
  <si>
    <t>D54</t>
  </si>
  <si>
    <t>hd-cse-db-st1b</t>
  </si>
  <si>
    <t>D55</t>
  </si>
  <si>
    <t>hd-cse-db-trn1c</t>
  </si>
  <si>
    <t>D56</t>
  </si>
  <si>
    <t>hd-cse-db-m205b</t>
  </si>
  <si>
    <t>D57</t>
  </si>
  <si>
    <t>hd-cse-db-cv1b</t>
  </si>
  <si>
    <t>D58</t>
  </si>
  <si>
    <t>hd-cse-db-cv1a</t>
  </si>
  <si>
    <t>D59</t>
  </si>
  <si>
    <t>hd-cse-db-dev01</t>
  </si>
  <si>
    <t>D60</t>
  </si>
  <si>
    <t>hd-cse-db-uat1a</t>
  </si>
  <si>
    <t>D61</t>
  </si>
  <si>
    <t>hd-cse-db-m205</t>
  </si>
  <si>
    <t>D62</t>
  </si>
  <si>
    <t>hd-cse-db-cln1c</t>
  </si>
  <si>
    <t>D63</t>
  </si>
  <si>
    <t>hd-cse-db-uat2b</t>
  </si>
  <si>
    <t>D64</t>
  </si>
  <si>
    <t>hd-cse-db-cln1b</t>
  </si>
  <si>
    <t>D65</t>
  </si>
  <si>
    <t>hd-cse-db-dv01a</t>
  </si>
  <si>
    <t>D66</t>
  </si>
  <si>
    <t>hd-cse-db-m205a</t>
  </si>
  <si>
    <t>D67</t>
  </si>
  <si>
    <t>hd-cse-db-c157a</t>
  </si>
  <si>
    <t>D68</t>
  </si>
  <si>
    <t>hd-cse-db-it02a</t>
  </si>
  <si>
    <t>D69</t>
  </si>
  <si>
    <t>hd-cse-db-dev1b</t>
  </si>
  <si>
    <t>D70</t>
  </si>
  <si>
    <t>hd-cse-db-st01</t>
  </si>
  <si>
    <t>D71</t>
  </si>
  <si>
    <t>hd-cse-db-uat2a</t>
  </si>
  <si>
    <t>D72</t>
  </si>
  <si>
    <t>hd-cse-db-it2b</t>
  </si>
  <si>
    <t>D73</t>
  </si>
  <si>
    <t>hd-cse-db-p05</t>
  </si>
  <si>
    <t>D74</t>
  </si>
  <si>
    <t>hd-ptc-db-pt05</t>
  </si>
  <si>
    <t>Comets - Customer Website</t>
  </si>
  <si>
    <t>D75</t>
  </si>
  <si>
    <t>hd-ptc-db1-p05</t>
  </si>
  <si>
    <t>D76</t>
  </si>
  <si>
    <t>hd-ptc-db-p05</t>
  </si>
  <si>
    <t>D77</t>
  </si>
  <si>
    <t>hd-dwh-db-d05</t>
  </si>
  <si>
    <t>Comets - Data Warehouse</t>
  </si>
  <si>
    <t>D78</t>
  </si>
  <si>
    <t>hd-dwh-db-pt05</t>
  </si>
  <si>
    <t>D79</t>
  </si>
  <si>
    <t>hd-dwh-db-cln1a</t>
  </si>
  <si>
    <t>D80</t>
  </si>
  <si>
    <t>hd-dwh-db-p05</t>
  </si>
  <si>
    <t>D81</t>
  </si>
  <si>
    <t>hd-dcp-db1-f2</t>
  </si>
  <si>
    <t>Comets - Datacap</t>
  </si>
  <si>
    <t>D82</t>
  </si>
  <si>
    <t>hd-dcp-db1-pt2</t>
  </si>
  <si>
    <t>D83</t>
  </si>
  <si>
    <t>hd-dcp-db-u2</t>
  </si>
  <si>
    <t>D84</t>
  </si>
  <si>
    <t>hd-dcp-db1-p2</t>
  </si>
  <si>
    <t>D85</t>
  </si>
  <si>
    <t>hd-dcp-db-d1</t>
  </si>
  <si>
    <t>D86</t>
  </si>
  <si>
    <t>hd-dcp-db-a2</t>
  </si>
  <si>
    <t>D87</t>
  </si>
  <si>
    <t>hd-dcp-db-pt05</t>
  </si>
  <si>
    <t>Comets - DataCap</t>
  </si>
  <si>
    <t>D88</t>
  </si>
  <si>
    <t>hd-dcp-db-u05</t>
  </si>
  <si>
    <t>D89</t>
  </si>
  <si>
    <t>hd-dcp-db-a05</t>
  </si>
  <si>
    <t>D90</t>
  </si>
  <si>
    <t>hd-dcp-db-f05</t>
  </si>
  <si>
    <t>D91</t>
  </si>
  <si>
    <t>hd-dcp-db-d05</t>
  </si>
  <si>
    <t>D92</t>
  </si>
  <si>
    <t>hd-dcp-db-p05</t>
  </si>
  <si>
    <t>D93</t>
  </si>
  <si>
    <t>hd-fws-db1-d05</t>
  </si>
  <si>
    <t>Comets - Façade</t>
  </si>
  <si>
    <t>D94</t>
  </si>
  <si>
    <t>hd-fws-db-d05</t>
  </si>
  <si>
    <t>D95</t>
  </si>
  <si>
    <t>hd-fws-db-p05</t>
  </si>
  <si>
    <t>D96</t>
  </si>
  <si>
    <t>hd-fnt-db-f05</t>
  </si>
  <si>
    <t>Comets - Filenet</t>
  </si>
  <si>
    <t>D97</t>
  </si>
  <si>
    <t>hd-fnt-db-pt05</t>
  </si>
  <si>
    <t>D98</t>
  </si>
  <si>
    <t>hd-fnt-db-u05</t>
  </si>
  <si>
    <t>Comets - FileNet</t>
  </si>
  <si>
    <t>D99</t>
  </si>
  <si>
    <t>hd-fnt-db-c05</t>
  </si>
  <si>
    <t>D100</t>
  </si>
  <si>
    <t>hd-fnt-db-a05</t>
  </si>
  <si>
    <t>D101</t>
  </si>
  <si>
    <t>hd-fnt-db-p05</t>
  </si>
  <si>
    <t>D102</t>
  </si>
  <si>
    <t>hd-iws-db-stg</t>
  </si>
  <si>
    <t>Comets - IBM Workload Scheduler</t>
  </si>
  <si>
    <t>D103</t>
  </si>
  <si>
    <t>hd-iws-db-dev</t>
  </si>
  <si>
    <t>D104</t>
  </si>
  <si>
    <t>hd-iws-db-prd</t>
  </si>
  <si>
    <t>D105</t>
  </si>
  <si>
    <t>hd-iws-db-f05</t>
  </si>
  <si>
    <t>Comets - IBM Workload Scheduler (decommission)</t>
  </si>
  <si>
    <t>D106</t>
  </si>
  <si>
    <t>hd-iir-db-d05</t>
  </si>
  <si>
    <t>Comets - IIR</t>
  </si>
  <si>
    <t>D107</t>
  </si>
  <si>
    <t>hd-iir-db-u05</t>
  </si>
  <si>
    <t>D108</t>
  </si>
  <si>
    <t>hd-iir-db-a05</t>
  </si>
  <si>
    <t>D109</t>
  </si>
  <si>
    <t>hd-iir-db-c05</t>
  </si>
  <si>
    <t>D110</t>
  </si>
  <si>
    <t>hd-iir-db1-pt05</t>
  </si>
  <si>
    <t>D111</t>
  </si>
  <si>
    <t>hd-iir-db-pt05</t>
  </si>
  <si>
    <t>D112</t>
  </si>
  <si>
    <t>hd-iir-db-f05</t>
  </si>
  <si>
    <t>D113</t>
  </si>
  <si>
    <t>hd-iir-db1-p05</t>
  </si>
  <si>
    <t>D114</t>
  </si>
  <si>
    <t>hd-iir-db-p05</t>
  </si>
  <si>
    <t>D115</t>
  </si>
  <si>
    <t>hd-cse-db-msk1a</t>
  </si>
  <si>
    <t>Comets - Masking DB</t>
  </si>
  <si>
    <t>D116</t>
  </si>
  <si>
    <t>hd-cse-db-msk1b</t>
  </si>
  <si>
    <t>D117</t>
  </si>
  <si>
    <t>hd-odi-db-d05</t>
  </si>
  <si>
    <t>Comets - Oracle Data Integrator</t>
  </si>
  <si>
    <t>D118</t>
  </si>
  <si>
    <t>hd-odi-db-pt05</t>
  </si>
  <si>
    <t>D119</t>
  </si>
  <si>
    <t>hd-odi-db-f05</t>
  </si>
  <si>
    <t>D120</t>
  </si>
  <si>
    <t>hd-odi-db-pt05n</t>
  </si>
  <si>
    <t>D121</t>
  </si>
  <si>
    <t>hd-odi-db-d05n</t>
  </si>
  <si>
    <t>D122</t>
  </si>
  <si>
    <t>hd-odi-db-c05n</t>
  </si>
  <si>
    <t>D123</t>
  </si>
  <si>
    <t>hd-odi-db-p05</t>
  </si>
  <si>
    <t>D124</t>
  </si>
  <si>
    <t>hd-odi-db-p05n</t>
  </si>
  <si>
    <t>D125</t>
  </si>
  <si>
    <t>hd-ptl-db-a05</t>
  </si>
  <si>
    <t>Comets - Portal</t>
  </si>
  <si>
    <t>D126</t>
  </si>
  <si>
    <t>hd-ptl-db1-f05</t>
  </si>
  <si>
    <t>D127</t>
  </si>
  <si>
    <t>hd-ptl-db-c05</t>
  </si>
  <si>
    <t>D128</t>
  </si>
  <si>
    <t>hd-ptl-db-d05</t>
  </si>
  <si>
    <t>D129</t>
  </si>
  <si>
    <t>hd-ptl-db-u05</t>
  </si>
  <si>
    <t>D130</t>
  </si>
  <si>
    <t>hd-rnd-db-d20</t>
  </si>
  <si>
    <t>Comets - R&amp;D Modernization</t>
  </si>
  <si>
    <t>D131</t>
  </si>
  <si>
    <t>hd-rnd-db-seed2</t>
  </si>
  <si>
    <t>D132</t>
  </si>
  <si>
    <t>hd-pts-db1-pt05</t>
  </si>
  <si>
    <t>Comets - Staff Portal</t>
  </si>
  <si>
    <t>D133</t>
  </si>
  <si>
    <t>hd-pts-db-pt05</t>
  </si>
  <si>
    <t>D134</t>
  </si>
  <si>
    <t>hd-ptl-db-f05</t>
  </si>
  <si>
    <t>D135</t>
  </si>
  <si>
    <t>hd-pts-db1-p05</t>
  </si>
  <si>
    <t>D136</t>
  </si>
  <si>
    <t>hd-pts-db-p05</t>
  </si>
  <si>
    <t>D137</t>
  </si>
  <si>
    <t>hd-ods-db-d02</t>
  </si>
  <si>
    <t>Comets - Standby DB</t>
  </si>
  <si>
    <t>D138</t>
  </si>
  <si>
    <t>hd-ods-db-pt05</t>
  </si>
  <si>
    <t>D139</t>
  </si>
  <si>
    <t>hd-ods-db-p05</t>
  </si>
  <si>
    <t>D140</t>
  </si>
  <si>
    <t>hd-ods-db-p05-sdc</t>
  </si>
  <si>
    <t>Comets - Standy DB</t>
  </si>
  <si>
    <t>D141</t>
  </si>
  <si>
    <t>dls-gwdevdb-r8</t>
  </si>
  <si>
    <t>DLS Gateway</t>
  </si>
  <si>
    <t>D142</t>
  </si>
  <si>
    <t>dls-gwprddb-r8</t>
  </si>
  <si>
    <t>D143</t>
  </si>
  <si>
    <t>dor-edc-ora-dev</t>
  </si>
  <si>
    <t>edocs</t>
  </si>
  <si>
    <t>D144</t>
  </si>
  <si>
    <t>dor-edc-ora-prd</t>
  </si>
  <si>
    <t>D145</t>
  </si>
  <si>
    <t>dor-incprddb4</t>
  </si>
  <si>
    <t>eFile Print and View</t>
  </si>
  <si>
    <t>D146</t>
  </si>
  <si>
    <t>dor-incprddb3-n</t>
  </si>
  <si>
    <t>D147</t>
  </si>
  <si>
    <t>dor-evdb</t>
  </si>
  <si>
    <t>Enterprise Vault</t>
  </si>
  <si>
    <t>D148</t>
  </si>
  <si>
    <t>dor-ustdevdb19</t>
  </si>
  <si>
    <t>e-UST</t>
  </si>
  <si>
    <t>PostGreSQL</t>
  </si>
  <si>
    <t>PostGres</t>
  </si>
  <si>
    <t>D149</t>
  </si>
  <si>
    <t>dor-ustprddb19</t>
  </si>
  <si>
    <t>D150</t>
  </si>
  <si>
    <t>dor-fxdevdbs</t>
  </si>
  <si>
    <t>Fairfax</t>
  </si>
  <si>
    <t>D151</t>
  </si>
  <si>
    <t>dor-fxproddbs</t>
  </si>
  <si>
    <t>D152</t>
  </si>
  <si>
    <t>dor-ii-appdb1</t>
  </si>
  <si>
    <t>InfoImage(M),View Tax (Retire)</t>
  </si>
  <si>
    <t>D153</t>
  </si>
  <si>
    <t>dor-oraqadb1</t>
  </si>
  <si>
    <t>Multiple Apps ( LMS, Internal Affairs, Bulk File, EPRS, Dor Portal, PIP &amp; PIPWS )</t>
  </si>
  <si>
    <t>D154</t>
  </si>
  <si>
    <t>dor-oradevdb1</t>
  </si>
  <si>
    <t>D155</t>
  </si>
  <si>
    <t>dor-oraqadb1-n2</t>
  </si>
  <si>
    <t>D156</t>
  </si>
  <si>
    <t>dor-webstgdb2</t>
  </si>
  <si>
    <t>D157</t>
  </si>
  <si>
    <t>dor-webprddb2</t>
  </si>
  <si>
    <t>D158</t>
  </si>
  <si>
    <t>dor-oraprddb1-n</t>
  </si>
  <si>
    <t>D159</t>
  </si>
  <si>
    <t>dor-webprddb4</t>
  </si>
  <si>
    <t>D160</t>
  </si>
  <si>
    <t>dor-oraprddb1</t>
  </si>
  <si>
    <t>D161</t>
  </si>
  <si>
    <t>dor-webqadb2</t>
  </si>
  <si>
    <t>Multiple Apps (LMS, Internal Affairs, Bulk File, EPRS, Dor Portal, PIP &amp; PIPWS )</t>
  </si>
  <si>
    <t>D162</t>
  </si>
  <si>
    <t>dor-webstgdb3</t>
  </si>
  <si>
    <t>Multiple Apps (RRB, HCA, LMS, Internal Affairs, Bulk File, EPRS, Dor Portal, PIP &amp; PIPWS )</t>
  </si>
  <si>
    <t>D163</t>
  </si>
  <si>
    <t>dor-webqadb3</t>
  </si>
  <si>
    <t>D164</t>
  </si>
  <si>
    <t>dor-webprddb3</t>
  </si>
  <si>
    <t>D165</t>
  </si>
  <si>
    <t>hd-odi-db-sbx</t>
  </si>
  <si>
    <t>Oracle Data Integrator</t>
  </si>
  <si>
    <t>D166</t>
  </si>
  <si>
    <t>dor-oradevdb-r8</t>
  </si>
  <si>
    <t>Oracle DB - Multiple Apps (RRB, LMS, Internal Affairs, Bulk File, EPRS, Dor Portal, PIP &amp; PIPWS )</t>
  </si>
  <si>
    <t>hd-rman-db12c</t>
  </si>
  <si>
    <t>RMAN</t>
  </si>
  <si>
    <t>dor-udeploydb-n</t>
  </si>
  <si>
    <t>UrbanCode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</si>
</sst>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</font>
    <font>
      <b/>
      <sz val="12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AEDFB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2" borderId="1" applyNumberFormat="0" applyAlignment="0" applyProtection="0"/>
  </cellStyleXfs>
  <cellXfs count="14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4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4" fillId="3" borderId="0" xfId="0" applyFont="1" applyFill="1"/>
    <xf numFmtId="0" fontId="0" fillId="0" borderId="0" xfId="0" applyAlignment="1">
      <alignment horizontal="left"/>
    </xf>
    <xf numFmtId="43" fontId="1" fillId="2" borderId="1" xfId="1" applyNumberFormat="1" applyFont="1"/>
    <xf numFmtId="43" fontId="0" fillId="0" borderId="0" xfId="0" applyNumberFormat="1"/>
    <xf numFmtId="0" fontId="4" fillId="4" borderId="0" xfId="0" applyFont="1" applyFill="1"/>
    <xf numFmtId="0" fontId="4" fillId="0" borderId="0" xfId="0" applyFont="1"/>
    <xf numFmtId="4" fontId="0" fillId="0" borderId="0" xfId="0" applyNumberFormat="1"/>
  </cellXfs>
  <cellStyles count="2">
    <cellStyle name="Calculation" xfId="1" builtinId="22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Aptos Narrow"/>
        <family val="2"/>
        <scheme val="minor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Aptos Narrow"/>
        <family val="2"/>
        <scheme val="minor"/>
      </font>
      <numFmt numFmtId="35" formatCode="_(* #,##0.00_);_(* \(#,##0.00\);_(* &quot;-&quot;??_);_(@_)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martronixonline-my.sharepoint.com/personal/rlovell_smxtech_com/Documents/Clients/Comm%20of%20MA/EOANF/DOR/MPA/DOR%20MPA%20%20Import-Data-Set-Template-Excel-V2.xlsx" TargetMode="External"/><Relationship Id="rId1" Type="http://schemas.openxmlformats.org/officeDocument/2006/relationships/externalLinkPath" Target="/personal/rlovell_smxtech_com/Documents/Clients/Comm%20of%20MA/EOANF/DOR/MPA/DOR%20MPA%20%20Import-Data-Set-Template-Excel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"/>
      <sheetName val="Servers"/>
      <sheetName val="Applications"/>
      <sheetName val="Databases"/>
      <sheetName val="DB Pivot"/>
      <sheetName val="Server to application"/>
      <sheetName val="Server communication"/>
      <sheetName val="Database to application"/>
      <sheetName val="Application dependency"/>
      <sheetName val="Servers (OLD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E586B-EBF2-4AF2-8937-9E234414277E}" name="DB_List" displayName="DB_List" ref="A1:AH169" totalsRowShown="0" headerRowDxfId="14">
  <autoFilter ref="A1:AH169" xr:uid="{4810BE06-69FB-45E2-B280-C6D46E70FEBF}"/>
  <tableColumns count="34">
    <tableColumn id="1" xr3:uid="{6B11C463-2EEF-47DE-A8EF-07E56AB8F2EC}" name="Database ID" dataDxfId="13"/>
    <tableColumn id="2" xr3:uid="{7ECF4953-2F62-4D83-BD21-CC9121170E1D}" name="DB Name" dataDxfId="12">
      <calculatedColumnFormula>DB_List[[#This Row],[DB Instance Name]]</calculatedColumnFormula>
    </tableColumn>
    <tableColumn id="3" xr3:uid="{0A2388D7-4A06-4606-A805-86DFF9D61DA5}" name="DB Instance Name" dataDxfId="11"/>
    <tableColumn id="5" xr3:uid="{762BD19D-64BB-4E84-9AFD-0018DECC4BCC}" name="App ID" dataDxfId="10">
      <calculatedColumnFormula>_xlfn.XLOOKUP(_xlfn.SINGLE(DB_List[[#This Row],[AppName]]), [1]!App_List[App Name], [1]!App_List[App ID], "Not Found", 0)</calculatedColumnFormula>
    </tableColumn>
    <tableColumn id="4" xr3:uid="{485AEAF1-15EB-4B0C-B5A1-2500E6588A9B}" name="AppName" dataDxfId="9"/>
    <tableColumn id="6" xr3:uid="{4970AF54-E894-49EC-A354-E494D765C557}" name="Source Engine Type">
      <calculatedColumnFormula>IF([1]!Srv_List[[#This Row],[OpSys Name]] = "Microsoft Windows Server ", "SQL Server", "Oracle")</calculatedColumnFormula>
    </tableColumn>
    <tableColumn id="7" xr3:uid="{3B0F9DF0-BBF1-4189-A91B-5BD304F21347}" name="Source Engine Version" dataDxfId="8"/>
    <tableColumn id="8" xr3:uid="{BDD9D76E-7B86-4334-9EAE-AAB579B0F148}" name="Source Engine Edition"/>
    <tableColumn id="9" xr3:uid="{7BF0ABA7-B00E-4D0D-9B18-E7E5E7027FCC}" name="Total Size (GB)" dataDxfId="7" dataCellStyle="Calculation"/>
    <tableColumn id="32" xr3:uid="{0633F025-6B7C-4B04-AA74-8285F9B35B2F}" name="Total Size - Mod (GB)" dataDxfId="6" dataCellStyle="Calculation">
      <calculatedColumnFormula>IF(DB_List[[#This Row],[Total Size (GB)]] &lt; 1024, 1024, IF(DB_List[[#This Row],[Total Size (GB)]] &gt; 16000, 16000, _xlfn.SINGLE(DB_List[Total Size (GB)])))</calculatedColumnFormula>
    </tableColumn>
    <tableColumn id="10" xr3:uid="{F410CF53-F42B-4DDE-8751-34F490392CDA}" name="Server ID"/>
    <tableColumn id="34" xr3:uid="{B427E0EC-E8B1-41BD-9DE8-9CA2BFD96387}" name="Svr vCPUs" dataDxfId="5">
      <calculatedColumnFormula>_xlfn.XLOOKUP(DB_List[[#This Row],[Server ID]], [1]!Srv_List[Serverid], [1]!Srv_List[numCpus])</calculatedColumnFormula>
    </tableColumn>
    <tableColumn id="33" xr3:uid="{DC27FF86-DF5A-4D52-9E69-4823EB5C7A81}" name="Svr Memory" dataDxfId="4">
      <calculatedColumnFormula>_xlfn.XLOOKUP(DB_List[[#This Row],[Server ID]], [1]!Srv_List[Serverid], [1]!Srv_List[Total Memory (GB)])</calculatedColumnFormula>
    </tableColumn>
    <tableColumn id="11" xr3:uid="{97676BBF-EE9B-410B-9571-E18DE18A1F90}" name="Target Engine"/>
    <tableColumn id="12" xr3:uid="{6529DE92-FEC9-40A6-A801-D7B915F98365}" name="Deployment Type" dataDxfId="3">
      <calculatedColumnFormula>IF(DB_List[[#This Row],[ENV]] = "NonProduction", "Single-AZ", "Multi-AZ")</calculatedColumnFormula>
    </tableColumn>
    <tableColumn id="13" xr3:uid="{79A7016F-805F-4A72-911A-C24D6D8E3EF8}" name="Database Owner Name"/>
    <tableColumn id="14" xr3:uid="{ACDC8718-9DA5-45A4-B08F-83EE591E47EE}" name="Database Owner Email"/>
    <tableColumn id="15" xr3:uid="{26E474FB-670F-4560-9B1C-2AFF42B83613}" name="Database Owner Phone"/>
    <tableColumn id="16" xr3:uid="{537D5251-0F3B-482A-81AF-E9D891059585}" name="License Model" dataDxfId="2">
      <calculatedColumnFormula>IF(DB_List[[#This Row],[ENV]] = "NonProduction", "Standard", "Enterprise")</calculatedColumnFormula>
    </tableColumn>
    <tableColumn id="17" xr3:uid="{12257FD0-9474-4220-98E5-AA2489DFD7FF}" name="Oracle ADR (Y/N)"/>
    <tableColumn id="18" xr3:uid="{4DF0F875-E51A-4D0B-940B-2510270B847D}" name="ENV">
      <calculatedColumnFormula>_xlfn.XLOOKUP(DB_List[[#This Row],[DB Instance Name]], [1]!Srv_List[HOSTNAME], [1]!Srv_List[ENV], "Not Found", 0)</calculatedColumnFormula>
    </tableColumn>
    <tableColumn id="19" xr3:uid="{FE468938-D8E7-41DE-89F4-A3DFB2B7F81E}" name="Replication (Y/N)" dataDxfId="1">
      <calculatedColumnFormula>IF(DB_List[[#This Row],[ENV]] = "Production", "Y", "N")</calculatedColumnFormula>
    </tableColumn>
    <tableColumn id="20" xr3:uid="{D8D5ED95-AD81-489A-8EBC-C4AB5D37228D}" name="Cluster/Oracle RAC (Y/N)"/>
    <tableColumn id="21" xr3:uid="{CD37E9A3-E6B6-46F3-AA8D-8D801E468819}" name="Peak IOPS (KB)"/>
    <tableColumn id="22" xr3:uid="{603C2B88-BD76-4666-9CB7-EDF907BF4434}" name="Average IOPS (KB)"/>
    <tableColumn id="23" xr3:uid="{7671AFF9-EDB5-4253-A1C7-7FAB62000C38}" name="WQF Rating (1,2,3,4,5)"/>
    <tableColumn id="24" xr3:uid="{8FD3DFB5-EF6A-4126-9CA7-7945F3A1C26C}" name="Migration Strategy" dataDxfId="0">
      <calculatedColumnFormula>IF(DB_List[[#This Row],[Target Engine]] = "Oracle", "Rehost", "Replatform")</calculatedColumnFormula>
    </tableColumn>
    <tableColumn id="25" xr3:uid="{DF214351-A2B9-48B0-A241-13DBF0ED0D83}" name="CPU Cores"/>
    <tableColumn id="26" xr3:uid="{6D35C4A5-2219-43FA-8F13-6A6B77D8AFEA}" name="Max Transactions per Second"/>
    <tableColumn id="27" xr3:uid="{AE5120BC-1E38-4F9C-9339-F7EDAABAD42F}" name="Redo Log Size (KB)"/>
    <tableColumn id="28" xr3:uid="{7ECFEFD4-9DB0-4CD0-800B-8D66196F338E}" name="Stored Procedures Lines of Code"/>
    <tableColumn id="29" xr3:uid="{11D83F2D-86FA-4AD6-BBA9-BA74ACE92CF6}" name="Triggers Lines of Code"/>
    <tableColumn id="30" xr3:uid="{F511A0F8-7790-4C9E-8EB0-A0B425293DF7}" name="Utilization"/>
    <tableColumn id="31" xr3:uid="{C2738DCF-2CB5-4A57-BA14-1881EE62F7E4}" name="Throughput (MBp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D326-5FD7-4223-BB86-FA642E63922B}">
  <dimension ref="A1:AH169"/>
  <sheetViews>
    <sheetView tabSelected="1"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L38" sqref="L38"/>
    </sheetView>
  </sheetViews>
  <sheetFormatPr defaultColWidth="10.625" defaultRowHeight="15.75" x14ac:dyDescent="0.25"/>
  <cols>
    <col min="1" max="1" width="12.875" style="5" customWidth="1"/>
    <col min="2" max="2" width="23.125" bestFit="1" customWidth="1"/>
    <col min="3" max="4" width="18.25" customWidth="1"/>
    <col min="5" max="5" width="75" customWidth="1"/>
    <col min="6" max="6" width="24.75" customWidth="1"/>
    <col min="7" max="7" width="19.5" style="8" bestFit="1" customWidth="1"/>
    <col min="8" max="8" width="19" bestFit="1" customWidth="1"/>
    <col min="9" max="9" width="13.5" style="13" bestFit="1" customWidth="1"/>
    <col min="10" max="10" width="13.75" style="13" customWidth="1"/>
    <col min="11" max="13" width="21.625" customWidth="1"/>
    <col min="14" max="14" width="16.625" bestFit="1" customWidth="1"/>
    <col min="15" max="15" width="15.875" bestFit="1" customWidth="1"/>
    <col min="16" max="16" width="20.625" customWidth="1"/>
    <col min="17" max="17" width="22.125" bestFit="1" customWidth="1"/>
    <col min="18" max="18" width="20.625" bestFit="1" customWidth="1"/>
    <col min="19" max="19" width="19.875" bestFit="1" customWidth="1"/>
    <col min="20" max="20" width="15.625" bestFit="1" customWidth="1"/>
    <col min="21" max="21" width="15.625" customWidth="1"/>
    <col min="22" max="22" width="15.375" bestFit="1" customWidth="1"/>
    <col min="23" max="23" width="22.125" bestFit="1" customWidth="1"/>
    <col min="24" max="24" width="13.625" bestFit="1" customWidth="1"/>
    <col min="25" max="25" width="16.625" bestFit="1" customWidth="1"/>
    <col min="26" max="26" width="20.125" bestFit="1" customWidth="1"/>
    <col min="27" max="27" width="16.875" bestFit="1" customWidth="1"/>
    <col min="28" max="28" width="9.5" bestFit="1" customWidth="1"/>
    <col min="29" max="29" width="25.5" bestFit="1" customWidth="1"/>
    <col min="30" max="30" width="16.875" bestFit="1" customWidth="1"/>
    <col min="31" max="31" width="27.875" bestFit="1" customWidth="1"/>
    <col min="32" max="32" width="19.375" bestFit="1" customWidth="1"/>
    <col min="33" max="33" width="17" customWidth="1"/>
    <col min="34" max="34" width="17.125" bestFit="1" customWidth="1"/>
  </cols>
  <sheetData>
    <row r="1" spans="1:3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5" t="s">
        <v>34</v>
      </c>
      <c r="B2" t="str">
        <f>DB_List[[#This Row],[DB Instance Name]]</f>
        <v>hd-cse-db-st1a</v>
      </c>
      <c r="C2" s="6" t="s">
        <v>35</v>
      </c>
      <c r="D2" s="6" t="str">
        <f>_xlfn.XLOOKUP(_xlfn.SINGLE(DB_List[[#This Row],[AppName]]), [1]!App_List[App Name], [1]!App_List[App ID], "Not Found", 0)</f>
        <v>A06</v>
      </c>
      <c r="E2" s="7" t="s">
        <v>36</v>
      </c>
      <c r="F2" t="str">
        <f>IF([1]!Srv_List[[#This Row],[OpSys Name]] = "Microsoft Windows Server ", "SQL Server", "Oracle")</f>
        <v>SQL Server</v>
      </c>
      <c r="I2" s="9">
        <v>11146.2912</v>
      </c>
      <c r="J2" s="9">
        <f>IF(DB_List[[#This Row],[Total Size (GB)]] &lt; 1024, 1024, IF(DB_List[[#This Row],[Total Size (GB)]] &gt; 16000, 16000, _xlfn.SINGLE(DB_List[Total Size (GB)])))</f>
        <v>11146.2912</v>
      </c>
      <c r="K2" t="str">
        <f>_xlfn.XLOOKUP(DB_List[[#This Row],[DB Instance Name]], [1]!Srv_List[HOSTNAME], [1]!Srv_List[Serverid], "Not Found", 0)</f>
        <v>S15</v>
      </c>
      <c r="L2">
        <f>_xlfn.XLOOKUP(DB_List[[#This Row],[Server ID]], [1]!Srv_List[Serverid], [1]!Srv_List[numCpus])</f>
        <v>8</v>
      </c>
      <c r="M2">
        <f>_xlfn.XLOOKUP(DB_List[[#This Row],[Server ID]], [1]!Srv_List[Serverid], [1]!Srv_List[Total Memory (GB)])</f>
        <v>16</v>
      </c>
      <c r="N2" t="str">
        <f>DB_List[[#This Row],[Source Engine Type]]</f>
        <v>SQL Server</v>
      </c>
      <c r="O2" t="str">
        <f>IF(DB_List[[#This Row],[ENV]] = "NonProduction", "Single-AZ", "Multi-AZ")</f>
        <v>Single-AZ</v>
      </c>
      <c r="S2" t="str">
        <f>IF(DB_List[[#This Row],[ENV]] = "NonProduction", "Standard", "Enterprise")</f>
        <v>Standard</v>
      </c>
      <c r="U2" t="str">
        <f>_xlfn.XLOOKUP(DB_List[[#This Row],[DB Instance Name]], [1]!Srv_List[HOSTNAME], [1]!Srv_List[ENV], "Not Found", 0)</f>
        <v>NonProduction</v>
      </c>
      <c r="V2" t="str">
        <f>IF(DB_List[[#This Row],[ENV]] = "Production", "Y", "N")</f>
        <v>N</v>
      </c>
      <c r="AA2" t="str">
        <f>IF(DB_List[[#This Row],[Target Engine]] = "Oracle", "Rehost", "Replatform")</f>
        <v>Replatform</v>
      </c>
      <c r="AG2" s="10">
        <f>_xlfn.XLOOKUP(DB_List[[#This Row],[Server ID]], [1]!Srv_List[Serverid], [1]!Srv_List[avgCpuUsagePctDec (%)], "Not Found", 0)</f>
        <v>5.7999999999999996E-3</v>
      </c>
    </row>
    <row r="3" spans="1:34" x14ac:dyDescent="0.25">
      <c r="A3" s="5" t="s">
        <v>37</v>
      </c>
      <c r="B3" t="str">
        <f>DB_List[[#This Row],[DB Instance Name]]</f>
        <v>hd-cse-db-cln1a</v>
      </c>
      <c r="C3" s="6" t="s">
        <v>38</v>
      </c>
      <c r="D3" s="6" t="str">
        <f>_xlfn.XLOOKUP(_xlfn.SINGLE(DB_List[[#This Row],[AppName]]), [1]!App_List[App Name], [1]!App_List[App ID], "Not Found", 0)</f>
        <v>A06</v>
      </c>
      <c r="E3" s="7" t="s">
        <v>36</v>
      </c>
      <c r="F3" t="str">
        <f>IF([1]!Srv_List[[#This Row],[OpSys Name]] = "Microsoft Windows Server ", "SQL Server", "Oracle")</f>
        <v>SQL Server</v>
      </c>
      <c r="I3" s="9">
        <v>11146.2912</v>
      </c>
      <c r="J3" s="9">
        <f>IF(DB_List[[#This Row],[Total Size (GB)]] &lt; 1024, 1024, IF(DB_List[[#This Row],[Total Size (GB)]] &gt; 16000, 16000, _xlfn.SINGLE(DB_List[Total Size (GB)])))</f>
        <v>11146.2912</v>
      </c>
      <c r="K3" t="str">
        <f>_xlfn.XLOOKUP(DB_List[[#This Row],[DB Instance Name]], [1]!Srv_List[HOSTNAME], [1]!Srv_List[Serverid], "Not Found", 0)</f>
        <v>S16</v>
      </c>
      <c r="L3">
        <f>_xlfn.XLOOKUP(DB_List[[#This Row],[Server ID]], [1]!Srv_List[Serverid], [1]!Srv_List[numCpus])</f>
        <v>8</v>
      </c>
      <c r="M3">
        <f>_xlfn.XLOOKUP(DB_List[[#This Row],[Server ID]], [1]!Srv_List[Serverid], [1]!Srv_List[Total Memory (GB)])</f>
        <v>8</v>
      </c>
      <c r="N3" t="str">
        <f>DB_List[[#This Row],[Source Engine Type]]</f>
        <v>SQL Server</v>
      </c>
      <c r="O3" t="str">
        <f>IF(DB_List[[#This Row],[ENV]] = "NonProduction", "Single-AZ", "Multi-AZ")</f>
        <v>Single-AZ</v>
      </c>
      <c r="S3" t="str">
        <f>IF(DB_List[[#This Row],[ENV]] = "NonProduction", "Standard", "Enterprise")</f>
        <v>Standard</v>
      </c>
      <c r="U3" t="str">
        <f>_xlfn.XLOOKUP(DB_List[[#This Row],[DB Instance Name]], [1]!Srv_List[HOSTNAME], [1]!Srv_List[ENV], "Not Found", 0)</f>
        <v>NonProduction</v>
      </c>
      <c r="V3" t="str">
        <f>IF(DB_List[[#This Row],[ENV]] = "Production", "Y", "N")</f>
        <v>N</v>
      </c>
      <c r="AA3" t="str">
        <f>IF(DB_List[[#This Row],[Target Engine]] = "Oracle", "Rehost", "Replatform")</f>
        <v>Replatform</v>
      </c>
      <c r="AG3" s="10">
        <f>_xlfn.XLOOKUP(DB_List[[#This Row],[Server ID]], [1]!Srv_List[Serverid], [1]!Srv_List[avgCpuUsagePctDec (%)], "Not Found", 0)</f>
        <v>1.7500000000000002E-2</v>
      </c>
    </row>
    <row r="4" spans="1:34" x14ac:dyDescent="0.25">
      <c r="A4" s="5" t="s">
        <v>39</v>
      </c>
      <c r="B4" t="str">
        <f>DB_List[[#This Row],[DB Instance Name]]</f>
        <v>hd-rap-db-05</v>
      </c>
      <c r="C4" s="6" t="s">
        <v>40</v>
      </c>
      <c r="D4" s="6" t="str">
        <f>_xlfn.XLOOKUP(_xlfn.SINGLE(DB_List[[#This Row],[AppName]]), [1]!App_List[App Name], [1]!App_List[App ID], "Not Found", 0)</f>
        <v>A08</v>
      </c>
      <c r="E4" s="11" t="s">
        <v>41</v>
      </c>
      <c r="F4" t="str">
        <f>IF([1]!Srv_List[[#This Row],[OpSys Name]] = "Microsoft Windows Server ", "SQL Server", "Oracle")</f>
        <v>SQL Server</v>
      </c>
      <c r="I4" s="9">
        <v>457.72184999999996</v>
      </c>
      <c r="J4" s="9">
        <f>IF(DB_List[[#This Row],[Total Size (GB)]] &lt; 1024, 1024, IF(DB_List[[#This Row],[Total Size (GB)]] &gt; 16000, 16000, _xlfn.SINGLE(DB_List[Total Size (GB)])))</f>
        <v>1024</v>
      </c>
      <c r="K4" t="str">
        <f>_xlfn.XLOOKUP(DB_List[[#This Row],[DB Instance Name]], [1]!Srv_List[HOSTNAME], [1]!Srv_List[Serverid], "Not Found", 0)</f>
        <v>S35</v>
      </c>
      <c r="L4">
        <f>_xlfn.XLOOKUP(DB_List[[#This Row],[Server ID]], [1]!Srv_List[Serverid], [1]!Srv_List[numCpus])</f>
        <v>2</v>
      </c>
      <c r="M4">
        <f>_xlfn.XLOOKUP(DB_List[[#This Row],[Server ID]], [1]!Srv_List[Serverid], [1]!Srv_List[Total Memory (GB)])</f>
        <v>16</v>
      </c>
      <c r="N4" t="str">
        <f>DB_List[[#This Row],[Source Engine Type]]</f>
        <v>SQL Server</v>
      </c>
      <c r="O4" t="str">
        <f>IF(DB_List[[#This Row],[ENV]] = "NonProduction", "Single-AZ", "Multi-AZ")</f>
        <v>Single-AZ</v>
      </c>
      <c r="S4" t="str">
        <f>IF(DB_List[[#This Row],[ENV]] = "NonProduction", "Standard", "Enterprise")</f>
        <v>Standard</v>
      </c>
      <c r="U4" t="str">
        <f>_xlfn.XLOOKUP(DB_List[[#This Row],[DB Instance Name]], [1]!Srv_List[HOSTNAME], [1]!Srv_List[ENV], "Not Found", 0)</f>
        <v>NonProduction</v>
      </c>
      <c r="V4" t="str">
        <f>IF(DB_List[[#This Row],[ENV]] = "Production", "Y", "N")</f>
        <v>N</v>
      </c>
      <c r="AA4" t="str">
        <f>IF(DB_List[[#This Row],[Target Engine]] = "Oracle", "Rehost", "Replatform")</f>
        <v>Replatform</v>
      </c>
      <c r="AG4" s="10">
        <f>_xlfn.XLOOKUP(DB_List[[#This Row],[Server ID]], [1]!Srv_List[Serverid], [1]!Srv_List[avgCpuUsagePctDec (%)], "Not Found", 0)</f>
        <v>3.7400000000000003E-2</v>
      </c>
    </row>
    <row r="5" spans="1:34" x14ac:dyDescent="0.25">
      <c r="A5" s="5" t="s">
        <v>42</v>
      </c>
      <c r="B5" t="str">
        <f>DB_List[[#This Row],[DB Instance Name]]</f>
        <v>hd-bws-db-st1a</v>
      </c>
      <c r="C5" s="6" t="s">
        <v>43</v>
      </c>
      <c r="D5" s="6" t="str">
        <f>_xlfn.XLOOKUP(_xlfn.SINGLE(DB_List[[#This Row],[AppName]]), [1]!App_List[App Name], [1]!App_List[App ID], "Not Found", 0)</f>
        <v>A11</v>
      </c>
      <c r="E5" s="7" t="s">
        <v>44</v>
      </c>
      <c r="F5" t="str">
        <f>IF([1]!Srv_List[[#This Row],[OpSys Name]] = "Microsoft Windows Server ", "SQL Server", "Oracle")</f>
        <v>SQL Server</v>
      </c>
      <c r="I5" s="9">
        <v>3828.0191999999997</v>
      </c>
      <c r="J5" s="9">
        <f>IF(DB_List[[#This Row],[Total Size (GB)]] &lt; 1024, 1024, IF(DB_List[[#This Row],[Total Size (GB)]] &gt; 16000, 16000, _xlfn.SINGLE(DB_List[Total Size (GB)])))</f>
        <v>3828.0191999999997</v>
      </c>
      <c r="K5" t="str">
        <f>_xlfn.XLOOKUP(DB_List[[#This Row],[DB Instance Name]], [1]!Srv_List[HOSTNAME], [1]!Srv_List[Serverid], "Not Found", 0)</f>
        <v>S45</v>
      </c>
      <c r="L5">
        <f>_xlfn.XLOOKUP(DB_List[[#This Row],[Server ID]], [1]!Srv_List[Serverid], [1]!Srv_List[numCpus])</f>
        <v>8</v>
      </c>
      <c r="M5">
        <f>_xlfn.XLOOKUP(DB_List[[#This Row],[Server ID]], [1]!Srv_List[Serverid], [1]!Srv_List[Total Memory (GB)])</f>
        <v>16</v>
      </c>
      <c r="N5" t="str">
        <f>DB_List[[#This Row],[Source Engine Type]]</f>
        <v>SQL Server</v>
      </c>
      <c r="O5" t="str">
        <f>IF(DB_List[[#This Row],[ENV]] = "NonProduction", "Single-AZ", "Multi-AZ")</f>
        <v>Single-AZ</v>
      </c>
      <c r="S5" t="str">
        <f>IF(DB_List[[#This Row],[ENV]] = "NonProduction", "Standard", "Enterprise")</f>
        <v>Standard</v>
      </c>
      <c r="U5" t="str">
        <f>_xlfn.XLOOKUP(DB_List[[#This Row],[DB Instance Name]], [1]!Srv_List[HOSTNAME], [1]!Srv_List[ENV], "Not Found", 0)</f>
        <v>NonProduction</v>
      </c>
      <c r="V5" t="str">
        <f>IF(DB_List[[#This Row],[ENV]] = "Production", "Y", "N")</f>
        <v>N</v>
      </c>
      <c r="AA5" t="str">
        <f>IF(DB_List[[#This Row],[Target Engine]] = "Oracle", "Rehost", "Replatform")</f>
        <v>Replatform</v>
      </c>
      <c r="AG5" s="10">
        <f>_xlfn.XLOOKUP(DB_List[[#This Row],[Server ID]], [1]!Srv_List[Serverid], [1]!Srv_List[avgCpuUsagePctDec (%)], "Not Found", 0)</f>
        <v>1.5599999999999999E-2</v>
      </c>
    </row>
    <row r="6" spans="1:34" x14ac:dyDescent="0.25">
      <c r="A6" s="5" t="s">
        <v>45</v>
      </c>
      <c r="B6" t="str">
        <f>DB_List[[#This Row],[DB Instance Name]]</f>
        <v>hd-bws-db-cln1t</v>
      </c>
      <c r="C6" s="6" t="s">
        <v>46</v>
      </c>
      <c r="D6" s="6" t="str">
        <f>_xlfn.XLOOKUP(_xlfn.SINGLE(DB_List[[#This Row],[AppName]]), [1]!App_List[App Name], [1]!App_List[App ID], "Not Found", 0)</f>
        <v>A11</v>
      </c>
      <c r="E6" s="7" t="s">
        <v>44</v>
      </c>
      <c r="F6" t="str">
        <f>IF([1]!Srv_List[[#This Row],[OpSys Name]] = "Microsoft Windows Server ", "SQL Server", "Oracle")</f>
        <v>SQL Server</v>
      </c>
      <c r="I6" s="9">
        <v>3828.0191999999997</v>
      </c>
      <c r="J6" s="9">
        <f>IF(DB_List[[#This Row],[Total Size (GB)]] &lt; 1024, 1024, IF(DB_List[[#This Row],[Total Size (GB)]] &gt; 16000, 16000, _xlfn.SINGLE(DB_List[Total Size (GB)])))</f>
        <v>3828.0191999999997</v>
      </c>
      <c r="K6" t="str">
        <f>_xlfn.XLOOKUP(DB_List[[#This Row],[DB Instance Name]], [1]!Srv_List[HOSTNAME], [1]!Srv_List[Serverid], "Not Found", 0)</f>
        <v>S46</v>
      </c>
      <c r="L6">
        <f>_xlfn.XLOOKUP(DB_List[[#This Row],[Server ID]], [1]!Srv_List[Serverid], [1]!Srv_List[numCpus])</f>
        <v>8</v>
      </c>
      <c r="M6">
        <f>_xlfn.XLOOKUP(DB_List[[#This Row],[Server ID]], [1]!Srv_List[Serverid], [1]!Srv_List[Total Memory (GB)])</f>
        <v>16</v>
      </c>
      <c r="N6" t="str">
        <f>DB_List[[#This Row],[Source Engine Type]]</f>
        <v>SQL Server</v>
      </c>
      <c r="O6" t="str">
        <f>IF(DB_List[[#This Row],[ENV]] = "NonProduction", "Single-AZ", "Multi-AZ")</f>
        <v>Single-AZ</v>
      </c>
      <c r="S6" t="str">
        <f>IF(DB_List[[#This Row],[ENV]] = "NonProduction", "Standard", "Enterprise")</f>
        <v>Standard</v>
      </c>
      <c r="U6" t="str">
        <f>_xlfn.XLOOKUP(DB_List[[#This Row],[DB Instance Name]], [1]!Srv_List[HOSTNAME], [1]!Srv_List[ENV], "Not Found", 0)</f>
        <v>NonProduction</v>
      </c>
      <c r="V6" t="str">
        <f>IF(DB_List[[#This Row],[ENV]] = "Production", "Y", "N")</f>
        <v>N</v>
      </c>
      <c r="AA6" t="str">
        <f>IF(DB_List[[#This Row],[Target Engine]] = "Oracle", "Rehost", "Replatform")</f>
        <v>Replatform</v>
      </c>
      <c r="AG6" s="10">
        <f>_xlfn.XLOOKUP(DB_List[[#This Row],[Server ID]], [1]!Srv_List[Serverid], [1]!Srv_List[avgCpuUsagePctDec (%)], "Not Found", 0)</f>
        <v>1.55E-2</v>
      </c>
    </row>
    <row r="7" spans="1:34" x14ac:dyDescent="0.25">
      <c r="A7" s="5" t="s">
        <v>47</v>
      </c>
      <c r="B7" t="str">
        <f>DB_List[[#This Row],[DB Instance Name]]</f>
        <v>hd-bws-db-st1b</v>
      </c>
      <c r="C7" s="6" t="s">
        <v>48</v>
      </c>
      <c r="D7" s="6" t="str">
        <f>_xlfn.XLOOKUP(_xlfn.SINGLE(DB_List[[#This Row],[AppName]]), [1]!App_List[App Name], [1]!App_List[App ID], "Not Found", 0)</f>
        <v>A11</v>
      </c>
      <c r="E7" s="7" t="s">
        <v>44</v>
      </c>
      <c r="F7" t="str">
        <f>IF([1]!Srv_List[[#This Row],[OpSys Name]] = "Microsoft Windows Server ", "SQL Server", "Oracle")</f>
        <v>SQL Server</v>
      </c>
      <c r="I7" s="9">
        <v>3828.0191999999997</v>
      </c>
      <c r="J7" s="9">
        <f>IF(DB_List[[#This Row],[Total Size (GB)]] &lt; 1024, 1024, IF(DB_List[[#This Row],[Total Size (GB)]] &gt; 16000, 16000, _xlfn.SINGLE(DB_List[Total Size (GB)])))</f>
        <v>3828.0191999999997</v>
      </c>
      <c r="K7" t="str">
        <f>_xlfn.XLOOKUP(DB_List[[#This Row],[DB Instance Name]], [1]!Srv_List[HOSTNAME], [1]!Srv_List[Serverid], "Not Found", 0)</f>
        <v>S47</v>
      </c>
      <c r="L7">
        <f>_xlfn.XLOOKUP(DB_List[[#This Row],[Server ID]], [1]!Srv_List[Serverid], [1]!Srv_List[numCpus])</f>
        <v>8</v>
      </c>
      <c r="M7">
        <f>_xlfn.XLOOKUP(DB_List[[#This Row],[Server ID]], [1]!Srv_List[Serverid], [1]!Srv_List[Total Memory (GB)])</f>
        <v>48</v>
      </c>
      <c r="N7" t="str">
        <f>DB_List[[#This Row],[Source Engine Type]]</f>
        <v>SQL Server</v>
      </c>
      <c r="O7" t="str">
        <f>IF(DB_List[[#This Row],[ENV]] = "NonProduction", "Single-AZ", "Multi-AZ")</f>
        <v>Single-AZ</v>
      </c>
      <c r="S7" t="str">
        <f>IF(DB_List[[#This Row],[ENV]] = "NonProduction", "Standard", "Enterprise")</f>
        <v>Standard</v>
      </c>
      <c r="U7" t="str">
        <f>_xlfn.XLOOKUP(DB_List[[#This Row],[DB Instance Name]], [1]!Srv_List[HOSTNAME], [1]!Srv_List[ENV], "Not Found", 0)</f>
        <v>NonProduction</v>
      </c>
      <c r="V7" t="str">
        <f>IF(DB_List[[#This Row],[ENV]] = "Production", "Y", "N")</f>
        <v>N</v>
      </c>
      <c r="AA7" t="str">
        <f>IF(DB_List[[#This Row],[Target Engine]] = "Oracle", "Rehost", "Replatform")</f>
        <v>Replatform</v>
      </c>
      <c r="AG7" s="10">
        <f>_xlfn.XLOOKUP(DB_List[[#This Row],[Server ID]], [1]!Srv_List[Serverid], [1]!Srv_List[avgCpuUsagePctDec (%)], "Not Found", 0)</f>
        <v>0.1462</v>
      </c>
    </row>
    <row r="8" spans="1:34" x14ac:dyDescent="0.25">
      <c r="A8" s="5" t="s">
        <v>49</v>
      </c>
      <c r="B8" t="str">
        <f>DB_List[[#This Row],[DB Instance Name]]</f>
        <v>hd-bws-db-cv1b</v>
      </c>
      <c r="C8" s="6" t="s">
        <v>50</v>
      </c>
      <c r="D8" s="6" t="str">
        <f>_xlfn.XLOOKUP(_xlfn.SINGLE(DB_List[[#This Row],[AppName]]), [1]!App_List[App Name], [1]!App_List[App ID], "Not Found", 0)</f>
        <v>A11</v>
      </c>
      <c r="E8" s="7" t="s">
        <v>44</v>
      </c>
      <c r="F8" t="str">
        <f>IF([1]!Srv_List[[#This Row],[OpSys Name]] = "Microsoft Windows Server ", "SQL Server", "Oracle")</f>
        <v>SQL Server</v>
      </c>
      <c r="I8" s="9">
        <v>3828.0191999999997</v>
      </c>
      <c r="J8" s="9">
        <f>IF(DB_List[[#This Row],[Total Size (GB)]] &lt; 1024, 1024, IF(DB_List[[#This Row],[Total Size (GB)]] &gt; 16000, 16000, _xlfn.SINGLE(DB_List[Total Size (GB)])))</f>
        <v>3828.0191999999997</v>
      </c>
      <c r="K8" t="str">
        <f>_xlfn.XLOOKUP(DB_List[[#This Row],[DB Instance Name]], [1]!Srv_List[HOSTNAME], [1]!Srv_List[Serverid], "Not Found", 0)</f>
        <v>S48</v>
      </c>
      <c r="L8">
        <f>_xlfn.XLOOKUP(DB_List[[#This Row],[Server ID]], [1]!Srv_List[Serverid], [1]!Srv_List[numCpus])</f>
        <v>8</v>
      </c>
      <c r="M8">
        <f>_xlfn.XLOOKUP(DB_List[[#This Row],[Server ID]], [1]!Srv_List[Serverid], [1]!Srv_List[Total Memory (GB)])</f>
        <v>20</v>
      </c>
      <c r="N8" t="str">
        <f>DB_List[[#This Row],[Source Engine Type]]</f>
        <v>SQL Server</v>
      </c>
      <c r="O8" t="str">
        <f>IF(DB_List[[#This Row],[ENV]] = "NonProduction", "Single-AZ", "Multi-AZ")</f>
        <v>Multi-AZ</v>
      </c>
      <c r="S8" t="str">
        <f>IF(DB_List[[#This Row],[ENV]] = "NonProduction", "Standard", "Enterprise")</f>
        <v>Enterprise</v>
      </c>
      <c r="U8" t="str">
        <f>_xlfn.XLOOKUP(DB_List[[#This Row],[DB Instance Name]], [1]!Srv_List[HOSTNAME], [1]!Srv_List[ENV], "Not Found", 0)</f>
        <v>Production</v>
      </c>
      <c r="V8" t="str">
        <f>IF(DB_List[[#This Row],[ENV]] = "Production", "Y", "N")</f>
        <v>Y</v>
      </c>
      <c r="AA8" t="str">
        <f>IF(DB_List[[#This Row],[Target Engine]] = "Oracle", "Rehost", "Replatform")</f>
        <v>Replatform</v>
      </c>
      <c r="AG8" s="10">
        <f>_xlfn.XLOOKUP(DB_List[[#This Row],[Server ID]], [1]!Srv_List[Serverid], [1]!Srv_List[avgCpuUsagePctDec (%)], "Not Found", 0)</f>
        <v>1.6299999999999999E-2</v>
      </c>
    </row>
    <row r="9" spans="1:34" x14ac:dyDescent="0.25">
      <c r="A9" s="5" t="s">
        <v>51</v>
      </c>
      <c r="B9" t="str">
        <f>DB_List[[#This Row],[DB Instance Name]]</f>
        <v>hd-bws-db-cln1a</v>
      </c>
      <c r="C9" s="6" t="s">
        <v>52</v>
      </c>
      <c r="D9" s="6" t="str">
        <f>_xlfn.XLOOKUP(_xlfn.SINGLE(DB_List[[#This Row],[AppName]]), [1]!App_List[App Name], [1]!App_List[App ID], "Not Found", 0)</f>
        <v>A11</v>
      </c>
      <c r="E9" s="7" t="s">
        <v>44</v>
      </c>
      <c r="F9" t="str">
        <f>IF([1]!Srv_List[[#This Row],[OpSys Name]] = "Microsoft Windows Server ", "SQL Server", "Oracle")</f>
        <v>SQL Server</v>
      </c>
      <c r="I9" s="9">
        <v>3828.0191999999997</v>
      </c>
      <c r="J9" s="9">
        <f>IF(DB_List[[#This Row],[Total Size (GB)]] &lt; 1024, 1024, IF(DB_List[[#This Row],[Total Size (GB)]] &gt; 16000, 16000, _xlfn.SINGLE(DB_List[Total Size (GB)])))</f>
        <v>3828.0191999999997</v>
      </c>
      <c r="K9" t="str">
        <f>_xlfn.XLOOKUP(DB_List[[#This Row],[DB Instance Name]], [1]!Srv_List[HOSTNAME], [1]!Srv_List[Serverid], "Not Found", 0)</f>
        <v>S49</v>
      </c>
      <c r="L9">
        <f>_xlfn.XLOOKUP(DB_List[[#This Row],[Server ID]], [1]!Srv_List[Serverid], [1]!Srv_List[numCpus])</f>
        <v>8</v>
      </c>
      <c r="M9">
        <f>_xlfn.XLOOKUP(DB_List[[#This Row],[Server ID]], [1]!Srv_List[Serverid], [1]!Srv_List[Total Memory (GB)])</f>
        <v>16</v>
      </c>
      <c r="N9" t="str">
        <f>DB_List[[#This Row],[Source Engine Type]]</f>
        <v>SQL Server</v>
      </c>
      <c r="O9" t="str">
        <f>IF(DB_List[[#This Row],[ENV]] = "NonProduction", "Single-AZ", "Multi-AZ")</f>
        <v>Multi-AZ</v>
      </c>
      <c r="S9" t="str">
        <f>IF(DB_List[[#This Row],[ENV]] = "NonProduction", "Standard", "Enterprise")</f>
        <v>Enterprise</v>
      </c>
      <c r="U9" t="str">
        <f>_xlfn.XLOOKUP(DB_List[[#This Row],[DB Instance Name]], [1]!Srv_List[HOSTNAME], [1]!Srv_List[ENV], "Not Found", 0)</f>
        <v>Production</v>
      </c>
      <c r="V9" t="str">
        <f>IF(DB_List[[#This Row],[ENV]] = "Production", "Y", "N")</f>
        <v>Y</v>
      </c>
      <c r="AA9" t="str">
        <f>IF(DB_List[[#This Row],[Target Engine]] = "Oracle", "Rehost", "Replatform")</f>
        <v>Replatform</v>
      </c>
      <c r="AG9" s="10">
        <f>_xlfn.XLOOKUP(DB_List[[#This Row],[Server ID]], [1]!Srv_List[Serverid], [1]!Srv_List[avgCpuUsagePctDec (%)], "Not Found", 0)</f>
        <v>1.8100000000000002E-2</v>
      </c>
    </row>
    <row r="10" spans="1:34" x14ac:dyDescent="0.25">
      <c r="A10" s="5" t="s">
        <v>53</v>
      </c>
      <c r="B10" t="str">
        <f>DB_List[[#This Row],[DB Instance Name]]</f>
        <v>hd-bws-db-tst1b</v>
      </c>
      <c r="C10" s="6" t="s">
        <v>54</v>
      </c>
      <c r="D10" s="6" t="str">
        <f>_xlfn.XLOOKUP(_xlfn.SINGLE(DB_List[[#This Row],[AppName]]), [1]!App_List[App Name], [1]!App_List[App ID], "Not Found", 0)</f>
        <v>A11</v>
      </c>
      <c r="E10" s="7" t="s">
        <v>44</v>
      </c>
      <c r="F10" t="str">
        <f>IF([1]!Srv_List[[#This Row],[OpSys Name]] = "Microsoft Windows Server ", "SQL Server", "Oracle")</f>
        <v>SQL Server</v>
      </c>
      <c r="I10" s="9">
        <v>3828.0191999999997</v>
      </c>
      <c r="J10" s="9">
        <f>IF(DB_List[[#This Row],[Total Size (GB)]] &lt; 1024, 1024, IF(DB_List[[#This Row],[Total Size (GB)]] &gt; 16000, 16000, _xlfn.SINGLE(DB_List[Total Size (GB)])))</f>
        <v>3828.0191999999997</v>
      </c>
      <c r="K10" t="str">
        <f>_xlfn.XLOOKUP(DB_List[[#This Row],[DB Instance Name]], [1]!Srv_List[HOSTNAME], [1]!Srv_List[Serverid], "Not Found", 0)</f>
        <v>S50</v>
      </c>
      <c r="L10">
        <f>_xlfn.XLOOKUP(DB_List[[#This Row],[Server ID]], [1]!Srv_List[Serverid], [1]!Srv_List[numCpus])</f>
        <v>8</v>
      </c>
      <c r="M10">
        <f>_xlfn.XLOOKUP(DB_List[[#This Row],[Server ID]], [1]!Srv_List[Serverid], [1]!Srv_List[Total Memory (GB)])</f>
        <v>16</v>
      </c>
      <c r="N10" t="str">
        <f>DB_List[[#This Row],[Source Engine Type]]</f>
        <v>SQL Server</v>
      </c>
      <c r="O10" t="str">
        <f>IF(DB_List[[#This Row],[ENV]] = "NonProduction", "Single-AZ", "Multi-AZ")</f>
        <v>Multi-AZ</v>
      </c>
      <c r="S10" t="str">
        <f>IF(DB_List[[#This Row],[ENV]] = "NonProduction", "Standard", "Enterprise")</f>
        <v>Enterprise</v>
      </c>
      <c r="U10" t="str">
        <f>_xlfn.XLOOKUP(DB_List[[#This Row],[DB Instance Name]], [1]!Srv_List[HOSTNAME], [1]!Srv_List[ENV], "Not Found", 0)</f>
        <v>Production</v>
      </c>
      <c r="V10" t="str">
        <f>IF(DB_List[[#This Row],[ENV]] = "Production", "Y", "N")</f>
        <v>Y</v>
      </c>
      <c r="AA10" t="str">
        <f>IF(DB_List[[#This Row],[Target Engine]] = "Oracle", "Rehost", "Replatform")</f>
        <v>Replatform</v>
      </c>
      <c r="AG10" s="10">
        <f>_xlfn.XLOOKUP(DB_List[[#This Row],[Server ID]], [1]!Srv_List[Serverid], [1]!Srv_List[avgCpuUsagePctDec (%)], "Not Found", 0)</f>
        <v>1.7399999999999999E-2</v>
      </c>
    </row>
    <row r="11" spans="1:34" x14ac:dyDescent="0.25">
      <c r="A11" s="5" t="s">
        <v>55</v>
      </c>
      <c r="B11" t="str">
        <f>DB_List[[#This Row],[DB Instance Name]]</f>
        <v>hd-bws-db-uat1a</v>
      </c>
      <c r="C11" s="6" t="s">
        <v>56</v>
      </c>
      <c r="D11" s="6" t="str">
        <f>_xlfn.XLOOKUP(_xlfn.SINGLE(DB_List[[#This Row],[AppName]]), [1]!App_List[App Name], [1]!App_List[App ID], "Not Found", 0)</f>
        <v>A11</v>
      </c>
      <c r="E11" s="7" t="s">
        <v>44</v>
      </c>
      <c r="F11" t="str">
        <f>IF([1]!Srv_List[[#This Row],[OpSys Name]] = "Microsoft Windows Server ", "SQL Server", "Oracle")</f>
        <v>SQL Server</v>
      </c>
      <c r="I11" s="9">
        <v>3828.0191999999997</v>
      </c>
      <c r="J11" s="9">
        <f>IF(DB_List[[#This Row],[Total Size (GB)]] &lt; 1024, 1024, IF(DB_List[[#This Row],[Total Size (GB)]] &gt; 16000, 16000, _xlfn.SINGLE(DB_List[Total Size (GB)])))</f>
        <v>3828.0191999999997</v>
      </c>
      <c r="K11" t="str">
        <f>_xlfn.XLOOKUP(DB_List[[#This Row],[DB Instance Name]], [1]!Srv_List[HOSTNAME], [1]!Srv_List[Serverid], "Not Found", 0)</f>
        <v>S51</v>
      </c>
      <c r="L11">
        <f>_xlfn.XLOOKUP(DB_List[[#This Row],[Server ID]], [1]!Srv_List[Serverid], [1]!Srv_List[numCpus])</f>
        <v>8</v>
      </c>
      <c r="M11">
        <f>_xlfn.XLOOKUP(DB_List[[#This Row],[Server ID]], [1]!Srv_List[Serverid], [1]!Srv_List[Total Memory (GB)])</f>
        <v>2</v>
      </c>
      <c r="N11" t="str">
        <f>DB_List[[#This Row],[Source Engine Type]]</f>
        <v>SQL Server</v>
      </c>
      <c r="O11" t="str">
        <f>IF(DB_List[[#This Row],[ENV]] = "NonProduction", "Single-AZ", "Multi-AZ")</f>
        <v>Single-AZ</v>
      </c>
      <c r="S11" t="str">
        <f>IF(DB_List[[#This Row],[ENV]] = "NonProduction", "Standard", "Enterprise")</f>
        <v>Standard</v>
      </c>
      <c r="U11" t="str">
        <f>_xlfn.XLOOKUP(DB_List[[#This Row],[DB Instance Name]], [1]!Srv_List[HOSTNAME], [1]!Srv_List[ENV], "Not Found", 0)</f>
        <v>NonProduction</v>
      </c>
      <c r="V11" t="str">
        <f>IF(DB_List[[#This Row],[ENV]] = "Production", "Y", "N")</f>
        <v>N</v>
      </c>
      <c r="AA11" t="str">
        <f>IF(DB_List[[#This Row],[Target Engine]] = "Oracle", "Rehost", "Replatform")</f>
        <v>Replatform</v>
      </c>
      <c r="AG11" s="10">
        <f>_xlfn.XLOOKUP(DB_List[[#This Row],[Server ID]], [1]!Srv_List[Serverid], [1]!Srv_List[avgCpuUsagePctDec (%)], "Not Found", 0)</f>
        <v>0</v>
      </c>
    </row>
    <row r="12" spans="1:34" x14ac:dyDescent="0.25">
      <c r="A12" s="5" t="s">
        <v>57</v>
      </c>
      <c r="B12" t="str">
        <f>DB_List[[#This Row],[DB Instance Name]]</f>
        <v>hd-bws-db-cln1b</v>
      </c>
      <c r="C12" s="6" t="s">
        <v>58</v>
      </c>
      <c r="D12" s="6" t="str">
        <f>_xlfn.XLOOKUP(_xlfn.SINGLE(DB_List[[#This Row],[AppName]]), [1]!App_List[App Name], [1]!App_List[App ID], "Not Found", 0)</f>
        <v>A11</v>
      </c>
      <c r="E12" s="7" t="s">
        <v>44</v>
      </c>
      <c r="F12" t="str">
        <f>IF([1]!Srv_List[[#This Row],[OpSys Name]] = "Microsoft Windows Server ", "SQL Server", "Oracle")</f>
        <v>SQL Server</v>
      </c>
      <c r="I12" s="9">
        <v>3828.0191999999997</v>
      </c>
      <c r="J12" s="9">
        <f>IF(DB_List[[#This Row],[Total Size (GB)]] &lt; 1024, 1024, IF(DB_List[[#This Row],[Total Size (GB)]] &gt; 16000, 16000, _xlfn.SINGLE(DB_List[Total Size (GB)])))</f>
        <v>3828.0191999999997</v>
      </c>
      <c r="K12" t="str">
        <f>_xlfn.XLOOKUP(DB_List[[#This Row],[DB Instance Name]], [1]!Srv_List[HOSTNAME], [1]!Srv_List[Serverid], "Not Found", 0)</f>
        <v>S52</v>
      </c>
      <c r="L12">
        <f>_xlfn.XLOOKUP(DB_List[[#This Row],[Server ID]], [1]!Srv_List[Serverid], [1]!Srv_List[numCpus])</f>
        <v>8</v>
      </c>
      <c r="M12">
        <f>_xlfn.XLOOKUP(DB_List[[#This Row],[Server ID]], [1]!Srv_List[Serverid], [1]!Srv_List[Total Memory (GB)])</f>
        <v>16</v>
      </c>
      <c r="N12" t="str">
        <f>DB_List[[#This Row],[Source Engine Type]]</f>
        <v>SQL Server</v>
      </c>
      <c r="O12" t="str">
        <f>IF(DB_List[[#This Row],[ENV]] = "NonProduction", "Single-AZ", "Multi-AZ")</f>
        <v>Single-AZ</v>
      </c>
      <c r="S12" t="str">
        <f>IF(DB_List[[#This Row],[ENV]] = "NonProduction", "Standard", "Enterprise")</f>
        <v>Standard</v>
      </c>
      <c r="U12" t="str">
        <f>_xlfn.XLOOKUP(DB_List[[#This Row],[DB Instance Name]], [1]!Srv_List[HOSTNAME], [1]!Srv_List[ENV], "Not Found", 0)</f>
        <v>NonProduction</v>
      </c>
      <c r="V12" t="str">
        <f>IF(DB_List[[#This Row],[ENV]] = "Production", "Y", "N")</f>
        <v>N</v>
      </c>
      <c r="AA12" t="str">
        <f>IF(DB_List[[#This Row],[Target Engine]] = "Oracle", "Rehost", "Replatform")</f>
        <v>Replatform</v>
      </c>
      <c r="AG12" s="10">
        <f>_xlfn.XLOOKUP(DB_List[[#This Row],[Server ID]], [1]!Srv_List[Serverid], [1]!Srv_List[avgCpuUsagePctDec (%)], "Not Found", 0)</f>
        <v>4.4000000000000003E-3</v>
      </c>
    </row>
    <row r="13" spans="1:34" x14ac:dyDescent="0.25">
      <c r="A13" s="5" t="s">
        <v>59</v>
      </c>
      <c r="B13" t="str">
        <f>DB_List[[#This Row],[DB Instance Name]]</f>
        <v>hd-bws-db-m205a</v>
      </c>
      <c r="C13" s="6" t="s">
        <v>60</v>
      </c>
      <c r="D13" s="6" t="str">
        <f>_xlfn.XLOOKUP(_xlfn.SINGLE(DB_List[[#This Row],[AppName]]), [1]!App_List[App Name], [1]!App_List[App ID], "Not Found", 0)</f>
        <v>A11</v>
      </c>
      <c r="E13" s="7" t="s">
        <v>44</v>
      </c>
      <c r="F13" t="str">
        <f>IF([1]!Srv_List[[#This Row],[OpSys Name]] = "Microsoft Windows Server ", "SQL Server", "Oracle")</f>
        <v>SQL Server</v>
      </c>
      <c r="I13" s="9">
        <v>3828.0191999999997</v>
      </c>
      <c r="J13" s="9">
        <f>IF(DB_List[[#This Row],[Total Size (GB)]] &lt; 1024, 1024, IF(DB_List[[#This Row],[Total Size (GB)]] &gt; 16000, 16000, _xlfn.SINGLE(DB_List[Total Size (GB)])))</f>
        <v>3828.0191999999997</v>
      </c>
      <c r="K13" t="str">
        <f>_xlfn.XLOOKUP(DB_List[[#This Row],[DB Instance Name]], [1]!Srv_List[HOSTNAME], [1]!Srv_List[Serverid], "Not Found", 0)</f>
        <v>S53</v>
      </c>
      <c r="L13">
        <f>_xlfn.XLOOKUP(DB_List[[#This Row],[Server ID]], [1]!Srv_List[Serverid], [1]!Srv_List[numCpus])</f>
        <v>8</v>
      </c>
      <c r="M13">
        <f>_xlfn.XLOOKUP(DB_List[[#This Row],[Server ID]], [1]!Srv_List[Serverid], [1]!Srv_List[Total Memory (GB)])</f>
        <v>8</v>
      </c>
      <c r="N13" t="str">
        <f>DB_List[[#This Row],[Source Engine Type]]</f>
        <v>SQL Server</v>
      </c>
      <c r="O13" t="str">
        <f>IF(DB_List[[#This Row],[ENV]] = "NonProduction", "Single-AZ", "Multi-AZ")</f>
        <v>Single-AZ</v>
      </c>
      <c r="S13" t="str">
        <f>IF(DB_List[[#This Row],[ENV]] = "NonProduction", "Standard", "Enterprise")</f>
        <v>Standard</v>
      </c>
      <c r="U13" t="str">
        <f>_xlfn.XLOOKUP(DB_List[[#This Row],[DB Instance Name]], [1]!Srv_List[HOSTNAME], [1]!Srv_List[ENV], "Not Found", 0)</f>
        <v>NonProduction</v>
      </c>
      <c r="V13" t="str">
        <f>IF(DB_List[[#This Row],[ENV]] = "Production", "Y", "N")</f>
        <v>N</v>
      </c>
      <c r="AA13" t="str">
        <f>IF(DB_List[[#This Row],[Target Engine]] = "Oracle", "Rehost", "Replatform")</f>
        <v>Replatform</v>
      </c>
      <c r="AG13" s="10">
        <f>_xlfn.XLOOKUP(DB_List[[#This Row],[Server ID]], [1]!Srv_List[Serverid], [1]!Srv_List[avgCpuUsagePctDec (%)], "Not Found", 0)</f>
        <v>1.6799999999999999E-2</v>
      </c>
    </row>
    <row r="14" spans="1:34" x14ac:dyDescent="0.25">
      <c r="A14" s="5" t="s">
        <v>61</v>
      </c>
      <c r="B14" t="str">
        <f>DB_List[[#This Row],[DB Instance Name]]</f>
        <v>hd-bws-db-m205b</v>
      </c>
      <c r="C14" s="6" t="s">
        <v>62</v>
      </c>
      <c r="D14" s="6" t="str">
        <f>_xlfn.XLOOKUP(_xlfn.SINGLE(DB_List[[#This Row],[AppName]]), [1]!App_List[App Name], [1]!App_List[App ID], "Not Found", 0)</f>
        <v>A11</v>
      </c>
      <c r="E14" s="7" t="s">
        <v>44</v>
      </c>
      <c r="F14" t="str">
        <f>IF([1]!Srv_List[[#This Row],[OpSys Name]] = "Microsoft Windows Server ", "SQL Server", "Oracle")</f>
        <v>SQL Server</v>
      </c>
      <c r="I14" s="9">
        <v>3828.0191999999997</v>
      </c>
      <c r="J14" s="9">
        <f>IF(DB_List[[#This Row],[Total Size (GB)]] &lt; 1024, 1024, IF(DB_List[[#This Row],[Total Size (GB)]] &gt; 16000, 16000, _xlfn.SINGLE(DB_List[Total Size (GB)])))</f>
        <v>3828.0191999999997</v>
      </c>
      <c r="K14" t="str">
        <f>_xlfn.XLOOKUP(DB_List[[#This Row],[DB Instance Name]], [1]!Srv_List[HOSTNAME], [1]!Srv_List[Serverid], "Not Found", 0)</f>
        <v>S54</v>
      </c>
      <c r="L14">
        <f>_xlfn.XLOOKUP(DB_List[[#This Row],[Server ID]], [1]!Srv_List[Serverid], [1]!Srv_List[numCpus])</f>
        <v>8</v>
      </c>
      <c r="M14">
        <f>_xlfn.XLOOKUP(DB_List[[#This Row],[Server ID]], [1]!Srv_List[Serverid], [1]!Srv_List[Total Memory (GB)])</f>
        <v>64</v>
      </c>
      <c r="N14" t="str">
        <f>DB_List[[#This Row],[Source Engine Type]]</f>
        <v>SQL Server</v>
      </c>
      <c r="O14" t="str">
        <f>IF(DB_List[[#This Row],[ENV]] = "NonProduction", "Single-AZ", "Multi-AZ")</f>
        <v>Single-AZ</v>
      </c>
      <c r="S14" t="str">
        <f>IF(DB_List[[#This Row],[ENV]] = "NonProduction", "Standard", "Enterprise")</f>
        <v>Standard</v>
      </c>
      <c r="U14" t="str">
        <f>_xlfn.XLOOKUP(DB_List[[#This Row],[DB Instance Name]], [1]!Srv_List[HOSTNAME], [1]!Srv_List[ENV], "Not Found", 0)</f>
        <v>NonProduction</v>
      </c>
      <c r="V14" t="str">
        <f>IF(DB_List[[#This Row],[ENV]] = "Production", "Y", "N")</f>
        <v>N</v>
      </c>
      <c r="AA14" t="str">
        <f>IF(DB_List[[#This Row],[Target Engine]] = "Oracle", "Rehost", "Replatform")</f>
        <v>Replatform</v>
      </c>
      <c r="AG14" s="10">
        <f>_xlfn.XLOOKUP(DB_List[[#This Row],[Server ID]], [1]!Srv_List[Serverid], [1]!Srv_List[avgCpuUsagePctDec (%)], "Not Found", 0)</f>
        <v>1.9199999999999998E-2</v>
      </c>
    </row>
    <row r="15" spans="1:34" x14ac:dyDescent="0.25">
      <c r="A15" s="5" t="s">
        <v>63</v>
      </c>
      <c r="B15" t="str">
        <f>DB_List[[#This Row],[DB Instance Name]]</f>
        <v>hd-bws-db-cv1a</v>
      </c>
      <c r="C15" s="6" t="s">
        <v>64</v>
      </c>
      <c r="D15" s="6" t="str">
        <f>_xlfn.XLOOKUP(_xlfn.SINGLE(DB_List[[#This Row],[AppName]]), [1]!App_List[App Name], [1]!App_List[App ID], "Not Found", 0)</f>
        <v>A11</v>
      </c>
      <c r="E15" s="7" t="s">
        <v>44</v>
      </c>
      <c r="F15" t="str">
        <f>IF([1]!Srv_List[[#This Row],[OpSys Name]] = "Microsoft Windows Server ", "SQL Server", "Oracle")</f>
        <v>SQL Server</v>
      </c>
      <c r="I15" s="9">
        <v>3828.0191999999997</v>
      </c>
      <c r="J15" s="9">
        <f>IF(DB_List[[#This Row],[Total Size (GB)]] &lt; 1024, 1024, IF(DB_List[[#This Row],[Total Size (GB)]] &gt; 16000, 16000, _xlfn.SINGLE(DB_List[Total Size (GB)])))</f>
        <v>3828.0191999999997</v>
      </c>
      <c r="K15" t="str">
        <f>_xlfn.XLOOKUP(DB_List[[#This Row],[DB Instance Name]], [1]!Srv_List[HOSTNAME], [1]!Srv_List[Serverid], "Not Found", 0)</f>
        <v>S55</v>
      </c>
      <c r="L15">
        <f>_xlfn.XLOOKUP(DB_List[[#This Row],[Server ID]], [1]!Srv_List[Serverid], [1]!Srv_List[numCpus])</f>
        <v>8</v>
      </c>
      <c r="M15">
        <f>_xlfn.XLOOKUP(DB_List[[#This Row],[Server ID]], [1]!Srv_List[Serverid], [1]!Srv_List[Total Memory (GB)])</f>
        <v>8</v>
      </c>
      <c r="N15" t="str">
        <f>DB_List[[#This Row],[Source Engine Type]]</f>
        <v>SQL Server</v>
      </c>
      <c r="O15" t="str">
        <f>IF(DB_List[[#This Row],[ENV]] = "NonProduction", "Single-AZ", "Multi-AZ")</f>
        <v>Single-AZ</v>
      </c>
      <c r="S15" t="str">
        <f>IF(DB_List[[#This Row],[ENV]] = "NonProduction", "Standard", "Enterprise")</f>
        <v>Standard</v>
      </c>
      <c r="U15" t="str">
        <f>_xlfn.XLOOKUP(DB_List[[#This Row],[DB Instance Name]], [1]!Srv_List[HOSTNAME], [1]!Srv_List[ENV], "Not Found", 0)</f>
        <v>NonProduction</v>
      </c>
      <c r="V15" t="str">
        <f>IF(DB_List[[#This Row],[ENV]] = "Production", "Y", "N")</f>
        <v>N</v>
      </c>
      <c r="AA15" t="str">
        <f>IF(DB_List[[#This Row],[Target Engine]] = "Oracle", "Rehost", "Replatform")</f>
        <v>Replatform</v>
      </c>
      <c r="AG15" s="10">
        <f>_xlfn.XLOOKUP(DB_List[[#This Row],[Server ID]], [1]!Srv_List[Serverid], [1]!Srv_List[avgCpuUsagePctDec (%)], "Not Found", 0)</f>
        <v>1.9599999999999999E-2</v>
      </c>
    </row>
    <row r="16" spans="1:34" x14ac:dyDescent="0.25">
      <c r="A16" s="5" t="s">
        <v>65</v>
      </c>
      <c r="B16" t="str">
        <f>DB_List[[#This Row],[DB Instance Name]]</f>
        <v>hd-bws-db-cln1c</v>
      </c>
      <c r="C16" s="6" t="s">
        <v>66</v>
      </c>
      <c r="D16" s="6" t="str">
        <f>_xlfn.XLOOKUP(_xlfn.SINGLE(DB_List[[#This Row],[AppName]]), [1]!App_List[App Name], [1]!App_List[App ID], "Not Found", 0)</f>
        <v>A11</v>
      </c>
      <c r="E16" s="7" t="s">
        <v>44</v>
      </c>
      <c r="F16" t="str">
        <f>IF([1]!Srv_List[[#This Row],[OpSys Name]] = "Microsoft Windows Server ", "SQL Server", "Oracle")</f>
        <v>Oracle</v>
      </c>
      <c r="I16" s="9">
        <v>3828.0191999999997</v>
      </c>
      <c r="J16" s="9">
        <f>IF(DB_List[[#This Row],[Total Size (GB)]] &lt; 1024, 1024, IF(DB_List[[#This Row],[Total Size (GB)]] &gt; 16000, 16000, _xlfn.SINGLE(DB_List[Total Size (GB)])))</f>
        <v>3828.0191999999997</v>
      </c>
      <c r="K16" t="str">
        <f>_xlfn.XLOOKUP(DB_List[[#This Row],[DB Instance Name]], [1]!Srv_List[HOSTNAME], [1]!Srv_List[Serverid], "Not Found", 0)</f>
        <v>S56</v>
      </c>
      <c r="L16">
        <f>_xlfn.XLOOKUP(DB_List[[#This Row],[Server ID]], [1]!Srv_List[Serverid], [1]!Srv_List[numCpus])</f>
        <v>8</v>
      </c>
      <c r="M16">
        <f>_xlfn.XLOOKUP(DB_List[[#This Row],[Server ID]], [1]!Srv_List[Serverid], [1]!Srv_List[Total Memory (GB)])</f>
        <v>16</v>
      </c>
      <c r="N16" t="str">
        <f>DB_List[[#This Row],[Source Engine Type]]</f>
        <v>Oracle</v>
      </c>
      <c r="O16" t="str">
        <f>IF(DB_List[[#This Row],[ENV]] = "NonProduction", "Single-AZ", "Multi-AZ")</f>
        <v>Single-AZ</v>
      </c>
      <c r="S16" t="str">
        <f>IF(DB_List[[#This Row],[ENV]] = "NonProduction", "Standard", "Enterprise")</f>
        <v>Standard</v>
      </c>
      <c r="U16" t="str">
        <f>_xlfn.XLOOKUP(DB_List[[#This Row],[DB Instance Name]], [1]!Srv_List[HOSTNAME], [1]!Srv_List[ENV], "Not Found", 0)</f>
        <v>NonProduction</v>
      </c>
      <c r="V16" t="str">
        <f>IF(DB_List[[#This Row],[ENV]] = "Production", "Y", "N")</f>
        <v>N</v>
      </c>
      <c r="AA16" t="str">
        <f>IF(DB_List[[#This Row],[Target Engine]] = "Oracle", "Rehost", "Replatform")</f>
        <v>Rehost</v>
      </c>
      <c r="AG16" s="10">
        <f>_xlfn.XLOOKUP(DB_List[[#This Row],[Server ID]], [1]!Srv_List[Serverid], [1]!Srv_List[avgCpuUsagePctDec (%)], "Not Found", 0)</f>
        <v>4.7000000000000002E-3</v>
      </c>
    </row>
    <row r="17" spans="1:33" x14ac:dyDescent="0.25">
      <c r="A17" s="5" t="s">
        <v>67</v>
      </c>
      <c r="B17" t="str">
        <f>DB_List[[#This Row],[DB Instance Name]]</f>
        <v>hd-bws-db-tst1a</v>
      </c>
      <c r="C17" s="6" t="s">
        <v>68</v>
      </c>
      <c r="D17" s="6" t="str">
        <f>_xlfn.XLOOKUP(_xlfn.SINGLE(DB_List[[#This Row],[AppName]]), [1]!App_List[App Name], [1]!App_List[App ID], "Not Found", 0)</f>
        <v>A11</v>
      </c>
      <c r="E17" s="7" t="s">
        <v>44</v>
      </c>
      <c r="F17" t="str">
        <f>IF([1]!Srv_List[[#This Row],[OpSys Name]] = "Microsoft Windows Server ", "SQL Server", "Oracle")</f>
        <v>Oracle</v>
      </c>
      <c r="I17" s="9">
        <v>3828.0191999999997</v>
      </c>
      <c r="J17" s="9">
        <f>IF(DB_List[[#This Row],[Total Size (GB)]] &lt; 1024, 1024, IF(DB_List[[#This Row],[Total Size (GB)]] &gt; 16000, 16000, _xlfn.SINGLE(DB_List[Total Size (GB)])))</f>
        <v>3828.0191999999997</v>
      </c>
      <c r="K17" t="str">
        <f>_xlfn.XLOOKUP(DB_List[[#This Row],[DB Instance Name]], [1]!Srv_List[HOSTNAME], [1]!Srv_List[Serverid], "Not Found", 0)</f>
        <v>S57</v>
      </c>
      <c r="L17">
        <f>_xlfn.XLOOKUP(DB_List[[#This Row],[Server ID]], [1]!Srv_List[Serverid], [1]!Srv_List[numCpus])</f>
        <v>8</v>
      </c>
      <c r="M17">
        <f>_xlfn.XLOOKUP(DB_List[[#This Row],[Server ID]], [1]!Srv_List[Serverid], [1]!Srv_List[Total Memory (GB)])</f>
        <v>128</v>
      </c>
      <c r="N17" t="str">
        <f>DB_List[[#This Row],[Source Engine Type]]</f>
        <v>Oracle</v>
      </c>
      <c r="O17" t="str">
        <f>IF(DB_List[[#This Row],[ENV]] = "NonProduction", "Single-AZ", "Multi-AZ")</f>
        <v>Multi-AZ</v>
      </c>
      <c r="S17" t="str">
        <f>IF(DB_List[[#This Row],[ENV]] = "NonProduction", "Standard", "Enterprise")</f>
        <v>Enterprise</v>
      </c>
      <c r="U17" t="str">
        <f>_xlfn.XLOOKUP(DB_List[[#This Row],[DB Instance Name]], [1]!Srv_List[HOSTNAME], [1]!Srv_List[ENV], "Not Found", 0)</f>
        <v>Production</v>
      </c>
      <c r="V17" t="str">
        <f>IF(DB_List[[#This Row],[ENV]] = "Production", "Y", "N")</f>
        <v>Y</v>
      </c>
      <c r="AA17" t="str">
        <f>IF(DB_List[[#This Row],[Target Engine]] = "Oracle", "Rehost", "Replatform")</f>
        <v>Rehost</v>
      </c>
      <c r="AG17" s="10">
        <f>_xlfn.XLOOKUP(DB_List[[#This Row],[Server ID]], [1]!Srv_List[Serverid], [1]!Srv_List[avgCpuUsagePctDec (%)], "Not Found", 0)</f>
        <v>1.4800000000000001E-2</v>
      </c>
    </row>
    <row r="18" spans="1:33" x14ac:dyDescent="0.25">
      <c r="A18" s="5" t="s">
        <v>69</v>
      </c>
      <c r="B18" t="str">
        <f>DB_List[[#This Row],[DB Instance Name]]</f>
        <v>hd-bws-db-p05-sdc</v>
      </c>
      <c r="C18" s="6" t="s">
        <v>70</v>
      </c>
      <c r="D18" s="6" t="str">
        <f>_xlfn.XLOOKUP(_xlfn.SINGLE(DB_List[[#This Row],[AppName]]), [1]!App_List[App Name], [1]!App_List[App ID], "Not Found", 0)</f>
        <v>A11</v>
      </c>
      <c r="E18" s="7" t="s">
        <v>44</v>
      </c>
      <c r="F18" t="str">
        <f>IF([1]!Srv_List[[#This Row],[OpSys Name]] = "Microsoft Windows Server ", "SQL Server", "Oracle")</f>
        <v>Oracle</v>
      </c>
      <c r="I18" s="9">
        <v>423.41744999999997</v>
      </c>
      <c r="J18" s="9">
        <f>IF(DB_List[[#This Row],[Total Size (GB)]] &lt; 1024, 1024, IF(DB_List[[#This Row],[Total Size (GB)]] &gt; 16000, 16000, _xlfn.SINGLE(DB_List[Total Size (GB)])))</f>
        <v>1024</v>
      </c>
      <c r="K18" t="str">
        <f>_xlfn.XLOOKUP(DB_List[[#This Row],[DB Instance Name]], [1]!Srv_List[HOSTNAME], [1]!Srv_List[Serverid], "Not Found", 0)</f>
        <v>S58</v>
      </c>
      <c r="L18">
        <f>_xlfn.XLOOKUP(DB_List[[#This Row],[Server ID]], [1]!Srv_List[Serverid], [1]!Srv_List[numCpus])</f>
        <v>2</v>
      </c>
      <c r="M18">
        <f>_xlfn.XLOOKUP(DB_List[[#This Row],[Server ID]], [1]!Srv_List[Serverid], [1]!Srv_List[Total Memory (GB)])</f>
        <v>2</v>
      </c>
      <c r="N18" t="str">
        <f>DB_List[[#This Row],[Source Engine Type]]</f>
        <v>Oracle</v>
      </c>
      <c r="O18" t="str">
        <f>IF(DB_List[[#This Row],[ENV]] = "NonProduction", "Single-AZ", "Multi-AZ")</f>
        <v>Single-AZ</v>
      </c>
      <c r="S18" t="str">
        <f>IF(DB_List[[#This Row],[ENV]] = "NonProduction", "Standard", "Enterprise")</f>
        <v>Standard</v>
      </c>
      <c r="U18" t="str">
        <f>_xlfn.XLOOKUP(DB_List[[#This Row],[DB Instance Name]], [1]!Srv_List[HOSTNAME], [1]!Srv_List[ENV], "Not Found", 0)</f>
        <v>NonProduction</v>
      </c>
      <c r="V18" t="str">
        <f>IF(DB_List[[#This Row],[ENV]] = "Production", "Y", "N")</f>
        <v>N</v>
      </c>
      <c r="AA18" t="str">
        <f>IF(DB_List[[#This Row],[Target Engine]] = "Oracle", "Rehost", "Replatform")</f>
        <v>Rehost</v>
      </c>
      <c r="AG18" s="10">
        <f>_xlfn.XLOOKUP(DB_List[[#This Row],[Server ID]], [1]!Srv_List[Serverid], [1]!Srv_List[avgCpuUsagePctDec (%)], "Not Found", 0)</f>
        <v>1.8599999999999998E-2</v>
      </c>
    </row>
    <row r="19" spans="1:33" x14ac:dyDescent="0.25">
      <c r="A19" s="5" t="s">
        <v>71</v>
      </c>
      <c r="B19" t="str">
        <f>DB_List[[#This Row],[DB Instance Name]]</f>
        <v>hd-bws-db-u05</v>
      </c>
      <c r="C19" s="6" t="s">
        <v>72</v>
      </c>
      <c r="D19" s="6" t="str">
        <f>_xlfn.XLOOKUP(_xlfn.SINGLE(DB_List[[#This Row],[AppName]]), [1]!App_List[App Name], [1]!App_List[App ID], "Not Found", 0)</f>
        <v>A13</v>
      </c>
      <c r="E19" s="7" t="s">
        <v>73</v>
      </c>
      <c r="F19" t="str">
        <f>IF([1]!Srv_List[[#This Row],[OpSys Name]] = "Microsoft Windows Server ", "SQL Server", "Oracle")</f>
        <v>Oracle</v>
      </c>
      <c r="I19" s="9">
        <v>2927.3087999999998</v>
      </c>
      <c r="J19" s="9">
        <f>IF(DB_List[[#This Row],[Total Size (GB)]] &lt; 1024, 1024, IF(DB_List[[#This Row],[Total Size (GB)]] &gt; 16000, 16000, _xlfn.SINGLE(DB_List[Total Size (GB)])))</f>
        <v>2927.3087999999998</v>
      </c>
      <c r="K19" t="str">
        <f>_xlfn.XLOOKUP(DB_List[[#This Row],[DB Instance Name]], [1]!Srv_List[HOSTNAME], [1]!Srv_List[Serverid], "Not Found", 0)</f>
        <v>S60</v>
      </c>
      <c r="L19">
        <f>_xlfn.XLOOKUP(DB_List[[#This Row],[Server ID]], [1]!Srv_List[Serverid], [1]!Srv_List[numCpus])</f>
        <v>4</v>
      </c>
      <c r="M19">
        <f>_xlfn.XLOOKUP(DB_List[[#This Row],[Server ID]], [1]!Srv_List[Serverid], [1]!Srv_List[Total Memory (GB)])</f>
        <v>8</v>
      </c>
      <c r="N19" t="str">
        <f>DB_List[[#This Row],[Source Engine Type]]</f>
        <v>Oracle</v>
      </c>
      <c r="O19" t="str">
        <f>IF(DB_List[[#This Row],[ENV]] = "NonProduction", "Single-AZ", "Multi-AZ")</f>
        <v>Single-AZ</v>
      </c>
      <c r="S19" t="str">
        <f>IF(DB_List[[#This Row],[ENV]] = "NonProduction", "Standard", "Enterprise")</f>
        <v>Standard</v>
      </c>
      <c r="U19" t="str">
        <f>_xlfn.XLOOKUP(DB_List[[#This Row],[DB Instance Name]], [1]!Srv_List[HOSTNAME], [1]!Srv_List[ENV], "Not Found", 0)</f>
        <v>NonProduction</v>
      </c>
      <c r="V19" t="str">
        <f>IF(DB_List[[#This Row],[ENV]] = "Production", "Y", "N")</f>
        <v>N</v>
      </c>
      <c r="AA19" t="str">
        <f>IF(DB_List[[#This Row],[Target Engine]] = "Oracle", "Rehost", "Replatform")</f>
        <v>Rehost</v>
      </c>
      <c r="AG19" s="10">
        <f>_xlfn.XLOOKUP(DB_List[[#This Row],[Server ID]], [1]!Srv_List[Serverid], [1]!Srv_List[avgCpuUsagePctDec (%)], "Not Found", 0)</f>
        <v>8.8800000000000004E-2</v>
      </c>
    </row>
    <row r="20" spans="1:33" x14ac:dyDescent="0.25">
      <c r="A20" s="5" t="s">
        <v>74</v>
      </c>
      <c r="B20" t="str">
        <f>DB_List[[#This Row],[DB Instance Name]]</f>
        <v>hd-bws-db-c05</v>
      </c>
      <c r="C20" s="6" t="s">
        <v>75</v>
      </c>
      <c r="D20" s="6" t="str">
        <f>_xlfn.XLOOKUP(_xlfn.SINGLE(DB_List[[#This Row],[AppName]]), [1]!App_List[App Name], [1]!App_List[App ID], "Not Found", 0)</f>
        <v>A13</v>
      </c>
      <c r="E20" s="7" t="s">
        <v>73</v>
      </c>
      <c r="F20" t="str">
        <f>IF([1]!Srv_List[[#This Row],[OpSys Name]] = "Microsoft Windows Server ", "SQL Server", "Oracle")</f>
        <v>Oracle</v>
      </c>
      <c r="I20" s="9">
        <v>3152.4863999999998</v>
      </c>
      <c r="J20" s="9">
        <f>IF(DB_List[[#This Row],[Total Size (GB)]] &lt; 1024, 1024, IF(DB_List[[#This Row],[Total Size (GB)]] &gt; 16000, 16000, _xlfn.SINGLE(DB_List[Total Size (GB)])))</f>
        <v>3152.4863999999998</v>
      </c>
      <c r="K20" t="str">
        <f>_xlfn.XLOOKUP(DB_List[[#This Row],[DB Instance Name]], [1]!Srv_List[HOSTNAME], [1]!Srv_List[Serverid], "Not Found", 0)</f>
        <v>S61</v>
      </c>
      <c r="L20">
        <f>_xlfn.XLOOKUP(DB_List[[#This Row],[Server ID]], [1]!Srv_List[Serverid], [1]!Srv_List[numCpus])</f>
        <v>4</v>
      </c>
      <c r="M20">
        <f>_xlfn.XLOOKUP(DB_List[[#This Row],[Server ID]], [1]!Srv_List[Serverid], [1]!Srv_List[Total Memory (GB)])</f>
        <v>128</v>
      </c>
      <c r="N20" t="str">
        <f>DB_List[[#This Row],[Source Engine Type]]</f>
        <v>Oracle</v>
      </c>
      <c r="O20" t="str">
        <f>IF(DB_List[[#This Row],[ENV]] = "NonProduction", "Single-AZ", "Multi-AZ")</f>
        <v>Single-AZ</v>
      </c>
      <c r="S20" t="str">
        <f>IF(DB_List[[#This Row],[ENV]] = "NonProduction", "Standard", "Enterprise")</f>
        <v>Standard</v>
      </c>
      <c r="U20" t="str">
        <f>_xlfn.XLOOKUP(DB_List[[#This Row],[DB Instance Name]], [1]!Srv_List[HOSTNAME], [1]!Srv_List[ENV], "Not Found", 0)</f>
        <v>NonProduction</v>
      </c>
      <c r="V20" t="str">
        <f>IF(DB_List[[#This Row],[ENV]] = "Production", "Y", "N")</f>
        <v>N</v>
      </c>
      <c r="AA20" t="str">
        <f>IF(DB_List[[#This Row],[Target Engine]] = "Oracle", "Rehost", "Replatform")</f>
        <v>Rehost</v>
      </c>
      <c r="AG20" s="10">
        <f>_xlfn.XLOOKUP(DB_List[[#This Row],[Server ID]], [1]!Srv_List[Serverid], [1]!Srv_List[avgCpuUsagePctDec (%)], "Not Found", 0)</f>
        <v>7.0599999999999996E-2</v>
      </c>
    </row>
    <row r="21" spans="1:33" x14ac:dyDescent="0.25">
      <c r="A21" s="5" t="s">
        <v>76</v>
      </c>
      <c r="B21" t="str">
        <f>DB_List[[#This Row],[DB Instance Name]]</f>
        <v>hd-bws-db-a05</v>
      </c>
      <c r="C21" s="6" t="s">
        <v>77</v>
      </c>
      <c r="D21" s="6" t="str">
        <f>_xlfn.XLOOKUP(_xlfn.SINGLE(DB_List[[#This Row],[AppName]]), [1]!App_List[App Name], [1]!App_List[App ID], "Not Found", 0)</f>
        <v>A13</v>
      </c>
      <c r="E21" s="7" t="s">
        <v>73</v>
      </c>
      <c r="F21" t="str">
        <f>IF([1]!Srv_List[[#This Row],[OpSys Name]] = "Microsoft Windows Server ", "SQL Server", "Oracle")</f>
        <v>Oracle</v>
      </c>
      <c r="I21" s="9">
        <v>2139.1871999999998</v>
      </c>
      <c r="J21" s="9">
        <f>IF(DB_List[[#This Row],[Total Size (GB)]] &lt; 1024, 1024, IF(DB_List[[#This Row],[Total Size (GB)]] &gt; 16000, 16000, _xlfn.SINGLE(DB_List[Total Size (GB)])))</f>
        <v>2139.1871999999998</v>
      </c>
      <c r="K21" t="str">
        <f>_xlfn.XLOOKUP(DB_List[[#This Row],[DB Instance Name]], [1]!Srv_List[HOSTNAME], [1]!Srv_List[Serverid], "Not Found", 0)</f>
        <v>S62</v>
      </c>
      <c r="L21">
        <f>_xlfn.XLOOKUP(DB_List[[#This Row],[Server ID]], [1]!Srv_List[Serverid], [1]!Srv_List[numCpus])</f>
        <v>2</v>
      </c>
      <c r="M21">
        <f>_xlfn.XLOOKUP(DB_List[[#This Row],[Server ID]], [1]!Srv_List[Serverid], [1]!Srv_List[Total Memory (GB)])</f>
        <v>8</v>
      </c>
      <c r="N21" t="str">
        <f>DB_List[[#This Row],[Source Engine Type]]</f>
        <v>Oracle</v>
      </c>
      <c r="O21" t="str">
        <f>IF(DB_List[[#This Row],[ENV]] = "NonProduction", "Single-AZ", "Multi-AZ")</f>
        <v>Single-AZ</v>
      </c>
      <c r="S21" t="str">
        <f>IF(DB_List[[#This Row],[ENV]] = "NonProduction", "Standard", "Enterprise")</f>
        <v>Standard</v>
      </c>
      <c r="U21" t="str">
        <f>_xlfn.XLOOKUP(DB_List[[#This Row],[DB Instance Name]], [1]!Srv_List[HOSTNAME], [1]!Srv_List[ENV], "Not Found", 0)</f>
        <v>NonProduction</v>
      </c>
      <c r="V21" t="str">
        <f>IF(DB_List[[#This Row],[ENV]] = "Production", "Y", "N")</f>
        <v>N</v>
      </c>
      <c r="AA21" t="str">
        <f>IF(DB_List[[#This Row],[Target Engine]] = "Oracle", "Rehost", "Replatform")</f>
        <v>Rehost</v>
      </c>
      <c r="AG21" s="10">
        <f>_xlfn.XLOOKUP(DB_List[[#This Row],[Server ID]], [1]!Srv_List[Serverid], [1]!Srv_List[avgCpuUsagePctDec (%)], "Not Found", 0)</f>
        <v>0.1024</v>
      </c>
    </row>
    <row r="22" spans="1:33" x14ac:dyDescent="0.25">
      <c r="A22" s="5" t="s">
        <v>78</v>
      </c>
      <c r="B22" t="str">
        <f>DB_List[[#This Row],[DB Instance Name]]</f>
        <v>hd-bws-db-a05hc</v>
      </c>
      <c r="C22" s="6" t="s">
        <v>79</v>
      </c>
      <c r="D22" s="6" t="str">
        <f>_xlfn.XLOOKUP(_xlfn.SINGLE(DB_List[[#This Row],[AppName]]), [1]!App_List[App Name], [1]!App_List[App ID], "Not Found", 0)</f>
        <v>A13</v>
      </c>
      <c r="E22" s="7" t="s">
        <v>73</v>
      </c>
      <c r="F22" t="str">
        <f>IF([1]!Srv_List[[#This Row],[OpSys Name]] = "Microsoft Windows Server ", "SQL Server", "Oracle")</f>
        <v>Oracle</v>
      </c>
      <c r="I22" s="9">
        <v>1083.11745</v>
      </c>
      <c r="J22" s="9">
        <f>IF(DB_List[[#This Row],[Total Size (GB)]] &lt; 1024, 1024, IF(DB_List[[#This Row],[Total Size (GB)]] &gt; 16000, 16000, _xlfn.SINGLE(DB_List[Total Size (GB)])))</f>
        <v>1083.11745</v>
      </c>
      <c r="K22" t="str">
        <f>_xlfn.XLOOKUP(DB_List[[#This Row],[DB Instance Name]], [1]!Srv_List[HOSTNAME], [1]!Srv_List[Serverid], "Not Found", 0)</f>
        <v>S64</v>
      </c>
      <c r="L22">
        <f>_xlfn.XLOOKUP(DB_List[[#This Row],[Server ID]], [1]!Srv_List[Serverid], [1]!Srv_List[numCpus])</f>
        <v>2</v>
      </c>
      <c r="M22">
        <f>_xlfn.XLOOKUP(DB_List[[#This Row],[Server ID]], [1]!Srv_List[Serverid], [1]!Srv_List[Total Memory (GB)])</f>
        <v>13</v>
      </c>
      <c r="N22" t="str">
        <f>DB_List[[#This Row],[Source Engine Type]]</f>
        <v>Oracle</v>
      </c>
      <c r="O22" t="str">
        <f>IF(DB_List[[#This Row],[ENV]] = "NonProduction", "Single-AZ", "Multi-AZ")</f>
        <v>Single-AZ</v>
      </c>
      <c r="S22" t="str">
        <f>IF(DB_List[[#This Row],[ENV]] = "NonProduction", "Standard", "Enterprise")</f>
        <v>Standard</v>
      </c>
      <c r="U22" t="str">
        <f>_xlfn.XLOOKUP(DB_List[[#This Row],[DB Instance Name]], [1]!Srv_List[HOSTNAME], [1]!Srv_List[ENV], "Not Found", 0)</f>
        <v>NonProduction</v>
      </c>
      <c r="V22" t="str">
        <f>IF(DB_List[[#This Row],[ENV]] = "Production", "Y", "N")</f>
        <v>N</v>
      </c>
      <c r="AA22" t="str">
        <f>IF(DB_List[[#This Row],[Target Engine]] = "Oracle", "Rehost", "Replatform")</f>
        <v>Rehost</v>
      </c>
      <c r="AG22" s="10">
        <f>_xlfn.XLOOKUP(DB_List[[#This Row],[Server ID]], [1]!Srv_List[Serverid], [1]!Srv_List[avgCpuUsagePctDec (%)], "Not Found", 0)</f>
        <v>1E-3</v>
      </c>
    </row>
    <row r="23" spans="1:33" x14ac:dyDescent="0.25">
      <c r="A23" s="5" t="s">
        <v>80</v>
      </c>
      <c r="B23" t="str">
        <f>DB_List[[#This Row],[DB Instance Name]]</f>
        <v>hd-baw-db-d1</v>
      </c>
      <c r="C23" s="6" t="s">
        <v>81</v>
      </c>
      <c r="D23" s="6" t="str">
        <f>_xlfn.XLOOKUP(_xlfn.SINGLE(DB_List[[#This Row],[AppName]]), [1]!App_List[App Name], [1]!App_List[App ID], "Not Found", 0)</f>
        <v>A13</v>
      </c>
      <c r="E23" s="7" t="s">
        <v>73</v>
      </c>
      <c r="F23" t="str">
        <f>IF([1]!Srv_List[[#This Row],[OpSys Name]] = "Microsoft Windows Server ", "SQL Server", "Oracle")</f>
        <v>Oracle</v>
      </c>
      <c r="I23" s="9">
        <v>832.43144999999993</v>
      </c>
      <c r="J23" s="9">
        <f>IF(DB_List[[#This Row],[Total Size (GB)]] &lt; 1024, 1024, IF(DB_List[[#This Row],[Total Size (GB)]] &gt; 16000, 16000, _xlfn.SINGLE(DB_List[Total Size (GB)])))</f>
        <v>1024</v>
      </c>
      <c r="K23" t="str">
        <f>_xlfn.XLOOKUP(DB_List[[#This Row],[DB Instance Name]], [1]!Srv_List[HOSTNAME], [1]!Srv_List[Serverid], "Not Found", 0)</f>
        <v>S74</v>
      </c>
      <c r="L23">
        <f>_xlfn.XLOOKUP(DB_List[[#This Row],[Server ID]], [1]!Srv_List[Serverid], [1]!Srv_List[numCpus])</f>
        <v>4</v>
      </c>
      <c r="M23">
        <f>_xlfn.XLOOKUP(DB_List[[#This Row],[Server ID]], [1]!Srv_List[Serverid], [1]!Srv_List[Total Memory (GB)])</f>
        <v>24</v>
      </c>
      <c r="N23" t="str">
        <f>DB_List[[#This Row],[Source Engine Type]]</f>
        <v>Oracle</v>
      </c>
      <c r="O23" t="str">
        <f>IF(DB_List[[#This Row],[ENV]] = "NonProduction", "Single-AZ", "Multi-AZ")</f>
        <v>Single-AZ</v>
      </c>
      <c r="S23" t="str">
        <f>IF(DB_List[[#This Row],[ENV]] = "NonProduction", "Standard", "Enterprise")</f>
        <v>Standard</v>
      </c>
      <c r="U23" t="str">
        <f>_xlfn.XLOOKUP(DB_List[[#This Row],[DB Instance Name]], [1]!Srv_List[HOSTNAME], [1]!Srv_List[ENV], "Not Found", 0)</f>
        <v>NonProduction</v>
      </c>
      <c r="V23" t="str">
        <f>IF(DB_List[[#This Row],[ENV]] = "Production", "Y", "N")</f>
        <v>N</v>
      </c>
      <c r="AA23" t="str">
        <f>IF(DB_List[[#This Row],[Target Engine]] = "Oracle", "Rehost", "Replatform")</f>
        <v>Rehost</v>
      </c>
      <c r="AG23" s="10">
        <f>_xlfn.XLOOKUP(DB_List[[#This Row],[Server ID]], [1]!Srv_List[Serverid], [1]!Srv_List[avgCpuUsagePctDec (%)], "Not Found", 0)</f>
        <v>9.2999999999999999E-2</v>
      </c>
    </row>
    <row r="24" spans="1:33" x14ac:dyDescent="0.25">
      <c r="A24" s="5" t="s">
        <v>82</v>
      </c>
      <c r="B24" t="str">
        <f>DB_List[[#This Row],[DB Instance Name]]</f>
        <v>hd-bws-db-a05wc</v>
      </c>
      <c r="C24" s="6" t="s">
        <v>83</v>
      </c>
      <c r="D24" s="6" t="str">
        <f>_xlfn.XLOOKUP(_xlfn.SINGLE(DB_List[[#This Row],[AppName]]), [1]!App_List[App Name], [1]!App_List[App ID], "Not Found", 0)</f>
        <v>A13</v>
      </c>
      <c r="E24" s="7" t="s">
        <v>73</v>
      </c>
      <c r="F24" t="str">
        <f>IF([1]!Srv_List[[#This Row],[OpSys Name]] = "Microsoft Windows Server ", "SQL Server", "Oracle")</f>
        <v>Oracle</v>
      </c>
      <c r="I24" s="9">
        <v>1083.11745</v>
      </c>
      <c r="J24" s="9">
        <f>IF(DB_List[[#This Row],[Total Size (GB)]] &lt; 1024, 1024, IF(DB_List[[#This Row],[Total Size (GB)]] &gt; 16000, 16000, _xlfn.SINGLE(DB_List[Total Size (GB)])))</f>
        <v>1083.11745</v>
      </c>
      <c r="K24" t="str">
        <f>_xlfn.XLOOKUP(DB_List[[#This Row],[DB Instance Name]], [1]!Srv_List[HOSTNAME], [1]!Srv_List[Serverid], "Not Found", 0)</f>
        <v>S75</v>
      </c>
      <c r="L24">
        <f>_xlfn.XLOOKUP(DB_List[[#This Row],[Server ID]], [1]!Srv_List[Serverid], [1]!Srv_List[numCpus])</f>
        <v>2</v>
      </c>
      <c r="M24">
        <f>_xlfn.XLOOKUP(DB_List[[#This Row],[Server ID]], [1]!Srv_List[Serverid], [1]!Srv_List[Total Memory (GB)])</f>
        <v>16</v>
      </c>
      <c r="N24" t="str">
        <f>DB_List[[#This Row],[Source Engine Type]]</f>
        <v>Oracle</v>
      </c>
      <c r="O24" t="str">
        <f>IF(DB_List[[#This Row],[ENV]] = "NonProduction", "Single-AZ", "Multi-AZ")</f>
        <v>Multi-AZ</v>
      </c>
      <c r="S24" t="str">
        <f>IF(DB_List[[#This Row],[ENV]] = "NonProduction", "Standard", "Enterprise")</f>
        <v>Enterprise</v>
      </c>
      <c r="U24" t="str">
        <f>_xlfn.XLOOKUP(DB_List[[#This Row],[DB Instance Name]], [1]!Srv_List[HOSTNAME], [1]!Srv_List[ENV], "Not Found", 0)</f>
        <v>Production</v>
      </c>
      <c r="V24" t="str">
        <f>IF(DB_List[[#This Row],[ENV]] = "Production", "Y", "N")</f>
        <v>Y</v>
      </c>
      <c r="AA24" t="str">
        <f>IF(DB_List[[#This Row],[Target Engine]] = "Oracle", "Rehost", "Replatform")</f>
        <v>Rehost</v>
      </c>
      <c r="AG24" s="10">
        <f>_xlfn.XLOOKUP(DB_List[[#This Row],[Server ID]], [1]!Srv_List[Serverid], [1]!Srv_List[avgCpuUsagePctDec (%)], "Not Found", 0)</f>
        <v>7.0900000000000005E-2</v>
      </c>
    </row>
    <row r="25" spans="1:33" x14ac:dyDescent="0.25">
      <c r="A25" s="5" t="s">
        <v>84</v>
      </c>
      <c r="B25" t="str">
        <f>DB_List[[#This Row],[DB Instance Name]]</f>
        <v>hd-bws-db-f05</v>
      </c>
      <c r="C25" s="6" t="s">
        <v>85</v>
      </c>
      <c r="D25" s="6" t="str">
        <f>_xlfn.XLOOKUP(_xlfn.SINGLE(DB_List[[#This Row],[AppName]]), [1]!App_List[App Name], [1]!App_List[App ID], "Not Found", 0)</f>
        <v>A13</v>
      </c>
      <c r="E25" s="7" t="s">
        <v>73</v>
      </c>
      <c r="F25" t="str">
        <f>IF([1]!Srv_List[[#This Row],[OpSys Name]] = "Microsoft Windows Server ", "SQL Server", "Oracle")</f>
        <v>Oracle</v>
      </c>
      <c r="I25" s="9">
        <v>3265.0751999999998</v>
      </c>
      <c r="J25" s="9">
        <f>IF(DB_List[[#This Row],[Total Size (GB)]] &lt; 1024, 1024, IF(DB_List[[#This Row],[Total Size (GB)]] &gt; 16000, 16000, _xlfn.SINGLE(DB_List[Total Size (GB)])))</f>
        <v>3265.0751999999998</v>
      </c>
      <c r="K25" t="str">
        <f>_xlfn.XLOOKUP(DB_List[[#This Row],[DB Instance Name]], [1]!Srv_List[HOSTNAME], [1]!Srv_List[Serverid], "Not Found", 0)</f>
        <v>S76</v>
      </c>
      <c r="L25">
        <f>_xlfn.XLOOKUP(DB_List[[#This Row],[Server ID]], [1]!Srv_List[Serverid], [1]!Srv_List[numCpus])</f>
        <v>8</v>
      </c>
      <c r="M25">
        <f>_xlfn.XLOOKUP(DB_List[[#This Row],[Server ID]], [1]!Srv_List[Serverid], [1]!Srv_List[Total Memory (GB)])</f>
        <v>6</v>
      </c>
      <c r="N25" t="str">
        <f>DB_List[[#This Row],[Source Engine Type]]</f>
        <v>Oracle</v>
      </c>
      <c r="O25" t="str">
        <f>IF(DB_List[[#This Row],[ENV]] = "NonProduction", "Single-AZ", "Multi-AZ")</f>
        <v>Single-AZ</v>
      </c>
      <c r="S25" t="str">
        <f>IF(DB_List[[#This Row],[ENV]] = "NonProduction", "Standard", "Enterprise")</f>
        <v>Standard</v>
      </c>
      <c r="U25" t="str">
        <f>_xlfn.XLOOKUP(DB_List[[#This Row],[DB Instance Name]], [1]!Srv_List[HOSTNAME], [1]!Srv_List[ENV], "Not Found", 0)</f>
        <v>NonProduction</v>
      </c>
      <c r="V25" t="str">
        <f>IF(DB_List[[#This Row],[ENV]] = "Production", "Y", "N")</f>
        <v>N</v>
      </c>
      <c r="AA25" t="str">
        <f>IF(DB_List[[#This Row],[Target Engine]] = "Oracle", "Rehost", "Replatform")</f>
        <v>Rehost</v>
      </c>
      <c r="AG25" s="10">
        <f>_xlfn.XLOOKUP(DB_List[[#This Row],[Server ID]], [1]!Srv_List[Serverid], [1]!Srv_List[avgCpuUsagePctDec (%)], "Not Found", 0)</f>
        <v>7.6E-3</v>
      </c>
    </row>
    <row r="26" spans="1:33" x14ac:dyDescent="0.25">
      <c r="A26" s="5" t="s">
        <v>86</v>
      </c>
      <c r="B26" t="str">
        <f>DB_List[[#This Row],[DB Instance Name]]</f>
        <v>hd-bws-db-pt05</v>
      </c>
      <c r="C26" s="6" t="s">
        <v>87</v>
      </c>
      <c r="D26" s="6" t="str">
        <f>_xlfn.XLOOKUP(_xlfn.SINGLE(DB_List[[#This Row],[AppName]]), [1]!App_List[App Name], [1]!App_List[App ID], "Not Found", 0)</f>
        <v>A13</v>
      </c>
      <c r="E26" s="7" t="s">
        <v>73</v>
      </c>
      <c r="F26" t="str">
        <f>IF([1]!Srv_List[[#This Row],[OpSys Name]] = "Microsoft Windows Server ", "SQL Server", "Oracle")</f>
        <v>Oracle</v>
      </c>
      <c r="I26" s="9">
        <v>7205.6831999999995</v>
      </c>
      <c r="J26" s="9">
        <f>IF(DB_List[[#This Row],[Total Size (GB)]] &lt; 1024, 1024, IF(DB_List[[#This Row],[Total Size (GB)]] &gt; 16000, 16000, _xlfn.SINGLE(DB_List[Total Size (GB)])))</f>
        <v>7205.6831999999995</v>
      </c>
      <c r="K26" t="str">
        <f>_xlfn.XLOOKUP(DB_List[[#This Row],[DB Instance Name]], [1]!Srv_List[HOSTNAME], [1]!Srv_List[Serverid], "Not Found", 0)</f>
        <v>S77</v>
      </c>
      <c r="L26">
        <f>_xlfn.XLOOKUP(DB_List[[#This Row],[Server ID]], [1]!Srv_List[Serverid], [1]!Srv_List[numCpus])</f>
        <v>18</v>
      </c>
      <c r="M26">
        <f>_xlfn.XLOOKUP(DB_List[[#This Row],[Server ID]], [1]!Srv_List[Serverid], [1]!Srv_List[Total Memory (GB)])</f>
        <v>16</v>
      </c>
      <c r="N26" t="str">
        <f>DB_List[[#This Row],[Source Engine Type]]</f>
        <v>Oracle</v>
      </c>
      <c r="O26" t="str">
        <f>IF(DB_List[[#This Row],[ENV]] = "NonProduction", "Single-AZ", "Multi-AZ")</f>
        <v>Single-AZ</v>
      </c>
      <c r="S26" t="str">
        <f>IF(DB_List[[#This Row],[ENV]] = "NonProduction", "Standard", "Enterprise")</f>
        <v>Standard</v>
      </c>
      <c r="U26" t="str">
        <f>_xlfn.XLOOKUP(DB_List[[#This Row],[DB Instance Name]], [1]!Srv_List[HOSTNAME], [1]!Srv_List[ENV], "Not Found", 0)</f>
        <v>NonProduction</v>
      </c>
      <c r="V26" t="str">
        <f>IF(DB_List[[#This Row],[ENV]] = "Production", "Y", "N")</f>
        <v>N</v>
      </c>
      <c r="AA26" t="str">
        <f>IF(DB_List[[#This Row],[Target Engine]] = "Oracle", "Rehost", "Replatform")</f>
        <v>Rehost</v>
      </c>
      <c r="AG26" s="10">
        <f>_xlfn.XLOOKUP(DB_List[[#This Row],[Server ID]], [1]!Srv_List[Serverid], [1]!Srv_List[avgCpuUsagePctDec (%)], "Not Found", 0)</f>
        <v>8.2000000000000003E-2</v>
      </c>
    </row>
    <row r="27" spans="1:33" x14ac:dyDescent="0.25">
      <c r="A27" s="5" t="s">
        <v>88</v>
      </c>
      <c r="B27" t="str">
        <f>DB_List[[#This Row],[DB Instance Name]]</f>
        <v>hd-bws-db-p05</v>
      </c>
      <c r="C27" s="6" t="s">
        <v>89</v>
      </c>
      <c r="D27" s="6" t="str">
        <f>_xlfn.XLOOKUP(_xlfn.SINGLE(DB_List[[#This Row],[AppName]]), [1]!App_List[App Name], [1]!App_List[App ID], "Not Found", 0)</f>
        <v>A13</v>
      </c>
      <c r="E27" s="7" t="s">
        <v>73</v>
      </c>
      <c r="F27" t="str">
        <f>IF([1]!Srv_List[[#This Row],[OpSys Name]] = "Microsoft Windows Server ", "SQL Server", "Oracle")</f>
        <v>Oracle</v>
      </c>
      <c r="I27" s="9">
        <v>4841.3183999999992</v>
      </c>
      <c r="J27" s="9">
        <f>IF(DB_List[[#This Row],[Total Size (GB)]] &lt; 1024, 1024, IF(DB_List[[#This Row],[Total Size (GB)]] &gt; 16000, 16000, _xlfn.SINGLE(DB_List[Total Size (GB)])))</f>
        <v>4841.3183999999992</v>
      </c>
      <c r="K27" t="str">
        <f>_xlfn.XLOOKUP(DB_List[[#This Row],[DB Instance Name]], [1]!Srv_List[HOSTNAME], [1]!Srv_List[Serverid], "Not Found", 0)</f>
        <v>S80</v>
      </c>
      <c r="L27">
        <f>_xlfn.XLOOKUP(DB_List[[#This Row],[Server ID]], [1]!Srv_List[Serverid], [1]!Srv_List[numCpus])</f>
        <v>8</v>
      </c>
      <c r="M27">
        <f>_xlfn.XLOOKUP(DB_List[[#This Row],[Server ID]], [1]!Srv_List[Serverid], [1]!Srv_List[Total Memory (GB)])</f>
        <v>6</v>
      </c>
      <c r="N27" t="str">
        <f>DB_List[[#This Row],[Source Engine Type]]</f>
        <v>Oracle</v>
      </c>
      <c r="O27" t="str">
        <f>IF(DB_List[[#This Row],[ENV]] = "NonProduction", "Single-AZ", "Multi-AZ")</f>
        <v>Single-AZ</v>
      </c>
      <c r="S27" t="str">
        <f>IF(DB_List[[#This Row],[ENV]] = "NonProduction", "Standard", "Enterprise")</f>
        <v>Standard</v>
      </c>
      <c r="U27" t="str">
        <f>_xlfn.XLOOKUP(DB_List[[#This Row],[DB Instance Name]], [1]!Srv_List[HOSTNAME], [1]!Srv_List[ENV], "Not Found", 0)</f>
        <v>NonProduction</v>
      </c>
      <c r="V27" t="str">
        <f>IF(DB_List[[#This Row],[ENV]] = "Production", "Y", "N")</f>
        <v>N</v>
      </c>
      <c r="AA27" t="str">
        <f>IF(DB_List[[#This Row],[Target Engine]] = "Oracle", "Rehost", "Replatform")</f>
        <v>Rehost</v>
      </c>
      <c r="AG27" s="10">
        <f>_xlfn.XLOOKUP(DB_List[[#This Row],[Server ID]], [1]!Srv_List[Serverid], [1]!Srv_List[avgCpuUsagePctDec (%)], "Not Found", 0)</f>
        <v>5.0000000000000001E-3</v>
      </c>
    </row>
    <row r="28" spans="1:33" x14ac:dyDescent="0.25">
      <c r="A28" s="5" t="s">
        <v>90</v>
      </c>
      <c r="B28" t="str">
        <f>DB_List[[#This Row],[DB Instance Name]]</f>
        <v>hd-cog-db-sb05</v>
      </c>
      <c r="C28" s="6" t="s">
        <v>91</v>
      </c>
      <c r="D28" s="6" t="str">
        <f>_xlfn.XLOOKUP(_xlfn.SINGLE(DB_List[[#This Row],[AppName]]), [1]!App_List[App Name], [1]!App_List[App ID], "Not Found", 0)</f>
        <v>A14</v>
      </c>
      <c r="E28" s="7" t="s">
        <v>92</v>
      </c>
      <c r="F28" t="str">
        <f>IF([1]!Srv_List[[#This Row],[OpSys Name]] = "Microsoft Windows Server ", "SQL Server", "Oracle")</f>
        <v>Oracle</v>
      </c>
      <c r="I28" s="9">
        <v>885.20744999999999</v>
      </c>
      <c r="J28" s="9">
        <f>IF(DB_List[[#This Row],[Total Size (GB)]] &lt; 1024, 1024, IF(DB_List[[#This Row],[Total Size (GB)]] &gt; 16000, 16000, _xlfn.SINGLE(DB_List[Total Size (GB)])))</f>
        <v>1024</v>
      </c>
      <c r="K28" t="str">
        <f>_xlfn.XLOOKUP(DB_List[[#This Row],[DB Instance Name]], [1]!Srv_List[HOSTNAME], [1]!Srv_List[Serverid], "Not Found", 0)</f>
        <v>S90</v>
      </c>
      <c r="L28">
        <f>_xlfn.XLOOKUP(DB_List[[#This Row],[Server ID]], [1]!Srv_List[Serverid], [1]!Srv_List[numCpus])</f>
        <v>4</v>
      </c>
      <c r="M28">
        <f>_xlfn.XLOOKUP(DB_List[[#This Row],[Server ID]], [1]!Srv_List[Serverid], [1]!Srv_List[Total Memory (GB)])</f>
        <v>8</v>
      </c>
      <c r="N28" t="str">
        <f>DB_List[[#This Row],[Source Engine Type]]</f>
        <v>Oracle</v>
      </c>
      <c r="O28" t="str">
        <f>IF(DB_List[[#This Row],[ENV]] = "NonProduction", "Single-AZ", "Multi-AZ")</f>
        <v>Multi-AZ</v>
      </c>
      <c r="S28" t="str">
        <f>IF(DB_List[[#This Row],[ENV]] = "NonProduction", "Standard", "Enterprise")</f>
        <v>Enterprise</v>
      </c>
      <c r="U28" t="str">
        <f>_xlfn.XLOOKUP(DB_List[[#This Row],[DB Instance Name]], [1]!Srv_List[HOSTNAME], [1]!Srv_List[ENV], "Not Found", 0)</f>
        <v>Production</v>
      </c>
      <c r="V28" t="str">
        <f>IF(DB_List[[#This Row],[ENV]] = "Production", "Y", "N")</f>
        <v>Y</v>
      </c>
      <c r="AA28" t="str">
        <f>IF(DB_List[[#This Row],[Target Engine]] = "Oracle", "Rehost", "Replatform")</f>
        <v>Rehost</v>
      </c>
      <c r="AG28" s="10">
        <f>_xlfn.XLOOKUP(DB_List[[#This Row],[Server ID]], [1]!Srv_List[Serverid], [1]!Srv_List[avgCpuUsagePctDec (%)], "Not Found", 0)</f>
        <v>4.0399999999999998E-2</v>
      </c>
    </row>
    <row r="29" spans="1:33" x14ac:dyDescent="0.25">
      <c r="A29" s="5" t="s">
        <v>93</v>
      </c>
      <c r="B29" t="str">
        <f>DB_List[[#This Row],[DB Instance Name]]</f>
        <v>HD-COG-DB-U05</v>
      </c>
      <c r="C29" s="6" t="s">
        <v>94</v>
      </c>
      <c r="D29" s="6" t="str">
        <f>_xlfn.XLOOKUP(_xlfn.SINGLE(DB_List[[#This Row],[AppName]]), [1]!App_List[App Name], [1]!App_List[App ID], "Not Found", 0)</f>
        <v>A14</v>
      </c>
      <c r="E29" s="7" t="s">
        <v>92</v>
      </c>
      <c r="F29" t="str">
        <f>IF([1]!Srv_List[[#This Row],[OpSys Name]] = "Microsoft Windows Server ", "SQL Server", "Oracle")</f>
        <v>Oracle</v>
      </c>
      <c r="I29" s="9">
        <v>876.41144999999995</v>
      </c>
      <c r="J29" s="9">
        <f>IF(DB_List[[#This Row],[Total Size (GB)]] &lt; 1024, 1024, IF(DB_List[[#This Row],[Total Size (GB)]] &gt; 16000, 16000, _xlfn.SINGLE(DB_List[Total Size (GB)])))</f>
        <v>1024</v>
      </c>
      <c r="K29" t="str">
        <f>_xlfn.XLOOKUP(DB_List[[#This Row],[DB Instance Name]], [1]!Srv_List[HOSTNAME], [1]!Srv_List[Serverid], "Not Found", 0)</f>
        <v>S91</v>
      </c>
      <c r="L29">
        <f>_xlfn.XLOOKUP(DB_List[[#This Row],[Server ID]], [1]!Srv_List[Serverid], [1]!Srv_List[numCpus])</f>
        <v>4</v>
      </c>
      <c r="M29">
        <f>_xlfn.XLOOKUP(DB_List[[#This Row],[Server ID]], [1]!Srv_List[Serverid], [1]!Srv_List[Total Memory (GB)])</f>
        <v>16</v>
      </c>
      <c r="N29" t="str">
        <f>DB_List[[#This Row],[Source Engine Type]]</f>
        <v>Oracle</v>
      </c>
      <c r="O29" t="str">
        <f>IF(DB_List[[#This Row],[ENV]] = "NonProduction", "Single-AZ", "Multi-AZ")</f>
        <v>Single-AZ</v>
      </c>
      <c r="S29" t="str">
        <f>IF(DB_List[[#This Row],[ENV]] = "NonProduction", "Standard", "Enterprise")</f>
        <v>Standard</v>
      </c>
      <c r="U29" t="str">
        <f>_xlfn.XLOOKUP(DB_List[[#This Row],[DB Instance Name]], [1]!Srv_List[HOSTNAME], [1]!Srv_List[ENV], "Not Found", 0)</f>
        <v>NonProduction</v>
      </c>
      <c r="V29" t="str">
        <f>IF(DB_List[[#This Row],[ENV]] = "Production", "Y", "N")</f>
        <v>N</v>
      </c>
      <c r="AA29" t="str">
        <f>IF(DB_List[[#This Row],[Target Engine]] = "Oracle", "Rehost", "Replatform")</f>
        <v>Rehost</v>
      </c>
      <c r="AG29" s="10">
        <f>_xlfn.XLOOKUP(DB_List[[#This Row],[Server ID]], [1]!Srv_List[Serverid], [1]!Srv_List[avgCpuUsagePctDec (%)], "Not Found", 0)</f>
        <v>3.6799999999999999E-2</v>
      </c>
    </row>
    <row r="30" spans="1:33" x14ac:dyDescent="0.25">
      <c r="A30" s="5" t="s">
        <v>95</v>
      </c>
      <c r="B30" t="str">
        <f>DB_List[[#This Row],[DB Instance Name]]</f>
        <v>hd-cog-db-pt05</v>
      </c>
      <c r="C30" s="6" t="s">
        <v>96</v>
      </c>
      <c r="D30" s="6" t="str">
        <f>_xlfn.XLOOKUP(_xlfn.SINGLE(DB_List[[#This Row],[AppName]]), [1]!App_List[App Name], [1]!App_List[App ID], "Not Found", 0)</f>
        <v>A14</v>
      </c>
      <c r="E30" s="7" t="s">
        <v>92</v>
      </c>
      <c r="F30" t="str">
        <f>IF([1]!Srv_List[[#This Row],[OpSys Name]] = "Microsoft Windows Server ", "SQL Server", "Oracle")</f>
        <v>Oracle</v>
      </c>
      <c r="I30" s="9">
        <v>1125.8879999999999</v>
      </c>
      <c r="J30" s="9">
        <f>IF(DB_List[[#This Row],[Total Size (GB)]] &lt; 1024, 1024, IF(DB_List[[#This Row],[Total Size (GB)]] &gt; 16000, 16000, _xlfn.SINGLE(DB_List[Total Size (GB)])))</f>
        <v>1125.8879999999999</v>
      </c>
      <c r="K30" t="str">
        <f>_xlfn.XLOOKUP(DB_List[[#This Row],[DB Instance Name]], [1]!Srv_List[HOSTNAME], [1]!Srv_List[Serverid], "Not Found", 0)</f>
        <v>S92</v>
      </c>
      <c r="L30">
        <f>_xlfn.XLOOKUP(DB_List[[#This Row],[Server ID]], [1]!Srv_List[Serverid], [1]!Srv_List[numCpus])</f>
        <v>16</v>
      </c>
      <c r="M30">
        <f>_xlfn.XLOOKUP(DB_List[[#This Row],[Server ID]], [1]!Srv_List[Serverid], [1]!Srv_List[Total Memory (GB)])</f>
        <v>16</v>
      </c>
      <c r="N30" t="str">
        <f>DB_List[[#This Row],[Source Engine Type]]</f>
        <v>Oracle</v>
      </c>
      <c r="O30" t="str">
        <f>IF(DB_List[[#This Row],[ENV]] = "NonProduction", "Single-AZ", "Multi-AZ")</f>
        <v>Multi-AZ</v>
      </c>
      <c r="S30" t="str">
        <f>IF(DB_List[[#This Row],[ENV]] = "NonProduction", "Standard", "Enterprise")</f>
        <v>Enterprise</v>
      </c>
      <c r="U30" t="str">
        <f>_xlfn.XLOOKUP(DB_List[[#This Row],[DB Instance Name]], [1]!Srv_List[HOSTNAME], [1]!Srv_List[ENV], "Not Found", 0)</f>
        <v>Production</v>
      </c>
      <c r="V30" t="str">
        <f>IF(DB_List[[#This Row],[ENV]] = "Production", "Y", "N")</f>
        <v>Y</v>
      </c>
      <c r="AA30" t="str">
        <f>IF(DB_List[[#This Row],[Target Engine]] = "Oracle", "Rehost", "Replatform")</f>
        <v>Rehost</v>
      </c>
      <c r="AG30" s="10">
        <f>_xlfn.XLOOKUP(DB_List[[#This Row],[Server ID]], [1]!Srv_List[Serverid], [1]!Srv_List[avgCpuUsagePctDec (%)], "Not Found", 0)</f>
        <v>1.2999999999999999E-2</v>
      </c>
    </row>
    <row r="31" spans="1:33" x14ac:dyDescent="0.25">
      <c r="A31" s="5" t="s">
        <v>97</v>
      </c>
      <c r="B31" t="str">
        <f>DB_List[[#This Row],[DB Instance Name]]</f>
        <v>hd-cog-db-d05</v>
      </c>
      <c r="C31" s="6" t="s">
        <v>98</v>
      </c>
      <c r="D31" s="6" t="str">
        <f>_xlfn.XLOOKUP(_xlfn.SINGLE(DB_List[[#This Row],[AppName]]), [1]!App_List[App Name], [1]!App_List[App ID], "Not Found", 0)</f>
        <v>A14</v>
      </c>
      <c r="E31" s="7" t="s">
        <v>92</v>
      </c>
      <c r="F31" t="str">
        <f>IF([1]!Srv_List[[#This Row],[OpSys Name]] = "Microsoft Windows Server ", "SQL Server", "Oracle")</f>
        <v>Oracle</v>
      </c>
      <c r="I31" s="9">
        <v>952.27694999999994</v>
      </c>
      <c r="J31" s="9">
        <f>IF(DB_List[[#This Row],[Total Size (GB)]] &lt; 1024, 1024, IF(DB_List[[#This Row],[Total Size (GB)]] &gt; 16000, 16000, _xlfn.SINGLE(DB_List[Total Size (GB)])))</f>
        <v>1024</v>
      </c>
      <c r="K31" t="str">
        <f>_xlfn.XLOOKUP(DB_List[[#This Row],[DB Instance Name]], [1]!Srv_List[HOSTNAME], [1]!Srv_List[Serverid], "Not Found", 0)</f>
        <v>S93</v>
      </c>
      <c r="L31">
        <f>_xlfn.XLOOKUP(DB_List[[#This Row],[Server ID]], [1]!Srv_List[Serverid], [1]!Srv_List[numCpus])</f>
        <v>4</v>
      </c>
      <c r="M31">
        <f>_xlfn.XLOOKUP(DB_List[[#This Row],[Server ID]], [1]!Srv_List[Serverid], [1]!Srv_List[Total Memory (GB)])</f>
        <v>24</v>
      </c>
      <c r="N31" t="str">
        <f>DB_List[[#This Row],[Source Engine Type]]</f>
        <v>Oracle</v>
      </c>
      <c r="O31" t="str">
        <f>IF(DB_List[[#This Row],[ENV]] = "NonProduction", "Single-AZ", "Multi-AZ")</f>
        <v>Single-AZ</v>
      </c>
      <c r="S31" t="str">
        <f>IF(DB_List[[#This Row],[ENV]] = "NonProduction", "Standard", "Enterprise")</f>
        <v>Standard</v>
      </c>
      <c r="U31" t="str">
        <f>_xlfn.XLOOKUP(DB_List[[#This Row],[DB Instance Name]], [1]!Srv_List[HOSTNAME], [1]!Srv_List[ENV], "Not Found", 0)</f>
        <v>NonProduction</v>
      </c>
      <c r="V31" t="str">
        <f>IF(DB_List[[#This Row],[ENV]] = "Production", "Y", "N")</f>
        <v>N</v>
      </c>
      <c r="AA31" t="str">
        <f>IF(DB_List[[#This Row],[Target Engine]] = "Oracle", "Rehost", "Replatform")</f>
        <v>Rehost</v>
      </c>
      <c r="AG31" s="10">
        <f>_xlfn.XLOOKUP(DB_List[[#This Row],[Server ID]], [1]!Srv_List[Serverid], [1]!Srv_List[avgCpuUsagePctDec (%)], "Not Found", 0)</f>
        <v>5.2299999999999999E-2</v>
      </c>
    </row>
    <row r="32" spans="1:33" x14ac:dyDescent="0.25">
      <c r="A32" s="5" t="s">
        <v>99</v>
      </c>
      <c r="B32" t="str">
        <f>DB_List[[#This Row],[DB Instance Name]]</f>
        <v>hd-cog-db-c05</v>
      </c>
      <c r="C32" s="6" t="s">
        <v>100</v>
      </c>
      <c r="D32" s="6" t="str">
        <f>_xlfn.XLOOKUP(_xlfn.SINGLE(DB_List[[#This Row],[AppName]]), [1]!App_List[App Name], [1]!App_List[App ID], "Not Found", 0)</f>
        <v>A14</v>
      </c>
      <c r="E32" s="7" t="s">
        <v>92</v>
      </c>
      <c r="F32" t="str">
        <f>IF([1]!Srv_List[[#This Row],[OpSys Name]] = "Microsoft Windows Server ", "SQL Server", "Oracle")</f>
        <v>Oracle</v>
      </c>
      <c r="I32" s="9">
        <v>1351.0655999999999</v>
      </c>
      <c r="J32" s="9">
        <f>IF(DB_List[[#This Row],[Total Size (GB)]] &lt; 1024, 1024, IF(DB_List[[#This Row],[Total Size (GB)]] &gt; 16000, 16000, _xlfn.SINGLE(DB_List[Total Size (GB)])))</f>
        <v>1351.0655999999999</v>
      </c>
      <c r="K32" t="str">
        <f>_xlfn.XLOOKUP(DB_List[[#This Row],[DB Instance Name]], [1]!Srv_List[HOSTNAME], [1]!Srv_List[Serverid], "Not Found", 0)</f>
        <v>S94</v>
      </c>
      <c r="L32">
        <f>_xlfn.XLOOKUP(DB_List[[#This Row],[Server ID]], [1]!Srv_List[Serverid], [1]!Srv_List[numCpus])</f>
        <v>4</v>
      </c>
      <c r="M32">
        <f>_xlfn.XLOOKUP(DB_List[[#This Row],[Server ID]], [1]!Srv_List[Serverid], [1]!Srv_List[Total Memory (GB)])</f>
        <v>16</v>
      </c>
      <c r="N32" t="str">
        <f>DB_List[[#This Row],[Source Engine Type]]</f>
        <v>Oracle</v>
      </c>
      <c r="O32" t="str">
        <f>IF(DB_List[[#This Row],[ENV]] = "NonProduction", "Single-AZ", "Multi-AZ")</f>
        <v>Single-AZ</v>
      </c>
      <c r="S32" t="str">
        <f>IF(DB_List[[#This Row],[ENV]] = "NonProduction", "Standard", "Enterprise")</f>
        <v>Standard</v>
      </c>
      <c r="U32" t="str">
        <f>_xlfn.XLOOKUP(DB_List[[#This Row],[DB Instance Name]], [1]!Srv_List[HOSTNAME], [1]!Srv_List[ENV], "Not Found", 0)</f>
        <v>NonProduction</v>
      </c>
      <c r="V32" t="str">
        <f>IF(DB_List[[#This Row],[ENV]] = "Production", "Y", "N")</f>
        <v>N</v>
      </c>
      <c r="AA32" t="str">
        <f>IF(DB_List[[#This Row],[Target Engine]] = "Oracle", "Rehost", "Replatform")</f>
        <v>Rehost</v>
      </c>
      <c r="AG32" s="10">
        <f>_xlfn.XLOOKUP(DB_List[[#This Row],[Server ID]], [1]!Srv_List[Serverid], [1]!Srv_List[avgCpuUsagePctDec (%)], "Not Found", 0)</f>
        <v>4.3799999999999999E-2</v>
      </c>
    </row>
    <row r="33" spans="1:33" x14ac:dyDescent="0.25">
      <c r="A33" s="5" t="s">
        <v>101</v>
      </c>
      <c r="B33" t="str">
        <f>DB_List[[#This Row],[DB Instance Name]]</f>
        <v>HD-COG-DB-TR05</v>
      </c>
      <c r="C33" s="6" t="s">
        <v>102</v>
      </c>
      <c r="D33" s="6" t="str">
        <f>_xlfn.XLOOKUP(_xlfn.SINGLE(DB_List[[#This Row],[AppName]]), [1]!App_List[App Name], [1]!App_List[App ID], "Not Found", 0)</f>
        <v>A14</v>
      </c>
      <c r="E33" s="7" t="s">
        <v>92</v>
      </c>
      <c r="F33" t="str">
        <f>IF([1]!Srv_List[[#This Row],[OpSys Name]] = "Microsoft Windows Server ", "SQL Server", "Oracle")</f>
        <v>Oracle</v>
      </c>
      <c r="I33" s="9">
        <v>876.41144999999995</v>
      </c>
      <c r="J33" s="9">
        <f>IF(DB_List[[#This Row],[Total Size (GB)]] &lt; 1024, 1024, IF(DB_List[[#This Row],[Total Size (GB)]] &gt; 16000, 16000, _xlfn.SINGLE(DB_List[Total Size (GB)])))</f>
        <v>1024</v>
      </c>
      <c r="K33" t="str">
        <f>_xlfn.XLOOKUP(DB_List[[#This Row],[DB Instance Name]], [1]!Srv_List[HOSTNAME], [1]!Srv_List[Serverid], "Not Found", 0)</f>
        <v>S95</v>
      </c>
      <c r="L33">
        <f>_xlfn.XLOOKUP(DB_List[[#This Row],[Server ID]], [1]!Srv_List[Serverid], [1]!Srv_List[numCpus])</f>
        <v>4</v>
      </c>
      <c r="M33">
        <f>_xlfn.XLOOKUP(DB_List[[#This Row],[Server ID]], [1]!Srv_List[Serverid], [1]!Srv_List[Total Memory (GB)])</f>
        <v>8</v>
      </c>
      <c r="N33" t="str">
        <f>DB_List[[#This Row],[Source Engine Type]]</f>
        <v>Oracle</v>
      </c>
      <c r="O33" t="str">
        <f>IF(DB_List[[#This Row],[ENV]] = "NonProduction", "Single-AZ", "Multi-AZ")</f>
        <v>Single-AZ</v>
      </c>
      <c r="S33" t="str">
        <f>IF(DB_List[[#This Row],[ENV]] = "NonProduction", "Standard", "Enterprise")</f>
        <v>Standard</v>
      </c>
      <c r="U33" t="str">
        <f>_xlfn.XLOOKUP(DB_List[[#This Row],[DB Instance Name]], [1]!Srv_List[HOSTNAME], [1]!Srv_List[ENV], "Not Found", 0)</f>
        <v>NonProduction</v>
      </c>
      <c r="V33" t="str">
        <f>IF(DB_List[[#This Row],[ENV]] = "Production", "Y", "N")</f>
        <v>N</v>
      </c>
      <c r="AA33" t="str">
        <f>IF(DB_List[[#This Row],[Target Engine]] = "Oracle", "Rehost", "Replatform")</f>
        <v>Rehost</v>
      </c>
      <c r="AG33" s="10">
        <f>_xlfn.XLOOKUP(DB_List[[#This Row],[Server ID]], [1]!Srv_List[Serverid], [1]!Srv_List[avgCpuUsagePctDec (%)], "Not Found", 0)</f>
        <v>3.9100000000000003E-2</v>
      </c>
    </row>
    <row r="34" spans="1:33" x14ac:dyDescent="0.25">
      <c r="A34" s="5" t="s">
        <v>103</v>
      </c>
      <c r="B34" t="str">
        <f>DB_List[[#This Row],[DB Instance Name]]</f>
        <v>hd-cog-db-f05</v>
      </c>
      <c r="C34" s="6" t="s">
        <v>104</v>
      </c>
      <c r="D34" s="6" t="str">
        <f>_xlfn.XLOOKUP(_xlfn.SINGLE(DB_List[[#This Row],[AppName]]), [1]!App_List[App Name], [1]!App_List[App ID], "Not Found", 0)</f>
        <v>A14</v>
      </c>
      <c r="E34" s="7" t="s">
        <v>92</v>
      </c>
      <c r="F34" t="str">
        <f>IF([1]!Srv_List[[#This Row],[OpSys Name]] = "Microsoft Windows Server ", "SQL Server", "Oracle")</f>
        <v>Oracle</v>
      </c>
      <c r="I34" s="9">
        <v>1125.8879999999999</v>
      </c>
      <c r="J34" s="9">
        <f>IF(DB_List[[#This Row],[Total Size (GB)]] &lt; 1024, 1024, IF(DB_List[[#This Row],[Total Size (GB)]] &gt; 16000, 16000, _xlfn.SINGLE(DB_List[Total Size (GB)])))</f>
        <v>1125.8879999999999</v>
      </c>
      <c r="K34" t="str">
        <f>_xlfn.XLOOKUP(DB_List[[#This Row],[DB Instance Name]], [1]!Srv_List[HOSTNAME], [1]!Srv_List[Serverid], "Not Found", 0)</f>
        <v>S96</v>
      </c>
      <c r="L34">
        <f>_xlfn.XLOOKUP(DB_List[[#This Row],[Server ID]], [1]!Srv_List[Serverid], [1]!Srv_List[numCpus])</f>
        <v>16</v>
      </c>
      <c r="M34">
        <f>_xlfn.XLOOKUP(DB_List[[#This Row],[Server ID]], [1]!Srv_List[Serverid], [1]!Srv_List[Total Memory (GB)])</f>
        <v>24</v>
      </c>
      <c r="N34" t="str">
        <f>DB_List[[#This Row],[Source Engine Type]]</f>
        <v>Oracle</v>
      </c>
      <c r="O34" t="str">
        <f>IF(DB_List[[#This Row],[ENV]] = "NonProduction", "Single-AZ", "Multi-AZ")</f>
        <v>Single-AZ</v>
      </c>
      <c r="S34" t="str">
        <f>IF(DB_List[[#This Row],[ENV]] = "NonProduction", "Standard", "Enterprise")</f>
        <v>Standard</v>
      </c>
      <c r="U34" t="str">
        <f>_xlfn.XLOOKUP(DB_List[[#This Row],[DB Instance Name]], [1]!Srv_List[HOSTNAME], [1]!Srv_List[ENV], "Not Found", 0)</f>
        <v>NonProduction</v>
      </c>
      <c r="V34" t="str">
        <f>IF(DB_List[[#This Row],[ENV]] = "Production", "Y", "N")</f>
        <v>N</v>
      </c>
      <c r="AA34" t="str">
        <f>IF(DB_List[[#This Row],[Target Engine]] = "Oracle", "Rehost", "Replatform")</f>
        <v>Rehost</v>
      </c>
      <c r="AG34" s="10">
        <f>_xlfn.XLOOKUP(DB_List[[#This Row],[Server ID]], [1]!Srv_List[Serverid], [1]!Srv_List[avgCpuUsagePctDec (%)], "Not Found", 0)</f>
        <v>4.1000000000000003E-3</v>
      </c>
    </row>
    <row r="35" spans="1:33" x14ac:dyDescent="0.25">
      <c r="A35" s="5" t="s">
        <v>105</v>
      </c>
      <c r="B35" t="str">
        <f>DB_List[[#This Row],[DB Instance Name]]</f>
        <v>hd-cog-db-p05</v>
      </c>
      <c r="C35" s="6" t="s">
        <v>106</v>
      </c>
      <c r="D35" s="6" t="str">
        <f>_xlfn.XLOOKUP(_xlfn.SINGLE(DB_List[[#This Row],[AppName]]), [1]!App_List[App Name], [1]!App_List[App ID], "Not Found", 0)</f>
        <v>A14</v>
      </c>
      <c r="E35" s="7" t="s">
        <v>92</v>
      </c>
      <c r="F35" t="str">
        <f>IF([1]!Srv_List[[#This Row],[OpSys Name]] = "Microsoft Windows Server ", "SQL Server", "Oracle")</f>
        <v>Oracle</v>
      </c>
      <c r="I35" s="9">
        <v>2251.7759999999998</v>
      </c>
      <c r="J35" s="9">
        <f>IF(DB_List[[#This Row],[Total Size (GB)]] &lt; 1024, 1024, IF(DB_List[[#This Row],[Total Size (GB)]] &gt; 16000, 16000, _xlfn.SINGLE(DB_List[Total Size (GB)])))</f>
        <v>2251.7759999999998</v>
      </c>
      <c r="K35" t="str">
        <f>_xlfn.XLOOKUP(DB_List[[#This Row],[DB Instance Name]], [1]!Srv_List[HOSTNAME], [1]!Srv_List[Serverid], "Not Found", 0)</f>
        <v>S99</v>
      </c>
      <c r="L35">
        <f>_xlfn.XLOOKUP(DB_List[[#This Row],[Server ID]], [1]!Srv_List[Serverid], [1]!Srv_List[numCpus])</f>
        <v>8</v>
      </c>
      <c r="M35">
        <f>_xlfn.XLOOKUP(DB_List[[#This Row],[Server ID]], [1]!Srv_List[Serverid], [1]!Srv_List[Total Memory (GB)])</f>
        <v>32</v>
      </c>
      <c r="N35" t="str">
        <f>DB_List[[#This Row],[Source Engine Type]]</f>
        <v>Oracle</v>
      </c>
      <c r="O35" t="str">
        <f>IF(DB_List[[#This Row],[ENV]] = "NonProduction", "Single-AZ", "Multi-AZ")</f>
        <v>Single-AZ</v>
      </c>
      <c r="S35" t="str">
        <f>IF(DB_List[[#This Row],[ENV]] = "NonProduction", "Standard", "Enterprise")</f>
        <v>Standard</v>
      </c>
      <c r="U35" t="str">
        <f>_xlfn.XLOOKUP(DB_List[[#This Row],[DB Instance Name]], [1]!Srv_List[HOSTNAME], [1]!Srv_List[ENV], "Not Found", 0)</f>
        <v>NonProduction</v>
      </c>
      <c r="V35" t="str">
        <f>IF(DB_List[[#This Row],[ENV]] = "Production", "Y", "N")</f>
        <v>N</v>
      </c>
      <c r="AA35" t="str">
        <f>IF(DB_List[[#This Row],[Target Engine]] = "Oracle", "Rehost", "Replatform")</f>
        <v>Rehost</v>
      </c>
      <c r="AG35" s="10">
        <f>_xlfn.XLOOKUP(DB_List[[#This Row],[Server ID]], [1]!Srv_List[Serverid], [1]!Srv_List[avgCpuUsagePctDec (%)], "Not Found", 0)</f>
        <v>1.9E-2</v>
      </c>
    </row>
    <row r="36" spans="1:33" x14ac:dyDescent="0.25">
      <c r="A36" s="5" t="s">
        <v>107</v>
      </c>
      <c r="B36" t="str">
        <f>DB_List[[#This Row],[DB Instance Name]]</f>
        <v>hd-cse-db-u06</v>
      </c>
      <c r="C36" s="6" t="s">
        <v>108</v>
      </c>
      <c r="D36" s="6" t="str">
        <f>_xlfn.XLOOKUP(_xlfn.SINGLE(DB_List[[#This Row],[AppName]]), [1]!App_List[App Name], [1]!App_List[App ID], "Not Found", 0)</f>
        <v>A16</v>
      </c>
      <c r="E36" s="7" t="s">
        <v>109</v>
      </c>
      <c r="F36" t="str">
        <f>IF([1]!Srv_List[[#This Row],[OpSys Name]] = "Microsoft Windows Server ", "SQL Server", "Oracle")</f>
        <v>SQL Server</v>
      </c>
      <c r="I36" s="9">
        <v>15086.8992</v>
      </c>
      <c r="J36" s="9">
        <f>IF(DB_List[[#This Row],[Total Size (GB)]] &lt; 1024, 1024, IF(DB_List[[#This Row],[Total Size (GB)]] &gt; 16000, 16000, _xlfn.SINGLE(DB_List[Total Size (GB)])))</f>
        <v>15086.8992</v>
      </c>
      <c r="K36" t="str">
        <f>_xlfn.XLOOKUP(DB_List[[#This Row],[DB Instance Name]], [1]!Srv_List[HOSTNAME], [1]!Srv_List[Serverid], "Not Found", 0)</f>
        <v>S110</v>
      </c>
      <c r="L36">
        <f>_xlfn.XLOOKUP(DB_List[[#This Row],[Server ID]], [1]!Srv_List[Serverid], [1]!Srv_List[numCpus])</f>
        <v>4</v>
      </c>
      <c r="M36">
        <f>_xlfn.XLOOKUP(DB_List[[#This Row],[Server ID]], [1]!Srv_List[Serverid], [1]!Srv_List[Total Memory (GB)])</f>
        <v>32</v>
      </c>
      <c r="N36" t="str">
        <f>DB_List[[#This Row],[Source Engine Type]]</f>
        <v>SQL Server</v>
      </c>
      <c r="O36" t="str">
        <f>IF(DB_List[[#This Row],[ENV]] = "NonProduction", "Single-AZ", "Multi-AZ")</f>
        <v>Single-AZ</v>
      </c>
      <c r="S36" t="str">
        <f>IF(DB_List[[#This Row],[ENV]] = "NonProduction", "Standard", "Enterprise")</f>
        <v>Standard</v>
      </c>
      <c r="U36" t="str">
        <f>_xlfn.XLOOKUP(DB_List[[#This Row],[DB Instance Name]], [1]!Srv_List[HOSTNAME], [1]!Srv_List[ENV], "Not Found", 0)</f>
        <v>NonProduction</v>
      </c>
      <c r="V36" t="str">
        <f>IF(DB_List[[#This Row],[ENV]] = "Production", "Y", "N")</f>
        <v>N</v>
      </c>
      <c r="AA36" t="str">
        <f>IF(DB_List[[#This Row],[Target Engine]] = "Oracle", "Rehost", "Replatform")</f>
        <v>Replatform</v>
      </c>
      <c r="AG36" s="10">
        <f>_xlfn.XLOOKUP(DB_List[[#This Row],[Server ID]], [1]!Srv_List[Serverid], [1]!Srv_List[avgCpuUsagePctDec (%)], "Not Found", 0)</f>
        <v>0.36009999999999998</v>
      </c>
    </row>
    <row r="37" spans="1:33" x14ac:dyDescent="0.25">
      <c r="A37" s="5" t="s">
        <v>110</v>
      </c>
      <c r="B37" t="str">
        <f>DB_List[[#This Row],[DB Instance Name]]</f>
        <v>hd-cse-db-c05</v>
      </c>
      <c r="C37" s="6" t="s">
        <v>111</v>
      </c>
      <c r="D37" s="6" t="str">
        <f>_xlfn.XLOOKUP(_xlfn.SINGLE(DB_List[[#This Row],[AppName]]), [1]!App_List[App Name], [1]!App_List[App ID], "Not Found", 0)</f>
        <v>A16</v>
      </c>
      <c r="E37" s="7" t="s">
        <v>109</v>
      </c>
      <c r="F37" t="str">
        <f>IF([1]!Srv_List[[#This Row],[OpSys Name]] = "Microsoft Windows Server ", "SQL Server", "Oracle")</f>
        <v>SQL Server</v>
      </c>
      <c r="I37" s="9">
        <v>15762.431999999999</v>
      </c>
      <c r="J37" s="9">
        <f>IF(DB_List[[#This Row],[Total Size (GB)]] &lt; 1024, 1024, IF(DB_List[[#This Row],[Total Size (GB)]] &gt; 16000, 16000, _xlfn.SINGLE(DB_List[Total Size (GB)])))</f>
        <v>15762.431999999999</v>
      </c>
      <c r="K37" t="str">
        <f>_xlfn.XLOOKUP(DB_List[[#This Row],[DB Instance Name]], [1]!Srv_List[HOSTNAME], [1]!Srv_List[Serverid], "Not Found", 0)</f>
        <v>S111</v>
      </c>
      <c r="L37">
        <f>_xlfn.XLOOKUP(DB_List[[#This Row],[Server ID]], [1]!Srv_List[Serverid], [1]!Srv_List[numCpus])</f>
        <v>8</v>
      </c>
      <c r="M37">
        <f>_xlfn.XLOOKUP(DB_List[[#This Row],[Server ID]], [1]!Srv_List[Serverid], [1]!Srv_List[Total Memory (GB)])</f>
        <v>32</v>
      </c>
      <c r="N37" t="str">
        <f>DB_List[[#This Row],[Source Engine Type]]</f>
        <v>SQL Server</v>
      </c>
      <c r="O37" t="str">
        <f>IF(DB_List[[#This Row],[ENV]] = "NonProduction", "Single-AZ", "Multi-AZ")</f>
        <v>Multi-AZ</v>
      </c>
      <c r="S37" t="str">
        <f>IF(DB_List[[#This Row],[ENV]] = "NonProduction", "Standard", "Enterprise")</f>
        <v>Enterprise</v>
      </c>
      <c r="U37" t="str">
        <f>_xlfn.XLOOKUP(DB_List[[#This Row],[DB Instance Name]], [1]!Srv_List[HOSTNAME], [1]!Srv_List[ENV], "Not Found", 0)</f>
        <v>Production</v>
      </c>
      <c r="V37" t="str">
        <f>IF(DB_List[[#This Row],[ENV]] = "Production", "Y", "N")</f>
        <v>Y</v>
      </c>
      <c r="AA37" t="str">
        <f>IF(DB_List[[#This Row],[Target Engine]] = "Oracle", "Rehost", "Replatform")</f>
        <v>Replatform</v>
      </c>
      <c r="AG37" s="10">
        <f>_xlfn.XLOOKUP(DB_List[[#This Row],[Server ID]], [1]!Srv_List[Serverid], [1]!Srv_List[avgCpuUsagePctDec (%)], "Not Found", 0)</f>
        <v>3.2899999999999999E-2</v>
      </c>
    </row>
    <row r="38" spans="1:33" x14ac:dyDescent="0.25">
      <c r="A38" s="5" t="s">
        <v>112</v>
      </c>
      <c r="B38" t="str">
        <f>DB_List[[#This Row],[DB Instance Name]]</f>
        <v>hd-cse-db1-m105</v>
      </c>
      <c r="C38" s="6" t="s">
        <v>113</v>
      </c>
      <c r="D38" s="6" t="str">
        <f>_xlfn.XLOOKUP(_xlfn.SINGLE(DB_List[[#This Row],[AppName]]), [1]!App_List[App Name], [1]!App_List[App ID], "Not Found", 0)</f>
        <v>A16</v>
      </c>
      <c r="E38" s="7" t="s">
        <v>109</v>
      </c>
      <c r="F38" t="str">
        <f>IF([1]!Srv_List[[#This Row],[OpSys Name]] = "Microsoft Windows Server ", "SQL Server", "Oracle")</f>
        <v>SQL Server</v>
      </c>
      <c r="I38" s="9">
        <v>21054.105599999999</v>
      </c>
      <c r="J38" s="9">
        <f>IF(DB_List[[#This Row],[Total Size (GB)]] &lt; 1024, 1024, IF(DB_List[[#This Row],[Total Size (GB)]] &gt; 16000, 16000, _xlfn.SINGLE(DB_List[Total Size (GB)])))</f>
        <v>16000</v>
      </c>
      <c r="K38" t="str">
        <f>_xlfn.XLOOKUP(DB_List[[#This Row],[DB Instance Name]], [1]!Srv_List[HOSTNAME], [1]!Srv_List[Serverid], "Not Found", 0)</f>
        <v>S112</v>
      </c>
      <c r="L38">
        <f>_xlfn.XLOOKUP(DB_List[[#This Row],[Server ID]], [1]!Srv_List[Serverid], [1]!Srv_List[numCpus])</f>
        <v>10</v>
      </c>
      <c r="M38">
        <f>_xlfn.XLOOKUP(DB_List[[#This Row],[Server ID]], [1]!Srv_List[Serverid], [1]!Srv_List[Total Memory (GB)])</f>
        <v>6</v>
      </c>
      <c r="N38" t="str">
        <f>DB_List[[#This Row],[Source Engine Type]]</f>
        <v>SQL Server</v>
      </c>
      <c r="O38" t="str">
        <f>IF(DB_List[[#This Row],[ENV]] = "NonProduction", "Single-AZ", "Multi-AZ")</f>
        <v>Multi-AZ</v>
      </c>
      <c r="S38" t="str">
        <f>IF(DB_List[[#This Row],[ENV]] = "NonProduction", "Standard", "Enterprise")</f>
        <v>Enterprise</v>
      </c>
      <c r="U38" t="str">
        <f>_xlfn.XLOOKUP(DB_List[[#This Row],[DB Instance Name]], [1]!Srv_List[HOSTNAME], [1]!Srv_List[ENV], "Not Found", 0)</f>
        <v>Production</v>
      </c>
      <c r="V38" t="str">
        <f>IF(DB_List[[#This Row],[ENV]] = "Production", "Y", "N")</f>
        <v>Y</v>
      </c>
      <c r="AA38" t="str">
        <f>IF(DB_List[[#This Row],[Target Engine]] = "Oracle", "Rehost", "Replatform")</f>
        <v>Replatform</v>
      </c>
      <c r="AG38" s="10">
        <f>_xlfn.XLOOKUP(DB_List[[#This Row],[Server ID]], [1]!Srv_List[Serverid], [1]!Srv_List[avgCpuUsagePctDec (%)], "Not Found", 0)</f>
        <v>2.06E-2</v>
      </c>
    </row>
    <row r="39" spans="1:33" x14ac:dyDescent="0.25">
      <c r="A39" s="5" t="s">
        <v>114</v>
      </c>
      <c r="B39" t="str">
        <f>DB_List[[#This Row],[DB Instance Name]]</f>
        <v>hd-cse-db-it1a</v>
      </c>
      <c r="C39" s="6" t="s">
        <v>115</v>
      </c>
      <c r="D39" s="6" t="str">
        <f>_xlfn.XLOOKUP(_xlfn.SINGLE(DB_List[[#This Row],[AppName]]), [1]!App_List[App Name], [1]!App_List[App ID], "Not Found", 0)</f>
        <v>A16</v>
      </c>
      <c r="E39" s="7" t="s">
        <v>109</v>
      </c>
      <c r="F39" t="str">
        <f>IF([1]!Srv_List[[#This Row],[OpSys Name]] = "Microsoft Windows Server ", "SQL Server", "Oracle")</f>
        <v>Oracle</v>
      </c>
      <c r="I39" s="9">
        <v>9119.6927999999989</v>
      </c>
      <c r="J39" s="9">
        <f>IF(DB_List[[#This Row],[Total Size (GB)]] &lt; 1024, 1024, IF(DB_List[[#This Row],[Total Size (GB)]] &gt; 16000, 16000, _xlfn.SINGLE(DB_List[Total Size (GB)])))</f>
        <v>9119.6927999999989</v>
      </c>
      <c r="K39" t="str">
        <f>_xlfn.XLOOKUP(DB_List[[#This Row],[DB Instance Name]], [1]!Srv_List[HOSTNAME], [1]!Srv_List[Serverid], "Not Found", 0)</f>
        <v>S113</v>
      </c>
      <c r="L39">
        <f>_xlfn.XLOOKUP(DB_List[[#This Row],[Server ID]], [1]!Srv_List[Serverid], [1]!Srv_List[numCpus])</f>
        <v>4</v>
      </c>
      <c r="M39">
        <f>_xlfn.XLOOKUP(DB_List[[#This Row],[Server ID]], [1]!Srv_List[Serverid], [1]!Srv_List[Total Memory (GB)])</f>
        <v>32</v>
      </c>
      <c r="N39" t="str">
        <f>DB_List[[#This Row],[Source Engine Type]]</f>
        <v>Oracle</v>
      </c>
      <c r="O39" t="str">
        <f>IF(DB_List[[#This Row],[ENV]] = "NonProduction", "Single-AZ", "Multi-AZ")</f>
        <v>Single-AZ</v>
      </c>
      <c r="S39" t="str">
        <f>IF(DB_List[[#This Row],[ENV]] = "NonProduction", "Standard", "Enterprise")</f>
        <v>Standard</v>
      </c>
      <c r="U39" t="str">
        <f>_xlfn.XLOOKUP(DB_List[[#This Row],[DB Instance Name]], [1]!Srv_List[HOSTNAME], [1]!Srv_List[ENV], "Not Found", 0)</f>
        <v>NonProduction</v>
      </c>
      <c r="V39" t="str">
        <f>IF(DB_List[[#This Row],[ENV]] = "Production", "Y", "N")</f>
        <v>N</v>
      </c>
      <c r="AA39" t="str">
        <f>IF(DB_List[[#This Row],[Target Engine]] = "Oracle", "Rehost", "Replatform")</f>
        <v>Rehost</v>
      </c>
      <c r="AG39" s="10">
        <f>_xlfn.XLOOKUP(DB_List[[#This Row],[Server ID]], [1]!Srv_List[Serverid], [1]!Srv_List[avgCpuUsagePctDec (%)], "Not Found", 0)</f>
        <v>2.1100000000000001E-2</v>
      </c>
    </row>
    <row r="40" spans="1:33" x14ac:dyDescent="0.25">
      <c r="A40" s="5" t="s">
        <v>116</v>
      </c>
      <c r="B40" t="str">
        <f>DB_List[[#This Row],[DB Instance Name]]</f>
        <v>hd-cse-db-dev1a</v>
      </c>
      <c r="C40" s="6" t="s">
        <v>117</v>
      </c>
      <c r="D40" s="6" t="str">
        <f>_xlfn.XLOOKUP(_xlfn.SINGLE(DB_List[[#This Row],[AppName]]), [1]!App_List[App Name], [1]!App_List[App ID], "Not Found", 0)</f>
        <v>A16</v>
      </c>
      <c r="E40" s="7" t="s">
        <v>109</v>
      </c>
      <c r="F40" t="str">
        <f>IF([1]!Srv_List[[#This Row],[OpSys Name]] = "Microsoft Windows Server ", "SQL Server", "Oracle")</f>
        <v>Oracle</v>
      </c>
      <c r="I40" s="9">
        <v>943.48095000000001</v>
      </c>
      <c r="J40" s="9">
        <f>IF(DB_List[[#This Row],[Total Size (GB)]] &lt; 1024, 1024, IF(DB_List[[#This Row],[Total Size (GB)]] &gt; 16000, 16000, _xlfn.SINGLE(DB_List[Total Size (GB)])))</f>
        <v>1024</v>
      </c>
      <c r="K40" t="str">
        <f>_xlfn.XLOOKUP(DB_List[[#This Row],[DB Instance Name]], [1]!Srv_List[HOSTNAME], [1]!Srv_List[Serverid], "Not Found", 0)</f>
        <v>S114</v>
      </c>
      <c r="L40">
        <f>_xlfn.XLOOKUP(DB_List[[#This Row],[Server ID]], [1]!Srv_List[Serverid], [1]!Srv_List[numCpus])</f>
        <v>8</v>
      </c>
      <c r="M40">
        <f>_xlfn.XLOOKUP(DB_List[[#This Row],[Server ID]], [1]!Srv_List[Serverid], [1]!Srv_List[Total Memory (GB)])</f>
        <v>16</v>
      </c>
      <c r="N40" t="str">
        <f>DB_List[[#This Row],[Source Engine Type]]</f>
        <v>Oracle</v>
      </c>
      <c r="O40" t="str">
        <f>IF(DB_List[[#This Row],[ENV]] = "NonProduction", "Single-AZ", "Multi-AZ")</f>
        <v>Single-AZ</v>
      </c>
      <c r="S40" t="str">
        <f>IF(DB_List[[#This Row],[ENV]] = "NonProduction", "Standard", "Enterprise")</f>
        <v>Standard</v>
      </c>
      <c r="U40" t="str">
        <f>_xlfn.XLOOKUP(DB_List[[#This Row],[DB Instance Name]], [1]!Srv_List[HOSTNAME], [1]!Srv_List[ENV], "Not Found", 0)</f>
        <v>NonProduction</v>
      </c>
      <c r="V40" t="str">
        <f>IF(DB_List[[#This Row],[ENV]] = "Production", "Y", "N")</f>
        <v>N</v>
      </c>
      <c r="AA40" t="str">
        <f>IF(DB_List[[#This Row],[Target Engine]] = "Oracle", "Rehost", "Replatform")</f>
        <v>Rehost</v>
      </c>
      <c r="AG40" s="10">
        <f>_xlfn.XLOOKUP(DB_List[[#This Row],[Server ID]], [1]!Srv_List[Serverid], [1]!Srv_List[avgCpuUsagePctDec (%)], "Not Found", 0)</f>
        <v>9.7000000000000003E-3</v>
      </c>
    </row>
    <row r="41" spans="1:33" x14ac:dyDescent="0.25">
      <c r="A41" s="5" t="s">
        <v>118</v>
      </c>
      <c r="B41" t="str">
        <f>DB_List[[#This Row],[DB Instance Name]]</f>
        <v>hd-cse-db-m105</v>
      </c>
      <c r="C41" s="6" t="s">
        <v>119</v>
      </c>
      <c r="D41" s="6" t="str">
        <f>_xlfn.XLOOKUP(_xlfn.SINGLE(DB_List[[#This Row],[AppName]]), [1]!App_List[App Name], [1]!App_List[App ID], "Not Found", 0)</f>
        <v>A16</v>
      </c>
      <c r="E41" s="7" t="s">
        <v>109</v>
      </c>
      <c r="F41" t="str">
        <f>IF([1]!Srv_List[[#This Row],[OpSys Name]] = "Microsoft Windows Server ", "SQL Server", "Oracle")</f>
        <v>Oracle</v>
      </c>
      <c r="I41" s="9">
        <v>2927.3087999999998</v>
      </c>
      <c r="J41" s="9">
        <f>IF(DB_List[[#This Row],[Total Size (GB)]] &lt; 1024, 1024, IF(DB_List[[#This Row],[Total Size (GB)]] &gt; 16000, 16000, _xlfn.SINGLE(DB_List[Total Size (GB)])))</f>
        <v>2927.3087999999998</v>
      </c>
      <c r="K41" t="str">
        <f>_xlfn.XLOOKUP(DB_List[[#This Row],[DB Instance Name]], [1]!Srv_List[HOSTNAME], [1]!Srv_List[Serverid], "Not Found", 0)</f>
        <v>S115</v>
      </c>
      <c r="L41">
        <f>_xlfn.XLOOKUP(DB_List[[#This Row],[Server ID]], [1]!Srv_List[Serverid], [1]!Srv_List[numCpus])</f>
        <v>10</v>
      </c>
      <c r="M41">
        <f>_xlfn.XLOOKUP(DB_List[[#This Row],[Server ID]], [1]!Srv_List[Serverid], [1]!Srv_List[Total Memory (GB)])</f>
        <v>8</v>
      </c>
      <c r="N41" t="str">
        <f>DB_List[[#This Row],[Source Engine Type]]</f>
        <v>Oracle</v>
      </c>
      <c r="O41" t="str">
        <f>IF(DB_List[[#This Row],[ENV]] = "NonProduction", "Single-AZ", "Multi-AZ")</f>
        <v>Single-AZ</v>
      </c>
      <c r="S41" t="str">
        <f>IF(DB_List[[#This Row],[ENV]] = "NonProduction", "Standard", "Enterprise")</f>
        <v>Standard</v>
      </c>
      <c r="U41" t="str">
        <f>_xlfn.XLOOKUP(DB_List[[#This Row],[DB Instance Name]], [1]!Srv_List[HOSTNAME], [1]!Srv_List[ENV], "Not Found", 0)</f>
        <v>NonProduction</v>
      </c>
      <c r="V41" t="str">
        <f>IF(DB_List[[#This Row],[ENV]] = "Production", "Y", "N")</f>
        <v>N</v>
      </c>
      <c r="AA41" t="str">
        <f>IF(DB_List[[#This Row],[Target Engine]] = "Oracle", "Rehost", "Replatform")</f>
        <v>Rehost</v>
      </c>
      <c r="AG41" s="10">
        <f>_xlfn.XLOOKUP(DB_List[[#This Row],[Server ID]], [1]!Srv_List[Serverid], [1]!Srv_List[avgCpuUsagePctDec (%)], "Not Found", 0)</f>
        <v>4.7199999999999999E-2</v>
      </c>
    </row>
    <row r="42" spans="1:33" x14ac:dyDescent="0.25">
      <c r="A42" s="5" t="s">
        <v>120</v>
      </c>
      <c r="B42" t="str">
        <f>DB_List[[#This Row],[DB Instance Name]]</f>
        <v>hd-cse-db-cln1t</v>
      </c>
      <c r="C42" s="6" t="s">
        <v>121</v>
      </c>
      <c r="D42" s="6" t="str">
        <f>_xlfn.XLOOKUP(_xlfn.SINGLE(DB_List[[#This Row],[AppName]]), [1]!App_List[App Name], [1]!App_List[App ID], "Not Found", 0)</f>
        <v>A16</v>
      </c>
      <c r="E42" s="7" t="s">
        <v>109</v>
      </c>
      <c r="F42" t="str">
        <f>IF([1]!Srv_List[[#This Row],[OpSys Name]] = "Microsoft Windows Server ", "SQL Server", "Oracle")</f>
        <v>Oracle</v>
      </c>
      <c r="I42" s="9">
        <v>943.48095000000001</v>
      </c>
      <c r="J42" s="9">
        <f>IF(DB_List[[#This Row],[Total Size (GB)]] &lt; 1024, 1024, IF(DB_List[[#This Row],[Total Size (GB)]] &gt; 16000, 16000, _xlfn.SINGLE(DB_List[Total Size (GB)])))</f>
        <v>1024</v>
      </c>
      <c r="K42" t="str">
        <f>_xlfn.XLOOKUP(DB_List[[#This Row],[DB Instance Name]], [1]!Srv_List[HOSTNAME], [1]!Srv_List[Serverid], "Not Found", 0)</f>
        <v>S116</v>
      </c>
      <c r="L42">
        <f>_xlfn.XLOOKUP(DB_List[[#This Row],[Server ID]], [1]!Srv_List[Serverid], [1]!Srv_List[numCpus])</f>
        <v>8</v>
      </c>
      <c r="M42">
        <f>_xlfn.XLOOKUP(DB_List[[#This Row],[Server ID]], [1]!Srv_List[Serverid], [1]!Srv_List[Total Memory (GB)])</f>
        <v>8</v>
      </c>
      <c r="N42" t="str">
        <f>DB_List[[#This Row],[Source Engine Type]]</f>
        <v>Oracle</v>
      </c>
      <c r="O42" t="str">
        <f>IF(DB_List[[#This Row],[ENV]] = "NonProduction", "Single-AZ", "Multi-AZ")</f>
        <v>Multi-AZ</v>
      </c>
      <c r="S42" t="str">
        <f>IF(DB_List[[#This Row],[ENV]] = "NonProduction", "Standard", "Enterprise")</f>
        <v>Enterprise</v>
      </c>
      <c r="U42" t="str">
        <f>_xlfn.XLOOKUP(DB_List[[#This Row],[DB Instance Name]], [1]!Srv_List[HOSTNAME], [1]!Srv_List[ENV], "Not Found", 0)</f>
        <v>Production</v>
      </c>
      <c r="V42" t="str">
        <f>IF(DB_List[[#This Row],[ENV]] = "Production", "Y", "N")</f>
        <v>Y</v>
      </c>
      <c r="AA42" t="str">
        <f>IF(DB_List[[#This Row],[Target Engine]] = "Oracle", "Rehost", "Replatform")</f>
        <v>Rehost</v>
      </c>
      <c r="AG42" s="10">
        <f>_xlfn.XLOOKUP(DB_List[[#This Row],[Server ID]], [1]!Srv_List[Serverid], [1]!Srv_List[avgCpuUsagePctDec (%)], "Not Found", 0)</f>
        <v>5.4999999999999997E-3</v>
      </c>
    </row>
    <row r="43" spans="1:33" x14ac:dyDescent="0.25">
      <c r="A43" s="5" t="s">
        <v>122</v>
      </c>
      <c r="B43" t="str">
        <f>DB_List[[#This Row],[DB Instance Name]]</f>
        <v>hd-cse-db-st2a</v>
      </c>
      <c r="C43" s="6" t="s">
        <v>123</v>
      </c>
      <c r="D43" s="6" t="str">
        <f>_xlfn.XLOOKUP(_xlfn.SINGLE(DB_List[[#This Row],[AppName]]), [1]!App_List[App Name], [1]!App_List[App ID], "Not Found", 0)</f>
        <v>A16</v>
      </c>
      <c r="E43" s="7" t="s">
        <v>109</v>
      </c>
      <c r="F43" t="str">
        <f>IF([1]!Srv_List[[#This Row],[OpSys Name]] = "Microsoft Windows Server ", "SQL Server", "Oracle")</f>
        <v>Oracle</v>
      </c>
      <c r="I43" s="9">
        <v>11146.2912</v>
      </c>
      <c r="J43" s="9">
        <f>IF(DB_List[[#This Row],[Total Size (GB)]] &lt; 1024, 1024, IF(DB_List[[#This Row],[Total Size (GB)]] &gt; 16000, 16000, _xlfn.SINGLE(DB_List[Total Size (GB)])))</f>
        <v>11146.2912</v>
      </c>
      <c r="K43" t="str">
        <f>_xlfn.XLOOKUP(DB_List[[#This Row],[DB Instance Name]], [1]!Srv_List[HOSTNAME], [1]!Srv_List[Serverid], "Not Found", 0)</f>
        <v>S117</v>
      </c>
      <c r="L43">
        <f>_xlfn.XLOOKUP(DB_List[[#This Row],[Server ID]], [1]!Srv_List[Serverid], [1]!Srv_List[numCpus])</f>
        <v>8</v>
      </c>
      <c r="M43">
        <f>_xlfn.XLOOKUP(DB_List[[#This Row],[Server ID]], [1]!Srv_List[Serverid], [1]!Srv_List[Total Memory (GB)])</f>
        <v>6</v>
      </c>
      <c r="N43" t="str">
        <f>DB_List[[#This Row],[Source Engine Type]]</f>
        <v>Oracle</v>
      </c>
      <c r="O43" t="str">
        <f>IF(DB_List[[#This Row],[ENV]] = "NonProduction", "Single-AZ", "Multi-AZ")</f>
        <v>Single-AZ</v>
      </c>
      <c r="S43" t="str">
        <f>IF(DB_List[[#This Row],[ENV]] = "NonProduction", "Standard", "Enterprise")</f>
        <v>Standard</v>
      </c>
      <c r="U43" t="str">
        <f>_xlfn.XLOOKUP(DB_List[[#This Row],[DB Instance Name]], [1]!Srv_List[HOSTNAME], [1]!Srv_List[ENV], "Not Found", 0)</f>
        <v>NonProduction</v>
      </c>
      <c r="V43" t="str">
        <f>IF(DB_List[[#This Row],[ENV]] = "Production", "Y", "N")</f>
        <v>N</v>
      </c>
      <c r="AA43" t="str">
        <f>IF(DB_List[[#This Row],[Target Engine]] = "Oracle", "Rehost", "Replatform")</f>
        <v>Rehost</v>
      </c>
      <c r="AG43" s="10">
        <f>_xlfn.XLOOKUP(DB_List[[#This Row],[Server ID]], [1]!Srv_List[Serverid], [1]!Srv_List[avgCpuUsagePctDec (%)], "Not Found", 0)</f>
        <v>1.9199999999999998E-2</v>
      </c>
    </row>
    <row r="44" spans="1:33" x14ac:dyDescent="0.25">
      <c r="A44" s="5" t="s">
        <v>124</v>
      </c>
      <c r="B44" t="str">
        <f>DB_List[[#This Row],[DB Instance Name]]</f>
        <v>hd-cse-db-trn01</v>
      </c>
      <c r="C44" s="6" t="s">
        <v>125</v>
      </c>
      <c r="D44" s="6" t="str">
        <f>_xlfn.XLOOKUP(_xlfn.SINGLE(DB_List[[#This Row],[AppName]]), [1]!App_List[App Name], [1]!App_List[App ID], "Not Found", 0)</f>
        <v>A16</v>
      </c>
      <c r="E44" s="7" t="s">
        <v>109</v>
      </c>
      <c r="F44" t="str">
        <f>IF([1]!Srv_List[[#This Row],[OpSys Name]] = "Microsoft Windows Server ", "SQL Server", "Oracle")</f>
        <v>Oracle</v>
      </c>
      <c r="I44" s="9">
        <v>9119.6927999999989</v>
      </c>
      <c r="J44" s="9">
        <f>IF(DB_List[[#This Row],[Total Size (GB)]] &lt; 1024, 1024, IF(DB_List[[#This Row],[Total Size (GB)]] &gt; 16000, 16000, _xlfn.SINGLE(DB_List[Total Size (GB)])))</f>
        <v>9119.6927999999989</v>
      </c>
      <c r="K44" t="str">
        <f>_xlfn.XLOOKUP(DB_List[[#This Row],[DB Instance Name]], [1]!Srv_List[HOSTNAME], [1]!Srv_List[Serverid], "Not Found", 0)</f>
        <v>S118</v>
      </c>
      <c r="L44">
        <f>_xlfn.XLOOKUP(DB_List[[#This Row],[Server ID]], [1]!Srv_List[Serverid], [1]!Srv_List[numCpus])</f>
        <v>4</v>
      </c>
      <c r="M44">
        <f>_xlfn.XLOOKUP(DB_List[[#This Row],[Server ID]], [1]!Srv_List[Serverid], [1]!Srv_List[Total Memory (GB)])</f>
        <v>16</v>
      </c>
      <c r="N44" t="str">
        <f>DB_List[[#This Row],[Source Engine Type]]</f>
        <v>Oracle</v>
      </c>
      <c r="O44" t="str">
        <f>IF(DB_List[[#This Row],[ENV]] = "NonProduction", "Single-AZ", "Multi-AZ")</f>
        <v>Single-AZ</v>
      </c>
      <c r="S44" t="str">
        <f>IF(DB_List[[#This Row],[ENV]] = "NonProduction", "Standard", "Enterprise")</f>
        <v>Standard</v>
      </c>
      <c r="U44" t="str">
        <f>_xlfn.XLOOKUP(DB_List[[#This Row],[DB Instance Name]], [1]!Srv_List[HOSTNAME], [1]!Srv_List[ENV], "Not Found", 0)</f>
        <v>NonProduction</v>
      </c>
      <c r="V44" t="str">
        <f>IF(DB_List[[#This Row],[ENV]] = "Production", "Y", "N")</f>
        <v>N</v>
      </c>
      <c r="AA44" t="str">
        <f>IF(DB_List[[#This Row],[Target Engine]] = "Oracle", "Rehost", "Replatform")</f>
        <v>Rehost</v>
      </c>
      <c r="AG44" s="10">
        <f>_xlfn.XLOOKUP(DB_List[[#This Row],[Server ID]], [1]!Srv_List[Serverid], [1]!Srv_List[avgCpuUsagePctDec (%)], "Not Found", 0)</f>
        <v>2.58E-2</v>
      </c>
    </row>
    <row r="45" spans="1:33" x14ac:dyDescent="0.25">
      <c r="A45" s="5" t="s">
        <v>126</v>
      </c>
      <c r="B45" t="str">
        <f>DB_List[[#This Row],[DB Instance Name]]</f>
        <v>hd-cse-db-it2a</v>
      </c>
      <c r="C45" s="6" t="s">
        <v>127</v>
      </c>
      <c r="D45" s="6" t="str">
        <f>_xlfn.XLOOKUP(_xlfn.SINGLE(DB_List[[#This Row],[AppName]]), [1]!App_List[App Name], [1]!App_List[App ID], "Not Found", 0)</f>
        <v>A16</v>
      </c>
      <c r="E45" s="7" t="s">
        <v>109</v>
      </c>
      <c r="F45" t="str">
        <f>IF([1]!Srv_List[[#This Row],[OpSys Name]] = "Microsoft Windows Server ", "SQL Server", "Oracle")</f>
        <v>Oracle</v>
      </c>
      <c r="I45" s="9">
        <v>11146.2912</v>
      </c>
      <c r="J45" s="9">
        <f>IF(DB_List[[#This Row],[Total Size (GB)]] &lt; 1024, 1024, IF(DB_List[[#This Row],[Total Size (GB)]] &gt; 16000, 16000, _xlfn.SINGLE(DB_List[Total Size (GB)])))</f>
        <v>11146.2912</v>
      </c>
      <c r="K45" t="str">
        <f>_xlfn.XLOOKUP(DB_List[[#This Row],[DB Instance Name]], [1]!Srv_List[HOSTNAME], [1]!Srv_List[Serverid], "Not Found", 0)</f>
        <v>S119</v>
      </c>
      <c r="L45">
        <f>_xlfn.XLOOKUP(DB_List[[#This Row],[Server ID]], [1]!Srv_List[Serverid], [1]!Srv_List[numCpus])</f>
        <v>8</v>
      </c>
      <c r="M45">
        <f>_xlfn.XLOOKUP(DB_List[[#This Row],[Server ID]], [1]!Srv_List[Serverid], [1]!Srv_List[Total Memory (GB)])</f>
        <v>16</v>
      </c>
      <c r="N45" t="str">
        <f>DB_List[[#This Row],[Source Engine Type]]</f>
        <v>Oracle</v>
      </c>
      <c r="O45" t="str">
        <f>IF(DB_List[[#This Row],[ENV]] = "NonProduction", "Single-AZ", "Multi-AZ")</f>
        <v>Single-AZ</v>
      </c>
      <c r="S45" t="str">
        <f>IF(DB_List[[#This Row],[ENV]] = "NonProduction", "Standard", "Enterprise")</f>
        <v>Standard</v>
      </c>
      <c r="U45" t="str">
        <f>_xlfn.XLOOKUP(DB_List[[#This Row],[DB Instance Name]], [1]!Srv_List[HOSTNAME], [1]!Srv_List[ENV], "Not Found", 0)</f>
        <v>NonProduction</v>
      </c>
      <c r="V45" t="str">
        <f>IF(DB_List[[#This Row],[ENV]] = "Production", "Y", "N")</f>
        <v>N</v>
      </c>
      <c r="AA45" t="str">
        <f>IF(DB_List[[#This Row],[Target Engine]] = "Oracle", "Rehost", "Replatform")</f>
        <v>Rehost</v>
      </c>
      <c r="AG45" s="10">
        <f>_xlfn.XLOOKUP(DB_List[[#This Row],[Server ID]], [1]!Srv_List[Serverid], [1]!Srv_List[avgCpuUsagePctDec (%)], "Not Found", 0)</f>
        <v>1.7899999999999999E-2</v>
      </c>
    </row>
    <row r="46" spans="1:33" x14ac:dyDescent="0.25">
      <c r="A46" s="5" t="s">
        <v>128</v>
      </c>
      <c r="B46" t="str">
        <f>DB_List[[#This Row],[DB Instance Name]]</f>
        <v>hd-cse-db-dev02</v>
      </c>
      <c r="C46" s="6" t="s">
        <v>129</v>
      </c>
      <c r="D46" s="6" t="str">
        <f>_xlfn.XLOOKUP(_xlfn.SINGLE(DB_List[[#This Row],[AppName]]), [1]!App_List[App Name], [1]!App_List[App ID], "Not Found", 0)</f>
        <v>A16</v>
      </c>
      <c r="E46" s="7" t="s">
        <v>109</v>
      </c>
      <c r="F46" t="str">
        <f>IF([1]!Srv_List[[#This Row],[OpSys Name]] = "Microsoft Windows Server ", "SQL Server", "Oracle")</f>
        <v>Oracle</v>
      </c>
      <c r="I46" s="9">
        <v>9119.6927999999989</v>
      </c>
      <c r="J46" s="9">
        <f>IF(DB_List[[#This Row],[Total Size (GB)]] &lt; 1024, 1024, IF(DB_List[[#This Row],[Total Size (GB)]] &gt; 16000, 16000, _xlfn.SINGLE(DB_List[Total Size (GB)])))</f>
        <v>9119.6927999999989</v>
      </c>
      <c r="K46" t="str">
        <f>_xlfn.XLOOKUP(DB_List[[#This Row],[DB Instance Name]], [1]!Srv_List[HOSTNAME], [1]!Srv_List[Serverid], "Not Found", 0)</f>
        <v>S120</v>
      </c>
      <c r="L46">
        <f>_xlfn.XLOOKUP(DB_List[[#This Row],[Server ID]], [1]!Srv_List[Serverid], [1]!Srv_List[numCpus])</f>
        <v>4</v>
      </c>
      <c r="M46">
        <f>_xlfn.XLOOKUP(DB_List[[#This Row],[Server ID]], [1]!Srv_List[Serverid], [1]!Srv_List[Total Memory (GB)])</f>
        <v>32</v>
      </c>
      <c r="N46" t="str">
        <f>DB_List[[#This Row],[Source Engine Type]]</f>
        <v>Oracle</v>
      </c>
      <c r="O46" t="str">
        <f>IF(DB_List[[#This Row],[ENV]] = "NonProduction", "Single-AZ", "Multi-AZ")</f>
        <v>Single-AZ</v>
      </c>
      <c r="S46" t="str">
        <f>IF(DB_List[[#This Row],[ENV]] = "NonProduction", "Standard", "Enterprise")</f>
        <v>Standard</v>
      </c>
      <c r="U46" t="str">
        <f>_xlfn.XLOOKUP(DB_List[[#This Row],[DB Instance Name]], [1]!Srv_List[HOSTNAME], [1]!Srv_List[ENV], "Not Found", 0)</f>
        <v>NonProduction</v>
      </c>
      <c r="V46" t="str">
        <f>IF(DB_List[[#This Row],[ENV]] = "Production", "Y", "N")</f>
        <v>N</v>
      </c>
      <c r="AA46" t="str">
        <f>IF(DB_List[[#This Row],[Target Engine]] = "Oracle", "Rehost", "Replatform")</f>
        <v>Rehost</v>
      </c>
      <c r="AG46" s="10">
        <f>_xlfn.XLOOKUP(DB_List[[#This Row],[Server ID]], [1]!Srv_List[Serverid], [1]!Srv_List[avgCpuUsagePctDec (%)], "Not Found", 0)</f>
        <v>2.7199999999999998E-2</v>
      </c>
    </row>
    <row r="47" spans="1:33" x14ac:dyDescent="0.25">
      <c r="A47" s="5" t="s">
        <v>130</v>
      </c>
      <c r="B47" t="str">
        <f>DB_List[[#This Row],[DB Instance Name]]</f>
        <v>hd-cse-db-it01</v>
      </c>
      <c r="C47" s="6" t="s">
        <v>131</v>
      </c>
      <c r="D47" s="6" t="str">
        <f>_xlfn.XLOOKUP(_xlfn.SINGLE(DB_List[[#This Row],[AppName]]), [1]!App_List[App Name], [1]!App_List[App ID], "Not Found", 0)</f>
        <v>A16</v>
      </c>
      <c r="E47" s="7" t="s">
        <v>109</v>
      </c>
      <c r="F47" t="str">
        <f>IF([1]!Srv_List[[#This Row],[OpSys Name]] = "Microsoft Windows Server ", "SQL Server", "Oracle")</f>
        <v>Oracle</v>
      </c>
      <c r="I47" s="9">
        <v>9119.6927999999989</v>
      </c>
      <c r="J47" s="9">
        <f>IF(DB_List[[#This Row],[Total Size (GB)]] &lt; 1024, 1024, IF(DB_List[[#This Row],[Total Size (GB)]] &gt; 16000, 16000, _xlfn.SINGLE(DB_List[Total Size (GB)])))</f>
        <v>9119.6927999999989</v>
      </c>
      <c r="K47" t="str">
        <f>_xlfn.XLOOKUP(DB_List[[#This Row],[DB Instance Name]], [1]!Srv_List[HOSTNAME], [1]!Srv_List[Serverid], "Not Found", 0)</f>
        <v>S121</v>
      </c>
      <c r="L47">
        <f>_xlfn.XLOOKUP(DB_List[[#This Row],[Server ID]], [1]!Srv_List[Serverid], [1]!Srv_List[numCpus])</f>
        <v>4</v>
      </c>
      <c r="M47">
        <f>_xlfn.XLOOKUP(DB_List[[#This Row],[Server ID]], [1]!Srv_List[Serverid], [1]!Srv_List[Total Memory (GB)])</f>
        <v>24</v>
      </c>
      <c r="N47" t="str">
        <f>DB_List[[#This Row],[Source Engine Type]]</f>
        <v>Oracle</v>
      </c>
      <c r="O47" t="str">
        <f>IF(DB_List[[#This Row],[ENV]] = "NonProduction", "Single-AZ", "Multi-AZ")</f>
        <v>Single-AZ</v>
      </c>
      <c r="S47" t="str">
        <f>IF(DB_List[[#This Row],[ENV]] = "NonProduction", "Standard", "Enterprise")</f>
        <v>Standard</v>
      </c>
      <c r="U47" t="str">
        <f>_xlfn.XLOOKUP(DB_List[[#This Row],[DB Instance Name]], [1]!Srv_List[HOSTNAME], [1]!Srv_List[ENV], "Not Found", 0)</f>
        <v>NonProduction</v>
      </c>
      <c r="V47" t="str">
        <f>IF(DB_List[[#This Row],[ENV]] = "Production", "Y", "N")</f>
        <v>N</v>
      </c>
      <c r="AA47" t="str">
        <f>IF(DB_List[[#This Row],[Target Engine]] = "Oracle", "Rehost", "Replatform")</f>
        <v>Rehost</v>
      </c>
      <c r="AG47" s="10">
        <f>_xlfn.XLOOKUP(DB_List[[#This Row],[Server ID]], [1]!Srv_List[Serverid], [1]!Srv_List[avgCpuUsagePctDec (%)], "Not Found", 0)</f>
        <v>2.2100000000000002E-2</v>
      </c>
    </row>
    <row r="48" spans="1:33" x14ac:dyDescent="0.25">
      <c r="A48" s="5" t="s">
        <v>132</v>
      </c>
      <c r="B48" t="str">
        <f>DB_List[[#This Row],[DB Instance Name]]</f>
        <v>HD-CSE-DB-PT05</v>
      </c>
      <c r="C48" s="6" t="s">
        <v>133</v>
      </c>
      <c r="D48" s="6" t="str">
        <f>_xlfn.XLOOKUP(_xlfn.SINGLE(DB_List[[#This Row],[AppName]]), [1]!App_List[App Name], [1]!App_List[App ID], "Not Found", 0)</f>
        <v>A16</v>
      </c>
      <c r="E48" s="7" t="s">
        <v>109</v>
      </c>
      <c r="F48" t="str">
        <f>IF([1]!Srv_List[[#This Row],[OpSys Name]] = "Microsoft Windows Server ", "SQL Server", "Oracle")</f>
        <v>Oracle</v>
      </c>
      <c r="I48" s="9">
        <v>13285.4784</v>
      </c>
      <c r="J48" s="9">
        <f>IF(DB_List[[#This Row],[Total Size (GB)]] &lt; 1024, 1024, IF(DB_List[[#This Row],[Total Size (GB)]] &gt; 16000, 16000, _xlfn.SINGLE(DB_List[Total Size (GB)])))</f>
        <v>13285.4784</v>
      </c>
      <c r="K48" t="str">
        <f>_xlfn.XLOOKUP(DB_List[[#This Row],[DB Instance Name]], [1]!Srv_List[HOSTNAME], [1]!Srv_List[Serverid], "Not Found", 0)</f>
        <v>S122</v>
      </c>
      <c r="L48">
        <f>_xlfn.XLOOKUP(DB_List[[#This Row],[Server ID]], [1]!Srv_List[Serverid], [1]!Srv_List[numCpus])</f>
        <v>16</v>
      </c>
      <c r="M48">
        <f>_xlfn.XLOOKUP(DB_List[[#This Row],[Server ID]], [1]!Srv_List[Serverid], [1]!Srv_List[Total Memory (GB)])</f>
        <v>6</v>
      </c>
      <c r="N48" t="str">
        <f>DB_List[[#This Row],[Source Engine Type]]</f>
        <v>Oracle</v>
      </c>
      <c r="O48" t="str">
        <f>IF(DB_List[[#This Row],[ENV]] = "NonProduction", "Single-AZ", "Multi-AZ")</f>
        <v>Single-AZ</v>
      </c>
      <c r="S48" t="str">
        <f>IF(DB_List[[#This Row],[ENV]] = "NonProduction", "Standard", "Enterprise")</f>
        <v>Standard</v>
      </c>
      <c r="U48" t="str">
        <f>_xlfn.XLOOKUP(DB_List[[#This Row],[DB Instance Name]], [1]!Srv_List[HOSTNAME], [1]!Srv_List[ENV], "Not Found", 0)</f>
        <v>NonProduction</v>
      </c>
      <c r="V48" t="str">
        <f>IF(DB_List[[#This Row],[ENV]] = "Production", "Y", "N")</f>
        <v>N</v>
      </c>
      <c r="AA48" t="str">
        <f>IF(DB_List[[#This Row],[Target Engine]] = "Oracle", "Rehost", "Replatform")</f>
        <v>Rehost</v>
      </c>
      <c r="AG48" s="10">
        <f>_xlfn.XLOOKUP(DB_List[[#This Row],[Server ID]], [1]!Srv_List[Serverid], [1]!Srv_List[avgCpuUsagePctDec (%)], "Not Found", 0)</f>
        <v>5.4600000000000003E-2</v>
      </c>
    </row>
    <row r="49" spans="1:33" x14ac:dyDescent="0.25">
      <c r="A49" s="5" t="s">
        <v>134</v>
      </c>
      <c r="B49" t="str">
        <f>DB_List[[#This Row],[DB Instance Name]]</f>
        <v>hd-cse-db-st02</v>
      </c>
      <c r="C49" s="6" t="s">
        <v>135</v>
      </c>
      <c r="D49" s="6" t="str">
        <f>_xlfn.XLOOKUP(_xlfn.SINGLE(DB_List[[#This Row],[AppName]]), [1]!App_List[App Name], [1]!App_List[App ID], "Not Found", 0)</f>
        <v>A16</v>
      </c>
      <c r="E49" s="7" t="s">
        <v>109</v>
      </c>
      <c r="F49" t="str">
        <f>IF([1]!Srv_List[[#This Row],[OpSys Name]] = "Microsoft Windows Server ", "SQL Server", "Oracle")</f>
        <v>Oracle</v>
      </c>
      <c r="I49" s="9">
        <v>9119.6927999999989</v>
      </c>
      <c r="J49" s="9">
        <f>IF(DB_List[[#This Row],[Total Size (GB)]] &lt; 1024, 1024, IF(DB_List[[#This Row],[Total Size (GB)]] &gt; 16000, 16000, _xlfn.SINGLE(DB_List[Total Size (GB)])))</f>
        <v>9119.6927999999989</v>
      </c>
      <c r="K49" t="str">
        <f>_xlfn.XLOOKUP(DB_List[[#This Row],[DB Instance Name]], [1]!Srv_List[HOSTNAME], [1]!Srv_List[Serverid], "Not Found", 0)</f>
        <v>S123</v>
      </c>
      <c r="L49">
        <f>_xlfn.XLOOKUP(DB_List[[#This Row],[Server ID]], [1]!Srv_List[Serverid], [1]!Srv_List[numCpus])</f>
        <v>4</v>
      </c>
      <c r="M49">
        <f>_xlfn.XLOOKUP(DB_List[[#This Row],[Server ID]], [1]!Srv_List[Serverid], [1]!Srv_List[Total Memory (GB)])</f>
        <v>24</v>
      </c>
      <c r="N49" t="str">
        <f>DB_List[[#This Row],[Source Engine Type]]</f>
        <v>Oracle</v>
      </c>
      <c r="O49" t="str">
        <f>IF(DB_List[[#This Row],[ENV]] = "NonProduction", "Single-AZ", "Multi-AZ")</f>
        <v>Single-AZ</v>
      </c>
      <c r="S49" t="str">
        <f>IF(DB_List[[#This Row],[ENV]] = "NonProduction", "Standard", "Enterprise")</f>
        <v>Standard</v>
      </c>
      <c r="U49" t="str">
        <f>_xlfn.XLOOKUP(DB_List[[#This Row],[DB Instance Name]], [1]!Srv_List[HOSTNAME], [1]!Srv_List[ENV], "Not Found", 0)</f>
        <v>NonProduction</v>
      </c>
      <c r="V49" t="str">
        <f>IF(DB_List[[#This Row],[ENV]] = "Production", "Y", "N")</f>
        <v>N</v>
      </c>
      <c r="AA49" t="str">
        <f>IF(DB_List[[#This Row],[Target Engine]] = "Oracle", "Rehost", "Replatform")</f>
        <v>Rehost</v>
      </c>
      <c r="AG49" s="10">
        <f>_xlfn.XLOOKUP(DB_List[[#This Row],[Server ID]], [1]!Srv_List[Serverid], [1]!Srv_List[avgCpuUsagePctDec (%)], "Not Found", 0)</f>
        <v>2.5100000000000001E-2</v>
      </c>
    </row>
    <row r="50" spans="1:33" x14ac:dyDescent="0.25">
      <c r="A50" s="5" t="s">
        <v>136</v>
      </c>
      <c r="B50" t="str">
        <f>DB_List[[#This Row],[DB Instance Name]]</f>
        <v>hd-cse-db-msk</v>
      </c>
      <c r="C50" s="6" t="s">
        <v>137</v>
      </c>
      <c r="D50" s="6" t="str">
        <f>_xlfn.XLOOKUP(_xlfn.SINGLE(DB_List[[#This Row],[AppName]]), [1]!App_List[App Name], [1]!App_List[App ID], "Not Found", 0)</f>
        <v>A16</v>
      </c>
      <c r="E50" s="7" t="s">
        <v>109</v>
      </c>
      <c r="F50" t="str">
        <f>IF([1]!Srv_List[[#This Row],[OpSys Name]] = "Microsoft Windows Server ", "SQL Server", "Oracle")</f>
        <v>Oracle</v>
      </c>
      <c r="I50" s="9">
        <v>9119.6927999999989</v>
      </c>
      <c r="J50" s="9">
        <f>IF(DB_List[[#This Row],[Total Size (GB)]] &lt; 1024, 1024, IF(DB_List[[#This Row],[Total Size (GB)]] &gt; 16000, 16000, _xlfn.SINGLE(DB_List[Total Size (GB)])))</f>
        <v>9119.6927999999989</v>
      </c>
      <c r="K50" t="str">
        <f>_xlfn.XLOOKUP(DB_List[[#This Row],[DB Instance Name]], [1]!Srv_List[HOSTNAME], [1]!Srv_List[Serverid], "Not Found", 0)</f>
        <v>S124</v>
      </c>
      <c r="L50">
        <f>_xlfn.XLOOKUP(DB_List[[#This Row],[Server ID]], [1]!Srv_List[Serverid], [1]!Srv_List[numCpus])</f>
        <v>8</v>
      </c>
      <c r="M50">
        <f>_xlfn.XLOOKUP(DB_List[[#This Row],[Server ID]], [1]!Srv_List[Serverid], [1]!Srv_List[Total Memory (GB)])</f>
        <v>6</v>
      </c>
      <c r="N50" t="str">
        <f>DB_List[[#This Row],[Source Engine Type]]</f>
        <v>Oracle</v>
      </c>
      <c r="O50" t="str">
        <f>IF(DB_List[[#This Row],[ENV]] = "NonProduction", "Single-AZ", "Multi-AZ")</f>
        <v>Single-AZ</v>
      </c>
      <c r="S50" t="str">
        <f>IF(DB_List[[#This Row],[ENV]] = "NonProduction", "Standard", "Enterprise")</f>
        <v>Standard</v>
      </c>
      <c r="U50" t="str">
        <f>_xlfn.XLOOKUP(DB_List[[#This Row],[DB Instance Name]], [1]!Srv_List[HOSTNAME], [1]!Srv_List[ENV], "Not Found", 0)</f>
        <v>NonProduction</v>
      </c>
      <c r="V50" t="str">
        <f>IF(DB_List[[#This Row],[ENV]] = "Production", "Y", "N")</f>
        <v>N</v>
      </c>
      <c r="AA50" t="str">
        <f>IF(DB_List[[#This Row],[Target Engine]] = "Oracle", "Rehost", "Replatform")</f>
        <v>Rehost</v>
      </c>
      <c r="AG50" s="10">
        <f>_xlfn.XLOOKUP(DB_List[[#This Row],[Server ID]], [1]!Srv_List[Serverid], [1]!Srv_List[avgCpuUsagePctDec (%)], "Not Found", 0)</f>
        <v>9.7000000000000003E-2</v>
      </c>
    </row>
    <row r="51" spans="1:33" x14ac:dyDescent="0.25">
      <c r="A51" s="5" t="s">
        <v>138</v>
      </c>
      <c r="B51" t="str">
        <f>DB_List[[#This Row],[DB Instance Name]]</f>
        <v>hd-cse-db-trn1a</v>
      </c>
      <c r="C51" s="6" t="s">
        <v>139</v>
      </c>
      <c r="D51" s="6" t="str">
        <f>_xlfn.XLOOKUP(_xlfn.SINGLE(DB_List[[#This Row],[AppName]]), [1]!App_List[App Name], [1]!App_List[App ID], "Not Found", 0)</f>
        <v>A16</v>
      </c>
      <c r="E51" s="7" t="s">
        <v>109</v>
      </c>
      <c r="F51" t="str">
        <f>IF([1]!Srv_List[[#This Row],[OpSys Name]] = "Microsoft Windows Server ", "SQL Server", "Oracle")</f>
        <v>Oracle</v>
      </c>
      <c r="I51" s="9">
        <v>9119.6927999999989</v>
      </c>
      <c r="J51" s="9">
        <f>IF(DB_List[[#This Row],[Total Size (GB)]] &lt; 1024, 1024, IF(DB_List[[#This Row],[Total Size (GB)]] &gt; 16000, 16000, _xlfn.SINGLE(DB_List[Total Size (GB)])))</f>
        <v>9119.6927999999989</v>
      </c>
      <c r="K51" t="str">
        <f>_xlfn.XLOOKUP(DB_List[[#This Row],[DB Instance Name]], [1]!Srv_List[HOSTNAME], [1]!Srv_List[Serverid], "Not Found", 0)</f>
        <v>S125</v>
      </c>
      <c r="L51">
        <f>_xlfn.XLOOKUP(DB_List[[#This Row],[Server ID]], [1]!Srv_List[Serverid], [1]!Srv_List[numCpus])</f>
        <v>4</v>
      </c>
      <c r="M51">
        <f>_xlfn.XLOOKUP(DB_List[[#This Row],[Server ID]], [1]!Srv_List[Serverid], [1]!Srv_List[Total Memory (GB)])</f>
        <v>24</v>
      </c>
      <c r="N51" t="str">
        <f>DB_List[[#This Row],[Source Engine Type]]</f>
        <v>Oracle</v>
      </c>
      <c r="O51" t="str">
        <f>IF(DB_List[[#This Row],[ENV]] = "NonProduction", "Single-AZ", "Multi-AZ")</f>
        <v>Single-AZ</v>
      </c>
      <c r="S51" t="str">
        <f>IF(DB_List[[#This Row],[ENV]] = "NonProduction", "Standard", "Enterprise")</f>
        <v>Standard</v>
      </c>
      <c r="U51" t="str">
        <f>_xlfn.XLOOKUP(DB_List[[#This Row],[DB Instance Name]], [1]!Srv_List[HOSTNAME], [1]!Srv_List[ENV], "Not Found", 0)</f>
        <v>NonProduction</v>
      </c>
      <c r="V51" t="str">
        <f>IF(DB_List[[#This Row],[ENV]] = "Production", "Y", "N")</f>
        <v>N</v>
      </c>
      <c r="AA51" t="str">
        <f>IF(DB_List[[#This Row],[Target Engine]] = "Oracle", "Rehost", "Replatform")</f>
        <v>Rehost</v>
      </c>
      <c r="AG51" s="10">
        <f>_xlfn.XLOOKUP(DB_List[[#This Row],[Server ID]], [1]!Srv_List[Serverid], [1]!Srv_List[avgCpuUsagePctDec (%)], "Not Found", 0)</f>
        <v>3.1E-2</v>
      </c>
    </row>
    <row r="52" spans="1:33" x14ac:dyDescent="0.25">
      <c r="A52" s="5" t="s">
        <v>140</v>
      </c>
      <c r="B52" t="str">
        <f>DB_List[[#This Row],[DB Instance Name]]</f>
        <v>hd-cse-db-trn1b</v>
      </c>
      <c r="C52" s="6" t="s">
        <v>141</v>
      </c>
      <c r="D52" s="6" t="str">
        <f>_xlfn.XLOOKUP(_xlfn.SINGLE(DB_List[[#This Row],[AppName]]), [1]!App_List[App Name], [1]!App_List[App ID], "Not Found", 0)</f>
        <v>A16</v>
      </c>
      <c r="E52" s="7" t="s">
        <v>109</v>
      </c>
      <c r="F52" t="str">
        <f>IF([1]!Srv_List[[#This Row],[OpSys Name]] = "Microsoft Windows Server ", "SQL Server", "Oracle")</f>
        <v>Oracle</v>
      </c>
      <c r="I52" s="9">
        <v>11146.2912</v>
      </c>
      <c r="J52" s="9">
        <f>IF(DB_List[[#This Row],[Total Size (GB)]] &lt; 1024, 1024, IF(DB_List[[#This Row],[Total Size (GB)]] &gt; 16000, 16000, _xlfn.SINGLE(DB_List[Total Size (GB)])))</f>
        <v>11146.2912</v>
      </c>
      <c r="K52" t="str">
        <f>_xlfn.XLOOKUP(DB_List[[#This Row],[DB Instance Name]], [1]!Srv_List[HOSTNAME], [1]!Srv_List[Serverid], "Not Found", 0)</f>
        <v>S126</v>
      </c>
      <c r="L52">
        <f>_xlfn.XLOOKUP(DB_List[[#This Row],[Server ID]], [1]!Srv_List[Serverid], [1]!Srv_List[numCpus])</f>
        <v>8</v>
      </c>
      <c r="M52">
        <f>_xlfn.XLOOKUP(DB_List[[#This Row],[Server ID]], [1]!Srv_List[Serverid], [1]!Srv_List[Total Memory (GB)])</f>
        <v>6</v>
      </c>
      <c r="N52" t="str">
        <f>DB_List[[#This Row],[Source Engine Type]]</f>
        <v>Oracle</v>
      </c>
      <c r="O52" t="str">
        <f>IF(DB_List[[#This Row],[ENV]] = "NonProduction", "Single-AZ", "Multi-AZ")</f>
        <v>Single-AZ</v>
      </c>
      <c r="S52" t="str">
        <f>IF(DB_List[[#This Row],[ENV]] = "NonProduction", "Standard", "Enterprise")</f>
        <v>Standard</v>
      </c>
      <c r="U52" t="str">
        <f>_xlfn.XLOOKUP(DB_List[[#This Row],[DB Instance Name]], [1]!Srv_List[HOSTNAME], [1]!Srv_List[ENV], "Not Found", 0)</f>
        <v>NonProduction</v>
      </c>
      <c r="V52" t="str">
        <f>IF(DB_List[[#This Row],[ENV]] = "Production", "Y", "N")</f>
        <v>N</v>
      </c>
      <c r="AA52" t="str">
        <f>IF(DB_List[[#This Row],[Target Engine]] = "Oracle", "Rehost", "Replatform")</f>
        <v>Rehost</v>
      </c>
      <c r="AG52" s="10">
        <f>_xlfn.XLOOKUP(DB_List[[#This Row],[Server ID]], [1]!Srv_List[Serverid], [1]!Srv_List[avgCpuUsagePctDec (%)], "Not Found", 0)</f>
        <v>2.29E-2</v>
      </c>
    </row>
    <row r="53" spans="1:33" x14ac:dyDescent="0.25">
      <c r="A53" s="5" t="s">
        <v>142</v>
      </c>
      <c r="B53" t="str">
        <f>DB_List[[#This Row],[DB Instance Name]]</f>
        <v>hd-cse-db-uat02</v>
      </c>
      <c r="C53" s="6" t="s">
        <v>143</v>
      </c>
      <c r="D53" s="6" t="str">
        <f>_xlfn.XLOOKUP(_xlfn.SINGLE(DB_List[[#This Row],[AppName]]), [1]!App_List[App Name], [1]!App_List[App ID], "Not Found", 0)</f>
        <v>A16</v>
      </c>
      <c r="E53" s="7" t="s">
        <v>109</v>
      </c>
      <c r="F53" t="str">
        <f>IF([1]!Srv_List[[#This Row],[OpSys Name]] = "Microsoft Windows Server ", "SQL Server", "Oracle")</f>
        <v>Oracle</v>
      </c>
      <c r="I53" s="9">
        <v>9119.6927999999989</v>
      </c>
      <c r="J53" s="9">
        <f>IF(DB_List[[#This Row],[Total Size (GB)]] &lt; 1024, 1024, IF(DB_List[[#This Row],[Total Size (GB)]] &gt; 16000, 16000, _xlfn.SINGLE(DB_List[Total Size (GB)])))</f>
        <v>9119.6927999999989</v>
      </c>
      <c r="K53" t="str">
        <f>_xlfn.XLOOKUP(DB_List[[#This Row],[DB Instance Name]], [1]!Srv_List[HOSTNAME], [1]!Srv_List[Serverid], "Not Found", 0)</f>
        <v>S127</v>
      </c>
      <c r="L53">
        <f>_xlfn.XLOOKUP(DB_List[[#This Row],[Server ID]], [1]!Srv_List[Serverid], [1]!Srv_List[numCpus])</f>
        <v>4</v>
      </c>
      <c r="M53">
        <f>_xlfn.XLOOKUP(DB_List[[#This Row],[Server ID]], [1]!Srv_List[Serverid], [1]!Srv_List[Total Memory (GB)])</f>
        <v>6</v>
      </c>
      <c r="N53" t="str">
        <f>DB_List[[#This Row],[Source Engine Type]]</f>
        <v>Oracle</v>
      </c>
      <c r="O53" t="str">
        <f>IF(DB_List[[#This Row],[ENV]] = "NonProduction", "Single-AZ", "Multi-AZ")</f>
        <v>Multi-AZ</v>
      </c>
      <c r="S53" t="str">
        <f>IF(DB_List[[#This Row],[ENV]] = "NonProduction", "Standard", "Enterprise")</f>
        <v>Enterprise</v>
      </c>
      <c r="U53" t="str">
        <f>_xlfn.XLOOKUP(DB_List[[#This Row],[DB Instance Name]], [1]!Srv_List[HOSTNAME], [1]!Srv_List[ENV], "Not Found", 0)</f>
        <v>Production</v>
      </c>
      <c r="V53" t="str">
        <f>IF(DB_List[[#This Row],[ENV]] = "Production", "Y", "N")</f>
        <v>Y</v>
      </c>
      <c r="AA53" t="str">
        <f>IF(DB_List[[#This Row],[Target Engine]] = "Oracle", "Rehost", "Replatform")</f>
        <v>Rehost</v>
      </c>
      <c r="AG53" s="10">
        <f>_xlfn.XLOOKUP(DB_List[[#This Row],[Server ID]], [1]!Srv_List[Serverid], [1]!Srv_List[avgCpuUsagePctDec (%)], "Not Found", 0)</f>
        <v>2.5100000000000001E-2</v>
      </c>
    </row>
    <row r="54" spans="1:33" x14ac:dyDescent="0.25">
      <c r="A54" s="5" t="s">
        <v>144</v>
      </c>
      <c r="B54" t="str">
        <f>DB_List[[#This Row],[DB Instance Name]]</f>
        <v>hd-cse-db-c157b</v>
      </c>
      <c r="C54" s="6" t="s">
        <v>145</v>
      </c>
      <c r="D54" s="6" t="str">
        <f>_xlfn.XLOOKUP(_xlfn.SINGLE(DB_List[[#This Row],[AppName]]), [1]!App_List[App Name], [1]!App_List[App ID], "Not Found", 0)</f>
        <v>A16</v>
      </c>
      <c r="E54" s="7" t="s">
        <v>109</v>
      </c>
      <c r="F54" t="str">
        <f>IF([1]!Srv_List[[#This Row],[OpSys Name]] = "Microsoft Windows Server ", "SQL Server", "Oracle")</f>
        <v>Oracle</v>
      </c>
      <c r="I54" s="9">
        <v>11146.2912</v>
      </c>
      <c r="J54" s="9">
        <f>IF(DB_List[[#This Row],[Total Size (GB)]] &lt; 1024, 1024, IF(DB_List[[#This Row],[Total Size (GB)]] &gt; 16000, 16000, _xlfn.SINGLE(DB_List[Total Size (GB)])))</f>
        <v>11146.2912</v>
      </c>
      <c r="K54" t="str">
        <f>_xlfn.XLOOKUP(DB_List[[#This Row],[DB Instance Name]], [1]!Srv_List[HOSTNAME], [1]!Srv_List[Serverid], "Not Found", 0)</f>
        <v>S128</v>
      </c>
      <c r="L54">
        <f>_xlfn.XLOOKUP(DB_List[[#This Row],[Server ID]], [1]!Srv_List[Serverid], [1]!Srv_List[numCpus])</f>
        <v>8</v>
      </c>
      <c r="M54">
        <f>_xlfn.XLOOKUP(DB_List[[#This Row],[Server ID]], [1]!Srv_List[Serverid], [1]!Srv_List[Total Memory (GB)])</f>
        <v>24</v>
      </c>
      <c r="N54" t="str">
        <f>DB_List[[#This Row],[Source Engine Type]]</f>
        <v>Oracle</v>
      </c>
      <c r="O54" t="str">
        <f>IF(DB_List[[#This Row],[ENV]] = "NonProduction", "Single-AZ", "Multi-AZ")</f>
        <v>Single-AZ</v>
      </c>
      <c r="S54" t="str">
        <f>IF(DB_List[[#This Row],[ENV]] = "NonProduction", "Standard", "Enterprise")</f>
        <v>Standard</v>
      </c>
      <c r="U54" t="str">
        <f>_xlfn.XLOOKUP(DB_List[[#This Row],[DB Instance Name]], [1]!Srv_List[HOSTNAME], [1]!Srv_List[ENV], "Not Found", 0)</f>
        <v>NonProduction</v>
      </c>
      <c r="V54" t="str">
        <f>IF(DB_List[[#This Row],[ENV]] = "Production", "Y", "N")</f>
        <v>N</v>
      </c>
      <c r="AA54" t="str">
        <f>IF(DB_List[[#This Row],[Target Engine]] = "Oracle", "Rehost", "Replatform")</f>
        <v>Rehost</v>
      </c>
      <c r="AG54" s="10">
        <f>_xlfn.XLOOKUP(DB_List[[#This Row],[Server ID]], [1]!Srv_List[Serverid], [1]!Srv_List[avgCpuUsagePctDec (%)], "Not Found", 0)</f>
        <v>4.4999999999999997E-3</v>
      </c>
    </row>
    <row r="55" spans="1:33" x14ac:dyDescent="0.25">
      <c r="A55" s="5" t="s">
        <v>146</v>
      </c>
      <c r="B55" t="str">
        <f>DB_List[[#This Row],[DB Instance Name]]</f>
        <v>hd-cse-db-st1b</v>
      </c>
      <c r="C55" s="6" t="s">
        <v>147</v>
      </c>
      <c r="D55" s="6" t="str">
        <f>_xlfn.XLOOKUP(_xlfn.SINGLE(DB_List[[#This Row],[AppName]]), [1]!App_List[App Name], [1]!App_List[App ID], "Not Found", 0)</f>
        <v>A16</v>
      </c>
      <c r="E55" s="7" t="s">
        <v>109</v>
      </c>
      <c r="F55" t="str">
        <f>IF([1]!Srv_List[[#This Row],[OpSys Name]] = "Microsoft Windows Server ", "SQL Server", "Oracle")</f>
        <v>Oracle</v>
      </c>
      <c r="I55" s="9">
        <v>11146.2912</v>
      </c>
      <c r="J55" s="9">
        <f>IF(DB_List[[#This Row],[Total Size (GB)]] &lt; 1024, 1024, IF(DB_List[[#This Row],[Total Size (GB)]] &gt; 16000, 16000, _xlfn.SINGLE(DB_List[Total Size (GB)])))</f>
        <v>11146.2912</v>
      </c>
      <c r="K55" t="str">
        <f>_xlfn.XLOOKUP(DB_List[[#This Row],[DB Instance Name]], [1]!Srv_List[HOSTNAME], [1]!Srv_List[Serverid], "Not Found", 0)</f>
        <v>S129</v>
      </c>
      <c r="L55">
        <f>_xlfn.XLOOKUP(DB_List[[#This Row],[Server ID]], [1]!Srv_List[Serverid], [1]!Srv_List[numCpus])</f>
        <v>8</v>
      </c>
      <c r="M55">
        <f>_xlfn.XLOOKUP(DB_List[[#This Row],[Server ID]], [1]!Srv_List[Serverid], [1]!Srv_List[Total Memory (GB)])</f>
        <v>32</v>
      </c>
      <c r="N55" t="str">
        <f>DB_List[[#This Row],[Source Engine Type]]</f>
        <v>Oracle</v>
      </c>
      <c r="O55" t="str">
        <f>IF(DB_List[[#This Row],[ENV]] = "NonProduction", "Single-AZ", "Multi-AZ")</f>
        <v>Single-AZ</v>
      </c>
      <c r="S55" t="str">
        <f>IF(DB_List[[#This Row],[ENV]] = "NonProduction", "Standard", "Enterprise")</f>
        <v>Standard</v>
      </c>
      <c r="U55" t="str">
        <f>_xlfn.XLOOKUP(DB_List[[#This Row],[DB Instance Name]], [1]!Srv_List[HOSTNAME], [1]!Srv_List[ENV], "Not Found", 0)</f>
        <v>NonProduction</v>
      </c>
      <c r="V55" t="str">
        <f>IF(DB_List[[#This Row],[ENV]] = "Production", "Y", "N")</f>
        <v>N</v>
      </c>
      <c r="AA55" t="str">
        <f>IF(DB_List[[#This Row],[Target Engine]] = "Oracle", "Rehost", "Replatform")</f>
        <v>Rehost</v>
      </c>
      <c r="AG55" s="10">
        <f>_xlfn.XLOOKUP(DB_List[[#This Row],[Server ID]], [1]!Srv_List[Serverid], [1]!Srv_List[avgCpuUsagePctDec (%)], "Not Found", 0)</f>
        <v>0.1421</v>
      </c>
    </row>
    <row r="56" spans="1:33" x14ac:dyDescent="0.25">
      <c r="A56" s="5" t="s">
        <v>148</v>
      </c>
      <c r="B56" t="str">
        <f>DB_List[[#This Row],[DB Instance Name]]</f>
        <v>hd-cse-db-trn1c</v>
      </c>
      <c r="C56" s="6" t="s">
        <v>149</v>
      </c>
      <c r="D56" s="6" t="str">
        <f>_xlfn.XLOOKUP(_xlfn.SINGLE(DB_List[[#This Row],[AppName]]), [1]!App_List[App Name], [1]!App_List[App ID], "Not Found", 0)</f>
        <v>A16</v>
      </c>
      <c r="E56" s="7" t="s">
        <v>109</v>
      </c>
      <c r="F56" t="str">
        <f>IF([1]!Srv_List[[#This Row],[OpSys Name]] = "Microsoft Windows Server ", "SQL Server", "Oracle")</f>
        <v>Oracle</v>
      </c>
      <c r="I56" s="9">
        <v>11146.2912</v>
      </c>
      <c r="J56" s="9">
        <f>IF(DB_List[[#This Row],[Total Size (GB)]] &lt; 1024, 1024, IF(DB_List[[#This Row],[Total Size (GB)]] &gt; 16000, 16000, _xlfn.SINGLE(DB_List[Total Size (GB)])))</f>
        <v>11146.2912</v>
      </c>
      <c r="K56" t="str">
        <f>_xlfn.XLOOKUP(DB_List[[#This Row],[DB Instance Name]], [1]!Srv_List[HOSTNAME], [1]!Srv_List[Serverid], "Not Found", 0)</f>
        <v>S130</v>
      </c>
      <c r="L56">
        <f>_xlfn.XLOOKUP(DB_List[[#This Row],[Server ID]], [1]!Srv_List[Serverid], [1]!Srv_List[numCpus])</f>
        <v>8</v>
      </c>
      <c r="M56">
        <f>_xlfn.XLOOKUP(DB_List[[#This Row],[Server ID]], [1]!Srv_List[Serverid], [1]!Srv_List[Total Memory (GB)])</f>
        <v>6</v>
      </c>
      <c r="N56" t="str">
        <f>DB_List[[#This Row],[Source Engine Type]]</f>
        <v>Oracle</v>
      </c>
      <c r="O56" t="str">
        <f>IF(DB_List[[#This Row],[ENV]] = "NonProduction", "Single-AZ", "Multi-AZ")</f>
        <v>Multi-AZ</v>
      </c>
      <c r="S56" t="str">
        <f>IF(DB_List[[#This Row],[ENV]] = "NonProduction", "Standard", "Enterprise")</f>
        <v>Enterprise</v>
      </c>
      <c r="U56" t="str">
        <f>_xlfn.XLOOKUP(DB_List[[#This Row],[DB Instance Name]], [1]!Srv_List[HOSTNAME], [1]!Srv_List[ENV], "Not Found", 0)</f>
        <v>Production</v>
      </c>
      <c r="V56" t="str">
        <f>IF(DB_List[[#This Row],[ENV]] = "Production", "Y", "N")</f>
        <v>Y</v>
      </c>
      <c r="AA56" t="str">
        <f>IF(DB_List[[#This Row],[Target Engine]] = "Oracle", "Rehost", "Replatform")</f>
        <v>Rehost</v>
      </c>
      <c r="AG56" s="10">
        <f>_xlfn.XLOOKUP(DB_List[[#This Row],[Server ID]], [1]!Srv_List[Serverid], [1]!Srv_List[avgCpuUsagePctDec (%)], "Not Found", 0)</f>
        <v>8.8700000000000001E-2</v>
      </c>
    </row>
    <row r="57" spans="1:33" x14ac:dyDescent="0.25">
      <c r="A57" s="5" t="s">
        <v>150</v>
      </c>
      <c r="B57" t="str">
        <f>DB_List[[#This Row],[DB Instance Name]]</f>
        <v>hd-cse-db-m205b</v>
      </c>
      <c r="C57" s="6" t="s">
        <v>151</v>
      </c>
      <c r="D57" s="6" t="str">
        <f>_xlfn.XLOOKUP(_xlfn.SINGLE(DB_List[[#This Row],[AppName]]), [1]!App_List[App Name], [1]!App_List[App ID], "Not Found", 0)</f>
        <v>A16</v>
      </c>
      <c r="E57" s="7" t="s">
        <v>109</v>
      </c>
      <c r="F57" t="str">
        <f>IF([1]!Srv_List[[#This Row],[OpSys Name]] = "Microsoft Windows Server ", "SQL Server", "Oracle")</f>
        <v>Oracle</v>
      </c>
      <c r="I57" s="9">
        <v>11146.2912</v>
      </c>
      <c r="J57" s="9">
        <f>IF(DB_List[[#This Row],[Total Size (GB)]] &lt; 1024, 1024, IF(DB_List[[#This Row],[Total Size (GB)]] &gt; 16000, 16000, _xlfn.SINGLE(DB_List[Total Size (GB)])))</f>
        <v>11146.2912</v>
      </c>
      <c r="K57" t="str">
        <f>_xlfn.XLOOKUP(DB_List[[#This Row],[DB Instance Name]], [1]!Srv_List[HOSTNAME], [1]!Srv_List[Serverid], "Not Found", 0)</f>
        <v>S131</v>
      </c>
      <c r="L57">
        <f>_xlfn.XLOOKUP(DB_List[[#This Row],[Server ID]], [1]!Srv_List[Serverid], [1]!Srv_List[numCpus])</f>
        <v>8</v>
      </c>
      <c r="M57">
        <f>_xlfn.XLOOKUP(DB_List[[#This Row],[Server ID]], [1]!Srv_List[Serverid], [1]!Srv_List[Total Memory (GB)])</f>
        <v>6</v>
      </c>
      <c r="N57" t="str">
        <f>DB_List[[#This Row],[Source Engine Type]]</f>
        <v>Oracle</v>
      </c>
      <c r="O57" t="str">
        <f>IF(DB_List[[#This Row],[ENV]] = "NonProduction", "Single-AZ", "Multi-AZ")</f>
        <v>Single-AZ</v>
      </c>
      <c r="S57" t="str">
        <f>IF(DB_List[[#This Row],[ENV]] = "NonProduction", "Standard", "Enterprise")</f>
        <v>Standard</v>
      </c>
      <c r="U57" t="str">
        <f>_xlfn.XLOOKUP(DB_List[[#This Row],[DB Instance Name]], [1]!Srv_List[HOSTNAME], [1]!Srv_List[ENV], "Not Found", 0)</f>
        <v>NonProduction</v>
      </c>
      <c r="V57" t="str">
        <f>IF(DB_List[[#This Row],[ENV]] = "Production", "Y", "N")</f>
        <v>N</v>
      </c>
      <c r="AA57" t="str">
        <f>IF(DB_List[[#This Row],[Target Engine]] = "Oracle", "Rehost", "Replatform")</f>
        <v>Rehost</v>
      </c>
      <c r="AG57" s="10">
        <f>_xlfn.XLOOKUP(DB_List[[#This Row],[Server ID]], [1]!Srv_List[Serverid], [1]!Srv_List[avgCpuUsagePctDec (%)], "Not Found", 0)</f>
        <v>1.8100000000000002E-2</v>
      </c>
    </row>
    <row r="58" spans="1:33" x14ac:dyDescent="0.25">
      <c r="A58" s="5" t="s">
        <v>152</v>
      </c>
      <c r="B58" t="str">
        <f>DB_List[[#This Row],[DB Instance Name]]</f>
        <v>hd-cse-db-cv1b</v>
      </c>
      <c r="C58" s="6" t="s">
        <v>153</v>
      </c>
      <c r="D58" s="6" t="str">
        <f>_xlfn.XLOOKUP(_xlfn.SINGLE(DB_List[[#This Row],[AppName]]), [1]!App_List[App Name], [1]!App_List[App ID], "Not Found", 0)</f>
        <v>A16</v>
      </c>
      <c r="E58" s="7" t="s">
        <v>109</v>
      </c>
      <c r="F58" t="str">
        <f>IF([1]!Srv_List[[#This Row],[OpSys Name]] = "Microsoft Windows Server ", "SQL Server", "Oracle")</f>
        <v>Oracle</v>
      </c>
      <c r="I58" s="9">
        <v>11146.2912</v>
      </c>
      <c r="J58" s="9">
        <f>IF(DB_List[[#This Row],[Total Size (GB)]] &lt; 1024, 1024, IF(DB_List[[#This Row],[Total Size (GB)]] &gt; 16000, 16000, _xlfn.SINGLE(DB_List[Total Size (GB)])))</f>
        <v>11146.2912</v>
      </c>
      <c r="K58" t="str">
        <f>_xlfn.XLOOKUP(DB_List[[#This Row],[DB Instance Name]], [1]!Srv_List[HOSTNAME], [1]!Srv_List[Serverid], "Not Found", 0)</f>
        <v>S132</v>
      </c>
      <c r="L58">
        <f>_xlfn.XLOOKUP(DB_List[[#This Row],[Server ID]], [1]!Srv_List[Serverid], [1]!Srv_List[numCpus])</f>
        <v>8</v>
      </c>
      <c r="M58">
        <f>_xlfn.XLOOKUP(DB_List[[#This Row],[Server ID]], [1]!Srv_List[Serverid], [1]!Srv_List[Total Memory (GB)])</f>
        <v>8</v>
      </c>
      <c r="N58" t="str">
        <f>DB_List[[#This Row],[Source Engine Type]]</f>
        <v>Oracle</v>
      </c>
      <c r="O58" t="str">
        <f>IF(DB_List[[#This Row],[ENV]] = "NonProduction", "Single-AZ", "Multi-AZ")</f>
        <v>Multi-AZ</v>
      </c>
      <c r="S58" t="str">
        <f>IF(DB_List[[#This Row],[ENV]] = "NonProduction", "Standard", "Enterprise")</f>
        <v>Enterprise</v>
      </c>
      <c r="U58" t="str">
        <f>_xlfn.XLOOKUP(DB_List[[#This Row],[DB Instance Name]], [1]!Srv_List[HOSTNAME], [1]!Srv_List[ENV], "Not Found", 0)</f>
        <v>Production</v>
      </c>
      <c r="V58" t="str">
        <f>IF(DB_List[[#This Row],[ENV]] = "Production", "Y", "N")</f>
        <v>Y</v>
      </c>
      <c r="AA58" t="str">
        <f>IF(DB_List[[#This Row],[Target Engine]] = "Oracle", "Rehost", "Replatform")</f>
        <v>Rehost</v>
      </c>
      <c r="AG58" s="10">
        <f>_xlfn.XLOOKUP(DB_List[[#This Row],[Server ID]], [1]!Srv_List[Serverid], [1]!Srv_List[avgCpuUsagePctDec (%)], "Not Found", 0)</f>
        <v>2.2200000000000001E-2</v>
      </c>
    </row>
    <row r="59" spans="1:33" x14ac:dyDescent="0.25">
      <c r="A59" s="5" t="s">
        <v>154</v>
      </c>
      <c r="B59" t="str">
        <f>DB_List[[#This Row],[DB Instance Name]]</f>
        <v>hd-cse-db-cv1a</v>
      </c>
      <c r="C59" s="6" t="s">
        <v>155</v>
      </c>
      <c r="D59" s="6" t="str">
        <f>_xlfn.XLOOKUP(_xlfn.SINGLE(DB_List[[#This Row],[AppName]]), [1]!App_List[App Name], [1]!App_List[App ID], "Not Found", 0)</f>
        <v>A16</v>
      </c>
      <c r="E59" s="7" t="s">
        <v>109</v>
      </c>
      <c r="F59" t="str">
        <f>IF([1]!Srv_List[[#This Row],[OpSys Name]] = "Microsoft Windows Server ", "SQL Server", "Oracle")</f>
        <v>Oracle</v>
      </c>
      <c r="I59" s="9">
        <v>11146.2912</v>
      </c>
      <c r="J59" s="9">
        <f>IF(DB_List[[#This Row],[Total Size (GB)]] &lt; 1024, 1024, IF(DB_List[[#This Row],[Total Size (GB)]] &gt; 16000, 16000, _xlfn.SINGLE(DB_List[Total Size (GB)])))</f>
        <v>11146.2912</v>
      </c>
      <c r="K59" t="str">
        <f>_xlfn.XLOOKUP(DB_List[[#This Row],[DB Instance Name]], [1]!Srv_List[HOSTNAME], [1]!Srv_List[Serverid], "Not Found", 0)</f>
        <v>S133</v>
      </c>
      <c r="L59">
        <f>_xlfn.XLOOKUP(DB_List[[#This Row],[Server ID]], [1]!Srv_List[Serverid], [1]!Srv_List[numCpus])</f>
        <v>8</v>
      </c>
      <c r="M59">
        <f>_xlfn.XLOOKUP(DB_List[[#This Row],[Server ID]], [1]!Srv_List[Serverid], [1]!Srv_List[Total Memory (GB)])</f>
        <v>8</v>
      </c>
      <c r="N59" t="str">
        <f>DB_List[[#This Row],[Source Engine Type]]</f>
        <v>Oracle</v>
      </c>
      <c r="O59" t="str">
        <f>IF(DB_List[[#This Row],[ENV]] = "NonProduction", "Single-AZ", "Multi-AZ")</f>
        <v>Multi-AZ</v>
      </c>
      <c r="S59" t="str">
        <f>IF(DB_List[[#This Row],[ENV]] = "NonProduction", "Standard", "Enterprise")</f>
        <v>Enterprise</v>
      </c>
      <c r="U59" t="str">
        <f>_xlfn.XLOOKUP(DB_List[[#This Row],[DB Instance Name]], [1]!Srv_List[HOSTNAME], [1]!Srv_List[ENV], "Not Found", 0)</f>
        <v>Production</v>
      </c>
      <c r="V59" t="str">
        <f>IF(DB_List[[#This Row],[ENV]] = "Production", "Y", "N")</f>
        <v>Y</v>
      </c>
      <c r="AA59" t="str">
        <f>IF(DB_List[[#This Row],[Target Engine]] = "Oracle", "Rehost", "Replatform")</f>
        <v>Rehost</v>
      </c>
      <c r="AG59" s="10">
        <f>_xlfn.XLOOKUP(DB_List[[#This Row],[Server ID]], [1]!Srv_List[Serverid], [1]!Srv_List[avgCpuUsagePctDec (%)], "Not Found", 0)</f>
        <v>1.9099999999999999E-2</v>
      </c>
    </row>
    <row r="60" spans="1:33" x14ac:dyDescent="0.25">
      <c r="A60" s="5" t="s">
        <v>156</v>
      </c>
      <c r="B60" t="str">
        <f>DB_List[[#This Row],[DB Instance Name]]</f>
        <v>hd-cse-db-dev01</v>
      </c>
      <c r="C60" s="6" t="s">
        <v>157</v>
      </c>
      <c r="D60" s="6" t="str">
        <f>_xlfn.XLOOKUP(_xlfn.SINGLE(DB_List[[#This Row],[AppName]]), [1]!App_List[App Name], [1]!App_List[App ID], "Not Found", 0)</f>
        <v>A16</v>
      </c>
      <c r="E60" s="7" t="s">
        <v>109</v>
      </c>
      <c r="F60" t="str">
        <f>IF([1]!Srv_List[[#This Row],[OpSys Name]] = "Microsoft Windows Server ", "SQL Server", "Oracle")</f>
        <v>SQL Server</v>
      </c>
      <c r="I60" s="9">
        <v>9119.6927999999989</v>
      </c>
      <c r="J60" s="9">
        <f>IF(DB_List[[#This Row],[Total Size (GB)]] &lt; 1024, 1024, IF(DB_List[[#This Row],[Total Size (GB)]] &gt; 16000, 16000, _xlfn.SINGLE(DB_List[Total Size (GB)])))</f>
        <v>9119.6927999999989</v>
      </c>
      <c r="K60" t="str">
        <f>_xlfn.XLOOKUP(DB_List[[#This Row],[DB Instance Name]], [1]!Srv_List[HOSTNAME], [1]!Srv_List[Serverid], "Not Found", 0)</f>
        <v>S134</v>
      </c>
      <c r="L60">
        <f>_xlfn.XLOOKUP(DB_List[[#This Row],[Server ID]], [1]!Srv_List[Serverid], [1]!Srv_List[numCpus])</f>
        <v>4</v>
      </c>
      <c r="M60">
        <f>_xlfn.XLOOKUP(DB_List[[#This Row],[Server ID]], [1]!Srv_List[Serverid], [1]!Srv_List[Total Memory (GB)])</f>
        <v>16</v>
      </c>
      <c r="N60" t="str">
        <f>DB_List[[#This Row],[Source Engine Type]]</f>
        <v>SQL Server</v>
      </c>
      <c r="O60" t="str">
        <f>IF(DB_List[[#This Row],[ENV]] = "NonProduction", "Single-AZ", "Multi-AZ")</f>
        <v>Multi-AZ</v>
      </c>
      <c r="S60" t="str">
        <f>IF(DB_List[[#This Row],[ENV]] = "NonProduction", "Standard", "Enterprise")</f>
        <v>Enterprise</v>
      </c>
      <c r="U60" t="str">
        <f>_xlfn.XLOOKUP(DB_List[[#This Row],[DB Instance Name]], [1]!Srv_List[HOSTNAME], [1]!Srv_List[ENV], "Not Found", 0)</f>
        <v>Production</v>
      </c>
      <c r="V60" t="str">
        <f>IF(DB_List[[#This Row],[ENV]] = "Production", "Y", "N")</f>
        <v>Y</v>
      </c>
      <c r="AA60" t="str">
        <f>IF(DB_List[[#This Row],[Target Engine]] = "Oracle", "Rehost", "Replatform")</f>
        <v>Replatform</v>
      </c>
      <c r="AG60" s="10">
        <f>_xlfn.XLOOKUP(DB_List[[#This Row],[Server ID]], [1]!Srv_List[Serverid], [1]!Srv_List[avgCpuUsagePctDec (%)], "Not Found", 0)</f>
        <v>2.29E-2</v>
      </c>
    </row>
    <row r="61" spans="1:33" x14ac:dyDescent="0.25">
      <c r="A61" s="5" t="s">
        <v>158</v>
      </c>
      <c r="B61" t="str">
        <f>DB_List[[#This Row],[DB Instance Name]]</f>
        <v>hd-cse-db-uat1a</v>
      </c>
      <c r="C61" s="6" t="s">
        <v>159</v>
      </c>
      <c r="D61" s="6" t="str">
        <f>_xlfn.XLOOKUP(_xlfn.SINGLE(DB_List[[#This Row],[AppName]]), [1]!App_List[App Name], [1]!App_List[App ID], "Not Found", 0)</f>
        <v>A16</v>
      </c>
      <c r="E61" s="7" t="s">
        <v>109</v>
      </c>
      <c r="F61" t="str">
        <f>IF([1]!Srv_List[[#This Row],[OpSys Name]] = "Microsoft Windows Server ", "SQL Server", "Oracle")</f>
        <v>Oracle</v>
      </c>
      <c r="I61" s="9">
        <v>11146.2912</v>
      </c>
      <c r="J61" s="9">
        <f>IF(DB_List[[#This Row],[Total Size (GB)]] &lt; 1024, 1024, IF(DB_List[[#This Row],[Total Size (GB)]] &gt; 16000, 16000, _xlfn.SINGLE(DB_List[Total Size (GB)])))</f>
        <v>11146.2912</v>
      </c>
      <c r="K61" t="str">
        <f>_xlfn.XLOOKUP(DB_List[[#This Row],[DB Instance Name]], [1]!Srv_List[HOSTNAME], [1]!Srv_List[Serverid], "Not Found", 0)</f>
        <v>S135</v>
      </c>
      <c r="L61">
        <f>_xlfn.XLOOKUP(DB_List[[#This Row],[Server ID]], [1]!Srv_List[Serverid], [1]!Srv_List[numCpus])</f>
        <v>8</v>
      </c>
      <c r="M61">
        <f>_xlfn.XLOOKUP(DB_List[[#This Row],[Server ID]], [1]!Srv_List[Serverid], [1]!Srv_List[Total Memory (GB)])</f>
        <v>16</v>
      </c>
      <c r="N61" t="str">
        <f>DB_List[[#This Row],[Source Engine Type]]</f>
        <v>Oracle</v>
      </c>
      <c r="O61" t="str">
        <f>IF(DB_List[[#This Row],[ENV]] = "NonProduction", "Single-AZ", "Multi-AZ")</f>
        <v>Multi-AZ</v>
      </c>
      <c r="S61" t="str">
        <f>IF(DB_List[[#This Row],[ENV]] = "NonProduction", "Standard", "Enterprise")</f>
        <v>Enterprise</v>
      </c>
      <c r="U61" t="str">
        <f>_xlfn.XLOOKUP(DB_List[[#This Row],[DB Instance Name]], [1]!Srv_List[HOSTNAME], [1]!Srv_List[ENV], "Not Found", 0)</f>
        <v>Production</v>
      </c>
      <c r="V61" t="str">
        <f>IF(DB_List[[#This Row],[ENV]] = "Production", "Y", "N")</f>
        <v>Y</v>
      </c>
      <c r="AA61" t="str">
        <f>IF(DB_List[[#This Row],[Target Engine]] = "Oracle", "Rehost", "Replatform")</f>
        <v>Rehost</v>
      </c>
      <c r="AG61" s="10">
        <f>_xlfn.XLOOKUP(DB_List[[#This Row],[Server ID]], [1]!Srv_List[Serverid], [1]!Srv_List[avgCpuUsagePctDec (%)], "Not Found", 0)</f>
        <v>0</v>
      </c>
    </row>
    <row r="62" spans="1:33" x14ac:dyDescent="0.25">
      <c r="A62" s="5" t="s">
        <v>160</v>
      </c>
      <c r="B62" t="str">
        <f>DB_List[[#This Row],[DB Instance Name]]</f>
        <v>hd-cse-db-m205</v>
      </c>
      <c r="C62" s="6" t="s">
        <v>161</v>
      </c>
      <c r="D62" s="6" t="str">
        <f>_xlfn.XLOOKUP(_xlfn.SINGLE(DB_List[[#This Row],[AppName]]), [1]!App_List[App Name], [1]!App_List[App ID], "Not Found", 0)</f>
        <v>A16</v>
      </c>
      <c r="E62" s="7" t="s">
        <v>109</v>
      </c>
      <c r="F62" t="str">
        <f>IF([1]!Srv_List[[#This Row],[OpSys Name]] = "Microsoft Windows Server ", "SQL Server", "Oracle")</f>
        <v>Oracle</v>
      </c>
      <c r="I62" s="9">
        <v>11821.823999999999</v>
      </c>
      <c r="J62" s="9">
        <f>IF(DB_List[[#This Row],[Total Size (GB)]] &lt; 1024, 1024, IF(DB_List[[#This Row],[Total Size (GB)]] &gt; 16000, 16000, _xlfn.SINGLE(DB_List[Total Size (GB)])))</f>
        <v>11821.823999999999</v>
      </c>
      <c r="K62" t="str">
        <f>_xlfn.XLOOKUP(DB_List[[#This Row],[DB Instance Name]], [1]!Srv_List[HOSTNAME], [1]!Srv_List[Serverid], "Not Found", 0)</f>
        <v>S136</v>
      </c>
      <c r="L62">
        <f>_xlfn.XLOOKUP(DB_List[[#This Row],[Server ID]], [1]!Srv_List[Serverid], [1]!Srv_List[numCpus])</f>
        <v>16</v>
      </c>
      <c r="M62">
        <f>_xlfn.XLOOKUP(DB_List[[#This Row],[Server ID]], [1]!Srv_List[Serverid], [1]!Srv_List[Total Memory (GB)])</f>
        <v>16</v>
      </c>
      <c r="N62" t="str">
        <f>DB_List[[#This Row],[Source Engine Type]]</f>
        <v>Oracle</v>
      </c>
      <c r="O62" t="str">
        <f>IF(DB_List[[#This Row],[ENV]] = "NonProduction", "Single-AZ", "Multi-AZ")</f>
        <v>Multi-AZ</v>
      </c>
      <c r="S62" t="str">
        <f>IF(DB_List[[#This Row],[ENV]] = "NonProduction", "Standard", "Enterprise")</f>
        <v>Enterprise</v>
      </c>
      <c r="U62" t="str">
        <f>_xlfn.XLOOKUP(DB_List[[#This Row],[DB Instance Name]], [1]!Srv_List[HOSTNAME], [1]!Srv_List[ENV], "Not Found", 0)</f>
        <v>Production</v>
      </c>
      <c r="V62" t="str">
        <f>IF(DB_List[[#This Row],[ENV]] = "Production", "Y", "N")</f>
        <v>Y</v>
      </c>
      <c r="AA62" t="str">
        <f>IF(DB_List[[#This Row],[Target Engine]] = "Oracle", "Rehost", "Replatform")</f>
        <v>Rehost</v>
      </c>
      <c r="AG62" s="10">
        <f>_xlfn.XLOOKUP(DB_List[[#This Row],[Server ID]], [1]!Srv_List[Serverid], [1]!Srv_List[avgCpuUsagePctDec (%)], "Not Found", 0)</f>
        <v>4.6199999999999998E-2</v>
      </c>
    </row>
    <row r="63" spans="1:33" x14ac:dyDescent="0.25">
      <c r="A63" s="5" t="s">
        <v>162</v>
      </c>
      <c r="B63" t="str">
        <f>DB_List[[#This Row],[DB Instance Name]]</f>
        <v>hd-cse-db-cln1c</v>
      </c>
      <c r="C63" s="6" t="s">
        <v>163</v>
      </c>
      <c r="D63" s="6" t="str">
        <f>_xlfn.XLOOKUP(_xlfn.SINGLE(DB_List[[#This Row],[AppName]]), [1]!App_List[App Name], [1]!App_List[App ID], "Not Found", 0)</f>
        <v>A16</v>
      </c>
      <c r="E63" s="7" t="s">
        <v>109</v>
      </c>
      <c r="F63" t="str">
        <f>IF([1]!Srv_List[[#This Row],[OpSys Name]] = "Microsoft Windows Server ", "SQL Server", "Oracle")</f>
        <v>Oracle</v>
      </c>
      <c r="I63" s="9">
        <v>11146.2912</v>
      </c>
      <c r="J63" s="9">
        <f>IF(DB_List[[#This Row],[Total Size (GB)]] &lt; 1024, 1024, IF(DB_List[[#This Row],[Total Size (GB)]] &gt; 16000, 16000, _xlfn.SINGLE(DB_List[Total Size (GB)])))</f>
        <v>11146.2912</v>
      </c>
      <c r="K63" t="str">
        <f>_xlfn.XLOOKUP(DB_List[[#This Row],[DB Instance Name]], [1]!Srv_List[HOSTNAME], [1]!Srv_List[Serverid], "Not Found", 0)</f>
        <v>S137</v>
      </c>
      <c r="L63">
        <f>_xlfn.XLOOKUP(DB_List[[#This Row],[Server ID]], [1]!Srv_List[Serverid], [1]!Srv_List[numCpus])</f>
        <v>8</v>
      </c>
      <c r="M63">
        <f>_xlfn.XLOOKUP(DB_List[[#This Row],[Server ID]], [1]!Srv_List[Serverid], [1]!Srv_List[Total Memory (GB)])</f>
        <v>32</v>
      </c>
      <c r="N63" t="str">
        <f>DB_List[[#This Row],[Source Engine Type]]</f>
        <v>Oracle</v>
      </c>
      <c r="O63" t="str">
        <f>IF(DB_List[[#This Row],[ENV]] = "NonProduction", "Single-AZ", "Multi-AZ")</f>
        <v>Single-AZ</v>
      </c>
      <c r="S63" t="str">
        <f>IF(DB_List[[#This Row],[ENV]] = "NonProduction", "Standard", "Enterprise")</f>
        <v>Standard</v>
      </c>
      <c r="U63" t="str">
        <f>_xlfn.XLOOKUP(DB_List[[#This Row],[DB Instance Name]], [1]!Srv_List[HOSTNAME], [1]!Srv_List[ENV], "Not Found", 0)</f>
        <v>NonProduction</v>
      </c>
      <c r="V63" t="str">
        <f>IF(DB_List[[#This Row],[ENV]] = "Production", "Y", "N")</f>
        <v>N</v>
      </c>
      <c r="AA63" t="str">
        <f>IF(DB_List[[#This Row],[Target Engine]] = "Oracle", "Rehost", "Replatform")</f>
        <v>Rehost</v>
      </c>
      <c r="AG63" s="10">
        <f>_xlfn.XLOOKUP(DB_List[[#This Row],[Server ID]], [1]!Srv_List[Serverid], [1]!Srv_List[avgCpuUsagePctDec (%)], "Not Found", 0)</f>
        <v>5.5999999999999999E-3</v>
      </c>
    </row>
    <row r="64" spans="1:33" x14ac:dyDescent="0.25">
      <c r="A64" s="5" t="s">
        <v>164</v>
      </c>
      <c r="B64" t="str">
        <f>DB_List[[#This Row],[DB Instance Name]]</f>
        <v>hd-cse-db-uat2b</v>
      </c>
      <c r="C64" s="6" t="s">
        <v>165</v>
      </c>
      <c r="D64" s="6" t="str">
        <f>_xlfn.XLOOKUP(_xlfn.SINGLE(DB_List[[#This Row],[AppName]]), [1]!App_List[App Name], [1]!App_List[App ID], "Not Found", 0)</f>
        <v>A16</v>
      </c>
      <c r="E64" s="7" t="s">
        <v>109</v>
      </c>
      <c r="F64" t="str">
        <f>IF([1]!Srv_List[[#This Row],[OpSys Name]] = "Microsoft Windows Server ", "SQL Server", "Oracle")</f>
        <v>Oracle</v>
      </c>
      <c r="I64" s="9">
        <v>11146.2912</v>
      </c>
      <c r="J64" s="9">
        <f>IF(DB_List[[#This Row],[Total Size (GB)]] &lt; 1024, 1024, IF(DB_List[[#This Row],[Total Size (GB)]] &gt; 16000, 16000, _xlfn.SINGLE(DB_List[Total Size (GB)])))</f>
        <v>11146.2912</v>
      </c>
      <c r="K64" t="str">
        <f>_xlfn.XLOOKUP(DB_List[[#This Row],[DB Instance Name]], [1]!Srv_List[HOSTNAME], [1]!Srv_List[Serverid], "Not Found", 0)</f>
        <v>S138</v>
      </c>
      <c r="L64">
        <f>_xlfn.XLOOKUP(DB_List[[#This Row],[Server ID]], [1]!Srv_List[Serverid], [1]!Srv_List[numCpus])</f>
        <v>8</v>
      </c>
      <c r="M64">
        <f>_xlfn.XLOOKUP(DB_List[[#This Row],[Server ID]], [1]!Srv_List[Serverid], [1]!Srv_List[Total Memory (GB)])</f>
        <v>16</v>
      </c>
      <c r="N64" t="str">
        <f>DB_List[[#This Row],[Source Engine Type]]</f>
        <v>Oracle</v>
      </c>
      <c r="O64" t="str">
        <f>IF(DB_List[[#This Row],[ENV]] = "NonProduction", "Single-AZ", "Multi-AZ")</f>
        <v>Single-AZ</v>
      </c>
      <c r="S64" t="str">
        <f>IF(DB_List[[#This Row],[ENV]] = "NonProduction", "Standard", "Enterprise")</f>
        <v>Standard</v>
      </c>
      <c r="U64" t="str">
        <f>_xlfn.XLOOKUP(DB_List[[#This Row],[DB Instance Name]], [1]!Srv_List[HOSTNAME], [1]!Srv_List[ENV], "Not Found", 0)</f>
        <v>NonProduction</v>
      </c>
      <c r="V64" t="str">
        <f>IF(DB_List[[#This Row],[ENV]] = "Production", "Y", "N")</f>
        <v>N</v>
      </c>
      <c r="AA64" t="str">
        <f>IF(DB_List[[#This Row],[Target Engine]] = "Oracle", "Rehost", "Replatform")</f>
        <v>Rehost</v>
      </c>
      <c r="AG64" s="10">
        <f>_xlfn.XLOOKUP(DB_List[[#This Row],[Server ID]], [1]!Srv_List[Serverid], [1]!Srv_List[avgCpuUsagePctDec (%)], "Not Found", 0)</f>
        <v>1.7999999999999999E-2</v>
      </c>
    </row>
    <row r="65" spans="1:33" x14ac:dyDescent="0.25">
      <c r="A65" s="5" t="s">
        <v>166</v>
      </c>
      <c r="B65" t="str">
        <f>DB_List[[#This Row],[DB Instance Name]]</f>
        <v>hd-cse-db-cln1b</v>
      </c>
      <c r="C65" s="6" t="s">
        <v>167</v>
      </c>
      <c r="D65" s="6" t="str">
        <f>_xlfn.XLOOKUP(_xlfn.SINGLE(DB_List[[#This Row],[AppName]]), [1]!App_List[App Name], [1]!App_List[App ID], "Not Found", 0)</f>
        <v>A16</v>
      </c>
      <c r="E65" s="7" t="s">
        <v>109</v>
      </c>
      <c r="F65" t="str">
        <f>IF([1]!Srv_List[[#This Row],[OpSys Name]] = "Microsoft Windows Server ", "SQL Server", "Oracle")</f>
        <v>Oracle</v>
      </c>
      <c r="I65" s="9">
        <v>11146.2912</v>
      </c>
      <c r="J65" s="9">
        <f>IF(DB_List[[#This Row],[Total Size (GB)]] &lt; 1024, 1024, IF(DB_List[[#This Row],[Total Size (GB)]] &gt; 16000, 16000, _xlfn.SINGLE(DB_List[Total Size (GB)])))</f>
        <v>11146.2912</v>
      </c>
      <c r="K65" t="str">
        <f>_xlfn.XLOOKUP(DB_List[[#This Row],[DB Instance Name]], [1]!Srv_List[HOSTNAME], [1]!Srv_List[Serverid], "Not Found", 0)</f>
        <v>S139</v>
      </c>
      <c r="L65">
        <f>_xlfn.XLOOKUP(DB_List[[#This Row],[Server ID]], [1]!Srv_List[Serverid], [1]!Srv_List[numCpus])</f>
        <v>8</v>
      </c>
      <c r="M65">
        <f>_xlfn.XLOOKUP(DB_List[[#This Row],[Server ID]], [1]!Srv_List[Serverid], [1]!Srv_List[Total Memory (GB)])</f>
        <v>6</v>
      </c>
      <c r="N65" t="str">
        <f>DB_List[[#This Row],[Source Engine Type]]</f>
        <v>Oracle</v>
      </c>
      <c r="O65" t="str">
        <f>IF(DB_List[[#This Row],[ENV]] = "NonProduction", "Single-AZ", "Multi-AZ")</f>
        <v>Single-AZ</v>
      </c>
      <c r="S65" t="str">
        <f>IF(DB_List[[#This Row],[ENV]] = "NonProduction", "Standard", "Enterprise")</f>
        <v>Standard</v>
      </c>
      <c r="U65" t="str">
        <f>_xlfn.XLOOKUP(DB_List[[#This Row],[DB Instance Name]], [1]!Srv_List[HOSTNAME], [1]!Srv_List[ENV], "Not Found", 0)</f>
        <v>NonProduction</v>
      </c>
      <c r="V65" t="str">
        <f>IF(DB_List[[#This Row],[ENV]] = "Production", "Y", "N")</f>
        <v>N</v>
      </c>
      <c r="AA65" t="str">
        <f>IF(DB_List[[#This Row],[Target Engine]] = "Oracle", "Rehost", "Replatform")</f>
        <v>Rehost</v>
      </c>
      <c r="AG65" s="10">
        <f>_xlfn.XLOOKUP(DB_List[[#This Row],[Server ID]], [1]!Srv_List[Serverid], [1]!Srv_List[avgCpuUsagePctDec (%)], "Not Found", 0)</f>
        <v>4.8999999999999998E-3</v>
      </c>
    </row>
    <row r="66" spans="1:33" x14ac:dyDescent="0.25">
      <c r="A66" s="5" t="s">
        <v>168</v>
      </c>
      <c r="B66" t="str">
        <f>DB_List[[#This Row],[DB Instance Name]]</f>
        <v>hd-cse-db-dv01a</v>
      </c>
      <c r="C66" s="6" t="s">
        <v>169</v>
      </c>
      <c r="D66" s="6" t="str">
        <f>_xlfn.XLOOKUP(_xlfn.SINGLE(DB_List[[#This Row],[AppName]]), [1]!App_List[App Name], [1]!App_List[App ID], "Not Found", 0)</f>
        <v>A16</v>
      </c>
      <c r="E66" s="7" t="s">
        <v>109</v>
      </c>
      <c r="F66" t="str">
        <f>IF([1]!Srv_List[[#This Row],[OpSys Name]] = "Microsoft Windows Server ", "SQL Server", "Oracle")</f>
        <v>Oracle</v>
      </c>
      <c r="I66" s="9">
        <v>9119.6927999999989</v>
      </c>
      <c r="J66" s="9">
        <f>IF(DB_List[[#This Row],[Total Size (GB)]] &lt; 1024, 1024, IF(DB_List[[#This Row],[Total Size (GB)]] &gt; 16000, 16000, _xlfn.SINGLE(DB_List[Total Size (GB)])))</f>
        <v>9119.6927999999989</v>
      </c>
      <c r="K66" t="str">
        <f>_xlfn.XLOOKUP(DB_List[[#This Row],[DB Instance Name]], [1]!Srv_List[HOSTNAME], [1]!Srv_List[Serverid], "Not Found", 0)</f>
        <v>S140</v>
      </c>
      <c r="L66">
        <f>_xlfn.XLOOKUP(DB_List[[#This Row],[Server ID]], [1]!Srv_List[Serverid], [1]!Srv_List[numCpus])</f>
        <v>4</v>
      </c>
      <c r="M66">
        <f>_xlfn.XLOOKUP(DB_List[[#This Row],[Server ID]], [1]!Srv_List[Serverid], [1]!Srv_List[Total Memory (GB)])</f>
        <v>32</v>
      </c>
      <c r="N66" t="str">
        <f>DB_List[[#This Row],[Source Engine Type]]</f>
        <v>Oracle</v>
      </c>
      <c r="O66" t="str">
        <f>IF(DB_List[[#This Row],[ENV]] = "NonProduction", "Single-AZ", "Multi-AZ")</f>
        <v>Single-AZ</v>
      </c>
      <c r="S66" t="str">
        <f>IF(DB_List[[#This Row],[ENV]] = "NonProduction", "Standard", "Enterprise")</f>
        <v>Standard</v>
      </c>
      <c r="U66" t="str">
        <f>_xlfn.XLOOKUP(DB_List[[#This Row],[DB Instance Name]], [1]!Srv_List[HOSTNAME], [1]!Srv_List[ENV], "Not Found", 0)</f>
        <v>NonProduction</v>
      </c>
      <c r="V66" t="str">
        <f>IF(DB_List[[#This Row],[ENV]] = "Production", "Y", "N")</f>
        <v>N</v>
      </c>
      <c r="AA66" t="str">
        <f>IF(DB_List[[#This Row],[Target Engine]] = "Oracle", "Rehost", "Replatform")</f>
        <v>Rehost</v>
      </c>
      <c r="AG66" s="10">
        <f>_xlfn.XLOOKUP(DB_List[[#This Row],[Server ID]], [1]!Srv_List[Serverid], [1]!Srv_List[avgCpuUsagePctDec (%)], "Not Found", 0)</f>
        <v>0.34620000000000001</v>
      </c>
    </row>
    <row r="67" spans="1:33" x14ac:dyDescent="0.25">
      <c r="A67" s="5" t="s">
        <v>170</v>
      </c>
      <c r="B67" t="str">
        <f>DB_List[[#This Row],[DB Instance Name]]</f>
        <v>hd-cse-db-m205a</v>
      </c>
      <c r="C67" s="6" t="s">
        <v>171</v>
      </c>
      <c r="D67" s="6" t="str">
        <f>_xlfn.XLOOKUP(_xlfn.SINGLE(DB_List[[#This Row],[AppName]]), [1]!App_List[App Name], [1]!App_List[App ID], "Not Found", 0)</f>
        <v>A16</v>
      </c>
      <c r="E67" s="7" t="s">
        <v>109</v>
      </c>
      <c r="F67" t="str">
        <f>IF([1]!Srv_List[[#This Row],[OpSys Name]] = "Microsoft Windows Server ", "SQL Server", "Oracle")</f>
        <v>Oracle</v>
      </c>
      <c r="I67" s="9">
        <v>11146.2912</v>
      </c>
      <c r="J67" s="9">
        <f>IF(DB_List[[#This Row],[Total Size (GB)]] &lt; 1024, 1024, IF(DB_List[[#This Row],[Total Size (GB)]] &gt; 16000, 16000, _xlfn.SINGLE(DB_List[Total Size (GB)])))</f>
        <v>11146.2912</v>
      </c>
      <c r="K67" t="str">
        <f>_xlfn.XLOOKUP(DB_List[[#This Row],[DB Instance Name]], [1]!Srv_List[HOSTNAME], [1]!Srv_List[Serverid], "Not Found", 0)</f>
        <v>S141</v>
      </c>
      <c r="L67">
        <f>_xlfn.XLOOKUP(DB_List[[#This Row],[Server ID]], [1]!Srv_List[Serverid], [1]!Srv_List[numCpus])</f>
        <v>8</v>
      </c>
      <c r="M67">
        <f>_xlfn.XLOOKUP(DB_List[[#This Row],[Server ID]], [1]!Srv_List[Serverid], [1]!Srv_List[Total Memory (GB)])</f>
        <v>24</v>
      </c>
      <c r="N67" t="str">
        <f>DB_List[[#This Row],[Source Engine Type]]</f>
        <v>Oracle</v>
      </c>
      <c r="O67" t="str">
        <f>IF(DB_List[[#This Row],[ENV]] = "NonProduction", "Single-AZ", "Multi-AZ")</f>
        <v>Single-AZ</v>
      </c>
      <c r="S67" t="str">
        <f>IF(DB_List[[#This Row],[ENV]] = "NonProduction", "Standard", "Enterprise")</f>
        <v>Standard</v>
      </c>
      <c r="U67" t="str">
        <f>_xlfn.XLOOKUP(DB_List[[#This Row],[DB Instance Name]], [1]!Srv_List[HOSTNAME], [1]!Srv_List[ENV], "Not Found", 0)</f>
        <v>NonProduction</v>
      </c>
      <c r="V67" t="str">
        <f>IF(DB_List[[#This Row],[ENV]] = "Production", "Y", "N")</f>
        <v>N</v>
      </c>
      <c r="AA67" t="str">
        <f>IF(DB_List[[#This Row],[Target Engine]] = "Oracle", "Rehost", "Replatform")</f>
        <v>Rehost</v>
      </c>
      <c r="AG67" s="10">
        <f>_xlfn.XLOOKUP(DB_List[[#This Row],[Server ID]], [1]!Srv_List[Serverid], [1]!Srv_List[avgCpuUsagePctDec (%)], "Not Found", 0)</f>
        <v>2.23E-2</v>
      </c>
    </row>
    <row r="68" spans="1:33" x14ac:dyDescent="0.25">
      <c r="A68" s="5" t="s">
        <v>172</v>
      </c>
      <c r="B68" t="str">
        <f>DB_List[[#This Row],[DB Instance Name]]</f>
        <v>hd-cse-db-c157a</v>
      </c>
      <c r="C68" s="6" t="s">
        <v>173</v>
      </c>
      <c r="D68" s="6" t="str">
        <f>_xlfn.XLOOKUP(_xlfn.SINGLE(DB_List[[#This Row],[AppName]]), [1]!App_List[App Name], [1]!App_List[App ID], "Not Found", 0)</f>
        <v>A16</v>
      </c>
      <c r="E68" s="7" t="s">
        <v>109</v>
      </c>
      <c r="F68" t="str">
        <f>IF([1]!Srv_List[[#This Row],[OpSys Name]] = "Microsoft Windows Server ", "SQL Server", "Oracle")</f>
        <v>Oracle</v>
      </c>
      <c r="I68" s="9">
        <v>11258.88</v>
      </c>
      <c r="J68" s="9">
        <f>IF(DB_List[[#This Row],[Total Size (GB)]] &lt; 1024, 1024, IF(DB_List[[#This Row],[Total Size (GB)]] &gt; 16000, 16000, _xlfn.SINGLE(DB_List[Total Size (GB)])))</f>
        <v>11258.88</v>
      </c>
      <c r="K68" t="str">
        <f>_xlfn.XLOOKUP(DB_List[[#This Row],[DB Instance Name]], [1]!Srv_List[HOSTNAME], [1]!Srv_List[Serverid], "Not Found", 0)</f>
        <v>S142</v>
      </c>
      <c r="L68">
        <f>_xlfn.XLOOKUP(DB_List[[#This Row],[Server ID]], [1]!Srv_List[Serverid], [1]!Srv_List[numCpus])</f>
        <v>8</v>
      </c>
      <c r="M68">
        <f>_xlfn.XLOOKUP(DB_List[[#This Row],[Server ID]], [1]!Srv_List[Serverid], [1]!Srv_List[Total Memory (GB)])</f>
        <v>24</v>
      </c>
      <c r="N68" t="str">
        <f>DB_List[[#This Row],[Source Engine Type]]</f>
        <v>Oracle</v>
      </c>
      <c r="O68" t="str">
        <f>IF(DB_List[[#This Row],[ENV]] = "NonProduction", "Single-AZ", "Multi-AZ")</f>
        <v>Single-AZ</v>
      </c>
      <c r="S68" t="str">
        <f>IF(DB_List[[#This Row],[ENV]] = "NonProduction", "Standard", "Enterprise")</f>
        <v>Standard</v>
      </c>
      <c r="U68" t="str">
        <f>_xlfn.XLOOKUP(DB_List[[#This Row],[DB Instance Name]], [1]!Srv_List[HOSTNAME], [1]!Srv_List[ENV], "Not Found", 0)</f>
        <v>NonProduction</v>
      </c>
      <c r="V68" t="str">
        <f>IF(DB_List[[#This Row],[ENV]] = "Production", "Y", "N")</f>
        <v>N</v>
      </c>
      <c r="AA68" t="str">
        <f>IF(DB_List[[#This Row],[Target Engine]] = "Oracle", "Rehost", "Replatform")</f>
        <v>Rehost</v>
      </c>
      <c r="AG68" s="10">
        <f>_xlfn.XLOOKUP(DB_List[[#This Row],[Server ID]], [1]!Srv_List[Serverid], [1]!Srv_List[avgCpuUsagePctDec (%)], "Not Found", 0)</f>
        <v>5.0000000000000001E-3</v>
      </c>
    </row>
    <row r="69" spans="1:33" x14ac:dyDescent="0.25">
      <c r="A69" s="5" t="s">
        <v>174</v>
      </c>
      <c r="B69" t="str">
        <f>DB_List[[#This Row],[DB Instance Name]]</f>
        <v>hd-cse-db-it02a</v>
      </c>
      <c r="C69" s="6" t="s">
        <v>175</v>
      </c>
      <c r="D69" s="6" t="str">
        <f>_xlfn.XLOOKUP(_xlfn.SINGLE(DB_List[[#This Row],[AppName]]), [1]!App_List[App Name], [1]!App_List[App ID], "Not Found", 0)</f>
        <v>A16</v>
      </c>
      <c r="E69" s="7" t="s">
        <v>109</v>
      </c>
      <c r="F69" t="str">
        <f>IF([1]!Srv_List[[#This Row],[OpSys Name]] = "Microsoft Windows Server ", "SQL Server", "Oracle")</f>
        <v>Oracle</v>
      </c>
      <c r="I69" s="9">
        <v>9119.6927999999989</v>
      </c>
      <c r="J69" s="9">
        <f>IF(DB_List[[#This Row],[Total Size (GB)]] &lt; 1024, 1024, IF(DB_List[[#This Row],[Total Size (GB)]] &gt; 16000, 16000, _xlfn.SINGLE(DB_List[Total Size (GB)])))</f>
        <v>9119.6927999999989</v>
      </c>
      <c r="K69" t="str">
        <f>_xlfn.XLOOKUP(DB_List[[#This Row],[DB Instance Name]], [1]!Srv_List[HOSTNAME], [1]!Srv_List[Serverid], "Not Found", 0)</f>
        <v>S143</v>
      </c>
      <c r="L69">
        <f>_xlfn.XLOOKUP(DB_List[[#This Row],[Server ID]], [1]!Srv_List[Serverid], [1]!Srv_List[numCpus])</f>
        <v>4</v>
      </c>
      <c r="M69">
        <f>_xlfn.XLOOKUP(DB_List[[#This Row],[Server ID]], [1]!Srv_List[Serverid], [1]!Srv_List[Total Memory (GB)])</f>
        <v>8</v>
      </c>
      <c r="N69" t="str">
        <f>DB_List[[#This Row],[Source Engine Type]]</f>
        <v>Oracle</v>
      </c>
      <c r="O69" t="str">
        <f>IF(DB_List[[#This Row],[ENV]] = "NonProduction", "Single-AZ", "Multi-AZ")</f>
        <v>Single-AZ</v>
      </c>
      <c r="S69" t="str">
        <f>IF(DB_List[[#This Row],[ENV]] = "NonProduction", "Standard", "Enterprise")</f>
        <v>Standard</v>
      </c>
      <c r="U69" t="str">
        <f>_xlfn.XLOOKUP(DB_List[[#This Row],[DB Instance Name]], [1]!Srv_List[HOSTNAME], [1]!Srv_List[ENV], "Not Found", 0)</f>
        <v>NonProduction</v>
      </c>
      <c r="V69" t="str">
        <f>IF(DB_List[[#This Row],[ENV]] = "Production", "Y", "N")</f>
        <v>N</v>
      </c>
      <c r="AA69" t="str">
        <f>IF(DB_List[[#This Row],[Target Engine]] = "Oracle", "Rehost", "Replatform")</f>
        <v>Rehost</v>
      </c>
      <c r="AG69" s="10">
        <f>_xlfn.XLOOKUP(DB_List[[#This Row],[Server ID]], [1]!Srv_List[Serverid], [1]!Srv_List[avgCpuUsagePctDec (%)], "Not Found", 0)</f>
        <v>2.93E-2</v>
      </c>
    </row>
    <row r="70" spans="1:33" x14ac:dyDescent="0.25">
      <c r="A70" s="5" t="s">
        <v>176</v>
      </c>
      <c r="B70" t="str">
        <f>DB_List[[#This Row],[DB Instance Name]]</f>
        <v>hd-cse-db-dev1b</v>
      </c>
      <c r="C70" s="6" t="s">
        <v>177</v>
      </c>
      <c r="D70" s="6" t="str">
        <f>_xlfn.XLOOKUP(_xlfn.SINGLE(DB_List[[#This Row],[AppName]]), [1]!App_List[App Name], [1]!App_List[App ID], "Not Found", 0)</f>
        <v>A16</v>
      </c>
      <c r="E70" s="7" t="s">
        <v>109</v>
      </c>
      <c r="F70" t="str">
        <f>IF([1]!Srv_List[[#This Row],[OpSys Name]] = "Microsoft Windows Server ", "SQL Server", "Oracle")</f>
        <v>Oracle</v>
      </c>
      <c r="I70" s="9">
        <v>11146.2912</v>
      </c>
      <c r="J70" s="9">
        <f>IF(DB_List[[#This Row],[Total Size (GB)]] &lt; 1024, 1024, IF(DB_List[[#This Row],[Total Size (GB)]] &gt; 16000, 16000, _xlfn.SINGLE(DB_List[Total Size (GB)])))</f>
        <v>11146.2912</v>
      </c>
      <c r="K70" t="str">
        <f>_xlfn.XLOOKUP(DB_List[[#This Row],[DB Instance Name]], [1]!Srv_List[HOSTNAME], [1]!Srv_List[Serverid], "Not Found", 0)</f>
        <v>S144</v>
      </c>
      <c r="L70">
        <f>_xlfn.XLOOKUP(DB_List[[#This Row],[Server ID]], [1]!Srv_List[Serverid], [1]!Srv_List[numCpus])</f>
        <v>8</v>
      </c>
      <c r="M70">
        <f>_xlfn.XLOOKUP(DB_List[[#This Row],[Server ID]], [1]!Srv_List[Serverid], [1]!Srv_List[Total Memory (GB)])</f>
        <v>32</v>
      </c>
      <c r="N70" t="str">
        <f>DB_List[[#This Row],[Source Engine Type]]</f>
        <v>Oracle</v>
      </c>
      <c r="O70" t="str">
        <f>IF(DB_List[[#This Row],[ENV]] = "NonProduction", "Single-AZ", "Multi-AZ")</f>
        <v>Single-AZ</v>
      </c>
      <c r="S70" t="str">
        <f>IF(DB_List[[#This Row],[ENV]] = "NonProduction", "Standard", "Enterprise")</f>
        <v>Standard</v>
      </c>
      <c r="U70" t="str">
        <f>_xlfn.XLOOKUP(DB_List[[#This Row],[DB Instance Name]], [1]!Srv_List[HOSTNAME], [1]!Srv_List[ENV], "Not Found", 0)</f>
        <v>NonProduction</v>
      </c>
      <c r="V70" t="str">
        <f>IF(DB_List[[#This Row],[ENV]] = "Production", "Y", "N")</f>
        <v>N</v>
      </c>
      <c r="AA70" t="str">
        <f>IF(DB_List[[#This Row],[Target Engine]] = "Oracle", "Rehost", "Replatform")</f>
        <v>Rehost</v>
      </c>
      <c r="AG70" s="10">
        <f>_xlfn.XLOOKUP(DB_List[[#This Row],[Server ID]], [1]!Srv_List[Serverid], [1]!Srv_List[avgCpuUsagePctDec (%)], "Not Found", 0)</f>
        <v>1.6299999999999999E-2</v>
      </c>
    </row>
    <row r="71" spans="1:33" x14ac:dyDescent="0.25">
      <c r="A71" s="5" t="s">
        <v>178</v>
      </c>
      <c r="B71" t="str">
        <f>DB_List[[#This Row],[DB Instance Name]]</f>
        <v>hd-cse-db-st01</v>
      </c>
      <c r="C71" s="6" t="s">
        <v>179</v>
      </c>
      <c r="D71" s="6" t="str">
        <f>_xlfn.XLOOKUP(_xlfn.SINGLE(DB_List[[#This Row],[AppName]]), [1]!App_List[App Name], [1]!App_List[App ID], "Not Found", 0)</f>
        <v>A16</v>
      </c>
      <c r="E71" s="7" t="s">
        <v>109</v>
      </c>
      <c r="F71" t="str">
        <f>IF([1]!Srv_List[[#This Row],[OpSys Name]] = "Microsoft Windows Server ", "SQL Server", "Oracle")</f>
        <v>Oracle</v>
      </c>
      <c r="I71" s="9">
        <v>9119.6927999999989</v>
      </c>
      <c r="J71" s="9">
        <f>IF(DB_List[[#This Row],[Total Size (GB)]] &lt; 1024, 1024, IF(DB_List[[#This Row],[Total Size (GB)]] &gt; 16000, 16000, _xlfn.SINGLE(DB_List[Total Size (GB)])))</f>
        <v>9119.6927999999989</v>
      </c>
      <c r="K71" t="str">
        <f>_xlfn.XLOOKUP(DB_List[[#This Row],[DB Instance Name]], [1]!Srv_List[HOSTNAME], [1]!Srv_List[Serverid], "Not Found", 0)</f>
        <v>S145</v>
      </c>
      <c r="L71">
        <f>_xlfn.XLOOKUP(DB_List[[#This Row],[Server ID]], [1]!Srv_List[Serverid], [1]!Srv_List[numCpus])</f>
        <v>4</v>
      </c>
      <c r="M71">
        <f>_xlfn.XLOOKUP(DB_List[[#This Row],[Server ID]], [1]!Srv_List[Serverid], [1]!Srv_List[Total Memory (GB)])</f>
        <v>8</v>
      </c>
      <c r="N71" t="str">
        <f>DB_List[[#This Row],[Source Engine Type]]</f>
        <v>Oracle</v>
      </c>
      <c r="O71" t="str">
        <f>IF(DB_List[[#This Row],[ENV]] = "NonProduction", "Single-AZ", "Multi-AZ")</f>
        <v>Single-AZ</v>
      </c>
      <c r="S71" t="str">
        <f>IF(DB_List[[#This Row],[ENV]] = "NonProduction", "Standard", "Enterprise")</f>
        <v>Standard</v>
      </c>
      <c r="U71" t="str">
        <f>_xlfn.XLOOKUP(DB_List[[#This Row],[DB Instance Name]], [1]!Srv_List[HOSTNAME], [1]!Srv_List[ENV], "Not Found", 0)</f>
        <v>NonProduction</v>
      </c>
      <c r="V71" t="str">
        <f>IF(DB_List[[#This Row],[ENV]] = "Production", "Y", "N")</f>
        <v>N</v>
      </c>
      <c r="AA71" t="str">
        <f>IF(DB_List[[#This Row],[Target Engine]] = "Oracle", "Rehost", "Replatform")</f>
        <v>Rehost</v>
      </c>
      <c r="AG71" s="10">
        <f>_xlfn.XLOOKUP(DB_List[[#This Row],[Server ID]], [1]!Srv_List[Serverid], [1]!Srv_List[avgCpuUsagePctDec (%)], "Not Found", 0)</f>
        <v>2.9100000000000001E-2</v>
      </c>
    </row>
    <row r="72" spans="1:33" x14ac:dyDescent="0.25">
      <c r="A72" s="5" t="s">
        <v>180</v>
      </c>
      <c r="B72" t="str">
        <f>DB_List[[#This Row],[DB Instance Name]]</f>
        <v>hd-cse-db-uat2a</v>
      </c>
      <c r="C72" s="6" t="s">
        <v>181</v>
      </c>
      <c r="D72" s="6" t="str">
        <f>_xlfn.XLOOKUP(_xlfn.SINGLE(DB_List[[#This Row],[AppName]]), [1]!App_List[App Name], [1]!App_List[App ID], "Not Found", 0)</f>
        <v>A16</v>
      </c>
      <c r="E72" s="7" t="s">
        <v>109</v>
      </c>
      <c r="F72" t="str">
        <f>IF([1]!Srv_List[[#This Row],[OpSys Name]] = "Microsoft Windows Server ", "SQL Server", "Oracle")</f>
        <v>Oracle</v>
      </c>
      <c r="I72" s="9">
        <v>9119.6927999999989</v>
      </c>
      <c r="J72" s="9">
        <f>IF(DB_List[[#This Row],[Total Size (GB)]] &lt; 1024, 1024, IF(DB_List[[#This Row],[Total Size (GB)]] &gt; 16000, 16000, _xlfn.SINGLE(DB_List[Total Size (GB)])))</f>
        <v>9119.6927999999989</v>
      </c>
      <c r="K72" t="str">
        <f>_xlfn.XLOOKUP(DB_List[[#This Row],[DB Instance Name]], [1]!Srv_List[HOSTNAME], [1]!Srv_List[Serverid], "Not Found", 0)</f>
        <v>S146</v>
      </c>
      <c r="L72">
        <f>_xlfn.XLOOKUP(DB_List[[#This Row],[Server ID]], [1]!Srv_List[Serverid], [1]!Srv_List[numCpus])</f>
        <v>4</v>
      </c>
      <c r="M72">
        <f>_xlfn.XLOOKUP(DB_List[[#This Row],[Server ID]], [1]!Srv_List[Serverid], [1]!Srv_List[Total Memory (GB)])</f>
        <v>32</v>
      </c>
      <c r="N72" t="str">
        <f>DB_List[[#This Row],[Source Engine Type]]</f>
        <v>Oracle</v>
      </c>
      <c r="O72" t="str">
        <f>IF(DB_List[[#This Row],[ENV]] = "NonProduction", "Single-AZ", "Multi-AZ")</f>
        <v>Single-AZ</v>
      </c>
      <c r="S72" t="str">
        <f>IF(DB_List[[#This Row],[ENV]] = "NonProduction", "Standard", "Enterprise")</f>
        <v>Standard</v>
      </c>
      <c r="U72" t="str">
        <f>_xlfn.XLOOKUP(DB_List[[#This Row],[DB Instance Name]], [1]!Srv_List[HOSTNAME], [1]!Srv_List[ENV], "Not Found", 0)</f>
        <v>NonProduction</v>
      </c>
      <c r="V72" t="str">
        <f>IF(DB_List[[#This Row],[ENV]] = "Production", "Y", "N")</f>
        <v>N</v>
      </c>
      <c r="AA72" t="str">
        <f>IF(DB_List[[#This Row],[Target Engine]] = "Oracle", "Rehost", "Replatform")</f>
        <v>Rehost</v>
      </c>
      <c r="AG72" s="10">
        <f>_xlfn.XLOOKUP(DB_List[[#This Row],[Server ID]], [1]!Srv_List[Serverid], [1]!Srv_List[avgCpuUsagePctDec (%)], "Not Found", 0)</f>
        <v>2.8899999999999999E-2</v>
      </c>
    </row>
    <row r="73" spans="1:33" x14ac:dyDescent="0.25">
      <c r="A73" s="5" t="s">
        <v>182</v>
      </c>
      <c r="B73" t="str">
        <f>DB_List[[#This Row],[DB Instance Name]]</f>
        <v>hd-cse-db-it2b</v>
      </c>
      <c r="C73" s="6" t="s">
        <v>183</v>
      </c>
      <c r="D73" s="6" t="str">
        <f>_xlfn.XLOOKUP(_xlfn.SINGLE(DB_List[[#This Row],[AppName]]), [1]!App_List[App Name], [1]!App_List[App ID], "Not Found", 0)</f>
        <v>A16</v>
      </c>
      <c r="E73" s="7" t="s">
        <v>109</v>
      </c>
      <c r="F73" t="str">
        <f>IF([1]!Srv_List[[#This Row],[OpSys Name]] = "Microsoft Windows Server ", "SQL Server", "Oracle")</f>
        <v>Oracle</v>
      </c>
      <c r="I73" s="9">
        <v>9119.6927999999989</v>
      </c>
      <c r="J73" s="9">
        <f>IF(DB_List[[#This Row],[Total Size (GB)]] &lt; 1024, 1024, IF(DB_List[[#This Row],[Total Size (GB)]] &gt; 16000, 16000, _xlfn.SINGLE(DB_List[Total Size (GB)])))</f>
        <v>9119.6927999999989</v>
      </c>
      <c r="K73" t="str">
        <f>_xlfn.XLOOKUP(DB_List[[#This Row],[DB Instance Name]], [1]!Srv_List[HOSTNAME], [1]!Srv_List[Serverid], "Not Found", 0)</f>
        <v>S147</v>
      </c>
      <c r="L73">
        <f>_xlfn.XLOOKUP(DB_List[[#This Row],[Server ID]], [1]!Srv_List[Serverid], [1]!Srv_List[numCpus])</f>
        <v>4</v>
      </c>
      <c r="M73">
        <f>_xlfn.XLOOKUP(DB_List[[#This Row],[Server ID]], [1]!Srv_List[Serverid], [1]!Srv_List[Total Memory (GB)])</f>
        <v>32</v>
      </c>
      <c r="N73" t="str">
        <f>DB_List[[#This Row],[Source Engine Type]]</f>
        <v>Oracle</v>
      </c>
      <c r="O73" t="str">
        <f>IF(DB_List[[#This Row],[ENV]] = "NonProduction", "Single-AZ", "Multi-AZ")</f>
        <v>Single-AZ</v>
      </c>
      <c r="S73" t="str">
        <f>IF(DB_List[[#This Row],[ENV]] = "NonProduction", "Standard", "Enterprise")</f>
        <v>Standard</v>
      </c>
      <c r="U73" t="str">
        <f>_xlfn.XLOOKUP(DB_List[[#This Row],[DB Instance Name]], [1]!Srv_List[HOSTNAME], [1]!Srv_List[ENV], "Not Found", 0)</f>
        <v>NonProduction</v>
      </c>
      <c r="V73" t="str">
        <f>IF(DB_List[[#This Row],[ENV]] = "Production", "Y", "N")</f>
        <v>N</v>
      </c>
      <c r="AA73" t="str">
        <f>IF(DB_List[[#This Row],[Target Engine]] = "Oracle", "Rehost", "Replatform")</f>
        <v>Rehost</v>
      </c>
      <c r="AG73" s="10">
        <f>_xlfn.XLOOKUP(DB_List[[#This Row],[Server ID]], [1]!Srv_List[Serverid], [1]!Srv_List[avgCpuUsagePctDec (%)], "Not Found", 0)</f>
        <v>3.3500000000000002E-2</v>
      </c>
    </row>
    <row r="74" spans="1:33" x14ac:dyDescent="0.25">
      <c r="A74" s="5" t="s">
        <v>184</v>
      </c>
      <c r="B74" t="str">
        <f>DB_List[[#This Row],[DB Instance Name]]</f>
        <v>hd-cse-db-p05</v>
      </c>
      <c r="C74" s="6" t="s">
        <v>185</v>
      </c>
      <c r="D74" s="6" t="str">
        <f>_xlfn.XLOOKUP(_xlfn.SINGLE(DB_List[[#This Row],[AppName]]), [1]!App_List[App Name], [1]!App_List[App ID], "Not Found", 0)</f>
        <v>A16</v>
      </c>
      <c r="E74" s="7" t="s">
        <v>109</v>
      </c>
      <c r="F74" t="str">
        <f>IF([1]!Srv_List[[#This Row],[OpSys Name]] = "Microsoft Windows Server ", "SQL Server", "Oracle")</f>
        <v>Oracle</v>
      </c>
      <c r="I74" s="9">
        <v>35352.883199999997</v>
      </c>
      <c r="J74" s="9">
        <f>IF(DB_List[[#This Row],[Total Size (GB)]] &lt; 1024, 1024, IF(DB_List[[#This Row],[Total Size (GB)]] &gt; 16000, 16000, _xlfn.SINGLE(DB_List[Total Size (GB)])))</f>
        <v>16000</v>
      </c>
      <c r="K74" t="str">
        <f>_xlfn.XLOOKUP(DB_List[[#This Row],[DB Instance Name]], [1]!Srv_List[HOSTNAME], [1]!Srv_List[Serverid], "Not Found", 0)</f>
        <v>S148</v>
      </c>
      <c r="L74">
        <f>_xlfn.XLOOKUP(DB_List[[#This Row],[Server ID]], [1]!Srv_List[Serverid], [1]!Srv_List[numCpus])</f>
        <v>16</v>
      </c>
      <c r="M74">
        <f>_xlfn.XLOOKUP(DB_List[[#This Row],[Server ID]], [1]!Srv_List[Serverid], [1]!Srv_List[Total Memory (GB)])</f>
        <v>96</v>
      </c>
      <c r="N74" t="str">
        <f>DB_List[[#This Row],[Source Engine Type]]</f>
        <v>Oracle</v>
      </c>
      <c r="O74" t="str">
        <f>IF(DB_List[[#This Row],[ENV]] = "NonProduction", "Single-AZ", "Multi-AZ")</f>
        <v>Single-AZ</v>
      </c>
      <c r="S74" t="str">
        <f>IF(DB_List[[#This Row],[ENV]] = "NonProduction", "Standard", "Enterprise")</f>
        <v>Standard</v>
      </c>
      <c r="U74" t="str">
        <f>_xlfn.XLOOKUP(DB_List[[#This Row],[DB Instance Name]], [1]!Srv_List[HOSTNAME], [1]!Srv_List[ENV], "Not Found", 0)</f>
        <v>NonProduction</v>
      </c>
      <c r="V74" t="str">
        <f>IF(DB_List[[#This Row],[ENV]] = "Production", "Y", "N")</f>
        <v>N</v>
      </c>
      <c r="AA74" t="str">
        <f>IF(DB_List[[#This Row],[Target Engine]] = "Oracle", "Rehost", "Replatform")</f>
        <v>Rehost</v>
      </c>
      <c r="AG74" s="10">
        <f>_xlfn.XLOOKUP(DB_List[[#This Row],[Server ID]], [1]!Srv_List[Serverid], [1]!Srv_List[avgCpuUsagePctDec (%)], "Not Found", 0)</f>
        <v>1.37E-2</v>
      </c>
    </row>
    <row r="75" spans="1:33" x14ac:dyDescent="0.25">
      <c r="A75" s="5" t="s">
        <v>186</v>
      </c>
      <c r="B75" t="str">
        <f>DB_List[[#This Row],[DB Instance Name]]</f>
        <v>hd-ptc-db-pt05</v>
      </c>
      <c r="C75" s="6" t="s">
        <v>187</v>
      </c>
      <c r="D75" s="6" t="str">
        <f>_xlfn.XLOOKUP(_xlfn.SINGLE(DB_List[[#This Row],[AppName]]), [1]!App_List[App Name], [1]!App_List[App ID], "Not Found", 0)</f>
        <v>A17</v>
      </c>
      <c r="E75" s="12" t="s">
        <v>188</v>
      </c>
      <c r="F75" t="str">
        <f>IF([1]!Srv_List[[#This Row],[OpSys Name]] = "Microsoft Windows Server ", "SQL Server", "Oracle")</f>
        <v>Oracle</v>
      </c>
      <c r="I75" s="9">
        <v>1238.4767999999999</v>
      </c>
      <c r="J75" s="9">
        <f>IF(DB_List[[#This Row],[Total Size (GB)]] &lt; 1024, 1024, IF(DB_List[[#This Row],[Total Size (GB)]] &gt; 16000, 16000, _xlfn.SINGLE(DB_List[Total Size (GB)])))</f>
        <v>1238.4767999999999</v>
      </c>
      <c r="K75" t="str">
        <f>_xlfn.XLOOKUP(DB_List[[#This Row],[DB Instance Name]], [1]!Srv_List[HOSTNAME], [1]!Srv_List[Serverid], "Not Found", 0)</f>
        <v>S152</v>
      </c>
      <c r="L75">
        <f>_xlfn.XLOOKUP(DB_List[[#This Row],[Server ID]], [1]!Srv_List[Serverid], [1]!Srv_List[numCpus])</f>
        <v>4</v>
      </c>
      <c r="M75">
        <f>_xlfn.XLOOKUP(DB_List[[#This Row],[Server ID]], [1]!Srv_List[Serverid], [1]!Srv_List[Total Memory (GB)])</f>
        <v>32</v>
      </c>
      <c r="N75" t="str">
        <f>DB_List[[#This Row],[Source Engine Type]]</f>
        <v>Oracle</v>
      </c>
      <c r="O75" t="str">
        <f>IF(DB_List[[#This Row],[ENV]] = "NonProduction", "Single-AZ", "Multi-AZ")</f>
        <v>Single-AZ</v>
      </c>
      <c r="S75" t="str">
        <f>IF(DB_List[[#This Row],[ENV]] = "NonProduction", "Standard", "Enterprise")</f>
        <v>Standard</v>
      </c>
      <c r="U75" t="str">
        <f>_xlfn.XLOOKUP(DB_List[[#This Row],[DB Instance Name]], [1]!Srv_List[HOSTNAME], [1]!Srv_List[ENV], "Not Found", 0)</f>
        <v>NonProduction</v>
      </c>
      <c r="V75" t="str">
        <f>IF(DB_List[[#This Row],[ENV]] = "Production", "Y", "N")</f>
        <v>N</v>
      </c>
      <c r="AA75" t="str">
        <f>IF(DB_List[[#This Row],[Target Engine]] = "Oracle", "Rehost", "Replatform")</f>
        <v>Rehost</v>
      </c>
      <c r="AG75" s="10">
        <f>_xlfn.XLOOKUP(DB_List[[#This Row],[Server ID]], [1]!Srv_List[Serverid], [1]!Srv_List[avgCpuUsagePctDec (%)], "Not Found", 0)</f>
        <v>9.7000000000000003E-3</v>
      </c>
    </row>
    <row r="76" spans="1:33" x14ac:dyDescent="0.25">
      <c r="A76" s="5" t="s">
        <v>189</v>
      </c>
      <c r="B76" t="str">
        <f>DB_List[[#This Row],[DB Instance Name]]</f>
        <v>hd-ptc-db1-p05</v>
      </c>
      <c r="C76" s="6" t="s">
        <v>190</v>
      </c>
      <c r="D76" s="6" t="str">
        <f>_xlfn.XLOOKUP(_xlfn.SINGLE(DB_List[[#This Row],[AppName]]), [1]!App_List[App Name], [1]!App_List[App ID], "Not Found", 0)</f>
        <v>A17</v>
      </c>
      <c r="E76" s="12" t="s">
        <v>188</v>
      </c>
      <c r="F76" t="str">
        <f>IF([1]!Srv_List[[#This Row],[OpSys Name]] = "Microsoft Windows Server ", "SQL Server", "Oracle")</f>
        <v>Oracle</v>
      </c>
      <c r="I76" s="9">
        <v>646.61595</v>
      </c>
      <c r="J76" s="9">
        <f>IF(DB_List[[#This Row],[Total Size (GB)]] &lt; 1024, 1024, IF(DB_List[[#This Row],[Total Size (GB)]] &gt; 16000, 16000, _xlfn.SINGLE(DB_List[Total Size (GB)])))</f>
        <v>1024</v>
      </c>
      <c r="K76" t="str">
        <f>_xlfn.XLOOKUP(DB_List[[#This Row],[DB Instance Name]], [1]!Srv_List[HOSTNAME], [1]!Srv_List[Serverid], "Not Found", 0)</f>
        <v>S157</v>
      </c>
      <c r="L76">
        <f>_xlfn.XLOOKUP(DB_List[[#This Row],[Server ID]], [1]!Srv_List[Serverid], [1]!Srv_List[numCpus])</f>
        <v>4</v>
      </c>
      <c r="M76">
        <f>_xlfn.XLOOKUP(DB_List[[#This Row],[Server ID]], [1]!Srv_List[Serverid], [1]!Srv_List[Total Memory (GB)])</f>
        <v>128</v>
      </c>
      <c r="N76" t="str">
        <f>DB_List[[#This Row],[Source Engine Type]]</f>
        <v>Oracle</v>
      </c>
      <c r="O76" t="str">
        <f>IF(DB_List[[#This Row],[ENV]] = "NonProduction", "Single-AZ", "Multi-AZ")</f>
        <v>Single-AZ</v>
      </c>
      <c r="S76" t="str">
        <f>IF(DB_List[[#This Row],[ENV]] = "NonProduction", "Standard", "Enterprise")</f>
        <v>Standard</v>
      </c>
      <c r="U76" t="str">
        <f>_xlfn.XLOOKUP(DB_List[[#This Row],[DB Instance Name]], [1]!Srv_List[HOSTNAME], [1]!Srv_List[ENV], "Not Found", 0)</f>
        <v>NonProduction</v>
      </c>
      <c r="V76" t="str">
        <f>IF(DB_List[[#This Row],[ENV]] = "Production", "Y", "N")</f>
        <v>N</v>
      </c>
      <c r="AA76" t="str">
        <f>IF(DB_List[[#This Row],[Target Engine]] = "Oracle", "Rehost", "Replatform")</f>
        <v>Rehost</v>
      </c>
      <c r="AG76" s="10">
        <f>_xlfn.XLOOKUP(DB_List[[#This Row],[Server ID]], [1]!Srv_List[Serverid], [1]!Srv_List[avgCpuUsagePctDec (%)], "Not Found", 0)</f>
        <v>0.1847</v>
      </c>
    </row>
    <row r="77" spans="1:33" x14ac:dyDescent="0.25">
      <c r="A77" s="5" t="s">
        <v>191</v>
      </c>
      <c r="B77" t="str">
        <f>DB_List[[#This Row],[DB Instance Name]]</f>
        <v>hd-ptc-db-p05</v>
      </c>
      <c r="C77" s="6" t="s">
        <v>192</v>
      </c>
      <c r="D77" s="6" t="str">
        <f>_xlfn.XLOOKUP(_xlfn.SINGLE(DB_List[[#This Row],[AppName]]), [1]!App_List[App Name], [1]!App_List[App ID], "Not Found", 0)</f>
        <v>A17</v>
      </c>
      <c r="E77" s="12" t="s">
        <v>188</v>
      </c>
      <c r="F77" t="str">
        <f>IF([1]!Srv_List[[#This Row],[OpSys Name]] = "Microsoft Windows Server ", "SQL Server", "Oracle")</f>
        <v>Oracle</v>
      </c>
      <c r="I77" s="9">
        <v>1238.4767999999999</v>
      </c>
      <c r="J77" s="9">
        <f>IF(DB_List[[#This Row],[Total Size (GB)]] &lt; 1024, 1024, IF(DB_List[[#This Row],[Total Size (GB)]] &gt; 16000, 16000, _xlfn.SINGLE(DB_List[Total Size (GB)])))</f>
        <v>1238.4767999999999</v>
      </c>
      <c r="K77" t="str">
        <f>_xlfn.XLOOKUP(DB_List[[#This Row],[DB Instance Name]], [1]!Srv_List[HOSTNAME], [1]!Srv_List[Serverid], "Not Found", 0)</f>
        <v>S158</v>
      </c>
      <c r="L77">
        <f>_xlfn.XLOOKUP(DB_List[[#This Row],[Server ID]], [1]!Srv_List[Serverid], [1]!Srv_List[numCpus])</f>
        <v>4</v>
      </c>
      <c r="M77">
        <f>_xlfn.XLOOKUP(DB_List[[#This Row],[Server ID]], [1]!Srv_List[Serverid], [1]!Srv_List[Total Memory (GB)])</f>
        <v>16</v>
      </c>
      <c r="N77" t="str">
        <f>DB_List[[#This Row],[Source Engine Type]]</f>
        <v>Oracle</v>
      </c>
      <c r="O77" t="str">
        <f>IF(DB_List[[#This Row],[ENV]] = "NonProduction", "Single-AZ", "Multi-AZ")</f>
        <v>Single-AZ</v>
      </c>
      <c r="S77" t="str">
        <f>IF(DB_List[[#This Row],[ENV]] = "NonProduction", "Standard", "Enterprise")</f>
        <v>Standard</v>
      </c>
      <c r="U77" t="str">
        <f>_xlfn.XLOOKUP(DB_List[[#This Row],[DB Instance Name]], [1]!Srv_List[HOSTNAME], [1]!Srv_List[ENV], "Not Found", 0)</f>
        <v>NonProduction</v>
      </c>
      <c r="V77" t="str">
        <f>IF(DB_List[[#This Row],[ENV]] = "Production", "Y", "N")</f>
        <v>N</v>
      </c>
      <c r="AA77" t="str">
        <f>IF(DB_List[[#This Row],[Target Engine]] = "Oracle", "Rehost", "Replatform")</f>
        <v>Rehost</v>
      </c>
      <c r="AG77" s="10">
        <f>_xlfn.XLOOKUP(DB_List[[#This Row],[Server ID]], [1]!Srv_List[Serverid], [1]!Srv_List[avgCpuUsagePctDec (%)], "Not Found", 0)</f>
        <v>7.9000000000000008E-3</v>
      </c>
    </row>
    <row r="78" spans="1:33" x14ac:dyDescent="0.25">
      <c r="A78" s="5" t="s">
        <v>193</v>
      </c>
      <c r="B78" t="str">
        <f>DB_List[[#This Row],[DB Instance Name]]</f>
        <v>hd-dwh-db-d05</v>
      </c>
      <c r="C78" s="6" t="s">
        <v>194</v>
      </c>
      <c r="D78" s="6" t="str">
        <f>_xlfn.XLOOKUP(_xlfn.SINGLE(DB_List[[#This Row],[AppName]]), [1]!App_List[App Name], [1]!App_List[App ID], "Not Found", 0)</f>
        <v>A18</v>
      </c>
      <c r="E78" s="7" t="s">
        <v>195</v>
      </c>
      <c r="F78" t="str">
        <f>IF([1]!Srv_List[[#This Row],[OpSys Name]] = "Microsoft Windows Server ", "SQL Server", "Oracle")</f>
        <v>Oracle</v>
      </c>
      <c r="I78" s="9">
        <v>9119.6927999999989</v>
      </c>
      <c r="J78" s="9">
        <f>IF(DB_List[[#This Row],[Total Size (GB)]] &lt; 1024, 1024, IF(DB_List[[#This Row],[Total Size (GB)]] &gt; 16000, 16000, _xlfn.SINGLE(DB_List[Total Size (GB)])))</f>
        <v>9119.6927999999989</v>
      </c>
      <c r="K78" t="str">
        <f>_xlfn.XLOOKUP(DB_List[[#This Row],[DB Instance Name]], [1]!Srv_List[HOSTNAME], [1]!Srv_List[Serverid], "Not Found", 0)</f>
        <v>S159</v>
      </c>
      <c r="L78">
        <f>_xlfn.XLOOKUP(DB_List[[#This Row],[Server ID]], [1]!Srv_List[Serverid], [1]!Srv_List[numCpus])</f>
        <v>4</v>
      </c>
      <c r="M78">
        <f>_xlfn.XLOOKUP(DB_List[[#This Row],[Server ID]], [1]!Srv_List[Serverid], [1]!Srv_List[Total Memory (GB)])</f>
        <v>32</v>
      </c>
      <c r="N78" t="str">
        <f>DB_List[[#This Row],[Source Engine Type]]</f>
        <v>Oracle</v>
      </c>
      <c r="O78" t="str">
        <f>IF(DB_List[[#This Row],[ENV]] = "NonProduction", "Single-AZ", "Multi-AZ")</f>
        <v>Multi-AZ</v>
      </c>
      <c r="S78" t="str">
        <f>IF(DB_List[[#This Row],[ENV]] = "NonProduction", "Standard", "Enterprise")</f>
        <v>Enterprise</v>
      </c>
      <c r="U78" t="str">
        <f>_xlfn.XLOOKUP(DB_List[[#This Row],[DB Instance Name]], [1]!Srv_List[HOSTNAME], [1]!Srv_List[ENV], "Not Found", 0)</f>
        <v>Production</v>
      </c>
      <c r="V78" t="str">
        <f>IF(DB_List[[#This Row],[ENV]] = "Production", "Y", "N")</f>
        <v>Y</v>
      </c>
      <c r="AA78" t="str">
        <f>IF(DB_List[[#This Row],[Target Engine]] = "Oracle", "Rehost", "Replatform")</f>
        <v>Rehost</v>
      </c>
      <c r="AG78" s="10">
        <f>_xlfn.XLOOKUP(DB_List[[#This Row],[Server ID]], [1]!Srv_List[Serverid], [1]!Srv_List[avgCpuUsagePctDec (%)], "Not Found", 0)</f>
        <v>4.9099999999999998E-2</v>
      </c>
    </row>
    <row r="79" spans="1:33" x14ac:dyDescent="0.25">
      <c r="A79" s="5" t="s">
        <v>196</v>
      </c>
      <c r="B79" t="str">
        <f>DB_List[[#This Row],[DB Instance Name]]</f>
        <v>hd-dwh-db-pt05</v>
      </c>
      <c r="C79" s="6" t="s">
        <v>197</v>
      </c>
      <c r="D79" s="6" t="str">
        <f>_xlfn.XLOOKUP(_xlfn.SINGLE(DB_List[[#This Row],[AppName]]), [1]!App_List[App Name], [1]!App_List[App ID], "Not Found", 0)</f>
        <v>A18</v>
      </c>
      <c r="E79" s="7" t="s">
        <v>195</v>
      </c>
      <c r="F79" t="str">
        <f>IF([1]!Srv_List[[#This Row],[OpSys Name]] = "Microsoft Windows Server ", "SQL Server", "Oracle")</f>
        <v>Oracle</v>
      </c>
      <c r="I79" s="9">
        <v>19027.507199999996</v>
      </c>
      <c r="J79" s="9">
        <f>IF(DB_List[[#This Row],[Total Size (GB)]] &lt; 1024, 1024, IF(DB_List[[#This Row],[Total Size (GB)]] &gt; 16000, 16000, _xlfn.SINGLE(DB_List[Total Size (GB)])))</f>
        <v>16000</v>
      </c>
      <c r="K79" t="str">
        <f>_xlfn.XLOOKUP(DB_List[[#This Row],[DB Instance Name]], [1]!Srv_List[HOSTNAME], [1]!Srv_List[Serverid], "Not Found", 0)</f>
        <v>S160</v>
      </c>
      <c r="L79">
        <f>_xlfn.XLOOKUP(DB_List[[#This Row],[Server ID]], [1]!Srv_List[Serverid], [1]!Srv_List[numCpus])</f>
        <v>20</v>
      </c>
      <c r="M79">
        <f>_xlfn.XLOOKUP(DB_List[[#This Row],[Server ID]], [1]!Srv_List[Serverid], [1]!Srv_List[Total Memory (GB)])</f>
        <v>16</v>
      </c>
      <c r="N79" t="str">
        <f>DB_List[[#This Row],[Source Engine Type]]</f>
        <v>Oracle</v>
      </c>
      <c r="O79" t="str">
        <f>IF(DB_List[[#This Row],[ENV]] = "NonProduction", "Single-AZ", "Multi-AZ")</f>
        <v>Single-AZ</v>
      </c>
      <c r="S79" t="str">
        <f>IF(DB_List[[#This Row],[ENV]] = "NonProduction", "Standard", "Enterprise")</f>
        <v>Standard</v>
      </c>
      <c r="U79" t="str">
        <f>_xlfn.XLOOKUP(DB_List[[#This Row],[DB Instance Name]], [1]!Srv_List[HOSTNAME], [1]!Srv_List[ENV], "Not Found", 0)</f>
        <v>NonProduction</v>
      </c>
      <c r="V79" t="str">
        <f>IF(DB_List[[#This Row],[ENV]] = "Production", "Y", "N")</f>
        <v>N</v>
      </c>
      <c r="AA79" t="str">
        <f>IF(DB_List[[#This Row],[Target Engine]] = "Oracle", "Rehost", "Replatform")</f>
        <v>Rehost</v>
      </c>
      <c r="AG79" s="10">
        <f>_xlfn.XLOOKUP(DB_List[[#This Row],[Server ID]], [1]!Srv_List[Serverid], [1]!Srv_List[avgCpuUsagePctDec (%)], "Not Found", 0)</f>
        <v>1.29E-2</v>
      </c>
    </row>
    <row r="80" spans="1:33" x14ac:dyDescent="0.25">
      <c r="A80" s="5" t="s">
        <v>198</v>
      </c>
      <c r="B80" t="str">
        <f>DB_List[[#This Row],[DB Instance Name]]</f>
        <v>hd-dwh-db-cln1a</v>
      </c>
      <c r="C80" s="6" t="s">
        <v>199</v>
      </c>
      <c r="D80" s="6" t="str">
        <f>_xlfn.XLOOKUP(_xlfn.SINGLE(DB_List[[#This Row],[AppName]]), [1]!App_List[App Name], [1]!App_List[App ID], "Not Found", 0)</f>
        <v>A18</v>
      </c>
      <c r="E80" s="7" t="s">
        <v>195</v>
      </c>
      <c r="F80" t="str">
        <f>IF([1]!Srv_List[[#This Row],[OpSys Name]] = "Microsoft Windows Server ", "SQL Server", "Oracle")</f>
        <v>Oracle</v>
      </c>
      <c r="I80" s="9">
        <v>943.48095000000001</v>
      </c>
      <c r="J80" s="9">
        <f>IF(DB_List[[#This Row],[Total Size (GB)]] &lt; 1024, 1024, IF(DB_List[[#This Row],[Total Size (GB)]] &gt; 16000, 16000, _xlfn.SINGLE(DB_List[Total Size (GB)])))</f>
        <v>1024</v>
      </c>
      <c r="K80" t="str">
        <f>_xlfn.XLOOKUP(DB_List[[#This Row],[DB Instance Name]], [1]!Srv_List[HOSTNAME], [1]!Srv_List[Serverid], "Not Found", 0)</f>
        <v>S161</v>
      </c>
      <c r="L80">
        <f>_xlfn.XLOOKUP(DB_List[[#This Row],[Server ID]], [1]!Srv_List[Serverid], [1]!Srv_List[numCpus])</f>
        <v>8</v>
      </c>
      <c r="M80">
        <f>_xlfn.XLOOKUP(DB_List[[#This Row],[Server ID]], [1]!Srv_List[Serverid], [1]!Srv_List[Total Memory (GB)])</f>
        <v>32</v>
      </c>
      <c r="N80" t="str">
        <f>DB_List[[#This Row],[Source Engine Type]]</f>
        <v>Oracle</v>
      </c>
      <c r="O80" t="str">
        <f>IF(DB_List[[#This Row],[ENV]] = "NonProduction", "Single-AZ", "Multi-AZ")</f>
        <v>Single-AZ</v>
      </c>
      <c r="S80" t="str">
        <f>IF(DB_List[[#This Row],[ENV]] = "NonProduction", "Standard", "Enterprise")</f>
        <v>Standard</v>
      </c>
      <c r="U80" t="str">
        <f>_xlfn.XLOOKUP(DB_List[[#This Row],[DB Instance Name]], [1]!Srv_List[HOSTNAME], [1]!Srv_List[ENV], "Not Found", 0)</f>
        <v>NonProduction</v>
      </c>
      <c r="V80" t="str">
        <f>IF(DB_List[[#This Row],[ENV]] = "Production", "Y", "N")</f>
        <v>N</v>
      </c>
      <c r="AA80" t="str">
        <f>IF(DB_List[[#This Row],[Target Engine]] = "Oracle", "Rehost", "Replatform")</f>
        <v>Rehost</v>
      </c>
      <c r="AG80" s="10">
        <f>_xlfn.XLOOKUP(DB_List[[#This Row],[Server ID]], [1]!Srv_List[Serverid], [1]!Srv_List[avgCpuUsagePctDec (%)], "Not Found", 0)</f>
        <v>5.4999999999999997E-3</v>
      </c>
    </row>
    <row r="81" spans="1:33" x14ac:dyDescent="0.25">
      <c r="A81" s="5" t="s">
        <v>200</v>
      </c>
      <c r="B81" t="str">
        <f>DB_List[[#This Row],[DB Instance Name]]</f>
        <v>hd-dwh-db-p05</v>
      </c>
      <c r="C81" s="6" t="s">
        <v>201</v>
      </c>
      <c r="D81" s="6" t="str">
        <f>_xlfn.XLOOKUP(_xlfn.SINGLE(DB_List[[#This Row],[AppName]]), [1]!App_List[App Name], [1]!App_List[App ID], "Not Found", 0)</f>
        <v>A18</v>
      </c>
      <c r="E81" s="7" t="s">
        <v>195</v>
      </c>
      <c r="F81" t="str">
        <f>IF([1]!Srv_List[[#This Row],[OpSys Name]] = "Microsoft Windows Server ", "SQL Server", "Oracle")</f>
        <v>Oracle</v>
      </c>
      <c r="I81" s="9">
        <v>21729.6384</v>
      </c>
      <c r="J81" s="9">
        <f>IF(DB_List[[#This Row],[Total Size (GB)]] &lt; 1024, 1024, IF(DB_List[[#This Row],[Total Size (GB)]] &gt; 16000, 16000, _xlfn.SINGLE(DB_List[Total Size (GB)])))</f>
        <v>16000</v>
      </c>
      <c r="K81" t="str">
        <f>_xlfn.XLOOKUP(DB_List[[#This Row],[DB Instance Name]], [1]!Srv_List[HOSTNAME], [1]!Srv_List[Serverid], "Not Found", 0)</f>
        <v>S162</v>
      </c>
      <c r="L81">
        <f>_xlfn.XLOOKUP(DB_List[[#This Row],[Server ID]], [1]!Srv_List[Serverid], [1]!Srv_List[numCpus])</f>
        <v>64</v>
      </c>
      <c r="M81">
        <f>_xlfn.XLOOKUP(DB_List[[#This Row],[Server ID]], [1]!Srv_List[Serverid], [1]!Srv_List[Total Memory (GB)])</f>
        <v>32</v>
      </c>
      <c r="N81" t="str">
        <f>DB_List[[#This Row],[Source Engine Type]]</f>
        <v>Oracle</v>
      </c>
      <c r="O81" t="str">
        <f>IF(DB_List[[#This Row],[ENV]] = "NonProduction", "Single-AZ", "Multi-AZ")</f>
        <v>Multi-AZ</v>
      </c>
      <c r="S81" t="str">
        <f>IF(DB_List[[#This Row],[ENV]] = "NonProduction", "Standard", "Enterprise")</f>
        <v>Enterprise</v>
      </c>
      <c r="U81" t="str">
        <f>_xlfn.XLOOKUP(DB_List[[#This Row],[DB Instance Name]], [1]!Srv_List[HOSTNAME], [1]!Srv_List[ENV], "Not Found", 0)</f>
        <v>Production</v>
      </c>
      <c r="V81" t="str">
        <f>IF(DB_List[[#This Row],[ENV]] = "Production", "Y", "N")</f>
        <v>Y</v>
      </c>
      <c r="AA81" t="str">
        <f>IF(DB_List[[#This Row],[Target Engine]] = "Oracle", "Rehost", "Replatform")</f>
        <v>Rehost</v>
      </c>
      <c r="AG81" s="10">
        <f>_xlfn.XLOOKUP(DB_List[[#This Row],[Server ID]], [1]!Srv_List[Serverid], [1]!Srv_List[avgCpuUsagePctDec (%)], "Not Found", 0)</f>
        <v>3.3E-3</v>
      </c>
    </row>
    <row r="82" spans="1:33" x14ac:dyDescent="0.25">
      <c r="A82" s="5" t="s">
        <v>202</v>
      </c>
      <c r="B82" t="str">
        <f>DB_List[[#This Row],[DB Instance Name]]</f>
        <v>hd-dcp-db1-f2</v>
      </c>
      <c r="C82" s="6" t="s">
        <v>203</v>
      </c>
      <c r="D82" s="6" t="str">
        <f>_xlfn.XLOOKUP(_xlfn.SINGLE(DB_List[[#This Row],[AppName]]), [1]!App_List[App Name], [1]!App_List[App ID], "Not Found", 0)</f>
        <v>A19</v>
      </c>
      <c r="E82" s="7" t="s">
        <v>204</v>
      </c>
      <c r="F82" t="str">
        <f>IF([1]!Srv_List[[#This Row],[OpSys Name]] = "Microsoft Windows Server ", "SQL Server", "Oracle")</f>
        <v>SQL Server</v>
      </c>
      <c r="I82" s="9">
        <v>535.56645000000003</v>
      </c>
      <c r="J82" s="9">
        <f>IF(DB_List[[#This Row],[Total Size (GB)]] &lt; 1024, 1024, IF(DB_List[[#This Row],[Total Size (GB)]] &gt; 16000, 16000, _xlfn.SINGLE(DB_List[Total Size (GB)])))</f>
        <v>1024</v>
      </c>
      <c r="K82" t="str">
        <f>_xlfn.XLOOKUP(DB_List[[#This Row],[DB Instance Name]], [1]!Srv_List[HOSTNAME], [1]!Srv_List[Serverid], "Not Found", 0)</f>
        <v>S196</v>
      </c>
      <c r="L82">
        <f>_xlfn.XLOOKUP(DB_List[[#This Row],[Server ID]], [1]!Srv_List[Serverid], [1]!Srv_List[numCpus])</f>
        <v>2</v>
      </c>
      <c r="M82">
        <f>_xlfn.XLOOKUP(DB_List[[#This Row],[Server ID]], [1]!Srv_List[Serverid], [1]!Srv_List[Total Memory (GB)])</f>
        <v>8</v>
      </c>
      <c r="N82" t="str">
        <f>DB_List[[#This Row],[Source Engine Type]]</f>
        <v>SQL Server</v>
      </c>
      <c r="O82" t="str">
        <f>IF(DB_List[[#This Row],[ENV]] = "NonProduction", "Single-AZ", "Multi-AZ")</f>
        <v>Single-AZ</v>
      </c>
      <c r="S82" t="str">
        <f>IF(DB_List[[#This Row],[ENV]] = "NonProduction", "Standard", "Enterprise")</f>
        <v>Standard</v>
      </c>
      <c r="U82" t="str">
        <f>_xlfn.XLOOKUP(DB_List[[#This Row],[DB Instance Name]], [1]!Srv_List[HOSTNAME], [1]!Srv_List[ENV], "Not Found", 0)</f>
        <v>NonProduction</v>
      </c>
      <c r="V82" t="str">
        <f>IF(DB_List[[#This Row],[ENV]] = "Production", "Y", "N")</f>
        <v>N</v>
      </c>
      <c r="AA82" t="str">
        <f>IF(DB_List[[#This Row],[Target Engine]] = "Oracle", "Rehost", "Replatform")</f>
        <v>Replatform</v>
      </c>
      <c r="AG82" s="10">
        <f>_xlfn.XLOOKUP(DB_List[[#This Row],[Server ID]], [1]!Srv_List[Serverid], [1]!Srv_List[avgCpuUsagePctDec (%)], "Not Found", 0)</f>
        <v>0.42430000000000001</v>
      </c>
    </row>
    <row r="83" spans="1:33" x14ac:dyDescent="0.25">
      <c r="A83" s="5" t="s">
        <v>205</v>
      </c>
      <c r="B83" t="str">
        <f>DB_List[[#This Row],[DB Instance Name]]</f>
        <v>hd-dcp-db1-pt2</v>
      </c>
      <c r="C83" s="6" t="s">
        <v>206</v>
      </c>
      <c r="D83" s="6" t="str">
        <f>_xlfn.XLOOKUP(_xlfn.SINGLE(DB_List[[#This Row],[AppName]]), [1]!App_List[App Name], [1]!App_List[App ID], "Not Found", 0)</f>
        <v>A19</v>
      </c>
      <c r="E83" s="7" t="s">
        <v>204</v>
      </c>
      <c r="F83" t="str">
        <f>IF([1]!Srv_List[[#This Row],[OpSys Name]] = "Microsoft Windows Server ", "SQL Server", "Oracle")</f>
        <v>SQL Server</v>
      </c>
      <c r="I83" s="9">
        <v>640.01895000000002</v>
      </c>
      <c r="J83" s="9">
        <f>IF(DB_List[[#This Row],[Total Size (GB)]] &lt; 1024, 1024, IF(DB_List[[#This Row],[Total Size (GB)]] &gt; 16000, 16000, _xlfn.SINGLE(DB_List[Total Size (GB)])))</f>
        <v>1024</v>
      </c>
      <c r="K83" t="str">
        <f>_xlfn.XLOOKUP(DB_List[[#This Row],[DB Instance Name]], [1]!Srv_List[HOSTNAME], [1]!Srv_List[Serverid], "Not Found", 0)</f>
        <v>S197</v>
      </c>
      <c r="L83">
        <f>_xlfn.XLOOKUP(DB_List[[#This Row],[Server ID]], [1]!Srv_List[Serverid], [1]!Srv_List[numCpus])</f>
        <v>2</v>
      </c>
      <c r="M83">
        <f>_xlfn.XLOOKUP(DB_List[[#This Row],[Server ID]], [1]!Srv_List[Serverid], [1]!Srv_List[Total Memory (GB)])</f>
        <v>48</v>
      </c>
      <c r="N83" t="str">
        <f>DB_List[[#This Row],[Source Engine Type]]</f>
        <v>SQL Server</v>
      </c>
      <c r="O83" t="str">
        <f>IF(DB_List[[#This Row],[ENV]] = "NonProduction", "Single-AZ", "Multi-AZ")</f>
        <v>Single-AZ</v>
      </c>
      <c r="S83" t="str">
        <f>IF(DB_List[[#This Row],[ENV]] = "NonProduction", "Standard", "Enterprise")</f>
        <v>Standard</v>
      </c>
      <c r="U83" t="str">
        <f>_xlfn.XLOOKUP(DB_List[[#This Row],[DB Instance Name]], [1]!Srv_List[HOSTNAME], [1]!Srv_List[ENV], "Not Found", 0)</f>
        <v>NonProduction</v>
      </c>
      <c r="V83" t="str">
        <f>IF(DB_List[[#This Row],[ENV]] = "Production", "Y", "N")</f>
        <v>N</v>
      </c>
      <c r="AA83" t="str">
        <f>IF(DB_List[[#This Row],[Target Engine]] = "Oracle", "Rehost", "Replatform")</f>
        <v>Replatform</v>
      </c>
      <c r="AG83" s="10">
        <f>_xlfn.XLOOKUP(DB_List[[#This Row],[Server ID]], [1]!Srv_List[Serverid], [1]!Srv_List[avgCpuUsagePctDec (%)], "Not Found", 0)</f>
        <v>0.26750000000000002</v>
      </c>
    </row>
    <row r="84" spans="1:33" x14ac:dyDescent="0.25">
      <c r="A84" s="5" t="s">
        <v>207</v>
      </c>
      <c r="B84" t="str">
        <f>DB_List[[#This Row],[DB Instance Name]]</f>
        <v>hd-dcp-db-u2</v>
      </c>
      <c r="C84" s="6" t="s">
        <v>208</v>
      </c>
      <c r="D84" s="6" t="str">
        <f>_xlfn.XLOOKUP(_xlfn.SINGLE(DB_List[[#This Row],[AppName]]), [1]!App_List[App Name], [1]!App_List[App ID], "Not Found", 0)</f>
        <v>A19</v>
      </c>
      <c r="E84" s="7" t="s">
        <v>204</v>
      </c>
      <c r="F84" t="str">
        <f>IF([1]!Srv_List[[#This Row],[OpSys Name]] = "Microsoft Windows Server ", "SQL Server", "Oracle")</f>
        <v>SQL Server</v>
      </c>
      <c r="I84" s="9">
        <v>534.46695</v>
      </c>
      <c r="J84" s="9">
        <f>IF(DB_List[[#This Row],[Total Size (GB)]] &lt; 1024, 1024, IF(DB_List[[#This Row],[Total Size (GB)]] &gt; 16000, 16000, _xlfn.SINGLE(DB_List[Total Size (GB)])))</f>
        <v>1024</v>
      </c>
      <c r="K84" t="str">
        <f>_xlfn.XLOOKUP(DB_List[[#This Row],[DB Instance Name]], [1]!Srv_List[HOSTNAME], [1]!Srv_List[Serverid], "Not Found", 0)</f>
        <v>S198</v>
      </c>
      <c r="L84">
        <f>_xlfn.XLOOKUP(DB_List[[#This Row],[Server ID]], [1]!Srv_List[Serverid], [1]!Srv_List[numCpus])</f>
        <v>2</v>
      </c>
      <c r="M84">
        <f>_xlfn.XLOOKUP(DB_List[[#This Row],[Server ID]], [1]!Srv_List[Serverid], [1]!Srv_List[Total Memory (GB)])</f>
        <v>16</v>
      </c>
      <c r="N84" t="str">
        <f>DB_List[[#This Row],[Source Engine Type]]</f>
        <v>SQL Server</v>
      </c>
      <c r="O84" t="str">
        <f>IF(DB_List[[#This Row],[ENV]] = "NonProduction", "Single-AZ", "Multi-AZ")</f>
        <v>Single-AZ</v>
      </c>
      <c r="S84" t="str">
        <f>IF(DB_List[[#This Row],[ENV]] = "NonProduction", "Standard", "Enterprise")</f>
        <v>Standard</v>
      </c>
      <c r="U84" t="str">
        <f>_xlfn.XLOOKUP(DB_List[[#This Row],[DB Instance Name]], [1]!Srv_List[HOSTNAME], [1]!Srv_List[ENV], "Not Found", 0)</f>
        <v>NonProduction</v>
      </c>
      <c r="V84" t="str">
        <f>IF(DB_List[[#This Row],[ENV]] = "Production", "Y", "N")</f>
        <v>N</v>
      </c>
      <c r="AA84" t="str">
        <f>IF(DB_List[[#This Row],[Target Engine]] = "Oracle", "Rehost", "Replatform")</f>
        <v>Replatform</v>
      </c>
      <c r="AG84" s="10">
        <f>_xlfn.XLOOKUP(DB_List[[#This Row],[Server ID]], [1]!Srv_List[Serverid], [1]!Srv_List[avgCpuUsagePctDec (%)], "Not Found", 0)</f>
        <v>0.19409999999999999</v>
      </c>
    </row>
    <row r="85" spans="1:33" x14ac:dyDescent="0.25">
      <c r="A85" s="5" t="s">
        <v>209</v>
      </c>
      <c r="B85" t="str">
        <f>DB_List[[#This Row],[DB Instance Name]]</f>
        <v>hd-dcp-db1-p2</v>
      </c>
      <c r="C85" s="6" t="s">
        <v>210</v>
      </c>
      <c r="D85" s="6" t="str">
        <f>_xlfn.XLOOKUP(_xlfn.SINGLE(DB_List[[#This Row],[AppName]]), [1]!App_List[App Name], [1]!App_List[App ID], "Not Found", 0)</f>
        <v>A19</v>
      </c>
      <c r="E85" s="7" t="s">
        <v>204</v>
      </c>
      <c r="F85" t="str">
        <f>IF([1]!Srv_List[[#This Row],[OpSys Name]] = "Microsoft Windows Server ", "SQL Server", "Oracle")</f>
        <v>SQL Server</v>
      </c>
      <c r="I85" s="9">
        <v>988.56044999999995</v>
      </c>
      <c r="J85" s="9">
        <f>IF(DB_List[[#This Row],[Total Size (GB)]] &lt; 1024, 1024, IF(DB_List[[#This Row],[Total Size (GB)]] &gt; 16000, 16000, _xlfn.SINGLE(DB_List[Total Size (GB)])))</f>
        <v>1024</v>
      </c>
      <c r="K85" t="str">
        <f>_xlfn.XLOOKUP(DB_List[[#This Row],[DB Instance Name]], [1]!Srv_List[HOSTNAME], [1]!Srv_List[Serverid], "Not Found", 0)</f>
        <v>S199</v>
      </c>
      <c r="L85">
        <f>_xlfn.XLOOKUP(DB_List[[#This Row],[Server ID]], [1]!Srv_List[Serverid], [1]!Srv_List[numCpus])</f>
        <v>4</v>
      </c>
      <c r="M85">
        <f>_xlfn.XLOOKUP(DB_List[[#This Row],[Server ID]], [1]!Srv_List[Serverid], [1]!Srv_List[Total Memory (GB)])</f>
        <v>16</v>
      </c>
      <c r="N85" t="str">
        <f>DB_List[[#This Row],[Source Engine Type]]</f>
        <v>SQL Server</v>
      </c>
      <c r="O85" t="str">
        <f>IF(DB_List[[#This Row],[ENV]] = "NonProduction", "Single-AZ", "Multi-AZ")</f>
        <v>Single-AZ</v>
      </c>
      <c r="S85" t="str">
        <f>IF(DB_List[[#This Row],[ENV]] = "NonProduction", "Standard", "Enterprise")</f>
        <v>Standard</v>
      </c>
      <c r="U85" t="str">
        <f>_xlfn.XLOOKUP(DB_List[[#This Row],[DB Instance Name]], [1]!Srv_List[HOSTNAME], [1]!Srv_List[ENV], "Not Found", 0)</f>
        <v>NonProduction</v>
      </c>
      <c r="V85" t="str">
        <f>IF(DB_List[[#This Row],[ENV]] = "Production", "Y", "N")</f>
        <v>N</v>
      </c>
      <c r="AA85" t="str">
        <f>IF(DB_List[[#This Row],[Target Engine]] = "Oracle", "Rehost", "Replatform")</f>
        <v>Replatform</v>
      </c>
      <c r="AG85" s="10">
        <f>_xlfn.XLOOKUP(DB_List[[#This Row],[Server ID]], [1]!Srv_List[Serverid], [1]!Srv_List[avgCpuUsagePctDec (%)], "Not Found", 0)</f>
        <v>0.25159999999999999</v>
      </c>
    </row>
    <row r="86" spans="1:33" x14ac:dyDescent="0.25">
      <c r="A86" s="5" t="s">
        <v>211</v>
      </c>
      <c r="B86" t="str">
        <f>DB_List[[#This Row],[DB Instance Name]]</f>
        <v>hd-dcp-db-d1</v>
      </c>
      <c r="C86" s="6" t="s">
        <v>212</v>
      </c>
      <c r="D86" s="6" t="str">
        <f>_xlfn.XLOOKUP(_xlfn.SINGLE(DB_List[[#This Row],[AppName]]), [1]!App_List[App Name], [1]!App_List[App ID], "Not Found", 0)</f>
        <v>A19</v>
      </c>
      <c r="E86" s="7" t="s">
        <v>204</v>
      </c>
      <c r="F86" t="str">
        <f>IF([1]!Srv_List[[#This Row],[OpSys Name]] = "Microsoft Windows Server ", "SQL Server", "Oracle")</f>
        <v>SQL Server</v>
      </c>
      <c r="I86" s="9">
        <v>517.97444999999993</v>
      </c>
      <c r="J86" s="9">
        <f>IF(DB_List[[#This Row],[Total Size (GB)]] &lt; 1024, 1024, IF(DB_List[[#This Row],[Total Size (GB)]] &gt; 16000, 16000, _xlfn.SINGLE(DB_List[Total Size (GB)])))</f>
        <v>1024</v>
      </c>
      <c r="K86" t="str">
        <f>_xlfn.XLOOKUP(DB_List[[#This Row],[DB Instance Name]], [1]!Srv_List[HOSTNAME], [1]!Srv_List[Serverid], "Not Found", 0)</f>
        <v>S200</v>
      </c>
      <c r="L86">
        <f>_xlfn.XLOOKUP(DB_List[[#This Row],[Server ID]], [1]!Srv_List[Serverid], [1]!Srv_List[numCpus])</f>
        <v>2</v>
      </c>
      <c r="M86">
        <f>_xlfn.XLOOKUP(DB_List[[#This Row],[Server ID]], [1]!Srv_List[Serverid], [1]!Srv_List[Total Memory (GB)])</f>
        <v>16</v>
      </c>
      <c r="N86" t="str">
        <f>DB_List[[#This Row],[Source Engine Type]]</f>
        <v>SQL Server</v>
      </c>
      <c r="O86" t="str">
        <f>IF(DB_List[[#This Row],[ENV]] = "NonProduction", "Single-AZ", "Multi-AZ")</f>
        <v>Single-AZ</v>
      </c>
      <c r="S86" t="str">
        <f>IF(DB_List[[#This Row],[ENV]] = "NonProduction", "Standard", "Enterprise")</f>
        <v>Standard</v>
      </c>
      <c r="U86" t="str">
        <f>_xlfn.XLOOKUP(DB_List[[#This Row],[DB Instance Name]], [1]!Srv_List[HOSTNAME], [1]!Srv_List[ENV], "Not Found", 0)</f>
        <v>NonProduction</v>
      </c>
      <c r="V86" t="str">
        <f>IF(DB_List[[#This Row],[ENV]] = "Production", "Y", "N")</f>
        <v>N</v>
      </c>
      <c r="AA86" t="str">
        <f>IF(DB_List[[#This Row],[Target Engine]] = "Oracle", "Rehost", "Replatform")</f>
        <v>Replatform</v>
      </c>
      <c r="AG86" s="10">
        <f>_xlfn.XLOOKUP(DB_List[[#This Row],[Server ID]], [1]!Srv_List[Serverid], [1]!Srv_List[avgCpuUsagePctDec (%)], "Not Found", 0)</f>
        <v>6.1100000000000002E-2</v>
      </c>
    </row>
    <row r="87" spans="1:33" x14ac:dyDescent="0.25">
      <c r="A87" s="5" t="s">
        <v>213</v>
      </c>
      <c r="B87" t="str">
        <f>DB_List[[#This Row],[DB Instance Name]]</f>
        <v>hd-dcp-db-a2</v>
      </c>
      <c r="C87" s="6" t="s">
        <v>214</v>
      </c>
      <c r="D87" s="6" t="str">
        <f>_xlfn.XLOOKUP(_xlfn.SINGLE(DB_List[[#This Row],[AppName]]), [1]!App_List[App Name], [1]!App_List[App ID], "Not Found", 0)</f>
        <v>A19</v>
      </c>
      <c r="E87" s="7" t="s">
        <v>204</v>
      </c>
      <c r="F87" t="str">
        <f>IF([1]!Srv_List[[#This Row],[OpSys Name]] = "Microsoft Windows Server ", "SQL Server", "Oracle")</f>
        <v>SQL Server</v>
      </c>
      <c r="I87" s="9">
        <v>517.97444999999993</v>
      </c>
      <c r="J87" s="9">
        <f>IF(DB_List[[#This Row],[Total Size (GB)]] &lt; 1024, 1024, IF(DB_List[[#This Row],[Total Size (GB)]] &gt; 16000, 16000, _xlfn.SINGLE(DB_List[Total Size (GB)])))</f>
        <v>1024</v>
      </c>
      <c r="K87" t="str">
        <f>_xlfn.XLOOKUP(DB_List[[#This Row],[DB Instance Name]], [1]!Srv_List[HOSTNAME], [1]!Srv_List[Serverid], "Not Found", 0)</f>
        <v>S201</v>
      </c>
      <c r="L87">
        <f>_xlfn.XLOOKUP(DB_List[[#This Row],[Server ID]], [1]!Srv_List[Serverid], [1]!Srv_List[numCpus])</f>
        <v>2</v>
      </c>
      <c r="M87">
        <f>_xlfn.XLOOKUP(DB_List[[#This Row],[Server ID]], [1]!Srv_List[Serverid], [1]!Srv_List[Total Memory (GB)])</f>
        <v>8</v>
      </c>
      <c r="N87" t="str">
        <f>DB_List[[#This Row],[Source Engine Type]]</f>
        <v>SQL Server</v>
      </c>
      <c r="O87" t="str">
        <f>IF(DB_List[[#This Row],[ENV]] = "NonProduction", "Single-AZ", "Multi-AZ")</f>
        <v>Single-AZ</v>
      </c>
      <c r="S87" t="str">
        <f>IF(DB_List[[#This Row],[ENV]] = "NonProduction", "Standard", "Enterprise")</f>
        <v>Standard</v>
      </c>
      <c r="U87" t="str">
        <f>_xlfn.XLOOKUP(DB_List[[#This Row],[DB Instance Name]], [1]!Srv_List[HOSTNAME], [1]!Srv_List[ENV], "Not Found", 0)</f>
        <v>NonProduction</v>
      </c>
      <c r="V87" t="str">
        <f>IF(DB_List[[#This Row],[ENV]] = "Production", "Y", "N")</f>
        <v>N</v>
      </c>
      <c r="AA87" t="str">
        <f>IF(DB_List[[#This Row],[Target Engine]] = "Oracle", "Rehost", "Replatform")</f>
        <v>Replatform</v>
      </c>
      <c r="AG87" s="10">
        <f>_xlfn.XLOOKUP(DB_List[[#This Row],[Server ID]], [1]!Srv_List[Serverid], [1]!Srv_List[avgCpuUsagePctDec (%)], "Not Found", 0)</f>
        <v>0.1467</v>
      </c>
    </row>
    <row r="88" spans="1:33" x14ac:dyDescent="0.25">
      <c r="A88" s="5" t="s">
        <v>215</v>
      </c>
      <c r="B88" t="str">
        <f>DB_List[[#This Row],[DB Instance Name]]</f>
        <v>hd-dcp-db-pt05</v>
      </c>
      <c r="C88" s="6" t="s">
        <v>216</v>
      </c>
      <c r="D88" s="6" t="str">
        <f>_xlfn.XLOOKUP(_xlfn.SINGLE(DB_List[[#This Row],[AppName]]), [1]!App_List[App Name], [1]!App_List[App ID], "Not Found", 0)</f>
        <v>A19</v>
      </c>
      <c r="E88" s="7" t="s">
        <v>217</v>
      </c>
      <c r="F88" t="str">
        <f>IF([1]!Srv_List[[#This Row],[OpSys Name]] = "Microsoft Windows Server ", "SQL Server", "Oracle")</f>
        <v>SQL Server</v>
      </c>
      <c r="I88" s="9">
        <v>1576.2431999999999</v>
      </c>
      <c r="J88" s="9">
        <f>IF(DB_List[[#This Row],[Total Size (GB)]] &lt; 1024, 1024, IF(DB_List[[#This Row],[Total Size (GB)]] &gt; 16000, 16000, _xlfn.SINGLE(DB_List[Total Size (GB)])))</f>
        <v>1576.2431999999999</v>
      </c>
      <c r="K88" t="str">
        <f>_xlfn.XLOOKUP(DB_List[[#This Row],[DB Instance Name]], [1]!Srv_List[HOSTNAME], [1]!Srv_List[Serverid], "Not Found", 0)</f>
        <v>S202</v>
      </c>
      <c r="L88">
        <f>_xlfn.XLOOKUP(DB_List[[#This Row],[Server ID]], [1]!Srv_List[Serverid], [1]!Srv_List[numCpus])</f>
        <v>2</v>
      </c>
      <c r="M88">
        <f>_xlfn.XLOOKUP(DB_List[[#This Row],[Server ID]], [1]!Srv_List[Serverid], [1]!Srv_List[Total Memory (GB)])</f>
        <v>12</v>
      </c>
      <c r="N88" t="str">
        <f>DB_List[[#This Row],[Source Engine Type]]</f>
        <v>SQL Server</v>
      </c>
      <c r="O88" t="str">
        <f>IF(DB_List[[#This Row],[ENV]] = "NonProduction", "Single-AZ", "Multi-AZ")</f>
        <v>Single-AZ</v>
      </c>
      <c r="S88" t="str">
        <f>IF(DB_List[[#This Row],[ENV]] = "NonProduction", "Standard", "Enterprise")</f>
        <v>Standard</v>
      </c>
      <c r="U88" t="str">
        <f>_xlfn.XLOOKUP(DB_List[[#This Row],[DB Instance Name]], [1]!Srv_List[HOSTNAME], [1]!Srv_List[ENV], "Not Found", 0)</f>
        <v>NonProduction</v>
      </c>
      <c r="V88" t="str">
        <f>IF(DB_List[[#This Row],[ENV]] = "Production", "Y", "N")</f>
        <v>N</v>
      </c>
      <c r="AA88" t="str">
        <f>IF(DB_List[[#This Row],[Target Engine]] = "Oracle", "Rehost", "Replatform")</f>
        <v>Replatform</v>
      </c>
      <c r="AG88" s="10">
        <f>_xlfn.XLOOKUP(DB_List[[#This Row],[Server ID]], [1]!Srv_List[Serverid], [1]!Srv_List[avgCpuUsagePctDec (%)], "Not Found", 0)</f>
        <v>1.6299999999999999E-2</v>
      </c>
    </row>
    <row r="89" spans="1:33" x14ac:dyDescent="0.25">
      <c r="A89" s="5" t="s">
        <v>218</v>
      </c>
      <c r="B89" t="str">
        <f>DB_List[[#This Row],[DB Instance Name]]</f>
        <v>hd-dcp-db-u05</v>
      </c>
      <c r="C89" s="6" t="s">
        <v>219</v>
      </c>
      <c r="D89" s="6" t="str">
        <f>_xlfn.XLOOKUP(_xlfn.SINGLE(DB_List[[#This Row],[AppName]]), [1]!App_List[App Name], [1]!App_List[App ID], "Not Found", 0)</f>
        <v>A19</v>
      </c>
      <c r="E89" s="7" t="s">
        <v>217</v>
      </c>
      <c r="F89" t="str">
        <f>IF([1]!Srv_List[[#This Row],[OpSys Name]] = "Microsoft Windows Server ", "SQL Server", "Oracle")</f>
        <v>SQL Server</v>
      </c>
      <c r="I89" s="9">
        <v>1576.2431999999999</v>
      </c>
      <c r="J89" s="9">
        <f>IF(DB_List[[#This Row],[Total Size (GB)]] &lt; 1024, 1024, IF(DB_List[[#This Row],[Total Size (GB)]] &gt; 16000, 16000, _xlfn.SINGLE(DB_List[Total Size (GB)])))</f>
        <v>1576.2431999999999</v>
      </c>
      <c r="K89" t="str">
        <f>_xlfn.XLOOKUP(DB_List[[#This Row],[DB Instance Name]], [1]!Srv_List[HOSTNAME], [1]!Srv_List[Serverid], "Not Found", 0)</f>
        <v>S203</v>
      </c>
      <c r="L89">
        <f>_xlfn.XLOOKUP(DB_List[[#This Row],[Server ID]], [1]!Srv_List[Serverid], [1]!Srv_List[numCpus])</f>
        <v>2</v>
      </c>
      <c r="M89">
        <f>_xlfn.XLOOKUP(DB_List[[#This Row],[Server ID]], [1]!Srv_List[Serverid], [1]!Srv_List[Total Memory (GB)])</f>
        <v>32</v>
      </c>
      <c r="N89" t="str">
        <f>DB_List[[#This Row],[Source Engine Type]]</f>
        <v>SQL Server</v>
      </c>
      <c r="O89" t="str">
        <f>IF(DB_List[[#This Row],[ENV]] = "NonProduction", "Single-AZ", "Multi-AZ")</f>
        <v>Multi-AZ</v>
      </c>
      <c r="S89" t="str">
        <f>IF(DB_List[[#This Row],[ENV]] = "NonProduction", "Standard", "Enterprise")</f>
        <v>Enterprise</v>
      </c>
      <c r="U89" t="str">
        <f>_xlfn.XLOOKUP(DB_List[[#This Row],[DB Instance Name]], [1]!Srv_List[HOSTNAME], [1]!Srv_List[ENV], "Not Found", 0)</f>
        <v>Production</v>
      </c>
      <c r="V89" t="str">
        <f>IF(DB_List[[#This Row],[ENV]] = "Production", "Y", "N")</f>
        <v>Y</v>
      </c>
      <c r="AA89" t="str">
        <f>IF(DB_List[[#This Row],[Target Engine]] = "Oracle", "Rehost", "Replatform")</f>
        <v>Replatform</v>
      </c>
      <c r="AG89" s="10">
        <f>_xlfn.XLOOKUP(DB_List[[#This Row],[Server ID]], [1]!Srv_List[Serverid], [1]!Srv_List[avgCpuUsagePctDec (%)], "Not Found", 0)</f>
        <v>2.0799999999999999E-2</v>
      </c>
    </row>
    <row r="90" spans="1:33" x14ac:dyDescent="0.25">
      <c r="A90" s="5" t="s">
        <v>220</v>
      </c>
      <c r="B90" t="str">
        <f>DB_List[[#This Row],[DB Instance Name]]</f>
        <v>hd-dcp-db-a05</v>
      </c>
      <c r="C90" s="6" t="s">
        <v>221</v>
      </c>
      <c r="D90" s="6" t="str">
        <f>_xlfn.XLOOKUP(_xlfn.SINGLE(DB_List[[#This Row],[AppName]]), [1]!App_List[App Name], [1]!App_List[App ID], "Not Found", 0)</f>
        <v>A19</v>
      </c>
      <c r="E90" s="7" t="s">
        <v>204</v>
      </c>
      <c r="F90" t="str">
        <f>IF([1]!Srv_List[[#This Row],[OpSys Name]] = "Microsoft Windows Server ", "SQL Server", "Oracle")</f>
        <v>SQL Server</v>
      </c>
      <c r="I90" s="9">
        <v>447.60645</v>
      </c>
      <c r="J90" s="9">
        <f>IF(DB_List[[#This Row],[Total Size (GB)]] &lt; 1024, 1024, IF(DB_List[[#This Row],[Total Size (GB)]] &gt; 16000, 16000, _xlfn.SINGLE(DB_List[Total Size (GB)])))</f>
        <v>1024</v>
      </c>
      <c r="K90" t="str">
        <f>_xlfn.XLOOKUP(DB_List[[#This Row],[DB Instance Name]], [1]!Srv_List[HOSTNAME], [1]!Srv_List[Serverid], "Not Found", 0)</f>
        <v>S204</v>
      </c>
      <c r="L90">
        <f>_xlfn.XLOOKUP(DB_List[[#This Row],[Server ID]], [1]!Srv_List[Serverid], [1]!Srv_List[numCpus])</f>
        <v>2</v>
      </c>
      <c r="M90">
        <f>_xlfn.XLOOKUP(DB_List[[#This Row],[Server ID]], [1]!Srv_List[Serverid], [1]!Srv_List[Total Memory (GB)])</f>
        <v>16</v>
      </c>
      <c r="N90" t="str">
        <f>DB_List[[#This Row],[Source Engine Type]]</f>
        <v>SQL Server</v>
      </c>
      <c r="O90" t="str">
        <f>IF(DB_List[[#This Row],[ENV]] = "NonProduction", "Single-AZ", "Multi-AZ")</f>
        <v>Multi-AZ</v>
      </c>
      <c r="S90" t="str">
        <f>IF(DB_List[[#This Row],[ENV]] = "NonProduction", "Standard", "Enterprise")</f>
        <v>Enterprise</v>
      </c>
      <c r="U90" t="str">
        <f>_xlfn.XLOOKUP(DB_List[[#This Row],[DB Instance Name]], [1]!Srv_List[HOSTNAME], [1]!Srv_List[ENV], "Not Found", 0)</f>
        <v>Production</v>
      </c>
      <c r="V90" t="str">
        <f>IF(DB_List[[#This Row],[ENV]] = "Production", "Y", "N")</f>
        <v>Y</v>
      </c>
      <c r="AA90" t="str">
        <f>IF(DB_List[[#This Row],[Target Engine]] = "Oracle", "Rehost", "Replatform")</f>
        <v>Replatform</v>
      </c>
      <c r="AG90" s="10">
        <f>_xlfn.XLOOKUP(DB_List[[#This Row],[Server ID]], [1]!Srv_List[Serverid], [1]!Srv_List[avgCpuUsagePctDec (%)], "Not Found", 0)</f>
        <v>3.5999999999999997E-2</v>
      </c>
    </row>
    <row r="91" spans="1:33" x14ac:dyDescent="0.25">
      <c r="A91" s="5" t="s">
        <v>222</v>
      </c>
      <c r="B91" t="str">
        <f>DB_List[[#This Row],[DB Instance Name]]</f>
        <v>hd-dcp-db-f05</v>
      </c>
      <c r="C91" s="6" t="s">
        <v>223</v>
      </c>
      <c r="D91" s="6" t="str">
        <f>_xlfn.XLOOKUP(_xlfn.SINGLE(DB_List[[#This Row],[AppName]]), [1]!App_List[App Name], [1]!App_List[App ID], "Not Found", 0)</f>
        <v>A19</v>
      </c>
      <c r="E91" s="7" t="s">
        <v>217</v>
      </c>
      <c r="F91" t="str">
        <f>IF([1]!Srv_List[[#This Row],[OpSys Name]] = "Microsoft Windows Server ", "SQL Server", "Oracle")</f>
        <v>Oracle</v>
      </c>
      <c r="I91" s="9">
        <v>656.51144999999997</v>
      </c>
      <c r="J91" s="9">
        <f>IF(DB_List[[#This Row],[Total Size (GB)]] &lt; 1024, 1024, IF(DB_List[[#This Row],[Total Size (GB)]] &gt; 16000, 16000, _xlfn.SINGLE(DB_List[Total Size (GB)])))</f>
        <v>1024</v>
      </c>
      <c r="K91" t="str">
        <f>_xlfn.XLOOKUP(DB_List[[#This Row],[DB Instance Name]], [1]!Srv_List[HOSTNAME], [1]!Srv_List[Serverid], "Not Found", 0)</f>
        <v>S205</v>
      </c>
      <c r="L91">
        <f>_xlfn.XLOOKUP(DB_List[[#This Row],[Server ID]], [1]!Srv_List[Serverid], [1]!Srv_List[numCpus])</f>
        <v>2</v>
      </c>
      <c r="M91">
        <f>_xlfn.XLOOKUP(DB_List[[#This Row],[Server ID]], [1]!Srv_List[Serverid], [1]!Srv_List[Total Memory (GB)])</f>
        <v>16</v>
      </c>
      <c r="N91" t="str">
        <f>DB_List[[#This Row],[Source Engine Type]]</f>
        <v>Oracle</v>
      </c>
      <c r="O91" t="str">
        <f>IF(DB_List[[#This Row],[ENV]] = "NonProduction", "Single-AZ", "Multi-AZ")</f>
        <v>Single-AZ</v>
      </c>
      <c r="S91" t="str">
        <f>IF(DB_List[[#This Row],[ENV]] = "NonProduction", "Standard", "Enterprise")</f>
        <v>Standard</v>
      </c>
      <c r="U91" t="str">
        <f>_xlfn.XLOOKUP(DB_List[[#This Row],[DB Instance Name]], [1]!Srv_List[HOSTNAME], [1]!Srv_List[ENV], "Not Found", 0)</f>
        <v>NonProduction</v>
      </c>
      <c r="V91" t="str">
        <f>IF(DB_List[[#This Row],[ENV]] = "Production", "Y", "N")</f>
        <v>N</v>
      </c>
      <c r="AA91" t="str">
        <f>IF(DB_List[[#This Row],[Target Engine]] = "Oracle", "Rehost", "Replatform")</f>
        <v>Rehost</v>
      </c>
      <c r="AG91" s="10">
        <f>_xlfn.XLOOKUP(DB_List[[#This Row],[Server ID]], [1]!Srv_List[Serverid], [1]!Srv_List[avgCpuUsagePctDec (%)], "Not Found", 0)</f>
        <v>1.9900000000000001E-2</v>
      </c>
    </row>
    <row r="92" spans="1:33" x14ac:dyDescent="0.25">
      <c r="A92" s="5" t="s">
        <v>224</v>
      </c>
      <c r="B92" t="str">
        <f>DB_List[[#This Row],[DB Instance Name]]</f>
        <v>hd-dcp-db-d05</v>
      </c>
      <c r="C92" s="6" t="s">
        <v>225</v>
      </c>
      <c r="D92" s="6" t="str">
        <f>_xlfn.XLOOKUP(_xlfn.SINGLE(DB_List[[#This Row],[AppName]]), [1]!App_List[App Name], [1]!App_List[App ID], "Not Found", 0)</f>
        <v>A19</v>
      </c>
      <c r="E92" s="7" t="s">
        <v>204</v>
      </c>
      <c r="F92" t="str">
        <f>IF([1]!Srv_List[[#This Row],[OpSys Name]] = "Microsoft Windows Server ", "SQL Server", "Oracle")</f>
        <v>Oracle</v>
      </c>
      <c r="I92" s="9">
        <v>2139.1871999999998</v>
      </c>
      <c r="J92" s="9">
        <f>IF(DB_List[[#This Row],[Total Size (GB)]] &lt; 1024, 1024, IF(DB_List[[#This Row],[Total Size (GB)]] &gt; 16000, 16000, _xlfn.SINGLE(DB_List[Total Size (GB)])))</f>
        <v>2139.1871999999998</v>
      </c>
      <c r="K92" t="str">
        <f>_xlfn.XLOOKUP(DB_List[[#This Row],[DB Instance Name]], [1]!Srv_List[HOSTNAME], [1]!Srv_List[Serverid], "Not Found", 0)</f>
        <v>S206</v>
      </c>
      <c r="L92">
        <f>_xlfn.XLOOKUP(DB_List[[#This Row],[Server ID]], [1]!Srv_List[Serverid], [1]!Srv_List[numCpus])</f>
        <v>2</v>
      </c>
      <c r="M92">
        <f>_xlfn.XLOOKUP(DB_List[[#This Row],[Server ID]], [1]!Srv_List[Serverid], [1]!Srv_List[Total Memory (GB)])</f>
        <v>16</v>
      </c>
      <c r="N92" t="str">
        <f>DB_List[[#This Row],[Source Engine Type]]</f>
        <v>Oracle</v>
      </c>
      <c r="O92" t="str">
        <f>IF(DB_List[[#This Row],[ENV]] = "NonProduction", "Single-AZ", "Multi-AZ")</f>
        <v>Single-AZ</v>
      </c>
      <c r="S92" t="str">
        <f>IF(DB_List[[#This Row],[ENV]] = "NonProduction", "Standard", "Enterprise")</f>
        <v>Standard</v>
      </c>
      <c r="U92" t="str">
        <f>_xlfn.XLOOKUP(DB_List[[#This Row],[DB Instance Name]], [1]!Srv_List[HOSTNAME], [1]!Srv_List[ENV], "Not Found", 0)</f>
        <v>NonProduction</v>
      </c>
      <c r="V92" t="str">
        <f>IF(DB_List[[#This Row],[ENV]] = "Production", "Y", "N")</f>
        <v>N</v>
      </c>
      <c r="AA92" t="str">
        <f>IF(DB_List[[#This Row],[Target Engine]] = "Oracle", "Rehost", "Replatform")</f>
        <v>Rehost</v>
      </c>
      <c r="AG92" s="10">
        <f>_xlfn.XLOOKUP(DB_List[[#This Row],[Server ID]], [1]!Srv_List[Serverid], [1]!Srv_List[avgCpuUsagePctDec (%)], "Not Found", 0)</f>
        <v>1.3899999999999999E-2</v>
      </c>
    </row>
    <row r="93" spans="1:33" x14ac:dyDescent="0.25">
      <c r="A93" s="5" t="s">
        <v>226</v>
      </c>
      <c r="B93" t="str">
        <f>DB_List[[#This Row],[DB Instance Name]]</f>
        <v>hd-dcp-db-p05</v>
      </c>
      <c r="C93" s="6" t="s">
        <v>227</v>
      </c>
      <c r="D93" s="6" t="str">
        <f>_xlfn.XLOOKUP(_xlfn.SINGLE(DB_List[[#This Row],[AppName]]), [1]!App_List[App Name], [1]!App_List[App ID], "Not Found", 0)</f>
        <v>A19</v>
      </c>
      <c r="E93" s="7" t="s">
        <v>217</v>
      </c>
      <c r="F93" t="str">
        <f>IF([1]!Srv_List[[#This Row],[OpSys Name]] = "Microsoft Windows Server ", "SQL Server", "Oracle")</f>
        <v>Oracle</v>
      </c>
      <c r="I93" s="9">
        <v>1576.2431999999999</v>
      </c>
      <c r="J93" s="9">
        <f>IF(DB_List[[#This Row],[Total Size (GB)]] &lt; 1024, 1024, IF(DB_List[[#This Row],[Total Size (GB)]] &gt; 16000, 16000, _xlfn.SINGLE(DB_List[Total Size (GB)])))</f>
        <v>1576.2431999999999</v>
      </c>
      <c r="K93" t="str">
        <f>_xlfn.XLOOKUP(DB_List[[#This Row],[DB Instance Name]], [1]!Srv_List[HOSTNAME], [1]!Srv_List[Serverid], "Not Found", 0)</f>
        <v>S217</v>
      </c>
      <c r="L93">
        <f>_xlfn.XLOOKUP(DB_List[[#This Row],[Server ID]], [1]!Srv_List[Serverid], [1]!Srv_List[numCpus])</f>
        <v>4</v>
      </c>
      <c r="M93">
        <f>_xlfn.XLOOKUP(DB_List[[#This Row],[Server ID]], [1]!Srv_List[Serverid], [1]!Srv_List[Total Memory (GB)])</f>
        <v>16</v>
      </c>
      <c r="N93" t="str">
        <f>DB_List[[#This Row],[Source Engine Type]]</f>
        <v>Oracle</v>
      </c>
      <c r="O93" t="str">
        <f>IF(DB_List[[#This Row],[ENV]] = "NonProduction", "Single-AZ", "Multi-AZ")</f>
        <v>Multi-AZ</v>
      </c>
      <c r="S93" t="str">
        <f>IF(DB_List[[#This Row],[ENV]] = "NonProduction", "Standard", "Enterprise")</f>
        <v>Enterprise</v>
      </c>
      <c r="U93" t="str">
        <f>_xlfn.XLOOKUP(DB_List[[#This Row],[DB Instance Name]], [1]!Srv_List[HOSTNAME], [1]!Srv_List[ENV], "Not Found", 0)</f>
        <v>Production</v>
      </c>
      <c r="V93" t="str">
        <f>IF(DB_List[[#This Row],[ENV]] = "Production", "Y", "N")</f>
        <v>Y</v>
      </c>
      <c r="AA93" t="str">
        <f>IF(DB_List[[#This Row],[Target Engine]] = "Oracle", "Rehost", "Replatform")</f>
        <v>Rehost</v>
      </c>
      <c r="AG93" s="10">
        <f>_xlfn.XLOOKUP(DB_List[[#This Row],[Server ID]], [1]!Srv_List[Serverid], [1]!Srv_List[avgCpuUsagePctDec (%)], "Not Found", 0)</f>
        <v>1.0699999999999999E-2</v>
      </c>
    </row>
    <row r="94" spans="1:33" x14ac:dyDescent="0.25">
      <c r="A94" s="5" t="s">
        <v>228</v>
      </c>
      <c r="B94" t="str">
        <f>DB_List[[#This Row],[DB Instance Name]]</f>
        <v>hd-fws-db1-d05</v>
      </c>
      <c r="C94" s="6" t="s">
        <v>229</v>
      </c>
      <c r="D94" s="6" t="str">
        <f>_xlfn.XLOOKUP(_xlfn.SINGLE(DB_List[[#This Row],[AppName]]), [1]!App_List[App Name], [1]!App_List[App ID], "Not Found", 0)</f>
        <v>A25</v>
      </c>
      <c r="E94" s="7" t="s">
        <v>230</v>
      </c>
      <c r="F94" t="str">
        <f>IF([1]!Srv_List[[#This Row],[OpSys Name]] = "Microsoft Windows Server ", "SQL Server", "Oracle")</f>
        <v>Oracle</v>
      </c>
      <c r="I94" s="9">
        <v>1688.8319999999999</v>
      </c>
      <c r="J94" s="9">
        <f>IF(DB_List[[#This Row],[Total Size (GB)]] &lt; 1024, 1024, IF(DB_List[[#This Row],[Total Size (GB)]] &gt; 16000, 16000, _xlfn.SINGLE(DB_List[Total Size (GB)])))</f>
        <v>1688.8319999999999</v>
      </c>
      <c r="K94" t="str">
        <f>_xlfn.XLOOKUP(DB_List[[#This Row],[DB Instance Name]], [1]!Srv_List[HOSTNAME], [1]!Srv_List[Serverid], "Not Found", 0)</f>
        <v>S228</v>
      </c>
      <c r="L94">
        <f>_xlfn.XLOOKUP(DB_List[[#This Row],[Server ID]], [1]!Srv_List[Serverid], [1]!Srv_List[numCpus])</f>
        <v>4</v>
      </c>
      <c r="M94">
        <f>_xlfn.XLOOKUP(DB_List[[#This Row],[Server ID]], [1]!Srv_List[Serverid], [1]!Srv_List[Total Memory (GB)])</f>
        <v>8</v>
      </c>
      <c r="N94" t="str">
        <f>DB_List[[#This Row],[Source Engine Type]]</f>
        <v>Oracle</v>
      </c>
      <c r="O94" t="str">
        <f>IF(DB_List[[#This Row],[ENV]] = "NonProduction", "Single-AZ", "Multi-AZ")</f>
        <v>Single-AZ</v>
      </c>
      <c r="S94" t="str">
        <f>IF(DB_List[[#This Row],[ENV]] = "NonProduction", "Standard", "Enterprise")</f>
        <v>Standard</v>
      </c>
      <c r="U94" t="str">
        <f>_xlfn.XLOOKUP(DB_List[[#This Row],[DB Instance Name]], [1]!Srv_List[HOSTNAME], [1]!Srv_List[ENV], "Not Found", 0)</f>
        <v>NonProduction</v>
      </c>
      <c r="V94" t="str">
        <f>IF(DB_List[[#This Row],[ENV]] = "Production", "Y", "N")</f>
        <v>N</v>
      </c>
      <c r="AA94" t="str">
        <f>IF(DB_List[[#This Row],[Target Engine]] = "Oracle", "Rehost", "Replatform")</f>
        <v>Rehost</v>
      </c>
      <c r="AG94" s="10">
        <f>_xlfn.XLOOKUP(DB_List[[#This Row],[Server ID]], [1]!Srv_List[Serverid], [1]!Srv_List[avgCpuUsagePctDec (%)], "Not Found", 0)</f>
        <v>0.1145</v>
      </c>
    </row>
    <row r="95" spans="1:33" x14ac:dyDescent="0.25">
      <c r="A95" s="5" t="s">
        <v>231</v>
      </c>
      <c r="B95" t="str">
        <f>DB_List[[#This Row],[DB Instance Name]]</f>
        <v>hd-fws-db-d05</v>
      </c>
      <c r="C95" s="6" t="s">
        <v>232</v>
      </c>
      <c r="D95" s="6" t="str">
        <f>_xlfn.XLOOKUP(_xlfn.SINGLE(DB_List[[#This Row],[AppName]]), [1]!App_List[App Name], [1]!App_List[App ID], "Not Found", 0)</f>
        <v>A25</v>
      </c>
      <c r="E95" s="7" t="s">
        <v>230</v>
      </c>
      <c r="F95" t="str">
        <f>IF([1]!Srv_List[[#This Row],[OpSys Name]] = "Microsoft Windows Server ", "SQL Server", "Oracle")</f>
        <v>Oracle</v>
      </c>
      <c r="I95" s="9">
        <v>2927.3087999999998</v>
      </c>
      <c r="J95" s="9">
        <f>IF(DB_List[[#This Row],[Total Size (GB)]] &lt; 1024, 1024, IF(DB_List[[#This Row],[Total Size (GB)]] &gt; 16000, 16000, _xlfn.SINGLE(DB_List[Total Size (GB)])))</f>
        <v>2927.3087999999998</v>
      </c>
      <c r="K95" t="str">
        <f>_xlfn.XLOOKUP(DB_List[[#This Row],[DB Instance Name]], [1]!Srv_List[HOSTNAME], [1]!Srv_List[Serverid], "Not Found", 0)</f>
        <v>S235</v>
      </c>
      <c r="L95">
        <f>_xlfn.XLOOKUP(DB_List[[#This Row],[Server ID]], [1]!Srv_List[Serverid], [1]!Srv_List[numCpus])</f>
        <v>8</v>
      </c>
      <c r="M95">
        <f>_xlfn.XLOOKUP(DB_List[[#This Row],[Server ID]], [1]!Srv_List[Serverid], [1]!Srv_List[Total Memory (GB)])</f>
        <v>16</v>
      </c>
      <c r="N95" t="str">
        <f>DB_List[[#This Row],[Source Engine Type]]</f>
        <v>Oracle</v>
      </c>
      <c r="O95" t="str">
        <f>IF(DB_List[[#This Row],[ENV]] = "NonProduction", "Single-AZ", "Multi-AZ")</f>
        <v>Single-AZ</v>
      </c>
      <c r="S95" t="str">
        <f>IF(DB_List[[#This Row],[ENV]] = "NonProduction", "Standard", "Enterprise")</f>
        <v>Standard</v>
      </c>
      <c r="U95" t="str">
        <f>_xlfn.XLOOKUP(DB_List[[#This Row],[DB Instance Name]], [1]!Srv_List[HOSTNAME], [1]!Srv_List[ENV], "Not Found", 0)</f>
        <v>NonProduction</v>
      </c>
      <c r="V95" t="str">
        <f>IF(DB_List[[#This Row],[ENV]] = "Production", "Y", "N")</f>
        <v>N</v>
      </c>
      <c r="AA95" t="str">
        <f>IF(DB_List[[#This Row],[Target Engine]] = "Oracle", "Rehost", "Replatform")</f>
        <v>Rehost</v>
      </c>
      <c r="AG95" s="10">
        <f>_xlfn.XLOOKUP(DB_List[[#This Row],[Server ID]], [1]!Srv_List[Serverid], [1]!Srv_List[avgCpuUsagePctDec (%)], "Not Found", 0)</f>
        <v>3.5099999999999999E-2</v>
      </c>
    </row>
    <row r="96" spans="1:33" x14ac:dyDescent="0.25">
      <c r="A96" s="5" t="s">
        <v>233</v>
      </c>
      <c r="B96" t="str">
        <f>DB_List[[#This Row],[DB Instance Name]]</f>
        <v>hd-fws-db-p05</v>
      </c>
      <c r="C96" s="6" t="s">
        <v>234</v>
      </c>
      <c r="D96" s="6" t="str">
        <f>_xlfn.XLOOKUP(_xlfn.SINGLE(DB_List[[#This Row],[AppName]]), [1]!App_List[App Name], [1]!App_List[App ID], "Not Found", 0)</f>
        <v>A25</v>
      </c>
      <c r="E96" s="7" t="s">
        <v>230</v>
      </c>
      <c r="F96" t="str">
        <f>IF([1]!Srv_List[[#This Row],[OpSys Name]] = "Microsoft Windows Server ", "SQL Server", "Oracle")</f>
        <v>Oracle</v>
      </c>
      <c r="I96" s="9">
        <v>3602.8415999999997</v>
      </c>
      <c r="J96" s="9">
        <f>IF(DB_List[[#This Row],[Total Size (GB)]] &lt; 1024, 1024, IF(DB_List[[#This Row],[Total Size (GB)]] &gt; 16000, 16000, _xlfn.SINGLE(DB_List[Total Size (GB)])))</f>
        <v>3602.8415999999997</v>
      </c>
      <c r="K96" t="str">
        <f>_xlfn.XLOOKUP(DB_List[[#This Row],[DB Instance Name]], [1]!Srv_List[HOSTNAME], [1]!Srv_List[Serverid], "Not Found", 0)</f>
        <v>S238</v>
      </c>
      <c r="L96">
        <f>_xlfn.XLOOKUP(DB_List[[#This Row],[Server ID]], [1]!Srv_List[Serverid], [1]!Srv_List[numCpus])</f>
        <v>16</v>
      </c>
      <c r="M96">
        <f>_xlfn.XLOOKUP(DB_List[[#This Row],[Server ID]], [1]!Srv_List[Serverid], [1]!Srv_List[Total Memory (GB)])</f>
        <v>32</v>
      </c>
      <c r="N96" t="str">
        <f>DB_List[[#This Row],[Source Engine Type]]</f>
        <v>Oracle</v>
      </c>
      <c r="O96" t="str">
        <f>IF(DB_List[[#This Row],[ENV]] = "NonProduction", "Single-AZ", "Multi-AZ")</f>
        <v>Single-AZ</v>
      </c>
      <c r="S96" t="str">
        <f>IF(DB_List[[#This Row],[ENV]] = "NonProduction", "Standard", "Enterprise")</f>
        <v>Standard</v>
      </c>
      <c r="U96" t="str">
        <f>_xlfn.XLOOKUP(DB_List[[#This Row],[DB Instance Name]], [1]!Srv_List[HOSTNAME], [1]!Srv_List[ENV], "Not Found", 0)</f>
        <v>NonProduction</v>
      </c>
      <c r="V96" t="str">
        <f>IF(DB_List[[#This Row],[ENV]] = "Production", "Y", "N")</f>
        <v>N</v>
      </c>
      <c r="AA96" t="str">
        <f>IF(DB_List[[#This Row],[Target Engine]] = "Oracle", "Rehost", "Replatform")</f>
        <v>Rehost</v>
      </c>
      <c r="AG96" s="10">
        <f>_xlfn.XLOOKUP(DB_List[[#This Row],[Server ID]], [1]!Srv_List[Serverid], [1]!Srv_List[avgCpuUsagePctDec (%)], "Not Found", 0)</f>
        <v>1.18E-2</v>
      </c>
    </row>
    <row r="97" spans="1:33" x14ac:dyDescent="0.25">
      <c r="A97" s="5" t="s">
        <v>235</v>
      </c>
      <c r="B97" t="str">
        <f>DB_List[[#This Row],[DB Instance Name]]</f>
        <v>hd-fnt-db-f05</v>
      </c>
      <c r="C97" s="6" t="s">
        <v>236</v>
      </c>
      <c r="D97" s="6" t="str">
        <f>_xlfn.XLOOKUP(_xlfn.SINGLE(DB_List[[#This Row],[AppName]]), [1]!App_List[App Name], [1]!App_List[App ID], "Not Found", 0)</f>
        <v>A27</v>
      </c>
      <c r="E97" s="7" t="s">
        <v>237</v>
      </c>
      <c r="F97" t="str">
        <f>IF([1]!Srv_List[[#This Row],[OpSys Name]] = "Microsoft Windows Server ", "SQL Server", "Oracle")</f>
        <v>Oracle</v>
      </c>
      <c r="I97" s="9">
        <v>1576.2431999999999</v>
      </c>
      <c r="J97" s="9">
        <f>IF(DB_List[[#This Row],[Total Size (GB)]] &lt; 1024, 1024, IF(DB_List[[#This Row],[Total Size (GB)]] &gt; 16000, 16000, _xlfn.SINGLE(DB_List[Total Size (GB)])))</f>
        <v>1576.2431999999999</v>
      </c>
      <c r="K97" t="str">
        <f>_xlfn.XLOOKUP(DB_List[[#This Row],[DB Instance Name]], [1]!Srv_List[HOSTNAME], [1]!Srv_List[Serverid], "Not Found", 0)</f>
        <v>S245</v>
      </c>
      <c r="L97">
        <f>_xlfn.XLOOKUP(DB_List[[#This Row],[Server ID]], [1]!Srv_List[Serverid], [1]!Srv_List[numCpus])</f>
        <v>4</v>
      </c>
      <c r="M97">
        <f>_xlfn.XLOOKUP(DB_List[[#This Row],[Server ID]], [1]!Srv_List[Serverid], [1]!Srv_List[Total Memory (GB)])</f>
        <v>16</v>
      </c>
      <c r="N97" t="str">
        <f>DB_List[[#This Row],[Source Engine Type]]</f>
        <v>Oracle</v>
      </c>
      <c r="O97" t="str">
        <f>IF(DB_List[[#This Row],[ENV]] = "NonProduction", "Single-AZ", "Multi-AZ")</f>
        <v>Single-AZ</v>
      </c>
      <c r="S97" t="str">
        <f>IF(DB_List[[#This Row],[ENV]] = "NonProduction", "Standard", "Enterprise")</f>
        <v>Standard</v>
      </c>
      <c r="U97" t="str">
        <f>_xlfn.XLOOKUP(DB_List[[#This Row],[DB Instance Name]], [1]!Srv_List[HOSTNAME], [1]!Srv_List[ENV], "Not Found", 0)</f>
        <v>NonProduction</v>
      </c>
      <c r="V97" t="str">
        <f>IF(DB_List[[#This Row],[ENV]] = "Production", "Y", "N")</f>
        <v>N</v>
      </c>
      <c r="AA97" t="str">
        <f>IF(DB_List[[#This Row],[Target Engine]] = "Oracle", "Rehost", "Replatform")</f>
        <v>Rehost</v>
      </c>
      <c r="AG97" s="10">
        <f>_xlfn.XLOOKUP(DB_List[[#This Row],[Server ID]], [1]!Srv_List[Serverid], [1]!Srv_List[avgCpuUsagePctDec (%)], "Not Found", 0)</f>
        <v>3.5299999999999998E-2</v>
      </c>
    </row>
    <row r="98" spans="1:33" x14ac:dyDescent="0.25">
      <c r="A98" s="5" t="s">
        <v>238</v>
      </c>
      <c r="B98" t="str">
        <f>DB_List[[#This Row],[DB Instance Name]]</f>
        <v>hd-fnt-db-pt05</v>
      </c>
      <c r="C98" s="6" t="s">
        <v>239</v>
      </c>
      <c r="D98" s="6" t="str">
        <f>_xlfn.XLOOKUP(_xlfn.SINGLE(DB_List[[#This Row],[AppName]]), [1]!App_List[App Name], [1]!App_List[App ID], "Not Found", 0)</f>
        <v>A27</v>
      </c>
      <c r="E98" s="7" t="s">
        <v>237</v>
      </c>
      <c r="F98" t="str">
        <f>IF([1]!Srv_List[[#This Row],[OpSys Name]] = "Microsoft Windows Server ", "SQL Server", "Oracle")</f>
        <v>SQL Server</v>
      </c>
      <c r="I98" s="9">
        <v>1351.0655999999999</v>
      </c>
      <c r="J98" s="9">
        <f>IF(DB_List[[#This Row],[Total Size (GB)]] &lt; 1024, 1024, IF(DB_List[[#This Row],[Total Size (GB)]] &gt; 16000, 16000, _xlfn.SINGLE(DB_List[Total Size (GB)])))</f>
        <v>1351.0655999999999</v>
      </c>
      <c r="K98" t="str">
        <f>_xlfn.XLOOKUP(DB_List[[#This Row],[DB Instance Name]], [1]!Srv_List[HOSTNAME], [1]!Srv_List[Serverid], "Not Found", 0)</f>
        <v>S247</v>
      </c>
      <c r="L98">
        <f>_xlfn.XLOOKUP(DB_List[[#This Row],[Server ID]], [1]!Srv_List[Serverid], [1]!Srv_List[numCpus])</f>
        <v>12</v>
      </c>
      <c r="M98">
        <f>_xlfn.XLOOKUP(DB_List[[#This Row],[Server ID]], [1]!Srv_List[Serverid], [1]!Srv_List[Total Memory (GB)])</f>
        <v>16</v>
      </c>
      <c r="N98" t="str">
        <f>DB_List[[#This Row],[Source Engine Type]]</f>
        <v>SQL Server</v>
      </c>
      <c r="O98" t="str">
        <f>IF(DB_List[[#This Row],[ENV]] = "NonProduction", "Single-AZ", "Multi-AZ")</f>
        <v>Single-AZ</v>
      </c>
      <c r="S98" t="str">
        <f>IF(DB_List[[#This Row],[ENV]] = "NonProduction", "Standard", "Enterprise")</f>
        <v>Standard</v>
      </c>
      <c r="U98" t="str">
        <f>_xlfn.XLOOKUP(DB_List[[#This Row],[DB Instance Name]], [1]!Srv_List[HOSTNAME], [1]!Srv_List[ENV], "Not Found", 0)</f>
        <v>NonProduction</v>
      </c>
      <c r="V98" t="str">
        <f>IF(DB_List[[#This Row],[ENV]] = "Production", "Y", "N")</f>
        <v>N</v>
      </c>
      <c r="AA98" t="str">
        <f>IF(DB_List[[#This Row],[Target Engine]] = "Oracle", "Rehost", "Replatform")</f>
        <v>Replatform</v>
      </c>
      <c r="AG98" s="10">
        <f>_xlfn.XLOOKUP(DB_List[[#This Row],[Server ID]], [1]!Srv_List[Serverid], [1]!Srv_List[avgCpuUsagePctDec (%)], "Not Found", 0)</f>
        <v>1.11E-2</v>
      </c>
    </row>
    <row r="99" spans="1:33" x14ac:dyDescent="0.25">
      <c r="A99" s="5" t="s">
        <v>240</v>
      </c>
      <c r="B99" t="str">
        <f>DB_List[[#This Row],[DB Instance Name]]</f>
        <v>hd-fnt-db-u05</v>
      </c>
      <c r="C99" s="6" t="s">
        <v>241</v>
      </c>
      <c r="D99" s="6" t="str">
        <f>_xlfn.XLOOKUP(_xlfn.SINGLE(DB_List[[#This Row],[AppName]]), [1]!App_List[App Name], [1]!App_List[App ID], "Not Found", 0)</f>
        <v>A27</v>
      </c>
      <c r="E99" s="7" t="s">
        <v>242</v>
      </c>
      <c r="F99" t="str">
        <f>IF([1]!Srv_List[[#This Row],[OpSys Name]] = "Microsoft Windows Server ", "SQL Server", "Oracle")</f>
        <v>SQL Server</v>
      </c>
      <c r="I99" s="9">
        <v>630.12344999999993</v>
      </c>
      <c r="J99" s="9">
        <f>IF(DB_List[[#This Row],[Total Size (GB)]] &lt; 1024, 1024, IF(DB_List[[#This Row],[Total Size (GB)]] &gt; 16000, 16000, _xlfn.SINGLE(DB_List[Total Size (GB)])))</f>
        <v>1024</v>
      </c>
      <c r="K99" t="str">
        <f>_xlfn.XLOOKUP(DB_List[[#This Row],[DB Instance Name]], [1]!Srv_List[HOSTNAME], [1]!Srv_List[Serverid], "Not Found", 0)</f>
        <v>S250</v>
      </c>
      <c r="L99">
        <f>_xlfn.XLOOKUP(DB_List[[#This Row],[Server ID]], [1]!Srv_List[Serverid], [1]!Srv_List[numCpus])</f>
        <v>3</v>
      </c>
      <c r="M99">
        <f>_xlfn.XLOOKUP(DB_List[[#This Row],[Server ID]], [1]!Srv_List[Serverid], [1]!Srv_List[Total Memory (GB)])</f>
        <v>96</v>
      </c>
      <c r="N99" t="str">
        <f>DB_List[[#This Row],[Source Engine Type]]</f>
        <v>SQL Server</v>
      </c>
      <c r="O99" t="str">
        <f>IF(DB_List[[#This Row],[ENV]] = "NonProduction", "Single-AZ", "Multi-AZ")</f>
        <v>Multi-AZ</v>
      </c>
      <c r="S99" t="str">
        <f>IF(DB_List[[#This Row],[ENV]] = "NonProduction", "Standard", "Enterprise")</f>
        <v>Enterprise</v>
      </c>
      <c r="U99" t="str">
        <f>_xlfn.XLOOKUP(DB_List[[#This Row],[DB Instance Name]], [1]!Srv_List[HOSTNAME], [1]!Srv_List[ENV], "Not Found", 0)</f>
        <v>Production</v>
      </c>
      <c r="V99" t="str">
        <f>IF(DB_List[[#This Row],[ENV]] = "Production", "Y", "N")</f>
        <v>Y</v>
      </c>
      <c r="AA99" t="str">
        <f>IF(DB_List[[#This Row],[Target Engine]] = "Oracle", "Rehost", "Replatform")</f>
        <v>Replatform</v>
      </c>
      <c r="AG99" s="10">
        <f>_xlfn.XLOOKUP(DB_List[[#This Row],[Server ID]], [1]!Srv_List[Serverid], [1]!Srv_List[avgCpuUsagePctDec (%)], "Not Found", 0)</f>
        <v>3.2000000000000001E-2</v>
      </c>
    </row>
    <row r="100" spans="1:33" x14ac:dyDescent="0.25">
      <c r="A100" s="5" t="s">
        <v>243</v>
      </c>
      <c r="B100" t="str">
        <f>DB_List[[#This Row],[DB Instance Name]]</f>
        <v>hd-fnt-db-c05</v>
      </c>
      <c r="C100" s="6" t="s">
        <v>244</v>
      </c>
      <c r="D100" s="6" t="str">
        <f>_xlfn.XLOOKUP(_xlfn.SINGLE(DB_List[[#This Row],[AppName]]), [1]!App_List[App Name], [1]!App_List[App ID], "Not Found", 0)</f>
        <v>A27</v>
      </c>
      <c r="E100" s="7" t="s">
        <v>237</v>
      </c>
      <c r="F100" t="str">
        <f>IF([1]!Srv_List[[#This Row],[OpSys Name]] = "Microsoft Windows Server ", "SQL Server", "Oracle")</f>
        <v>Oracle</v>
      </c>
      <c r="I100" s="9">
        <v>1125.8879999999999</v>
      </c>
      <c r="J100" s="9">
        <f>IF(DB_List[[#This Row],[Total Size (GB)]] &lt; 1024, 1024, IF(DB_List[[#This Row],[Total Size (GB)]] &gt; 16000, 16000, _xlfn.SINGLE(DB_List[Total Size (GB)])))</f>
        <v>1125.8879999999999</v>
      </c>
      <c r="K100" t="str">
        <f>_xlfn.XLOOKUP(DB_List[[#This Row],[DB Instance Name]], [1]!Srv_List[HOSTNAME], [1]!Srv_List[Serverid], "Not Found", 0)</f>
        <v>S251</v>
      </c>
      <c r="L100">
        <f>_xlfn.XLOOKUP(DB_List[[#This Row],[Server ID]], [1]!Srv_List[Serverid], [1]!Srv_List[numCpus])</f>
        <v>1</v>
      </c>
      <c r="M100">
        <f>_xlfn.XLOOKUP(DB_List[[#This Row],[Server ID]], [1]!Srv_List[Serverid], [1]!Srv_List[Total Memory (GB)])</f>
        <v>16</v>
      </c>
      <c r="N100" t="str">
        <f>DB_List[[#This Row],[Source Engine Type]]</f>
        <v>Oracle</v>
      </c>
      <c r="O100" t="str">
        <f>IF(DB_List[[#This Row],[ENV]] = "NonProduction", "Single-AZ", "Multi-AZ")</f>
        <v>Single-AZ</v>
      </c>
      <c r="S100" t="str">
        <f>IF(DB_List[[#This Row],[ENV]] = "NonProduction", "Standard", "Enterprise")</f>
        <v>Standard</v>
      </c>
      <c r="U100" t="str">
        <f>_xlfn.XLOOKUP(DB_List[[#This Row],[DB Instance Name]], [1]!Srv_List[HOSTNAME], [1]!Srv_List[ENV], "Not Found", 0)</f>
        <v>NonProduction</v>
      </c>
      <c r="V100" t="str">
        <f>IF(DB_List[[#This Row],[ENV]] = "Production", "Y", "N")</f>
        <v>N</v>
      </c>
      <c r="AA100" t="str">
        <f>IF(DB_List[[#This Row],[Target Engine]] = "Oracle", "Rehost", "Replatform")</f>
        <v>Rehost</v>
      </c>
      <c r="AG100" s="10">
        <f>_xlfn.XLOOKUP(DB_List[[#This Row],[Server ID]], [1]!Srv_List[Serverid], [1]!Srv_List[avgCpuUsagePctDec (%)], "Not Found", 0)</f>
        <v>8.7099999999999997E-2</v>
      </c>
    </row>
    <row r="101" spans="1:33" x14ac:dyDescent="0.25">
      <c r="A101" s="5" t="s">
        <v>245</v>
      </c>
      <c r="B101" t="str">
        <f>DB_List[[#This Row],[DB Instance Name]]</f>
        <v>hd-fnt-db-a05</v>
      </c>
      <c r="C101" s="6" t="s">
        <v>246</v>
      </c>
      <c r="D101" s="6" t="str">
        <f>_xlfn.XLOOKUP(_xlfn.SINGLE(DB_List[[#This Row],[AppName]]), [1]!App_List[App Name], [1]!App_List[App ID], "Not Found", 0)</f>
        <v>A27</v>
      </c>
      <c r="E101" s="7" t="s">
        <v>237</v>
      </c>
      <c r="F101" t="str">
        <f>IF([1]!Srv_List[[#This Row],[OpSys Name]] = "Microsoft Windows Server ", "SQL Server", "Oracle")</f>
        <v>Oracle</v>
      </c>
      <c r="I101" s="9">
        <v>904.99844999999993</v>
      </c>
      <c r="J101" s="9">
        <f>IF(DB_List[[#This Row],[Total Size (GB)]] &lt; 1024, 1024, IF(DB_List[[#This Row],[Total Size (GB)]] &gt; 16000, 16000, _xlfn.SINGLE(DB_List[Total Size (GB)])))</f>
        <v>1024</v>
      </c>
      <c r="K101" t="str">
        <f>_xlfn.XLOOKUP(DB_List[[#This Row],[DB Instance Name]], [1]!Srv_List[HOSTNAME], [1]!Srv_List[Serverid], "Not Found", 0)</f>
        <v>S252</v>
      </c>
      <c r="L101">
        <f>_xlfn.XLOOKUP(DB_List[[#This Row],[Server ID]], [1]!Srv_List[Serverid], [1]!Srv_List[numCpus])</f>
        <v>4</v>
      </c>
      <c r="M101">
        <f>_xlfn.XLOOKUP(DB_List[[#This Row],[Server ID]], [1]!Srv_List[Serverid], [1]!Srv_List[Total Memory (GB)])</f>
        <v>32</v>
      </c>
      <c r="N101" t="str">
        <f>DB_List[[#This Row],[Source Engine Type]]</f>
        <v>Oracle</v>
      </c>
      <c r="O101" t="str">
        <f>IF(DB_List[[#This Row],[ENV]] = "NonProduction", "Single-AZ", "Multi-AZ")</f>
        <v>Single-AZ</v>
      </c>
      <c r="S101" t="str">
        <f>IF(DB_List[[#This Row],[ENV]] = "NonProduction", "Standard", "Enterprise")</f>
        <v>Standard</v>
      </c>
      <c r="U101" t="str">
        <f>_xlfn.XLOOKUP(DB_List[[#This Row],[DB Instance Name]], [1]!Srv_List[HOSTNAME], [1]!Srv_List[ENV], "Not Found", 0)</f>
        <v>NonProduction</v>
      </c>
      <c r="V101" t="str">
        <f>IF(DB_List[[#This Row],[ENV]] = "Production", "Y", "N")</f>
        <v>N</v>
      </c>
      <c r="AA101" t="str">
        <f>IF(DB_List[[#This Row],[Target Engine]] = "Oracle", "Rehost", "Replatform")</f>
        <v>Rehost</v>
      </c>
      <c r="AG101" s="10">
        <f>_xlfn.XLOOKUP(DB_List[[#This Row],[Server ID]], [1]!Srv_List[Serverid], [1]!Srv_List[avgCpuUsagePctDec (%)], "Not Found", 0)</f>
        <v>3.5200000000000002E-2</v>
      </c>
    </row>
    <row r="102" spans="1:33" x14ac:dyDescent="0.25">
      <c r="A102" s="5" t="s">
        <v>247</v>
      </c>
      <c r="B102" t="str">
        <f>DB_List[[#This Row],[DB Instance Name]]</f>
        <v>hd-fnt-db-p05</v>
      </c>
      <c r="C102" s="6" t="s">
        <v>248</v>
      </c>
      <c r="D102" s="6" t="str">
        <f>_xlfn.XLOOKUP(_xlfn.SINGLE(DB_List[[#This Row],[AppName]]), [1]!App_List[App Name], [1]!App_List[App ID], "Not Found", 0)</f>
        <v>A27</v>
      </c>
      <c r="E102" s="7" t="s">
        <v>237</v>
      </c>
      <c r="F102" t="str">
        <f>IF([1]!Srv_List[[#This Row],[OpSys Name]] = "Microsoft Windows Server ", "SQL Server", "Oracle")</f>
        <v>Oracle</v>
      </c>
      <c r="I102" s="9">
        <v>1238.4767999999999</v>
      </c>
      <c r="J102" s="9">
        <f>IF(DB_List[[#This Row],[Total Size (GB)]] &lt; 1024, 1024, IF(DB_List[[#This Row],[Total Size (GB)]] &gt; 16000, 16000, _xlfn.SINGLE(DB_List[Total Size (GB)])))</f>
        <v>1238.4767999999999</v>
      </c>
      <c r="K102" t="str">
        <f>_xlfn.XLOOKUP(DB_List[[#This Row],[DB Instance Name]], [1]!Srv_List[HOSTNAME], [1]!Srv_List[Serverid], "Not Found", 0)</f>
        <v>S255</v>
      </c>
      <c r="L102">
        <f>_xlfn.XLOOKUP(DB_List[[#This Row],[Server ID]], [1]!Srv_List[Serverid], [1]!Srv_List[numCpus])</f>
        <v>16</v>
      </c>
      <c r="M102">
        <f>_xlfn.XLOOKUP(DB_List[[#This Row],[Server ID]], [1]!Srv_List[Serverid], [1]!Srv_List[Total Memory (GB)])</f>
        <v>24</v>
      </c>
      <c r="N102" t="str">
        <f>DB_List[[#This Row],[Source Engine Type]]</f>
        <v>Oracle</v>
      </c>
      <c r="O102" t="str">
        <f>IF(DB_List[[#This Row],[ENV]] = "NonProduction", "Single-AZ", "Multi-AZ")</f>
        <v>Single-AZ</v>
      </c>
      <c r="S102" t="str">
        <f>IF(DB_List[[#This Row],[ENV]] = "NonProduction", "Standard", "Enterprise")</f>
        <v>Standard</v>
      </c>
      <c r="U102" t="str">
        <f>_xlfn.XLOOKUP(DB_List[[#This Row],[DB Instance Name]], [1]!Srv_List[HOSTNAME], [1]!Srv_List[ENV], "Not Found", 0)</f>
        <v>NonProduction</v>
      </c>
      <c r="V102" t="str">
        <f>IF(DB_List[[#This Row],[ENV]] = "Production", "Y", "N")</f>
        <v>N</v>
      </c>
      <c r="AA102" t="str">
        <f>IF(DB_List[[#This Row],[Target Engine]] = "Oracle", "Rehost", "Replatform")</f>
        <v>Rehost</v>
      </c>
      <c r="AG102" s="10">
        <f>_xlfn.XLOOKUP(DB_List[[#This Row],[Server ID]], [1]!Srv_List[Serverid], [1]!Srv_List[avgCpuUsagePctDec (%)], "Not Found", 0)</f>
        <v>8.5000000000000006E-3</v>
      </c>
    </row>
    <row r="103" spans="1:33" x14ac:dyDescent="0.25">
      <c r="A103" s="5" t="s">
        <v>249</v>
      </c>
      <c r="B103" t="str">
        <f>DB_List[[#This Row],[DB Instance Name]]</f>
        <v>hd-iws-db-stg</v>
      </c>
      <c r="C103" s="6" t="s">
        <v>250</v>
      </c>
      <c r="D103" s="6" t="str">
        <f>_xlfn.XLOOKUP(_xlfn.SINGLE(DB_List[[#This Row],[AppName]]), [1]!App_List[App Name], [1]!App_List[App ID], "Not Found", 0)</f>
        <v>A28</v>
      </c>
      <c r="E103" s="7" t="s">
        <v>251</v>
      </c>
      <c r="F103" t="str">
        <f>IF([1]!Srv_List[[#This Row],[OpSys Name]] = "Microsoft Windows Server ", "SQL Server", "Oracle")</f>
        <v>Oracle</v>
      </c>
      <c r="I103" s="9">
        <v>1113.90345</v>
      </c>
      <c r="J103" s="9">
        <f>IF(DB_List[[#This Row],[Total Size (GB)]] &lt; 1024, 1024, IF(DB_List[[#This Row],[Total Size (GB)]] &gt; 16000, 16000, _xlfn.SINGLE(DB_List[Total Size (GB)])))</f>
        <v>1113.90345</v>
      </c>
      <c r="K103" t="str">
        <f>_xlfn.XLOOKUP(DB_List[[#This Row],[DB Instance Name]], [1]!Srv_List[HOSTNAME], [1]!Srv_List[Serverid], "Not Found", 0)</f>
        <v>S258</v>
      </c>
      <c r="L103">
        <f>_xlfn.XLOOKUP(DB_List[[#This Row],[Server ID]], [1]!Srv_List[Serverid], [1]!Srv_List[numCpus])</f>
        <v>2</v>
      </c>
      <c r="M103">
        <f>_xlfn.XLOOKUP(DB_List[[#This Row],[Server ID]], [1]!Srv_List[Serverid], [1]!Srv_List[Total Memory (GB)])</f>
        <v>96</v>
      </c>
      <c r="N103" t="str">
        <f>DB_List[[#This Row],[Source Engine Type]]</f>
        <v>Oracle</v>
      </c>
      <c r="O103" t="str">
        <f>IF(DB_List[[#This Row],[ENV]] = "NonProduction", "Single-AZ", "Multi-AZ")</f>
        <v>Multi-AZ</v>
      </c>
      <c r="S103" t="str">
        <f>IF(DB_List[[#This Row],[ENV]] = "NonProduction", "Standard", "Enterprise")</f>
        <v>Enterprise</v>
      </c>
      <c r="U103" t="str">
        <f>_xlfn.XLOOKUP(DB_List[[#This Row],[DB Instance Name]], [1]!Srv_List[HOSTNAME], [1]!Srv_List[ENV], "Not Found", 0)</f>
        <v>Production</v>
      </c>
      <c r="V103" t="str">
        <f>IF(DB_List[[#This Row],[ENV]] = "Production", "Y", "N")</f>
        <v>Y</v>
      </c>
      <c r="AA103" t="str">
        <f>IF(DB_List[[#This Row],[Target Engine]] = "Oracle", "Rehost", "Replatform")</f>
        <v>Rehost</v>
      </c>
      <c r="AG103" s="10">
        <f>_xlfn.XLOOKUP(DB_List[[#This Row],[Server ID]], [1]!Srv_List[Serverid], [1]!Srv_List[avgCpuUsagePctDec (%)], "Not Found", 0)</f>
        <v>2.1999999999999999E-2</v>
      </c>
    </row>
    <row r="104" spans="1:33" x14ac:dyDescent="0.25">
      <c r="A104" s="5" t="s">
        <v>252</v>
      </c>
      <c r="B104" t="str">
        <f>DB_List[[#This Row],[DB Instance Name]]</f>
        <v>hd-iws-db-dev</v>
      </c>
      <c r="C104" s="6" t="s">
        <v>253</v>
      </c>
      <c r="D104" s="6" t="str">
        <f>_xlfn.XLOOKUP(_xlfn.SINGLE(DB_List[[#This Row],[AppName]]), [1]!App_List[App Name], [1]!App_List[App ID], "Not Found", 0)</f>
        <v>A28</v>
      </c>
      <c r="E104" s="7" t="s">
        <v>251</v>
      </c>
      <c r="F104" t="str">
        <f>IF([1]!Srv_List[[#This Row],[OpSys Name]] = "Microsoft Windows Server ", "SQL Server", "Oracle")</f>
        <v>Oracle</v>
      </c>
      <c r="I104" s="9">
        <v>1113.90345</v>
      </c>
      <c r="J104" s="9">
        <f>IF(DB_List[[#This Row],[Total Size (GB)]] &lt; 1024, 1024, IF(DB_List[[#This Row],[Total Size (GB)]] &gt; 16000, 16000, _xlfn.SINGLE(DB_List[Total Size (GB)])))</f>
        <v>1113.90345</v>
      </c>
      <c r="K104" t="str">
        <f>_xlfn.XLOOKUP(DB_List[[#This Row],[DB Instance Name]], [1]!Srv_List[HOSTNAME], [1]!Srv_List[Serverid], "Not Found", 0)</f>
        <v>S261</v>
      </c>
      <c r="L104">
        <f>_xlfn.XLOOKUP(DB_List[[#This Row],[Server ID]], [1]!Srv_List[Serverid], [1]!Srv_List[numCpus])</f>
        <v>1</v>
      </c>
      <c r="M104">
        <f>_xlfn.XLOOKUP(DB_List[[#This Row],[Server ID]], [1]!Srv_List[Serverid], [1]!Srv_List[Total Memory (GB)])</f>
        <v>32</v>
      </c>
      <c r="N104" t="str">
        <f>DB_List[[#This Row],[Source Engine Type]]</f>
        <v>Oracle</v>
      </c>
      <c r="O104" t="str">
        <f>IF(DB_List[[#This Row],[ENV]] = "NonProduction", "Single-AZ", "Multi-AZ")</f>
        <v>Multi-AZ</v>
      </c>
      <c r="S104" t="str">
        <f>IF(DB_List[[#This Row],[ENV]] = "NonProduction", "Standard", "Enterprise")</f>
        <v>Enterprise</v>
      </c>
      <c r="U104" t="str">
        <f>_xlfn.XLOOKUP(DB_List[[#This Row],[DB Instance Name]], [1]!Srv_List[HOSTNAME], [1]!Srv_List[ENV], "Not Found", 0)</f>
        <v>Production</v>
      </c>
      <c r="V104" t="str">
        <f>IF(DB_List[[#This Row],[ENV]] = "Production", "Y", "N")</f>
        <v>Y</v>
      </c>
      <c r="AA104" t="str">
        <f>IF(DB_List[[#This Row],[Target Engine]] = "Oracle", "Rehost", "Replatform")</f>
        <v>Rehost</v>
      </c>
      <c r="AG104" s="10">
        <f>_xlfn.XLOOKUP(DB_List[[#This Row],[Server ID]], [1]!Srv_List[Serverid], [1]!Srv_List[avgCpuUsagePctDec (%)], "Not Found", 0)</f>
        <v>0.1898</v>
      </c>
    </row>
    <row r="105" spans="1:33" x14ac:dyDescent="0.25">
      <c r="A105" s="5" t="s">
        <v>254</v>
      </c>
      <c r="B105" t="str">
        <f>DB_List[[#This Row],[DB Instance Name]]</f>
        <v>hd-iws-db-prd</v>
      </c>
      <c r="C105" s="6" t="s">
        <v>255</v>
      </c>
      <c r="D105" s="6" t="str">
        <f>_xlfn.XLOOKUP(_xlfn.SINGLE(DB_List[[#This Row],[AppName]]), [1]!App_List[App Name], [1]!App_List[App ID], "Not Found", 0)</f>
        <v>A28</v>
      </c>
      <c r="E105" s="7" t="s">
        <v>251</v>
      </c>
      <c r="F105" t="str">
        <f>IF([1]!Srv_List[[#This Row],[OpSys Name]] = "Microsoft Windows Server ", "SQL Server", "Oracle")</f>
        <v>Oracle</v>
      </c>
      <c r="I105" s="9">
        <v>2139.1871999999998</v>
      </c>
      <c r="J105" s="9">
        <f>IF(DB_List[[#This Row],[Total Size (GB)]] &lt; 1024, 1024, IF(DB_List[[#This Row],[Total Size (GB)]] &gt; 16000, 16000, _xlfn.SINGLE(DB_List[Total Size (GB)])))</f>
        <v>2139.1871999999998</v>
      </c>
      <c r="K105" t="str">
        <f>_xlfn.XLOOKUP(DB_List[[#This Row],[DB Instance Name]], [1]!Srv_List[HOSTNAME], [1]!Srv_List[Serverid], "Not Found", 0)</f>
        <v>S262</v>
      </c>
      <c r="L105">
        <f>_xlfn.XLOOKUP(DB_List[[#This Row],[Server ID]], [1]!Srv_List[Serverid], [1]!Srv_List[numCpus])</f>
        <v>4</v>
      </c>
      <c r="M105">
        <f>_xlfn.XLOOKUP(DB_List[[#This Row],[Server ID]], [1]!Srv_List[Serverid], [1]!Srv_List[Total Memory (GB)])</f>
        <v>16</v>
      </c>
      <c r="N105" t="str">
        <f>DB_List[[#This Row],[Source Engine Type]]</f>
        <v>Oracle</v>
      </c>
      <c r="O105" t="str">
        <f>IF(DB_List[[#This Row],[ENV]] = "NonProduction", "Single-AZ", "Multi-AZ")</f>
        <v>Single-AZ</v>
      </c>
      <c r="S105" t="str">
        <f>IF(DB_List[[#This Row],[ENV]] = "NonProduction", "Standard", "Enterprise")</f>
        <v>Standard</v>
      </c>
      <c r="U105" t="str">
        <f>_xlfn.XLOOKUP(DB_List[[#This Row],[DB Instance Name]], [1]!Srv_List[HOSTNAME], [1]!Srv_List[ENV], "Not Found", 0)</f>
        <v>NonProduction</v>
      </c>
      <c r="V105" t="str">
        <f>IF(DB_List[[#This Row],[ENV]] = "Production", "Y", "N")</f>
        <v>N</v>
      </c>
      <c r="AA105" t="str">
        <f>IF(DB_List[[#This Row],[Target Engine]] = "Oracle", "Rehost", "Replatform")</f>
        <v>Rehost</v>
      </c>
      <c r="AG105" s="10">
        <f>_xlfn.XLOOKUP(DB_List[[#This Row],[Server ID]], [1]!Srv_List[Serverid], [1]!Srv_List[avgCpuUsagePctDec (%)], "Not Found", 0)</f>
        <v>1.0800000000000001E-2</v>
      </c>
    </row>
    <row r="106" spans="1:33" x14ac:dyDescent="0.25">
      <c r="A106" s="5" t="s">
        <v>256</v>
      </c>
      <c r="B106" t="str">
        <f>DB_List[[#This Row],[DB Instance Name]]</f>
        <v>hd-iws-db-f05</v>
      </c>
      <c r="C106" s="6" t="s">
        <v>257</v>
      </c>
      <c r="D106" s="6" t="str">
        <f>_xlfn.XLOOKUP(_xlfn.SINGLE(DB_List[[#This Row],[AppName]]), [1]!App_List[App Name], [1]!App_List[App ID], "Not Found", 0)</f>
        <v>A29</v>
      </c>
      <c r="E106" s="7" t="s">
        <v>258</v>
      </c>
      <c r="F106" t="str">
        <f>IF([1]!Srv_List[[#This Row],[OpSys Name]] = "Microsoft Windows Server ", "SQL Server", "Oracle")</f>
        <v>Oracle</v>
      </c>
      <c r="I106" s="9">
        <v>1113.90345</v>
      </c>
      <c r="J106" s="9">
        <f>IF(DB_List[[#This Row],[Total Size (GB)]] &lt; 1024, 1024, IF(DB_List[[#This Row],[Total Size (GB)]] &gt; 16000, 16000, _xlfn.SINGLE(DB_List[Total Size (GB)])))</f>
        <v>1113.90345</v>
      </c>
      <c r="K106" t="str">
        <f>_xlfn.XLOOKUP(DB_List[[#This Row],[DB Instance Name]], [1]!Srv_List[HOSTNAME], [1]!Srv_List[Serverid], "Not Found", 0)</f>
        <v>S266</v>
      </c>
      <c r="L106">
        <f>_xlfn.XLOOKUP(DB_List[[#This Row],[Server ID]], [1]!Srv_List[Serverid], [1]!Srv_List[numCpus])</f>
        <v>2</v>
      </c>
      <c r="M106">
        <f>_xlfn.XLOOKUP(DB_List[[#This Row],[Server ID]], [1]!Srv_List[Serverid], [1]!Srv_List[Total Memory (GB)])</f>
        <v>24</v>
      </c>
      <c r="N106" t="str">
        <f>DB_List[[#This Row],[Source Engine Type]]</f>
        <v>Oracle</v>
      </c>
      <c r="O106" t="str">
        <f>IF(DB_List[[#This Row],[ENV]] = "NonProduction", "Single-AZ", "Multi-AZ")</f>
        <v>Single-AZ</v>
      </c>
      <c r="S106" t="str">
        <f>IF(DB_List[[#This Row],[ENV]] = "NonProduction", "Standard", "Enterprise")</f>
        <v>Standard</v>
      </c>
      <c r="U106" t="str">
        <f>_xlfn.XLOOKUP(DB_List[[#This Row],[DB Instance Name]], [1]!Srv_List[HOSTNAME], [1]!Srv_List[ENV], "Not Found", 0)</f>
        <v>NonProduction</v>
      </c>
      <c r="V106" t="str">
        <f>IF(DB_List[[#This Row],[ENV]] = "Production", "Y", "N")</f>
        <v>N</v>
      </c>
      <c r="AA106" t="str">
        <f>IF(DB_List[[#This Row],[Target Engine]] = "Oracle", "Rehost", "Replatform")</f>
        <v>Rehost</v>
      </c>
      <c r="AG106" s="10">
        <f>_xlfn.XLOOKUP(DB_List[[#This Row],[Server ID]], [1]!Srv_List[Serverid], [1]!Srv_List[avgCpuUsagePctDec (%)], "Not Found", 0)</f>
        <v>1.1599999999999999E-2</v>
      </c>
    </row>
    <row r="107" spans="1:33" x14ac:dyDescent="0.25">
      <c r="A107" s="5" t="s">
        <v>259</v>
      </c>
      <c r="B107" t="str">
        <f>DB_List[[#This Row],[DB Instance Name]]</f>
        <v>hd-iir-db-d05</v>
      </c>
      <c r="C107" s="6" t="s">
        <v>260</v>
      </c>
      <c r="D107" s="6" t="str">
        <f>_xlfn.XLOOKUP(_xlfn.SINGLE(DB_List[[#This Row],[AppName]]), [1]!App_List[App Name], [1]!App_List[App ID], "Not Found", 0)</f>
        <v>A30</v>
      </c>
      <c r="E107" s="7" t="s">
        <v>261</v>
      </c>
      <c r="F107" t="str">
        <f>IF([1]!Srv_List[[#This Row],[OpSys Name]] = "Microsoft Windows Server ", "SQL Server", "Oracle")</f>
        <v>Oracle</v>
      </c>
      <c r="I107" s="9">
        <v>641.11844999999994</v>
      </c>
      <c r="J107" s="9">
        <f>IF(DB_List[[#This Row],[Total Size (GB)]] &lt; 1024, 1024, IF(DB_List[[#This Row],[Total Size (GB)]] &gt; 16000, 16000, _xlfn.SINGLE(DB_List[Total Size (GB)])))</f>
        <v>1024</v>
      </c>
      <c r="K107" t="str">
        <f>_xlfn.XLOOKUP(DB_List[[#This Row],[DB Instance Name]], [1]!Srv_List[HOSTNAME], [1]!Srv_List[Serverid], "Not Found", 0)</f>
        <v>S271</v>
      </c>
      <c r="L107">
        <f>_xlfn.XLOOKUP(DB_List[[#This Row],[Server ID]], [1]!Srv_List[Serverid], [1]!Srv_List[numCpus])</f>
        <v>4</v>
      </c>
      <c r="M107">
        <f>_xlfn.XLOOKUP(DB_List[[#This Row],[Server ID]], [1]!Srv_List[Serverid], [1]!Srv_List[Total Memory (GB)])</f>
        <v>96</v>
      </c>
      <c r="N107" t="str">
        <f>DB_List[[#This Row],[Source Engine Type]]</f>
        <v>Oracle</v>
      </c>
      <c r="O107" t="str">
        <f>IF(DB_List[[#This Row],[ENV]] = "NonProduction", "Single-AZ", "Multi-AZ")</f>
        <v>Single-AZ</v>
      </c>
      <c r="S107" t="str">
        <f>IF(DB_List[[#This Row],[ENV]] = "NonProduction", "Standard", "Enterprise")</f>
        <v>Standard</v>
      </c>
      <c r="U107" t="str">
        <f>_xlfn.XLOOKUP(DB_List[[#This Row],[DB Instance Name]], [1]!Srv_List[HOSTNAME], [1]!Srv_List[ENV], "Not Found", 0)</f>
        <v>NonProduction</v>
      </c>
      <c r="V107" t="str">
        <f>IF(DB_List[[#This Row],[ENV]] = "Production", "Y", "N")</f>
        <v>N</v>
      </c>
      <c r="AA107" t="str">
        <f>IF(DB_List[[#This Row],[Target Engine]] = "Oracle", "Rehost", "Replatform")</f>
        <v>Rehost</v>
      </c>
      <c r="AG107" s="10">
        <f>_xlfn.XLOOKUP(DB_List[[#This Row],[Server ID]], [1]!Srv_List[Serverid], [1]!Srv_List[avgCpuUsagePctDec (%)], "Not Found", 0)</f>
        <v>9.6000000000000002E-2</v>
      </c>
    </row>
    <row r="108" spans="1:33" x14ac:dyDescent="0.25">
      <c r="A108" s="5" t="s">
        <v>262</v>
      </c>
      <c r="B108" t="str">
        <f>DB_List[[#This Row],[DB Instance Name]]</f>
        <v>hd-iir-db-u05</v>
      </c>
      <c r="C108" s="6" t="s">
        <v>263</v>
      </c>
      <c r="D108" s="6" t="str">
        <f>_xlfn.XLOOKUP(_xlfn.SINGLE(DB_List[[#This Row],[AppName]]), [1]!App_List[App Name], [1]!App_List[App ID], "Not Found", 0)</f>
        <v>A30</v>
      </c>
      <c r="E108" s="7" t="s">
        <v>261</v>
      </c>
      <c r="F108" t="str">
        <f>IF([1]!Srv_List[[#This Row],[OpSys Name]] = "Microsoft Windows Server ", "SQL Server", "Oracle")</f>
        <v>Oracle</v>
      </c>
      <c r="I108" s="9">
        <v>612.53144999999995</v>
      </c>
      <c r="J108" s="9">
        <f>IF(DB_List[[#This Row],[Total Size (GB)]] &lt; 1024, 1024, IF(DB_List[[#This Row],[Total Size (GB)]] &gt; 16000, 16000, _xlfn.SINGLE(DB_List[Total Size (GB)])))</f>
        <v>1024</v>
      </c>
      <c r="K108" t="str">
        <f>_xlfn.XLOOKUP(DB_List[[#This Row],[DB Instance Name]], [1]!Srv_List[HOSTNAME], [1]!Srv_List[Serverid], "Not Found", 0)</f>
        <v>S272</v>
      </c>
      <c r="L108">
        <f>_xlfn.XLOOKUP(DB_List[[#This Row],[Server ID]], [1]!Srv_List[Serverid], [1]!Srv_List[numCpus])</f>
        <v>3</v>
      </c>
      <c r="M108">
        <f>_xlfn.XLOOKUP(DB_List[[#This Row],[Server ID]], [1]!Srv_List[Serverid], [1]!Srv_List[Total Memory (GB)])</f>
        <v>96</v>
      </c>
      <c r="N108" t="str">
        <f>DB_List[[#This Row],[Source Engine Type]]</f>
        <v>Oracle</v>
      </c>
      <c r="O108" t="str">
        <f>IF(DB_List[[#This Row],[ENV]] = "NonProduction", "Single-AZ", "Multi-AZ")</f>
        <v>Single-AZ</v>
      </c>
      <c r="S108" t="str">
        <f>IF(DB_List[[#This Row],[ENV]] = "NonProduction", "Standard", "Enterprise")</f>
        <v>Standard</v>
      </c>
      <c r="U108" t="str">
        <f>_xlfn.XLOOKUP(DB_List[[#This Row],[DB Instance Name]], [1]!Srv_List[HOSTNAME], [1]!Srv_List[ENV], "Not Found", 0)</f>
        <v>NonProduction</v>
      </c>
      <c r="V108" t="str">
        <f>IF(DB_List[[#This Row],[ENV]] = "Production", "Y", "N")</f>
        <v>N</v>
      </c>
      <c r="AA108" t="str">
        <f>IF(DB_List[[#This Row],[Target Engine]] = "Oracle", "Rehost", "Replatform")</f>
        <v>Rehost</v>
      </c>
      <c r="AG108" s="10">
        <f>_xlfn.XLOOKUP(DB_List[[#This Row],[Server ID]], [1]!Srv_List[Serverid], [1]!Srv_List[avgCpuUsagePctDec (%)], "Not Found", 0)</f>
        <v>9.3600000000000003E-2</v>
      </c>
    </row>
    <row r="109" spans="1:33" x14ac:dyDescent="0.25">
      <c r="A109" s="5" t="s">
        <v>264</v>
      </c>
      <c r="B109" t="str">
        <f>DB_List[[#This Row],[DB Instance Name]]</f>
        <v>hd-iir-db-a05</v>
      </c>
      <c r="C109" s="6" t="s">
        <v>265</v>
      </c>
      <c r="D109" s="6" t="str">
        <f>_xlfn.XLOOKUP(_xlfn.SINGLE(DB_List[[#This Row],[AppName]]), [1]!App_List[App Name], [1]!App_List[App ID], "Not Found", 0)</f>
        <v>A30</v>
      </c>
      <c r="E109" s="7" t="s">
        <v>261</v>
      </c>
      <c r="F109" t="str">
        <f>IF([1]!Srv_List[[#This Row],[OpSys Name]] = "Microsoft Windows Server ", "SQL Server", "Oracle")</f>
        <v>Oracle</v>
      </c>
      <c r="I109" s="9">
        <v>613.63094999999998</v>
      </c>
      <c r="J109" s="9">
        <f>IF(DB_List[[#This Row],[Total Size (GB)]] &lt; 1024, 1024, IF(DB_List[[#This Row],[Total Size (GB)]] &gt; 16000, 16000, _xlfn.SINGLE(DB_List[Total Size (GB)])))</f>
        <v>1024</v>
      </c>
      <c r="K109" t="str">
        <f>_xlfn.XLOOKUP(DB_List[[#This Row],[DB Instance Name]], [1]!Srv_List[HOSTNAME], [1]!Srv_List[Serverid], "Not Found", 0)</f>
        <v>S275</v>
      </c>
      <c r="L109">
        <f>_xlfn.XLOOKUP(DB_List[[#This Row],[Server ID]], [1]!Srv_List[Serverid], [1]!Srv_List[numCpus])</f>
        <v>4</v>
      </c>
      <c r="M109">
        <f>_xlfn.XLOOKUP(DB_List[[#This Row],[Server ID]], [1]!Srv_List[Serverid], [1]!Srv_List[Total Memory (GB)])</f>
        <v>96</v>
      </c>
      <c r="N109" t="str">
        <f>DB_List[[#This Row],[Source Engine Type]]</f>
        <v>Oracle</v>
      </c>
      <c r="O109" t="str">
        <f>IF(DB_List[[#This Row],[ENV]] = "NonProduction", "Single-AZ", "Multi-AZ")</f>
        <v>Single-AZ</v>
      </c>
      <c r="S109" t="str">
        <f>IF(DB_List[[#This Row],[ENV]] = "NonProduction", "Standard", "Enterprise")</f>
        <v>Standard</v>
      </c>
      <c r="U109" t="str">
        <f>_xlfn.XLOOKUP(DB_List[[#This Row],[DB Instance Name]], [1]!Srv_List[HOSTNAME], [1]!Srv_List[ENV], "Not Found", 0)</f>
        <v>NonProduction</v>
      </c>
      <c r="V109" t="str">
        <f>IF(DB_List[[#This Row],[ENV]] = "Production", "Y", "N")</f>
        <v>N</v>
      </c>
      <c r="AA109" t="str">
        <f>IF(DB_List[[#This Row],[Target Engine]] = "Oracle", "Rehost", "Replatform")</f>
        <v>Rehost</v>
      </c>
      <c r="AG109" s="10">
        <f>_xlfn.XLOOKUP(DB_List[[#This Row],[Server ID]], [1]!Srv_List[Serverid], [1]!Srv_List[avgCpuUsagePctDec (%)], "Not Found", 0)</f>
        <v>8.14E-2</v>
      </c>
    </row>
    <row r="110" spans="1:33" x14ac:dyDescent="0.25">
      <c r="A110" s="5" t="s">
        <v>266</v>
      </c>
      <c r="B110" t="str">
        <f>DB_List[[#This Row],[DB Instance Name]]</f>
        <v>hd-iir-db-c05</v>
      </c>
      <c r="C110" s="6" t="s">
        <v>267</v>
      </c>
      <c r="D110" s="6" t="str">
        <f>_xlfn.XLOOKUP(_xlfn.SINGLE(DB_List[[#This Row],[AppName]]), [1]!App_List[App Name], [1]!App_List[App ID], "Not Found", 0)</f>
        <v>A30</v>
      </c>
      <c r="E110" s="7" t="s">
        <v>261</v>
      </c>
      <c r="F110" t="str">
        <f>IF([1]!Srv_List[[#This Row],[OpSys Name]] = "Microsoft Windows Server ", "SQL Server", "Oracle")</f>
        <v>Oracle</v>
      </c>
      <c r="I110" s="9">
        <v>668.60595000000001</v>
      </c>
      <c r="J110" s="9">
        <f>IF(DB_List[[#This Row],[Total Size (GB)]] &lt; 1024, 1024, IF(DB_List[[#This Row],[Total Size (GB)]] &gt; 16000, 16000, _xlfn.SINGLE(DB_List[Total Size (GB)])))</f>
        <v>1024</v>
      </c>
      <c r="K110" t="str">
        <f>_xlfn.XLOOKUP(DB_List[[#This Row],[DB Instance Name]], [1]!Srv_List[HOSTNAME], [1]!Srv_List[Serverid], "Not Found", 0)</f>
        <v>S278</v>
      </c>
      <c r="L110">
        <f>_xlfn.XLOOKUP(DB_List[[#This Row],[Server ID]], [1]!Srv_List[Serverid], [1]!Srv_List[numCpus])</f>
        <v>4</v>
      </c>
      <c r="M110">
        <f>_xlfn.XLOOKUP(DB_List[[#This Row],[Server ID]], [1]!Srv_List[Serverid], [1]!Srv_List[Total Memory (GB)])</f>
        <v>8</v>
      </c>
      <c r="N110" t="str">
        <f>DB_List[[#This Row],[Source Engine Type]]</f>
        <v>Oracle</v>
      </c>
      <c r="O110" t="str">
        <f>IF(DB_List[[#This Row],[ENV]] = "NonProduction", "Single-AZ", "Multi-AZ")</f>
        <v>Single-AZ</v>
      </c>
      <c r="S110" t="str">
        <f>IF(DB_List[[#This Row],[ENV]] = "NonProduction", "Standard", "Enterprise")</f>
        <v>Standard</v>
      </c>
      <c r="U110" t="str">
        <f>_xlfn.XLOOKUP(DB_List[[#This Row],[DB Instance Name]], [1]!Srv_List[HOSTNAME], [1]!Srv_List[ENV], "Not Found", 0)</f>
        <v>NonProduction</v>
      </c>
      <c r="V110" t="str">
        <f>IF(DB_List[[#This Row],[ENV]] = "Production", "Y", "N")</f>
        <v>N</v>
      </c>
      <c r="AA110" t="str">
        <f>IF(DB_List[[#This Row],[Target Engine]] = "Oracle", "Rehost", "Replatform")</f>
        <v>Rehost</v>
      </c>
      <c r="AG110" s="10">
        <f>_xlfn.XLOOKUP(DB_List[[#This Row],[Server ID]], [1]!Srv_List[Serverid], [1]!Srv_List[avgCpuUsagePctDec (%)], "Not Found", 0)</f>
        <v>0.13950000000000001</v>
      </c>
    </row>
    <row r="111" spans="1:33" x14ac:dyDescent="0.25">
      <c r="A111" s="5" t="s">
        <v>268</v>
      </c>
      <c r="B111" t="str">
        <f>DB_List[[#This Row],[DB Instance Name]]</f>
        <v>hd-iir-db1-pt05</v>
      </c>
      <c r="C111" s="6" t="s">
        <v>269</v>
      </c>
      <c r="D111" s="6" t="str">
        <f>_xlfn.XLOOKUP(_xlfn.SINGLE(DB_List[[#This Row],[AppName]]), [1]!App_List[App Name], [1]!App_List[App ID], "Not Found", 0)</f>
        <v>A30</v>
      </c>
      <c r="E111" s="7" t="s">
        <v>261</v>
      </c>
      <c r="F111" t="str">
        <f>IF([1]!Srv_List[[#This Row],[OpSys Name]] = "Microsoft Windows Server ", "SQL Server", "Oracle")</f>
        <v>Oracle</v>
      </c>
      <c r="I111" s="9">
        <v>828.03345000000002</v>
      </c>
      <c r="J111" s="9">
        <f>IF(DB_List[[#This Row],[Total Size (GB)]] &lt; 1024, 1024, IF(DB_List[[#This Row],[Total Size (GB)]] &gt; 16000, 16000, _xlfn.SINGLE(DB_List[Total Size (GB)])))</f>
        <v>1024</v>
      </c>
      <c r="K111" t="str">
        <f>_xlfn.XLOOKUP(DB_List[[#This Row],[DB Instance Name]], [1]!Srv_List[HOSTNAME], [1]!Srv_List[Serverid], "Not Found", 0)</f>
        <v>S279</v>
      </c>
      <c r="L111">
        <f>_xlfn.XLOOKUP(DB_List[[#This Row],[Server ID]], [1]!Srv_List[Serverid], [1]!Srv_List[numCpus])</f>
        <v>4</v>
      </c>
      <c r="M111">
        <f>_xlfn.XLOOKUP(DB_List[[#This Row],[Server ID]], [1]!Srv_List[Serverid], [1]!Srv_List[Total Memory (GB)])</f>
        <v>4</v>
      </c>
      <c r="N111" t="str">
        <f>DB_List[[#This Row],[Source Engine Type]]</f>
        <v>Oracle</v>
      </c>
      <c r="O111" t="str">
        <f>IF(DB_List[[#This Row],[ENV]] = "NonProduction", "Single-AZ", "Multi-AZ")</f>
        <v>Multi-AZ</v>
      </c>
      <c r="S111" t="str">
        <f>IF(DB_List[[#This Row],[ENV]] = "NonProduction", "Standard", "Enterprise")</f>
        <v>Enterprise</v>
      </c>
      <c r="U111" t="str">
        <f>_xlfn.XLOOKUP(DB_List[[#This Row],[DB Instance Name]], [1]!Srv_List[HOSTNAME], [1]!Srv_List[ENV], "Not Found", 0)</f>
        <v>Production</v>
      </c>
      <c r="V111" t="str">
        <f>IF(DB_List[[#This Row],[ENV]] = "Production", "Y", "N")</f>
        <v>Y</v>
      </c>
      <c r="AA111" t="str">
        <f>IF(DB_List[[#This Row],[Target Engine]] = "Oracle", "Rehost", "Replatform")</f>
        <v>Rehost</v>
      </c>
      <c r="AG111" s="10">
        <f>_xlfn.XLOOKUP(DB_List[[#This Row],[Server ID]], [1]!Srv_List[Serverid], [1]!Srv_List[avgCpuUsagePctDec (%)], "Not Found", 0)</f>
        <v>0.18129999999999999</v>
      </c>
    </row>
    <row r="112" spans="1:33" x14ac:dyDescent="0.25">
      <c r="A112" s="5" t="s">
        <v>270</v>
      </c>
      <c r="B112" t="str">
        <f>DB_List[[#This Row],[DB Instance Name]]</f>
        <v>hd-iir-db-pt05</v>
      </c>
      <c r="C112" s="6" t="s">
        <v>271</v>
      </c>
      <c r="D112" s="6" t="str">
        <f>_xlfn.XLOOKUP(_xlfn.SINGLE(DB_List[[#This Row],[AppName]]), [1]!App_List[App Name], [1]!App_List[App ID], "Not Found", 0)</f>
        <v>A30</v>
      </c>
      <c r="E112" s="7" t="s">
        <v>261</v>
      </c>
      <c r="F112" t="str">
        <f>IF([1]!Srv_List[[#This Row],[OpSys Name]] = "Microsoft Windows Server ", "SQL Server", "Oracle")</f>
        <v>Oracle</v>
      </c>
      <c r="I112" s="9">
        <v>2364.3647999999998</v>
      </c>
      <c r="J112" s="9">
        <f>IF(DB_List[[#This Row],[Total Size (GB)]] &lt; 1024, 1024, IF(DB_List[[#This Row],[Total Size (GB)]] &gt; 16000, 16000, _xlfn.SINGLE(DB_List[Total Size (GB)])))</f>
        <v>2364.3647999999998</v>
      </c>
      <c r="K112" t="str">
        <f>_xlfn.XLOOKUP(DB_List[[#This Row],[DB Instance Name]], [1]!Srv_List[HOSTNAME], [1]!Srv_List[Serverid], "Not Found", 0)</f>
        <v>S280</v>
      </c>
      <c r="L112">
        <f>_xlfn.XLOOKUP(DB_List[[#This Row],[Server ID]], [1]!Srv_List[Serverid], [1]!Srv_List[numCpus])</f>
        <v>4</v>
      </c>
      <c r="M112">
        <f>_xlfn.XLOOKUP(DB_List[[#This Row],[Server ID]], [1]!Srv_List[Serverid], [1]!Srv_List[Total Memory (GB)])</f>
        <v>32</v>
      </c>
      <c r="N112" t="str">
        <f>DB_List[[#This Row],[Source Engine Type]]</f>
        <v>Oracle</v>
      </c>
      <c r="O112" t="str">
        <f>IF(DB_List[[#This Row],[ENV]] = "NonProduction", "Single-AZ", "Multi-AZ")</f>
        <v>Single-AZ</v>
      </c>
      <c r="S112" t="str">
        <f>IF(DB_List[[#This Row],[ENV]] = "NonProduction", "Standard", "Enterprise")</f>
        <v>Standard</v>
      </c>
      <c r="U112" t="str">
        <f>_xlfn.XLOOKUP(DB_List[[#This Row],[DB Instance Name]], [1]!Srv_List[HOSTNAME], [1]!Srv_List[ENV], "Not Found", 0)</f>
        <v>NonProduction</v>
      </c>
      <c r="V112" t="str">
        <f>IF(DB_List[[#This Row],[ENV]] = "Production", "Y", "N")</f>
        <v>N</v>
      </c>
      <c r="AA112" t="str">
        <f>IF(DB_List[[#This Row],[Target Engine]] = "Oracle", "Rehost", "Replatform")</f>
        <v>Rehost</v>
      </c>
      <c r="AG112" s="10">
        <f>_xlfn.XLOOKUP(DB_List[[#This Row],[Server ID]], [1]!Srv_List[Serverid], [1]!Srv_List[avgCpuUsagePctDec (%)], "Not Found", 0)</f>
        <v>1.2500000000000001E-2</v>
      </c>
    </row>
    <row r="113" spans="1:33" x14ac:dyDescent="0.25">
      <c r="A113" s="5" t="s">
        <v>272</v>
      </c>
      <c r="B113" t="str">
        <f>DB_List[[#This Row],[DB Instance Name]]</f>
        <v>hd-iir-db-f05</v>
      </c>
      <c r="C113" s="6" t="s">
        <v>273</v>
      </c>
      <c r="D113" s="6" t="str">
        <f>_xlfn.XLOOKUP(_xlfn.SINGLE(DB_List[[#This Row],[AppName]]), [1]!App_List[App Name], [1]!App_List[App ID], "Not Found", 0)</f>
        <v>A30</v>
      </c>
      <c r="E113" s="7" t="s">
        <v>261</v>
      </c>
      <c r="F113" t="str">
        <f>IF([1]!Srv_List[[#This Row],[OpSys Name]] = "Microsoft Windows Server ", "SQL Server", "Oracle")</f>
        <v>Oracle</v>
      </c>
      <c r="I113" s="9">
        <v>1125.8879999999999</v>
      </c>
      <c r="J113" s="9">
        <f>IF(DB_List[[#This Row],[Total Size (GB)]] &lt; 1024, 1024, IF(DB_List[[#This Row],[Total Size (GB)]] &gt; 16000, 16000, _xlfn.SINGLE(DB_List[Total Size (GB)])))</f>
        <v>1125.8879999999999</v>
      </c>
      <c r="K113" t="str">
        <f>_xlfn.XLOOKUP(DB_List[[#This Row],[DB Instance Name]], [1]!Srv_List[HOSTNAME], [1]!Srv_List[Serverid], "Not Found", 0)</f>
        <v>S281</v>
      </c>
      <c r="L113">
        <f>_xlfn.XLOOKUP(DB_List[[#This Row],[Server ID]], [1]!Srv_List[Serverid], [1]!Srv_List[numCpus])</f>
        <v>4</v>
      </c>
      <c r="M113">
        <f>_xlfn.XLOOKUP(DB_List[[#This Row],[Server ID]], [1]!Srv_List[Serverid], [1]!Srv_List[Total Memory (GB)])</f>
        <v>7.8</v>
      </c>
      <c r="N113" t="str">
        <f>DB_List[[#This Row],[Source Engine Type]]</f>
        <v>Oracle</v>
      </c>
      <c r="O113" t="str">
        <f>IF(DB_List[[#This Row],[ENV]] = "NonProduction", "Single-AZ", "Multi-AZ")</f>
        <v>Multi-AZ</v>
      </c>
      <c r="S113" t="str">
        <f>IF(DB_List[[#This Row],[ENV]] = "NonProduction", "Standard", "Enterprise")</f>
        <v>Enterprise</v>
      </c>
      <c r="U113" t="str">
        <f>_xlfn.XLOOKUP(DB_List[[#This Row],[DB Instance Name]], [1]!Srv_List[HOSTNAME], [1]!Srv_List[ENV], "Not Found", 0)</f>
        <v>Production</v>
      </c>
      <c r="V113" t="str">
        <f>IF(DB_List[[#This Row],[ENV]] = "Production", "Y", "N")</f>
        <v>Y</v>
      </c>
      <c r="AA113" t="str">
        <f>IF(DB_List[[#This Row],[Target Engine]] = "Oracle", "Rehost", "Replatform")</f>
        <v>Rehost</v>
      </c>
      <c r="AG113" s="10">
        <f>_xlfn.XLOOKUP(DB_List[[#This Row],[Server ID]], [1]!Srv_List[Serverid], [1]!Srv_List[avgCpuUsagePctDec (%)], "Not Found", 0)</f>
        <v>1.37E-2</v>
      </c>
    </row>
    <row r="114" spans="1:33" x14ac:dyDescent="0.25">
      <c r="A114" s="5" t="s">
        <v>274</v>
      </c>
      <c r="B114" t="str">
        <f>DB_List[[#This Row],[DB Instance Name]]</f>
        <v>hd-iir-db1-p05</v>
      </c>
      <c r="C114" s="6" t="s">
        <v>275</v>
      </c>
      <c r="D114" s="6" t="str">
        <f>_xlfn.XLOOKUP(_xlfn.SINGLE(DB_List[[#This Row],[AppName]]), [1]!App_List[App Name], [1]!App_List[App ID], "Not Found", 0)</f>
        <v>A30</v>
      </c>
      <c r="E114" s="7" t="s">
        <v>261</v>
      </c>
      <c r="F114" t="str">
        <f>IF([1]!Srv_List[[#This Row],[OpSys Name]] = "Microsoft Windows Server ", "SQL Server", "Oracle")</f>
        <v>Oracle</v>
      </c>
      <c r="I114" s="9">
        <v>745.57094999999993</v>
      </c>
      <c r="J114" s="9">
        <f>IF(DB_List[[#This Row],[Total Size (GB)]] &lt; 1024, 1024, IF(DB_List[[#This Row],[Total Size (GB)]] &gt; 16000, 16000, _xlfn.SINGLE(DB_List[Total Size (GB)])))</f>
        <v>1024</v>
      </c>
      <c r="K114" t="str">
        <f>_xlfn.XLOOKUP(DB_List[[#This Row],[DB Instance Name]], [1]!Srv_List[HOSTNAME], [1]!Srv_List[Serverid], "Not Found", 0)</f>
        <v>S283</v>
      </c>
      <c r="L114">
        <f>_xlfn.XLOOKUP(DB_List[[#This Row],[Server ID]], [1]!Srv_List[Serverid], [1]!Srv_List[numCpus])</f>
        <v>8</v>
      </c>
      <c r="M114">
        <f>_xlfn.XLOOKUP(DB_List[[#This Row],[Server ID]], [1]!Srv_List[Serverid], [1]!Srv_List[Total Memory (GB)])</f>
        <v>32</v>
      </c>
      <c r="N114" t="str">
        <f>DB_List[[#This Row],[Source Engine Type]]</f>
        <v>Oracle</v>
      </c>
      <c r="O114" t="str">
        <f>IF(DB_List[[#This Row],[ENV]] = "NonProduction", "Single-AZ", "Multi-AZ")</f>
        <v>Single-AZ</v>
      </c>
      <c r="S114" t="str">
        <f>IF(DB_List[[#This Row],[ENV]] = "NonProduction", "Standard", "Enterprise")</f>
        <v>Standard</v>
      </c>
      <c r="U114" t="str">
        <f>_xlfn.XLOOKUP(DB_List[[#This Row],[DB Instance Name]], [1]!Srv_List[HOSTNAME], [1]!Srv_List[ENV], "Not Found", 0)</f>
        <v>NonProduction</v>
      </c>
      <c r="V114" t="str">
        <f>IF(DB_List[[#This Row],[ENV]] = "Production", "Y", "N")</f>
        <v>N</v>
      </c>
      <c r="AA114" t="str">
        <f>IF(DB_List[[#This Row],[Target Engine]] = "Oracle", "Rehost", "Replatform")</f>
        <v>Rehost</v>
      </c>
      <c r="AG114" s="10">
        <f>_xlfn.XLOOKUP(DB_List[[#This Row],[Server ID]], [1]!Srv_List[Serverid], [1]!Srv_List[avgCpuUsagePctDec (%)], "Not Found", 0)</f>
        <v>0.2722</v>
      </c>
    </row>
    <row r="115" spans="1:33" x14ac:dyDescent="0.25">
      <c r="A115" s="5" t="s">
        <v>276</v>
      </c>
      <c r="B115" t="str">
        <f>DB_List[[#This Row],[DB Instance Name]]</f>
        <v>hd-iir-db-p05</v>
      </c>
      <c r="C115" s="6" t="s">
        <v>277</v>
      </c>
      <c r="D115" s="6" t="str">
        <f>_xlfn.XLOOKUP(_xlfn.SINGLE(DB_List[[#This Row],[AppName]]), [1]!App_List[App Name], [1]!App_List[App ID], "Not Found", 0)</f>
        <v>A30</v>
      </c>
      <c r="E115" s="7" t="s">
        <v>261</v>
      </c>
      <c r="F115" t="str">
        <f>IF([1]!Srv_List[[#This Row],[OpSys Name]] = "Microsoft Windows Server ", "SQL Server", "Oracle")</f>
        <v>Oracle</v>
      </c>
      <c r="I115" s="9">
        <v>685.09844999999996</v>
      </c>
      <c r="J115" s="9">
        <f>IF(DB_List[[#This Row],[Total Size (GB)]] &lt; 1024, 1024, IF(DB_List[[#This Row],[Total Size (GB)]] &gt; 16000, 16000, _xlfn.SINGLE(DB_List[Total Size (GB)])))</f>
        <v>1024</v>
      </c>
      <c r="K115" t="str">
        <f>_xlfn.XLOOKUP(DB_List[[#This Row],[DB Instance Name]], [1]!Srv_List[HOSTNAME], [1]!Srv_List[Serverid], "Not Found", 0)</f>
        <v>S285</v>
      </c>
      <c r="L115">
        <f>_xlfn.XLOOKUP(DB_List[[#This Row],[Server ID]], [1]!Srv_List[Serverid], [1]!Srv_List[numCpus])</f>
        <v>8</v>
      </c>
      <c r="M115">
        <f>_xlfn.XLOOKUP(DB_List[[#This Row],[Server ID]], [1]!Srv_List[Serverid], [1]!Srv_List[Total Memory (GB)])</f>
        <v>32</v>
      </c>
      <c r="N115" t="str">
        <f>DB_List[[#This Row],[Source Engine Type]]</f>
        <v>Oracle</v>
      </c>
      <c r="O115" t="str">
        <f>IF(DB_List[[#This Row],[ENV]] = "NonProduction", "Single-AZ", "Multi-AZ")</f>
        <v>Single-AZ</v>
      </c>
      <c r="S115" t="str">
        <f>IF(DB_List[[#This Row],[ENV]] = "NonProduction", "Standard", "Enterprise")</f>
        <v>Standard</v>
      </c>
      <c r="U115" t="str">
        <f>_xlfn.XLOOKUP(DB_List[[#This Row],[DB Instance Name]], [1]!Srv_List[HOSTNAME], [1]!Srv_List[ENV], "Not Found", 0)</f>
        <v>NonProduction</v>
      </c>
      <c r="V115" t="str">
        <f>IF(DB_List[[#This Row],[ENV]] = "Production", "Y", "N")</f>
        <v>N</v>
      </c>
      <c r="AA115" t="str">
        <f>IF(DB_List[[#This Row],[Target Engine]] = "Oracle", "Rehost", "Replatform")</f>
        <v>Rehost</v>
      </c>
      <c r="AG115" s="10">
        <f>_xlfn.XLOOKUP(DB_List[[#This Row],[Server ID]], [1]!Srv_List[Serverid], [1]!Srv_List[avgCpuUsagePctDec (%)], "Not Found", 0)</f>
        <v>1.7600000000000001E-2</v>
      </c>
    </row>
    <row r="116" spans="1:33" x14ac:dyDescent="0.25">
      <c r="A116" s="5" t="s">
        <v>278</v>
      </c>
      <c r="B116" t="str">
        <f>DB_List[[#This Row],[DB Instance Name]]</f>
        <v>hd-cse-db-msk1a</v>
      </c>
      <c r="C116" s="6" t="s">
        <v>279</v>
      </c>
      <c r="D116" s="6" t="str">
        <f>_xlfn.XLOOKUP(_xlfn.SINGLE(DB_List[[#This Row],[AppName]]), [1]!App_List[App Name], [1]!App_List[App ID], "Not Found", 0)</f>
        <v>A35</v>
      </c>
      <c r="E116" s="11" t="s">
        <v>280</v>
      </c>
      <c r="F116" t="str">
        <f>IF([1]!Srv_List[[#This Row],[OpSys Name]] = "Microsoft Windows Server ", "SQL Server", "Oracle")</f>
        <v>Oracle</v>
      </c>
      <c r="I116" s="9">
        <v>11146.2912</v>
      </c>
      <c r="J116" s="9">
        <f>IF(DB_List[[#This Row],[Total Size (GB)]] &lt; 1024, 1024, IF(DB_List[[#This Row],[Total Size (GB)]] &gt; 16000, 16000, _xlfn.SINGLE(DB_List[Total Size (GB)])))</f>
        <v>11146.2912</v>
      </c>
      <c r="K116" t="str">
        <f>_xlfn.XLOOKUP(DB_List[[#This Row],[DB Instance Name]], [1]!Srv_List[HOSTNAME], [1]!Srv_List[Serverid], "Not Found", 0)</f>
        <v>S300</v>
      </c>
      <c r="L116">
        <f>_xlfn.XLOOKUP(DB_List[[#This Row],[Server ID]], [1]!Srv_List[Serverid], [1]!Srv_List[numCpus])</f>
        <v>8</v>
      </c>
      <c r="M116">
        <f>_xlfn.XLOOKUP(DB_List[[#This Row],[Server ID]], [1]!Srv_List[Serverid], [1]!Srv_List[Total Memory (GB)])</f>
        <v>48</v>
      </c>
      <c r="N116" t="str">
        <f>DB_List[[#This Row],[Source Engine Type]]</f>
        <v>Oracle</v>
      </c>
      <c r="O116" t="str">
        <f>IF(DB_List[[#This Row],[ENV]] = "NonProduction", "Single-AZ", "Multi-AZ")</f>
        <v>Single-AZ</v>
      </c>
      <c r="S116" t="str">
        <f>IF(DB_List[[#This Row],[ENV]] = "NonProduction", "Standard", "Enterprise")</f>
        <v>Standard</v>
      </c>
      <c r="U116" t="str">
        <f>_xlfn.XLOOKUP(DB_List[[#This Row],[DB Instance Name]], [1]!Srv_List[HOSTNAME], [1]!Srv_List[ENV], "Not Found", 0)</f>
        <v>NonProduction</v>
      </c>
      <c r="V116" t="str">
        <f>IF(DB_List[[#This Row],[ENV]] = "Production", "Y", "N")</f>
        <v>N</v>
      </c>
      <c r="AA116" t="str">
        <f>IF(DB_List[[#This Row],[Target Engine]] = "Oracle", "Rehost", "Replatform")</f>
        <v>Rehost</v>
      </c>
      <c r="AG116" s="10">
        <f>_xlfn.XLOOKUP(DB_List[[#This Row],[Server ID]], [1]!Srv_List[Serverid], [1]!Srv_List[avgCpuUsagePctDec (%)], "Not Found", 0)</f>
        <v>0.1837</v>
      </c>
    </row>
    <row r="117" spans="1:33" x14ac:dyDescent="0.25">
      <c r="A117" s="5" t="s">
        <v>281</v>
      </c>
      <c r="B117" t="str">
        <f>DB_List[[#This Row],[DB Instance Name]]</f>
        <v>hd-cse-db-msk1b</v>
      </c>
      <c r="C117" s="6" t="s">
        <v>282</v>
      </c>
      <c r="D117" s="6" t="str">
        <f>_xlfn.XLOOKUP(_xlfn.SINGLE(DB_List[[#This Row],[AppName]]), [1]!App_List[App Name], [1]!App_List[App ID], "Not Found", 0)</f>
        <v>A35</v>
      </c>
      <c r="E117" s="7" t="s">
        <v>280</v>
      </c>
      <c r="F117" t="str">
        <f>IF([1]!Srv_List[[#This Row],[OpSys Name]] = "Microsoft Windows Server ", "SQL Server", "Oracle")</f>
        <v>Oracle</v>
      </c>
      <c r="I117" s="9">
        <v>11146.2912</v>
      </c>
      <c r="J117" s="9">
        <f>IF(DB_List[[#This Row],[Total Size (GB)]] &lt; 1024, 1024, IF(DB_List[[#This Row],[Total Size (GB)]] &gt; 16000, 16000, _xlfn.SINGLE(DB_List[Total Size (GB)])))</f>
        <v>11146.2912</v>
      </c>
      <c r="K117" t="str">
        <f>_xlfn.XLOOKUP(DB_List[[#This Row],[DB Instance Name]], [1]!Srv_List[HOSTNAME], [1]!Srv_List[Serverid], "Not Found", 0)</f>
        <v>S301</v>
      </c>
      <c r="L117">
        <f>_xlfn.XLOOKUP(DB_List[[#This Row],[Server ID]], [1]!Srv_List[Serverid], [1]!Srv_List[numCpus])</f>
        <v>8</v>
      </c>
      <c r="M117">
        <f>_xlfn.XLOOKUP(DB_List[[#This Row],[Server ID]], [1]!Srv_List[Serverid], [1]!Srv_List[Total Memory (GB)])</f>
        <v>16</v>
      </c>
      <c r="N117" t="str">
        <f>DB_List[[#This Row],[Source Engine Type]]</f>
        <v>Oracle</v>
      </c>
      <c r="O117" t="str">
        <f>IF(DB_List[[#This Row],[ENV]] = "NonProduction", "Single-AZ", "Multi-AZ")</f>
        <v>Single-AZ</v>
      </c>
      <c r="S117" t="str">
        <f>IF(DB_List[[#This Row],[ENV]] = "NonProduction", "Standard", "Enterprise")</f>
        <v>Standard</v>
      </c>
      <c r="U117" t="str">
        <f>_xlfn.XLOOKUP(DB_List[[#This Row],[DB Instance Name]], [1]!Srv_List[HOSTNAME], [1]!Srv_List[ENV], "Not Found", 0)</f>
        <v>NonProduction</v>
      </c>
      <c r="V117" t="str">
        <f>IF(DB_List[[#This Row],[ENV]] = "Production", "Y", "N")</f>
        <v>N</v>
      </c>
      <c r="AA117" t="str">
        <f>IF(DB_List[[#This Row],[Target Engine]] = "Oracle", "Rehost", "Replatform")</f>
        <v>Rehost</v>
      </c>
      <c r="AG117" s="10">
        <f>_xlfn.XLOOKUP(DB_List[[#This Row],[Server ID]], [1]!Srv_List[Serverid], [1]!Srv_List[avgCpuUsagePctDec (%)], "Not Found", 0)</f>
        <v>1.7399999999999999E-2</v>
      </c>
    </row>
    <row r="118" spans="1:33" x14ac:dyDescent="0.25">
      <c r="A118" s="5" t="s">
        <v>283</v>
      </c>
      <c r="B118" t="str">
        <f>DB_List[[#This Row],[DB Instance Name]]</f>
        <v>hd-odi-db-d05</v>
      </c>
      <c r="C118" s="6" t="s">
        <v>284</v>
      </c>
      <c r="D118" s="6" t="str">
        <f>_xlfn.XLOOKUP(_xlfn.SINGLE(DB_List[[#This Row],[AppName]]), [1]!App_List[App Name], [1]!App_List[App ID], "Not Found", 0)</f>
        <v>A38</v>
      </c>
      <c r="E118" s="7" t="s">
        <v>285</v>
      </c>
      <c r="F118" t="str">
        <f>IF([1]!Srv_List[[#This Row],[OpSys Name]] = "Microsoft Windows Server ", "SQL Server", "Oracle")</f>
        <v>Oracle</v>
      </c>
      <c r="I118" s="9">
        <v>486.08895000000001</v>
      </c>
      <c r="J118" s="9">
        <f>IF(DB_List[[#This Row],[Total Size (GB)]] &lt; 1024, 1024, IF(DB_List[[#This Row],[Total Size (GB)]] &gt; 16000, 16000, _xlfn.SINGLE(DB_List[Total Size (GB)])))</f>
        <v>1024</v>
      </c>
      <c r="K118" t="str">
        <f>_xlfn.XLOOKUP(DB_List[[#This Row],[DB Instance Name]], [1]!Srv_List[HOSTNAME], [1]!Srv_List[Serverid], "Not Found", 0)</f>
        <v>S308</v>
      </c>
      <c r="L118">
        <f>_xlfn.XLOOKUP(DB_List[[#This Row],[Server ID]], [1]!Srv_List[Serverid], [1]!Srv_List[numCpus])</f>
        <v>2</v>
      </c>
      <c r="M118">
        <f>_xlfn.XLOOKUP(DB_List[[#This Row],[Server ID]], [1]!Srv_List[Serverid], [1]!Srv_List[Total Memory (GB)])</f>
        <v>8</v>
      </c>
      <c r="N118" t="str">
        <f>DB_List[[#This Row],[Source Engine Type]]</f>
        <v>Oracle</v>
      </c>
      <c r="O118" t="str">
        <f>IF(DB_List[[#This Row],[ENV]] = "NonProduction", "Single-AZ", "Multi-AZ")</f>
        <v>Single-AZ</v>
      </c>
      <c r="S118" t="str">
        <f>IF(DB_List[[#This Row],[ENV]] = "NonProduction", "Standard", "Enterprise")</f>
        <v>Standard</v>
      </c>
      <c r="U118" t="str">
        <f>_xlfn.XLOOKUP(DB_List[[#This Row],[DB Instance Name]], [1]!Srv_List[HOSTNAME], [1]!Srv_List[ENV], "Not Found", 0)</f>
        <v>NonProduction</v>
      </c>
      <c r="V118" t="str">
        <f>IF(DB_List[[#This Row],[ENV]] = "Production", "Y", "N")</f>
        <v>N</v>
      </c>
      <c r="AA118" t="str">
        <f>IF(DB_List[[#This Row],[Target Engine]] = "Oracle", "Rehost", "Replatform")</f>
        <v>Rehost</v>
      </c>
      <c r="AG118" s="10">
        <f>_xlfn.XLOOKUP(DB_List[[#This Row],[Server ID]], [1]!Srv_List[Serverid], [1]!Srv_List[avgCpuUsagePctDec (%)], "Not Found", 0)</f>
        <v>8.7400000000000005E-2</v>
      </c>
    </row>
    <row r="119" spans="1:33" x14ac:dyDescent="0.25">
      <c r="A119" s="5" t="s">
        <v>286</v>
      </c>
      <c r="B119" t="str">
        <f>DB_List[[#This Row],[DB Instance Name]]</f>
        <v>hd-odi-db-pt05</v>
      </c>
      <c r="C119" s="6" t="s">
        <v>287</v>
      </c>
      <c r="D119" s="6" t="str">
        <f>_xlfn.XLOOKUP(_xlfn.SINGLE(DB_List[[#This Row],[AppName]]), [1]!App_List[App Name], [1]!App_List[App ID], "Not Found", 0)</f>
        <v>A38</v>
      </c>
      <c r="E119" s="7" t="s">
        <v>285</v>
      </c>
      <c r="F119" t="str">
        <f>IF([1]!Srv_List[[#This Row],[OpSys Name]] = "Microsoft Windows Server ", "SQL Server", "Oracle")</f>
        <v>Oracle</v>
      </c>
      <c r="I119" s="9">
        <v>682.89945</v>
      </c>
      <c r="J119" s="9">
        <f>IF(DB_List[[#This Row],[Total Size (GB)]] &lt; 1024, 1024, IF(DB_List[[#This Row],[Total Size (GB)]] &gt; 16000, 16000, _xlfn.SINGLE(DB_List[Total Size (GB)])))</f>
        <v>1024</v>
      </c>
      <c r="K119" t="str">
        <f>_xlfn.XLOOKUP(DB_List[[#This Row],[DB Instance Name]], [1]!Srv_List[HOSTNAME], [1]!Srv_List[Serverid], "Not Found", 0)</f>
        <v>S309</v>
      </c>
      <c r="L119">
        <f>_xlfn.XLOOKUP(DB_List[[#This Row],[Server ID]], [1]!Srv_List[Serverid], [1]!Srv_List[numCpus])</f>
        <v>2</v>
      </c>
      <c r="M119">
        <f>_xlfn.XLOOKUP(DB_List[[#This Row],[Server ID]], [1]!Srv_List[Serverid], [1]!Srv_List[Total Memory (GB)])</f>
        <v>24</v>
      </c>
      <c r="N119" t="str">
        <f>DB_List[[#This Row],[Source Engine Type]]</f>
        <v>Oracle</v>
      </c>
      <c r="O119" t="str">
        <f>IF(DB_List[[#This Row],[ENV]] = "NonProduction", "Single-AZ", "Multi-AZ")</f>
        <v>Single-AZ</v>
      </c>
      <c r="S119" t="str">
        <f>IF(DB_List[[#This Row],[ENV]] = "NonProduction", "Standard", "Enterprise")</f>
        <v>Standard</v>
      </c>
      <c r="U119" t="str">
        <f>_xlfn.XLOOKUP(DB_List[[#This Row],[DB Instance Name]], [1]!Srv_List[HOSTNAME], [1]!Srv_List[ENV], "Not Found", 0)</f>
        <v>NonProduction</v>
      </c>
      <c r="V119" t="str">
        <f>IF(DB_List[[#This Row],[ENV]] = "Production", "Y", "N")</f>
        <v>N</v>
      </c>
      <c r="AA119" t="str">
        <f>IF(DB_List[[#This Row],[Target Engine]] = "Oracle", "Rehost", "Replatform")</f>
        <v>Rehost</v>
      </c>
      <c r="AG119" s="10">
        <f>_xlfn.XLOOKUP(DB_List[[#This Row],[Server ID]], [1]!Srv_List[Serverid], [1]!Srv_List[avgCpuUsagePctDec (%)], "Not Found", 0)</f>
        <v>0.13150000000000001</v>
      </c>
    </row>
    <row r="120" spans="1:33" x14ac:dyDescent="0.25">
      <c r="A120" s="5" t="s">
        <v>288</v>
      </c>
      <c r="B120" t="str">
        <f>DB_List[[#This Row],[DB Instance Name]]</f>
        <v>hd-odi-db-f05</v>
      </c>
      <c r="C120" s="6" t="s">
        <v>289</v>
      </c>
      <c r="D120" s="6" t="str">
        <f>_xlfn.XLOOKUP(_xlfn.SINGLE(DB_List[[#This Row],[AppName]]), [1]!App_List[App Name], [1]!App_List[App ID], "Not Found", 0)</f>
        <v>A38</v>
      </c>
      <c r="E120" s="7" t="s">
        <v>285</v>
      </c>
      <c r="F120" t="str">
        <f>IF([1]!Srv_List[[#This Row],[OpSys Name]] = "Microsoft Windows Server ", "SQL Server", "Oracle")</f>
        <v>Oracle</v>
      </c>
      <c r="I120" s="9">
        <v>957.77445</v>
      </c>
      <c r="J120" s="9">
        <f>IF(DB_List[[#This Row],[Total Size (GB)]] &lt; 1024, 1024, IF(DB_List[[#This Row],[Total Size (GB)]] &gt; 16000, 16000, _xlfn.SINGLE(DB_List[Total Size (GB)])))</f>
        <v>1024</v>
      </c>
      <c r="K120" t="str">
        <f>_xlfn.XLOOKUP(DB_List[[#This Row],[DB Instance Name]], [1]!Srv_List[HOSTNAME], [1]!Srv_List[Serverid], "Not Found", 0)</f>
        <v>S310</v>
      </c>
      <c r="L120">
        <f>_xlfn.XLOOKUP(DB_List[[#This Row],[Server ID]], [1]!Srv_List[Serverid], [1]!Srv_List[numCpus])</f>
        <v>2</v>
      </c>
      <c r="M120">
        <f>_xlfn.XLOOKUP(DB_List[[#This Row],[Server ID]], [1]!Srv_List[Serverid], [1]!Srv_List[Total Memory (GB)])</f>
        <v>32</v>
      </c>
      <c r="N120" t="str">
        <f>DB_List[[#This Row],[Source Engine Type]]</f>
        <v>Oracle</v>
      </c>
      <c r="O120" t="str">
        <f>IF(DB_List[[#This Row],[ENV]] = "NonProduction", "Single-AZ", "Multi-AZ")</f>
        <v>Single-AZ</v>
      </c>
      <c r="S120" t="str">
        <f>IF(DB_List[[#This Row],[ENV]] = "NonProduction", "Standard", "Enterprise")</f>
        <v>Standard</v>
      </c>
      <c r="U120" t="str">
        <f>_xlfn.XLOOKUP(DB_List[[#This Row],[DB Instance Name]], [1]!Srv_List[HOSTNAME], [1]!Srv_List[ENV], "Not Found", 0)</f>
        <v>NonProduction</v>
      </c>
      <c r="V120" t="str">
        <f>IF(DB_List[[#This Row],[ENV]] = "Production", "Y", "N")</f>
        <v>N</v>
      </c>
      <c r="AA120" t="str">
        <f>IF(DB_List[[#This Row],[Target Engine]] = "Oracle", "Rehost", "Replatform")</f>
        <v>Rehost</v>
      </c>
      <c r="AG120" s="10">
        <f>_xlfn.XLOOKUP(DB_List[[#This Row],[Server ID]], [1]!Srv_List[Serverid], [1]!Srv_List[avgCpuUsagePctDec (%)], "Not Found", 0)</f>
        <v>0.1605</v>
      </c>
    </row>
    <row r="121" spans="1:33" x14ac:dyDescent="0.25">
      <c r="A121" s="5" t="s">
        <v>290</v>
      </c>
      <c r="B121" t="str">
        <f>DB_List[[#This Row],[DB Instance Name]]</f>
        <v>hd-odi-db-pt05n</v>
      </c>
      <c r="C121" s="6" t="s">
        <v>291</v>
      </c>
      <c r="D121" s="6" t="str">
        <f>_xlfn.XLOOKUP(_xlfn.SINGLE(DB_List[[#This Row],[AppName]]), [1]!App_List[App Name], [1]!App_List[App ID], "Not Found", 0)</f>
        <v>A38</v>
      </c>
      <c r="E121" s="7" t="s">
        <v>285</v>
      </c>
      <c r="F121" t="str">
        <f>IF([1]!Srv_List[[#This Row],[OpSys Name]] = "Microsoft Windows Server ", "SQL Server", "Oracle")</f>
        <v>Oracle</v>
      </c>
      <c r="I121" s="9">
        <v>777.45645000000002</v>
      </c>
      <c r="J121" s="9">
        <f>IF(DB_List[[#This Row],[Total Size (GB)]] &lt; 1024, 1024, IF(DB_List[[#This Row],[Total Size (GB)]] &gt; 16000, 16000, _xlfn.SINGLE(DB_List[Total Size (GB)])))</f>
        <v>1024</v>
      </c>
      <c r="K121" t="str">
        <f>_xlfn.XLOOKUP(DB_List[[#This Row],[DB Instance Name]], [1]!Srv_List[HOSTNAME], [1]!Srv_List[Serverid], "Not Found", 0)</f>
        <v>S314</v>
      </c>
      <c r="L121">
        <f>_xlfn.XLOOKUP(DB_List[[#This Row],[Server ID]], [1]!Srv_List[Serverid], [1]!Srv_List[numCpus])</f>
        <v>2</v>
      </c>
      <c r="M121">
        <f>_xlfn.XLOOKUP(DB_List[[#This Row],[Server ID]], [1]!Srv_List[Serverid], [1]!Srv_List[Total Memory (GB)])</f>
        <v>96</v>
      </c>
      <c r="N121" t="str">
        <f>DB_List[[#This Row],[Source Engine Type]]</f>
        <v>Oracle</v>
      </c>
      <c r="O121" t="str">
        <f>IF(DB_List[[#This Row],[ENV]] = "NonProduction", "Single-AZ", "Multi-AZ")</f>
        <v>Single-AZ</v>
      </c>
      <c r="S121" t="str">
        <f>IF(DB_List[[#This Row],[ENV]] = "NonProduction", "Standard", "Enterprise")</f>
        <v>Standard</v>
      </c>
      <c r="U121" t="str">
        <f>_xlfn.XLOOKUP(DB_List[[#This Row],[DB Instance Name]], [1]!Srv_List[HOSTNAME], [1]!Srv_List[ENV], "Not Found", 0)</f>
        <v>NonProduction</v>
      </c>
      <c r="V121" t="str">
        <f>IF(DB_List[[#This Row],[ENV]] = "Production", "Y", "N")</f>
        <v>N</v>
      </c>
      <c r="AA121" t="str">
        <f>IF(DB_List[[#This Row],[Target Engine]] = "Oracle", "Rehost", "Replatform")</f>
        <v>Rehost</v>
      </c>
      <c r="AG121" s="10">
        <f>_xlfn.XLOOKUP(DB_List[[#This Row],[Server ID]], [1]!Srv_List[Serverid], [1]!Srv_List[avgCpuUsagePctDec (%)], "Not Found", 0)</f>
        <v>1.6899999999999998E-2</v>
      </c>
    </row>
    <row r="122" spans="1:33" x14ac:dyDescent="0.25">
      <c r="A122" s="5" t="s">
        <v>292</v>
      </c>
      <c r="B122" t="str">
        <f>DB_List[[#This Row],[DB Instance Name]]</f>
        <v>hd-odi-db-d05n</v>
      </c>
      <c r="C122" s="6" t="s">
        <v>293</v>
      </c>
      <c r="D122" s="6" t="str">
        <f>_xlfn.XLOOKUP(_xlfn.SINGLE(DB_List[[#This Row],[AppName]]), [1]!App_List[App Name], [1]!App_List[App ID], "Not Found", 0)</f>
        <v>A38</v>
      </c>
      <c r="E122" s="7" t="s">
        <v>285</v>
      </c>
      <c r="F122" t="str">
        <f>IF([1]!Srv_List[[#This Row],[OpSys Name]] = "Microsoft Windows Server ", "SQL Server", "Oracle")</f>
        <v>Oracle</v>
      </c>
      <c r="I122" s="9">
        <v>1576.2431999999999</v>
      </c>
      <c r="J122" s="9">
        <f>IF(DB_List[[#This Row],[Total Size (GB)]] &lt; 1024, 1024, IF(DB_List[[#This Row],[Total Size (GB)]] &gt; 16000, 16000, _xlfn.SINGLE(DB_List[Total Size (GB)])))</f>
        <v>1576.2431999999999</v>
      </c>
      <c r="K122" t="str">
        <f>_xlfn.XLOOKUP(DB_List[[#This Row],[DB Instance Name]], [1]!Srv_List[HOSTNAME], [1]!Srv_List[Serverid], "Not Found", 0)</f>
        <v>S318</v>
      </c>
      <c r="L122">
        <f>_xlfn.XLOOKUP(DB_List[[#This Row],[Server ID]], [1]!Srv_List[Serverid], [1]!Srv_List[numCpus])</f>
        <v>2</v>
      </c>
      <c r="M122">
        <f>_xlfn.XLOOKUP(DB_List[[#This Row],[Server ID]], [1]!Srv_List[Serverid], [1]!Srv_List[Total Memory (GB)])</f>
        <v>98</v>
      </c>
      <c r="N122" t="str">
        <f>DB_List[[#This Row],[Source Engine Type]]</f>
        <v>Oracle</v>
      </c>
      <c r="O122" t="str">
        <f>IF(DB_List[[#This Row],[ENV]] = "NonProduction", "Single-AZ", "Multi-AZ")</f>
        <v>Multi-AZ</v>
      </c>
      <c r="S122" t="str">
        <f>IF(DB_List[[#This Row],[ENV]] = "NonProduction", "Standard", "Enterprise")</f>
        <v>Enterprise</v>
      </c>
      <c r="U122" t="str">
        <f>_xlfn.XLOOKUP(DB_List[[#This Row],[DB Instance Name]], [1]!Srv_List[HOSTNAME], [1]!Srv_List[ENV], "Not Found", 0)</f>
        <v>Production</v>
      </c>
      <c r="V122" t="str">
        <f>IF(DB_List[[#This Row],[ENV]] = "Production", "Y", "N")</f>
        <v>Y</v>
      </c>
      <c r="AA122" t="str">
        <f>IF(DB_List[[#This Row],[Target Engine]] = "Oracle", "Rehost", "Replatform")</f>
        <v>Rehost</v>
      </c>
      <c r="AG122" s="10">
        <f>_xlfn.XLOOKUP(DB_List[[#This Row],[Server ID]], [1]!Srv_List[Serverid], [1]!Srv_List[avgCpuUsagePctDec (%)], "Not Found", 0)</f>
        <v>8.0100000000000005E-2</v>
      </c>
    </row>
    <row r="123" spans="1:33" x14ac:dyDescent="0.25">
      <c r="A123" s="5" t="s">
        <v>294</v>
      </c>
      <c r="B123" t="str">
        <f>DB_List[[#This Row],[DB Instance Name]]</f>
        <v>hd-odi-db-c05n</v>
      </c>
      <c r="C123" s="6" t="s">
        <v>295</v>
      </c>
      <c r="D123" s="6" t="str">
        <f>_xlfn.XLOOKUP(_xlfn.SINGLE(DB_List[[#This Row],[AppName]]), [1]!App_List[App Name], [1]!App_List[App ID], "Not Found", 0)</f>
        <v>A38</v>
      </c>
      <c r="E123" s="7" t="s">
        <v>285</v>
      </c>
      <c r="F123" t="str">
        <f>IF([1]!Srv_List[[#This Row],[OpSys Name]] = "Microsoft Windows Server ", "SQL Server", "Oracle")</f>
        <v>Oracle</v>
      </c>
      <c r="I123" s="9">
        <v>777.45645000000002</v>
      </c>
      <c r="J123" s="9">
        <f>IF(DB_List[[#This Row],[Total Size (GB)]] &lt; 1024, 1024, IF(DB_List[[#This Row],[Total Size (GB)]] &gt; 16000, 16000, _xlfn.SINGLE(DB_List[Total Size (GB)])))</f>
        <v>1024</v>
      </c>
      <c r="K123" t="str">
        <f>_xlfn.XLOOKUP(DB_List[[#This Row],[DB Instance Name]], [1]!Srv_List[HOSTNAME], [1]!Srv_List[Serverid], "Not Found", 0)</f>
        <v>S319</v>
      </c>
      <c r="L123">
        <f>_xlfn.XLOOKUP(DB_List[[#This Row],[Server ID]], [1]!Srv_List[Serverid], [1]!Srv_List[numCpus])</f>
        <v>2</v>
      </c>
      <c r="M123">
        <f>_xlfn.XLOOKUP(DB_List[[#This Row],[Server ID]], [1]!Srv_List[Serverid], [1]!Srv_List[Total Memory (GB)])</f>
        <v>40</v>
      </c>
      <c r="N123" t="str">
        <f>DB_List[[#This Row],[Source Engine Type]]</f>
        <v>Oracle</v>
      </c>
      <c r="O123" t="str">
        <f>IF(DB_List[[#This Row],[ENV]] = "NonProduction", "Single-AZ", "Multi-AZ")</f>
        <v>Single-AZ</v>
      </c>
      <c r="S123" t="str">
        <f>IF(DB_List[[#This Row],[ENV]] = "NonProduction", "Standard", "Enterprise")</f>
        <v>Standard</v>
      </c>
      <c r="U123" t="str">
        <f>_xlfn.XLOOKUP(DB_List[[#This Row],[DB Instance Name]], [1]!Srv_List[HOSTNAME], [1]!Srv_List[ENV], "Not Found", 0)</f>
        <v>NonProduction</v>
      </c>
      <c r="V123" t="str">
        <f>IF(DB_List[[#This Row],[ENV]] = "Production", "Y", "N")</f>
        <v>N</v>
      </c>
      <c r="AA123" t="str">
        <f>IF(DB_List[[#This Row],[Target Engine]] = "Oracle", "Rehost", "Replatform")</f>
        <v>Rehost</v>
      </c>
      <c r="AG123" s="10">
        <f>_xlfn.XLOOKUP(DB_List[[#This Row],[Server ID]], [1]!Srv_List[Serverid], [1]!Srv_List[avgCpuUsagePctDec (%)], "Not Found", 0)</f>
        <v>1.5699999999999999E-2</v>
      </c>
    </row>
    <row r="124" spans="1:33" x14ac:dyDescent="0.25">
      <c r="A124" s="5" t="s">
        <v>296</v>
      </c>
      <c r="B124" t="str">
        <f>DB_List[[#This Row],[DB Instance Name]]</f>
        <v>hd-odi-db-p05</v>
      </c>
      <c r="C124" s="6" t="s">
        <v>297</v>
      </c>
      <c r="D124" s="6" t="str">
        <f>_xlfn.XLOOKUP(_xlfn.SINGLE(DB_List[[#This Row],[AppName]]), [1]!App_List[App Name], [1]!App_List[App ID], "Not Found", 0)</f>
        <v>A38</v>
      </c>
      <c r="E124" s="7" t="s">
        <v>285</v>
      </c>
      <c r="F124" t="str">
        <f>IF([1]!Srv_List[[#This Row],[OpSys Name]] = "Microsoft Windows Server ", "SQL Server", "Oracle")</f>
        <v>Oracle</v>
      </c>
      <c r="I124" s="9">
        <v>2139.1871999999998</v>
      </c>
      <c r="J124" s="9">
        <f>IF(DB_List[[#This Row],[Total Size (GB)]] &lt; 1024, 1024, IF(DB_List[[#This Row],[Total Size (GB)]] &gt; 16000, 16000, _xlfn.SINGLE(DB_List[Total Size (GB)])))</f>
        <v>2139.1871999999998</v>
      </c>
      <c r="K124" t="str">
        <f>_xlfn.XLOOKUP(DB_List[[#This Row],[DB Instance Name]], [1]!Srv_List[HOSTNAME], [1]!Srv_List[Serverid], "Not Found", 0)</f>
        <v>S321</v>
      </c>
      <c r="L124">
        <f>_xlfn.XLOOKUP(DB_List[[#This Row],[Server ID]], [1]!Srv_List[Serverid], [1]!Srv_List[numCpus])</f>
        <v>4</v>
      </c>
      <c r="M124">
        <f>_xlfn.XLOOKUP(DB_List[[#This Row],[Server ID]], [1]!Srv_List[Serverid], [1]!Srv_List[Total Memory (GB)])</f>
        <v>96</v>
      </c>
      <c r="N124" t="str">
        <f>DB_List[[#This Row],[Source Engine Type]]</f>
        <v>Oracle</v>
      </c>
      <c r="O124" t="str">
        <f>IF(DB_List[[#This Row],[ENV]] = "NonProduction", "Single-AZ", "Multi-AZ")</f>
        <v>Single-AZ</v>
      </c>
      <c r="S124" t="str">
        <f>IF(DB_List[[#This Row],[ENV]] = "NonProduction", "Standard", "Enterprise")</f>
        <v>Standard</v>
      </c>
      <c r="U124" t="str">
        <f>_xlfn.XLOOKUP(DB_List[[#This Row],[DB Instance Name]], [1]!Srv_List[HOSTNAME], [1]!Srv_List[ENV], "Not Found", 0)</f>
        <v>NonProduction</v>
      </c>
      <c r="V124" t="str">
        <f>IF(DB_List[[#This Row],[ENV]] = "Production", "Y", "N")</f>
        <v>N</v>
      </c>
      <c r="AA124" t="str">
        <f>IF(DB_List[[#This Row],[Target Engine]] = "Oracle", "Rehost", "Replatform")</f>
        <v>Rehost</v>
      </c>
      <c r="AG124" s="10">
        <f>_xlfn.XLOOKUP(DB_List[[#This Row],[Server ID]], [1]!Srv_List[Serverid], [1]!Srv_List[avgCpuUsagePctDec (%)], "Not Found", 0)</f>
        <v>8.6400000000000005E-2</v>
      </c>
    </row>
    <row r="125" spans="1:33" x14ac:dyDescent="0.25">
      <c r="A125" s="5" t="s">
        <v>298</v>
      </c>
      <c r="B125" t="str">
        <f>DB_List[[#This Row],[DB Instance Name]]</f>
        <v>hd-odi-db-p05n</v>
      </c>
      <c r="C125" s="6" t="s">
        <v>299</v>
      </c>
      <c r="D125" s="6" t="str">
        <f>_xlfn.XLOOKUP(_xlfn.SINGLE(DB_List[[#This Row],[AppName]]), [1]!App_List[App Name], [1]!App_List[App ID], "Not Found", 0)</f>
        <v>A38</v>
      </c>
      <c r="E125" s="7" t="s">
        <v>285</v>
      </c>
      <c r="F125" t="str">
        <f>IF([1]!Srv_List[[#This Row],[OpSys Name]] = "Microsoft Windows Server ", "SQL Server", "Oracle")</f>
        <v>Oracle</v>
      </c>
      <c r="I125" s="9">
        <v>1104.6676499999999</v>
      </c>
      <c r="J125" s="9">
        <f>IF(DB_List[[#This Row],[Total Size (GB)]] &lt; 1024, 1024, IF(DB_List[[#This Row],[Total Size (GB)]] &gt; 16000, 16000, _xlfn.SINGLE(DB_List[Total Size (GB)])))</f>
        <v>1104.6676499999999</v>
      </c>
      <c r="K125" t="str">
        <f>_xlfn.XLOOKUP(DB_List[[#This Row],[DB Instance Name]], [1]!Srv_List[HOSTNAME], [1]!Srv_List[Serverid], "Not Found", 0)</f>
        <v>S322</v>
      </c>
      <c r="L125">
        <f>_xlfn.XLOOKUP(DB_List[[#This Row],[Server ID]], [1]!Srv_List[Serverid], [1]!Srv_List[numCpus])</f>
        <v>2</v>
      </c>
      <c r="M125">
        <f>_xlfn.XLOOKUP(DB_List[[#This Row],[Server ID]], [1]!Srv_List[Serverid], [1]!Srv_List[Total Memory (GB)])</f>
        <v>16</v>
      </c>
      <c r="N125" t="str">
        <f>DB_List[[#This Row],[Source Engine Type]]</f>
        <v>Oracle</v>
      </c>
      <c r="O125" t="str">
        <f>IF(DB_List[[#This Row],[ENV]] = "NonProduction", "Single-AZ", "Multi-AZ")</f>
        <v>Multi-AZ</v>
      </c>
      <c r="S125" t="str">
        <f>IF(DB_List[[#This Row],[ENV]] = "NonProduction", "Standard", "Enterprise")</f>
        <v>Enterprise</v>
      </c>
      <c r="U125" t="str">
        <f>_xlfn.XLOOKUP(DB_List[[#This Row],[DB Instance Name]], [1]!Srv_List[HOSTNAME], [1]!Srv_List[ENV], "Not Found", 0)</f>
        <v>Production</v>
      </c>
      <c r="V125" t="str">
        <f>IF(DB_List[[#This Row],[ENV]] = "Production", "Y", "N")</f>
        <v>Y</v>
      </c>
      <c r="AA125" t="str">
        <f>IF(DB_List[[#This Row],[Target Engine]] = "Oracle", "Rehost", "Replatform")</f>
        <v>Rehost</v>
      </c>
      <c r="AG125" s="10">
        <f>_xlfn.XLOOKUP(DB_List[[#This Row],[Server ID]], [1]!Srv_List[Serverid], [1]!Srv_List[avgCpuUsagePctDec (%)], "Not Found", 0)</f>
        <v>1.44E-2</v>
      </c>
    </row>
    <row r="126" spans="1:33" x14ac:dyDescent="0.25">
      <c r="A126" s="5" t="s">
        <v>300</v>
      </c>
      <c r="B126" t="str">
        <f>DB_List[[#This Row],[DB Instance Name]]</f>
        <v>hd-ptl-db-a05</v>
      </c>
      <c r="C126" s="6" t="s">
        <v>301</v>
      </c>
      <c r="D126" s="6" t="str">
        <f>_xlfn.XLOOKUP(_xlfn.SINGLE(DB_List[[#This Row],[AppName]]), [1]!App_List[App Name], [1]!App_List[App ID], "Not Found", 0)</f>
        <v>A39</v>
      </c>
      <c r="E126" s="7" t="s">
        <v>302</v>
      </c>
      <c r="F126" t="str">
        <f>IF([1]!Srv_List[[#This Row],[OpSys Name]] = "Microsoft Windows Server ", "SQL Server", "Oracle")</f>
        <v>Oracle</v>
      </c>
      <c r="I126" s="9">
        <v>435.51195000000001</v>
      </c>
      <c r="J126" s="9">
        <f>IF(DB_List[[#This Row],[Total Size (GB)]] &lt; 1024, 1024, IF(DB_List[[#This Row],[Total Size (GB)]] &gt; 16000, 16000, _xlfn.SINGLE(DB_List[Total Size (GB)])))</f>
        <v>1024</v>
      </c>
      <c r="K126" t="str">
        <f>_xlfn.XLOOKUP(DB_List[[#This Row],[DB Instance Name]], [1]!Srv_List[HOSTNAME], [1]!Srv_List[Serverid], "Not Found", 0)</f>
        <v>S324</v>
      </c>
      <c r="L126">
        <f>_xlfn.XLOOKUP(DB_List[[#This Row],[Server ID]], [1]!Srv_List[Serverid], [1]!Srv_List[numCpus])</f>
        <v>1</v>
      </c>
      <c r="M126">
        <f>_xlfn.XLOOKUP(DB_List[[#This Row],[Server ID]], [1]!Srv_List[Serverid], [1]!Srv_List[Total Memory (GB)])</f>
        <v>48</v>
      </c>
      <c r="N126" t="str">
        <f>DB_List[[#This Row],[Source Engine Type]]</f>
        <v>Oracle</v>
      </c>
      <c r="O126" t="str">
        <f>IF(DB_List[[#This Row],[ENV]] = "NonProduction", "Single-AZ", "Multi-AZ")</f>
        <v>Single-AZ</v>
      </c>
      <c r="S126" t="str">
        <f>IF(DB_List[[#This Row],[ENV]] = "NonProduction", "Standard", "Enterprise")</f>
        <v>Standard</v>
      </c>
      <c r="U126" t="str">
        <f>_xlfn.XLOOKUP(DB_List[[#This Row],[DB Instance Name]], [1]!Srv_List[HOSTNAME], [1]!Srv_List[ENV], "Not Found", 0)</f>
        <v>NonProduction</v>
      </c>
      <c r="V126" t="str">
        <f>IF(DB_List[[#This Row],[ENV]] = "Production", "Y", "N")</f>
        <v>N</v>
      </c>
      <c r="AA126" t="str">
        <f>IF(DB_List[[#This Row],[Target Engine]] = "Oracle", "Rehost", "Replatform")</f>
        <v>Rehost</v>
      </c>
      <c r="AG126" s="10">
        <f>_xlfn.XLOOKUP(DB_List[[#This Row],[Server ID]], [1]!Srv_List[Serverid], [1]!Srv_List[avgCpuUsagePctDec (%)], "Not Found", 0)</f>
        <v>0.15429999999999999</v>
      </c>
    </row>
    <row r="127" spans="1:33" x14ac:dyDescent="0.25">
      <c r="A127" s="5" t="s">
        <v>303</v>
      </c>
      <c r="B127" t="str">
        <f>DB_List[[#This Row],[DB Instance Name]]</f>
        <v>hd-ptl-db1-f05</v>
      </c>
      <c r="C127" s="6" t="s">
        <v>304</v>
      </c>
      <c r="D127" s="6" t="str">
        <f>_xlfn.XLOOKUP(_xlfn.SINGLE(DB_List[[#This Row],[AppName]]), [1]!App_List[App Name], [1]!App_List[App ID], "Not Found", 0)</f>
        <v>A39</v>
      </c>
      <c r="E127" s="7" t="s">
        <v>302</v>
      </c>
      <c r="F127" t="str">
        <f>IF([1]!Srv_List[[#This Row],[OpSys Name]] = "Microsoft Windows Server ", "SQL Server", "Oracle")</f>
        <v>Oracle</v>
      </c>
      <c r="I127" s="9">
        <v>631.22294999999997</v>
      </c>
      <c r="J127" s="9">
        <f>IF(DB_List[[#This Row],[Total Size (GB)]] &lt; 1024, 1024, IF(DB_List[[#This Row],[Total Size (GB)]] &gt; 16000, 16000, _xlfn.SINGLE(DB_List[Total Size (GB)])))</f>
        <v>1024</v>
      </c>
      <c r="K127" t="str">
        <f>_xlfn.XLOOKUP(DB_List[[#This Row],[DB Instance Name]], [1]!Srv_List[HOSTNAME], [1]!Srv_List[Serverid], "Not Found", 0)</f>
        <v>S331</v>
      </c>
      <c r="L127">
        <f>_xlfn.XLOOKUP(DB_List[[#This Row],[Server ID]], [1]!Srv_List[Serverid], [1]!Srv_List[numCpus])</f>
        <v>4</v>
      </c>
      <c r="M127">
        <f>_xlfn.XLOOKUP(DB_List[[#This Row],[Server ID]], [1]!Srv_List[Serverid], [1]!Srv_List[Total Memory (GB)])</f>
        <v>12</v>
      </c>
      <c r="N127" t="str">
        <f>DB_List[[#This Row],[Source Engine Type]]</f>
        <v>Oracle</v>
      </c>
      <c r="O127" t="str">
        <f>IF(DB_List[[#This Row],[ENV]] = "NonProduction", "Single-AZ", "Multi-AZ")</f>
        <v>Multi-AZ</v>
      </c>
      <c r="S127" t="str">
        <f>IF(DB_List[[#This Row],[ENV]] = "NonProduction", "Standard", "Enterprise")</f>
        <v>Enterprise</v>
      </c>
      <c r="U127" t="str">
        <f>_xlfn.XLOOKUP(DB_List[[#This Row],[DB Instance Name]], [1]!Srv_List[HOSTNAME], [1]!Srv_List[ENV], "Not Found", 0)</f>
        <v>Production</v>
      </c>
      <c r="V127" t="str">
        <f>IF(DB_List[[#This Row],[ENV]] = "Production", "Y", "N")</f>
        <v>Y</v>
      </c>
      <c r="AA127" t="str">
        <f>IF(DB_List[[#This Row],[Target Engine]] = "Oracle", "Rehost", "Replatform")</f>
        <v>Rehost</v>
      </c>
      <c r="AG127" s="10">
        <f>_xlfn.XLOOKUP(DB_List[[#This Row],[Server ID]], [1]!Srv_List[Serverid], [1]!Srv_List[avgCpuUsagePctDec (%)], "Not Found", 0)</f>
        <v>0.66010000000000002</v>
      </c>
    </row>
    <row r="128" spans="1:33" x14ac:dyDescent="0.25">
      <c r="A128" s="5" t="s">
        <v>305</v>
      </c>
      <c r="B128" t="str">
        <f>DB_List[[#This Row],[DB Instance Name]]</f>
        <v>hd-ptl-db-c05</v>
      </c>
      <c r="C128" s="6" t="s">
        <v>306</v>
      </c>
      <c r="D128" s="6" t="str">
        <f>_xlfn.XLOOKUP(_xlfn.SINGLE(DB_List[[#This Row],[AppName]]), [1]!App_List[App Name], [1]!App_List[App ID], "Not Found", 0)</f>
        <v>A39</v>
      </c>
      <c r="E128" s="7" t="s">
        <v>302</v>
      </c>
      <c r="F128" t="str">
        <f>IF([1]!Srv_List[[#This Row],[OpSys Name]] = "Microsoft Windows Server ", "SQL Server", "Oracle")</f>
        <v>Oracle</v>
      </c>
      <c r="I128" s="9">
        <v>486.08895000000001</v>
      </c>
      <c r="J128" s="9">
        <f>IF(DB_List[[#This Row],[Total Size (GB)]] &lt; 1024, 1024, IF(DB_List[[#This Row],[Total Size (GB)]] &gt; 16000, 16000, _xlfn.SINGLE(DB_List[Total Size (GB)])))</f>
        <v>1024</v>
      </c>
      <c r="K128" t="str">
        <f>_xlfn.XLOOKUP(DB_List[[#This Row],[DB Instance Name]], [1]!Srv_List[HOSTNAME], [1]!Srv_List[Serverid], "Not Found", 0)</f>
        <v>S332</v>
      </c>
      <c r="L128">
        <f>_xlfn.XLOOKUP(DB_List[[#This Row],[Server ID]], [1]!Srv_List[Serverid], [1]!Srv_List[numCpus])</f>
        <v>2</v>
      </c>
      <c r="M128">
        <f>_xlfn.XLOOKUP(DB_List[[#This Row],[Server ID]], [1]!Srv_List[Serverid], [1]!Srv_List[Total Memory (GB)])</f>
        <v>4</v>
      </c>
      <c r="N128" t="str">
        <f>DB_List[[#This Row],[Source Engine Type]]</f>
        <v>Oracle</v>
      </c>
      <c r="O128" t="str">
        <f>IF(DB_List[[#This Row],[ENV]] = "NonProduction", "Single-AZ", "Multi-AZ")</f>
        <v>Single-AZ</v>
      </c>
      <c r="S128" t="str">
        <f>IF(DB_List[[#This Row],[ENV]] = "NonProduction", "Standard", "Enterprise")</f>
        <v>Standard</v>
      </c>
      <c r="U128" t="str">
        <f>_xlfn.XLOOKUP(DB_List[[#This Row],[DB Instance Name]], [1]!Srv_List[HOSTNAME], [1]!Srv_List[ENV], "Not Found", 0)</f>
        <v>NonProduction</v>
      </c>
      <c r="V128" t="str">
        <f>IF(DB_List[[#This Row],[ENV]] = "Production", "Y", "N")</f>
        <v>N</v>
      </c>
      <c r="AA128" t="str">
        <f>IF(DB_List[[#This Row],[Target Engine]] = "Oracle", "Rehost", "Replatform")</f>
        <v>Rehost</v>
      </c>
      <c r="AG128" s="10">
        <f>_xlfn.XLOOKUP(DB_List[[#This Row],[Server ID]], [1]!Srv_List[Serverid], [1]!Srv_List[avgCpuUsagePctDec (%)], "Not Found", 0)</f>
        <v>0.13569999999999999</v>
      </c>
    </row>
    <row r="129" spans="1:33" x14ac:dyDescent="0.25">
      <c r="A129" s="5" t="s">
        <v>307</v>
      </c>
      <c r="B129" t="str">
        <f>DB_List[[#This Row],[DB Instance Name]]</f>
        <v>hd-ptl-db-d05</v>
      </c>
      <c r="C129" s="6" t="s">
        <v>308</v>
      </c>
      <c r="D129" s="6" t="str">
        <f>_xlfn.XLOOKUP(_xlfn.SINGLE(DB_List[[#This Row],[AppName]]), [1]!App_List[App Name], [1]!App_List[App ID], "Not Found", 0)</f>
        <v>A39</v>
      </c>
      <c r="E129" s="7" t="s">
        <v>302</v>
      </c>
      <c r="F129" t="str">
        <f>IF([1]!Srv_List[[#This Row],[OpSys Name]] = "Microsoft Windows Server ", "SQL Server", "Oracle")</f>
        <v>Oracle</v>
      </c>
      <c r="I129" s="9">
        <v>448.70594999999997</v>
      </c>
      <c r="J129" s="9">
        <f>IF(DB_List[[#This Row],[Total Size (GB)]] &lt; 1024, 1024, IF(DB_List[[#This Row],[Total Size (GB)]] &gt; 16000, 16000, _xlfn.SINGLE(DB_List[Total Size (GB)])))</f>
        <v>1024</v>
      </c>
      <c r="K129" t="str">
        <f>_xlfn.XLOOKUP(DB_List[[#This Row],[DB Instance Name]], [1]!Srv_List[HOSTNAME], [1]!Srv_List[Serverid], "Not Found", 0)</f>
        <v>S333</v>
      </c>
      <c r="L129">
        <f>_xlfn.XLOOKUP(DB_List[[#This Row],[Server ID]], [1]!Srv_List[Serverid], [1]!Srv_List[numCpus])</f>
        <v>4</v>
      </c>
      <c r="M129">
        <f>_xlfn.XLOOKUP(DB_List[[#This Row],[Server ID]], [1]!Srv_List[Serverid], [1]!Srv_List[Total Memory (GB)])</f>
        <v>4</v>
      </c>
      <c r="N129" t="str">
        <f>DB_List[[#This Row],[Source Engine Type]]</f>
        <v>Oracle</v>
      </c>
      <c r="O129" t="str">
        <f>IF(DB_List[[#This Row],[ENV]] = "NonProduction", "Single-AZ", "Multi-AZ")</f>
        <v>Multi-AZ</v>
      </c>
      <c r="S129" t="str">
        <f>IF(DB_List[[#This Row],[ENV]] = "NonProduction", "Standard", "Enterprise")</f>
        <v>Enterprise</v>
      </c>
      <c r="U129" t="str">
        <f>_xlfn.XLOOKUP(DB_List[[#This Row],[DB Instance Name]], [1]!Srv_List[HOSTNAME], [1]!Srv_List[ENV], "Not Found", 0)</f>
        <v>Production</v>
      </c>
      <c r="V129" t="str">
        <f>IF(DB_List[[#This Row],[ENV]] = "Production", "Y", "N")</f>
        <v>Y</v>
      </c>
      <c r="AA129" t="str">
        <f>IF(DB_List[[#This Row],[Target Engine]] = "Oracle", "Rehost", "Replatform")</f>
        <v>Rehost</v>
      </c>
      <c r="AG129" s="10">
        <f>_xlfn.XLOOKUP(DB_List[[#This Row],[Server ID]], [1]!Srv_List[Serverid], [1]!Srv_List[avgCpuUsagePctDec (%)], "Not Found", 0)</f>
        <v>0.1426</v>
      </c>
    </row>
    <row r="130" spans="1:33" x14ac:dyDescent="0.25">
      <c r="A130" s="5" t="s">
        <v>309</v>
      </c>
      <c r="B130" t="str">
        <f>DB_List[[#This Row],[DB Instance Name]]</f>
        <v>hd-ptl-db-u05</v>
      </c>
      <c r="C130" s="6" t="s">
        <v>310</v>
      </c>
      <c r="D130" s="6" t="str">
        <f>_xlfn.XLOOKUP(_xlfn.SINGLE(DB_List[[#This Row],[AppName]]), [1]!App_List[App Name], [1]!App_List[App ID], "Not Found", 0)</f>
        <v>A39</v>
      </c>
      <c r="E130" s="7" t="s">
        <v>302</v>
      </c>
      <c r="F130" t="str">
        <f>IF([1]!Srv_List[[#This Row],[OpSys Name]] = "Microsoft Windows Server ", "SQL Server", "Oracle")</f>
        <v>Oracle</v>
      </c>
      <c r="I130" s="9">
        <v>511.37745000000001</v>
      </c>
      <c r="J130" s="9">
        <f>IF(DB_List[[#This Row],[Total Size (GB)]] &lt; 1024, 1024, IF(DB_List[[#This Row],[Total Size (GB)]] &gt; 16000, 16000, _xlfn.SINGLE(DB_List[Total Size (GB)])))</f>
        <v>1024</v>
      </c>
      <c r="K130" t="str">
        <f>_xlfn.XLOOKUP(DB_List[[#This Row],[DB Instance Name]], [1]!Srv_List[HOSTNAME], [1]!Srv_List[Serverid], "Not Found", 0)</f>
        <v>S334</v>
      </c>
      <c r="L130">
        <f>_xlfn.XLOOKUP(DB_List[[#This Row],[Server ID]], [1]!Srv_List[Serverid], [1]!Srv_List[numCpus])</f>
        <v>2</v>
      </c>
      <c r="M130">
        <f>_xlfn.XLOOKUP(DB_List[[#This Row],[Server ID]], [1]!Srv_List[Serverid], [1]!Srv_List[Total Memory (GB)])</f>
        <v>4</v>
      </c>
      <c r="N130" t="str">
        <f>DB_List[[#This Row],[Source Engine Type]]</f>
        <v>Oracle</v>
      </c>
      <c r="O130" t="str">
        <f>IF(DB_List[[#This Row],[ENV]] = "NonProduction", "Single-AZ", "Multi-AZ")</f>
        <v>Single-AZ</v>
      </c>
      <c r="S130" t="str">
        <f>IF(DB_List[[#This Row],[ENV]] = "NonProduction", "Standard", "Enterprise")</f>
        <v>Standard</v>
      </c>
      <c r="U130" t="str">
        <f>_xlfn.XLOOKUP(DB_List[[#This Row],[DB Instance Name]], [1]!Srv_List[HOSTNAME], [1]!Srv_List[ENV], "Not Found", 0)</f>
        <v>NonProduction</v>
      </c>
      <c r="V130" t="str">
        <f>IF(DB_List[[#This Row],[ENV]] = "Production", "Y", "N")</f>
        <v>N</v>
      </c>
      <c r="AA130" t="str">
        <f>IF(DB_List[[#This Row],[Target Engine]] = "Oracle", "Rehost", "Replatform")</f>
        <v>Rehost</v>
      </c>
      <c r="AG130" s="10">
        <f>_xlfn.XLOOKUP(DB_List[[#This Row],[Server ID]], [1]!Srv_List[Serverid], [1]!Srv_List[avgCpuUsagePctDec (%)], "Not Found", 0)</f>
        <v>0.1242</v>
      </c>
    </row>
    <row r="131" spans="1:33" x14ac:dyDescent="0.25">
      <c r="A131" s="5" t="s">
        <v>311</v>
      </c>
      <c r="B131" t="str">
        <f>DB_List[[#This Row],[DB Instance Name]]</f>
        <v>hd-rnd-db-d20</v>
      </c>
      <c r="C131" s="6" t="s">
        <v>312</v>
      </c>
      <c r="D131" s="6" t="str">
        <f>_xlfn.XLOOKUP(_xlfn.SINGLE(DB_List[[#This Row],[AppName]]), [1]!App_List[App Name], [1]!App_List[App ID], "Not Found", 0)</f>
        <v>A42</v>
      </c>
      <c r="E131" s="7" t="s">
        <v>313</v>
      </c>
      <c r="F131" t="str">
        <f>IF([1]!Srv_List[[#This Row],[OpSys Name]] = "Microsoft Windows Server ", "SQL Server", "Oracle")</f>
        <v>Oracle</v>
      </c>
      <c r="I131" s="9">
        <v>11146.2912</v>
      </c>
      <c r="J131" s="9">
        <f>IF(DB_List[[#This Row],[Total Size (GB)]] &lt; 1024, 1024, IF(DB_List[[#This Row],[Total Size (GB)]] &gt; 16000, 16000, _xlfn.SINGLE(DB_List[Total Size (GB)])))</f>
        <v>11146.2912</v>
      </c>
      <c r="K131" t="str">
        <f>_xlfn.XLOOKUP(DB_List[[#This Row],[DB Instance Name]], [1]!Srv_List[HOSTNAME], [1]!Srv_List[Serverid], "Not Found", 0)</f>
        <v>S346</v>
      </c>
      <c r="L131">
        <f>_xlfn.XLOOKUP(DB_List[[#This Row],[Server ID]], [1]!Srv_List[Serverid], [1]!Srv_List[numCpus])</f>
        <v>2</v>
      </c>
      <c r="M131">
        <f>_xlfn.XLOOKUP(DB_List[[#This Row],[Server ID]], [1]!Srv_List[Serverid], [1]!Srv_List[Total Memory (GB)])</f>
        <v>4</v>
      </c>
      <c r="N131" t="str">
        <f>DB_List[[#This Row],[Source Engine Type]]</f>
        <v>Oracle</v>
      </c>
      <c r="O131" t="str">
        <f>IF(DB_List[[#This Row],[ENV]] = "NonProduction", "Single-AZ", "Multi-AZ")</f>
        <v>Multi-AZ</v>
      </c>
      <c r="S131" t="str">
        <f>IF(DB_List[[#This Row],[ENV]] = "NonProduction", "Standard", "Enterprise")</f>
        <v>Enterprise</v>
      </c>
      <c r="U131" t="str">
        <f>_xlfn.XLOOKUP(DB_List[[#This Row],[DB Instance Name]], [1]!Srv_List[HOSTNAME], [1]!Srv_List[ENV], "Not Found", 0)</f>
        <v>Production</v>
      </c>
      <c r="V131" t="str">
        <f>IF(DB_List[[#This Row],[ENV]] = "Production", "Y", "N")</f>
        <v>Y</v>
      </c>
      <c r="AA131" t="str">
        <f>IF(DB_List[[#This Row],[Target Engine]] = "Oracle", "Rehost", "Replatform")</f>
        <v>Rehost</v>
      </c>
      <c r="AG131" s="10">
        <f>_xlfn.XLOOKUP(DB_List[[#This Row],[Server ID]], [1]!Srv_List[Serverid], [1]!Srv_List[avgCpuUsagePctDec (%)], "Not Found", 0)</f>
        <v>2.0199999999999999E-2</v>
      </c>
    </row>
    <row r="132" spans="1:33" x14ac:dyDescent="0.25">
      <c r="A132" s="5" t="s">
        <v>314</v>
      </c>
      <c r="B132" t="str">
        <f>DB_List[[#This Row],[DB Instance Name]]</f>
        <v>hd-rnd-db-seed2</v>
      </c>
      <c r="C132" s="6" t="s">
        <v>315</v>
      </c>
      <c r="D132" s="6" t="str">
        <f>_xlfn.XLOOKUP(_xlfn.SINGLE(DB_List[[#This Row],[AppName]]), [1]!App_List[App Name], [1]!App_List[App ID], "Not Found", 0)</f>
        <v>A42</v>
      </c>
      <c r="E132" s="7" t="s">
        <v>313</v>
      </c>
      <c r="F132" t="str">
        <f>IF([1]!Srv_List[[#This Row],[OpSys Name]] = "Microsoft Windows Server ", "SQL Server", "Oracle")</f>
        <v>Oracle</v>
      </c>
      <c r="I132" s="9">
        <v>943.48095000000001</v>
      </c>
      <c r="J132" s="9">
        <f>IF(DB_List[[#This Row],[Total Size (GB)]] &lt; 1024, 1024, IF(DB_List[[#This Row],[Total Size (GB)]] &gt; 16000, 16000, _xlfn.SINGLE(DB_List[Total Size (GB)])))</f>
        <v>1024</v>
      </c>
      <c r="K132" t="str">
        <f>_xlfn.XLOOKUP(DB_List[[#This Row],[DB Instance Name]], [1]!Srv_List[HOSTNAME], [1]!Srv_List[Serverid], "Not Found", 0)</f>
        <v>S347</v>
      </c>
      <c r="L132">
        <f>_xlfn.XLOOKUP(DB_List[[#This Row],[Server ID]], [1]!Srv_List[Serverid], [1]!Srv_List[numCpus])</f>
        <v>8</v>
      </c>
      <c r="M132">
        <f>_xlfn.XLOOKUP(DB_List[[#This Row],[Server ID]], [1]!Srv_List[Serverid], [1]!Srv_List[Total Memory (GB)])</f>
        <v>96</v>
      </c>
      <c r="N132" t="str">
        <f>DB_List[[#This Row],[Source Engine Type]]</f>
        <v>Oracle</v>
      </c>
      <c r="O132" t="str">
        <f>IF(DB_List[[#This Row],[ENV]] = "NonProduction", "Single-AZ", "Multi-AZ")</f>
        <v>Single-AZ</v>
      </c>
      <c r="S132" t="str">
        <f>IF(DB_List[[#This Row],[ENV]] = "NonProduction", "Standard", "Enterprise")</f>
        <v>Standard</v>
      </c>
      <c r="U132" t="str">
        <f>_xlfn.XLOOKUP(DB_List[[#This Row],[DB Instance Name]], [1]!Srv_List[HOSTNAME], [1]!Srv_List[ENV], "Not Found", 0)</f>
        <v>NonProduction</v>
      </c>
      <c r="V132" t="str">
        <f>IF(DB_List[[#This Row],[ENV]] = "Production", "Y", "N")</f>
        <v>N</v>
      </c>
      <c r="AA132" t="str">
        <f>IF(DB_List[[#This Row],[Target Engine]] = "Oracle", "Rehost", "Replatform")</f>
        <v>Rehost</v>
      </c>
      <c r="AG132" s="10">
        <f>_xlfn.XLOOKUP(DB_List[[#This Row],[Server ID]], [1]!Srv_List[Serverid], [1]!Srv_List[avgCpuUsagePctDec (%)], "Not Found", 0)</f>
        <v>1.8599999999999998E-2</v>
      </c>
    </row>
    <row r="133" spans="1:33" x14ac:dyDescent="0.25">
      <c r="A133" s="5" t="s">
        <v>316</v>
      </c>
      <c r="B133" t="str">
        <f>DB_List[[#This Row],[DB Instance Name]]</f>
        <v>hd-pts-db1-pt05</v>
      </c>
      <c r="C133" s="6" t="s">
        <v>317</v>
      </c>
      <c r="D133" s="6" t="str">
        <f>_xlfn.XLOOKUP(_xlfn.SINGLE(DB_List[[#This Row],[AppName]]), [1]!App_List[App Name], [1]!App_List[App ID], "Not Found", 0)</f>
        <v>A46</v>
      </c>
      <c r="E133" s="7" t="s">
        <v>318</v>
      </c>
      <c r="F133" t="str">
        <f>IF([1]!Srv_List[[#This Row],[OpSys Name]] = "Microsoft Windows Server ", "SQL Server", "Oracle")</f>
        <v>Oracle</v>
      </c>
      <c r="I133" s="9">
        <v>591.64094999999998</v>
      </c>
      <c r="J133" s="9">
        <f>IF(DB_List[[#This Row],[Total Size (GB)]] &lt; 1024, 1024, IF(DB_List[[#This Row],[Total Size (GB)]] &gt; 16000, 16000, _xlfn.SINGLE(DB_List[Total Size (GB)])))</f>
        <v>1024</v>
      </c>
      <c r="K133" t="str">
        <f>_xlfn.XLOOKUP(DB_List[[#This Row],[DB Instance Name]], [1]!Srv_List[HOSTNAME], [1]!Srv_List[Serverid], "Not Found", 0)</f>
        <v>S362</v>
      </c>
      <c r="L133">
        <f>_xlfn.XLOOKUP(DB_List[[#This Row],[Server ID]], [1]!Srv_List[Serverid], [1]!Srv_List[numCpus])</f>
        <v>4</v>
      </c>
      <c r="M133">
        <f>_xlfn.XLOOKUP(DB_List[[#This Row],[Server ID]], [1]!Srv_List[Serverid], [1]!Srv_List[Total Memory (GB)])</f>
        <v>96</v>
      </c>
      <c r="N133" t="str">
        <f>DB_List[[#This Row],[Source Engine Type]]</f>
        <v>Oracle</v>
      </c>
      <c r="O133" t="str">
        <f>IF(DB_List[[#This Row],[ENV]] = "NonProduction", "Single-AZ", "Multi-AZ")</f>
        <v>Single-AZ</v>
      </c>
      <c r="S133" t="str">
        <f>IF(DB_List[[#This Row],[ENV]] = "NonProduction", "Standard", "Enterprise")</f>
        <v>Standard</v>
      </c>
      <c r="U133" t="str">
        <f>_xlfn.XLOOKUP(DB_List[[#This Row],[DB Instance Name]], [1]!Srv_List[HOSTNAME], [1]!Srv_List[ENV], "Not Found", 0)</f>
        <v>NonProduction</v>
      </c>
      <c r="V133" t="str">
        <f>IF(DB_List[[#This Row],[ENV]] = "Production", "Y", "N")</f>
        <v>N</v>
      </c>
      <c r="AA133" t="str">
        <f>IF(DB_List[[#This Row],[Target Engine]] = "Oracle", "Rehost", "Replatform")</f>
        <v>Rehost</v>
      </c>
      <c r="AG133" s="10">
        <f>_xlfn.XLOOKUP(DB_List[[#This Row],[Server ID]], [1]!Srv_List[Serverid], [1]!Srv_List[avgCpuUsagePctDec (%)], "Not Found", 0)</f>
        <v>0.18940000000000001</v>
      </c>
    </row>
    <row r="134" spans="1:33" x14ac:dyDescent="0.25">
      <c r="A134" s="5" t="s">
        <v>319</v>
      </c>
      <c r="B134" t="str">
        <f>DB_List[[#This Row],[DB Instance Name]]</f>
        <v>hd-pts-db-pt05</v>
      </c>
      <c r="C134" s="6" t="s">
        <v>320</v>
      </c>
      <c r="D134" s="6" t="str">
        <f>_xlfn.XLOOKUP(_xlfn.SINGLE(DB_List[[#This Row],[AppName]]), [1]!App_List[App Name], [1]!App_List[App ID], "Not Found", 0)</f>
        <v>A46</v>
      </c>
      <c r="E134" s="7" t="s">
        <v>318</v>
      </c>
      <c r="F134" t="str">
        <f>IF([1]!Srv_List[[#This Row],[OpSys Name]] = "Microsoft Windows Server ", "SQL Server", "Oracle")</f>
        <v>Oracle</v>
      </c>
      <c r="I134" s="9">
        <v>1238.4767999999999</v>
      </c>
      <c r="J134" s="9">
        <f>IF(DB_List[[#This Row],[Total Size (GB)]] &lt; 1024, 1024, IF(DB_List[[#This Row],[Total Size (GB)]] &gt; 16000, 16000, _xlfn.SINGLE(DB_List[Total Size (GB)])))</f>
        <v>1238.4767999999999</v>
      </c>
      <c r="K134" t="str">
        <f>_xlfn.XLOOKUP(DB_List[[#This Row],[DB Instance Name]], [1]!Srv_List[HOSTNAME], [1]!Srv_List[Serverid], "Not Found", 0)</f>
        <v>S364</v>
      </c>
      <c r="L134">
        <f>_xlfn.XLOOKUP(DB_List[[#This Row],[Server ID]], [1]!Srv_List[Serverid], [1]!Srv_List[numCpus])</f>
        <v>4</v>
      </c>
      <c r="M134">
        <f>_xlfn.XLOOKUP(DB_List[[#This Row],[Server ID]], [1]!Srv_List[Serverid], [1]!Srv_List[Total Memory (GB)])</f>
        <v>96</v>
      </c>
      <c r="N134" t="str">
        <f>DB_List[[#This Row],[Source Engine Type]]</f>
        <v>Oracle</v>
      </c>
      <c r="O134" t="str">
        <f>IF(DB_List[[#This Row],[ENV]] = "NonProduction", "Single-AZ", "Multi-AZ")</f>
        <v>Single-AZ</v>
      </c>
      <c r="S134" t="str">
        <f>IF(DB_List[[#This Row],[ENV]] = "NonProduction", "Standard", "Enterprise")</f>
        <v>Standard</v>
      </c>
      <c r="U134" t="str">
        <f>_xlfn.XLOOKUP(DB_List[[#This Row],[DB Instance Name]], [1]!Srv_List[HOSTNAME], [1]!Srv_List[ENV], "Not Found", 0)</f>
        <v>NonProduction</v>
      </c>
      <c r="V134" t="str">
        <f>IF(DB_List[[#This Row],[ENV]] = "Production", "Y", "N")</f>
        <v>N</v>
      </c>
      <c r="AA134" t="str">
        <f>IF(DB_List[[#This Row],[Target Engine]] = "Oracle", "Rehost", "Replatform")</f>
        <v>Rehost</v>
      </c>
      <c r="AG134" s="10">
        <f>_xlfn.XLOOKUP(DB_List[[#This Row],[Server ID]], [1]!Srv_List[Serverid], [1]!Srv_List[avgCpuUsagePctDec (%)], "Not Found", 0)</f>
        <v>1.01E-2</v>
      </c>
    </row>
    <row r="135" spans="1:33" x14ac:dyDescent="0.25">
      <c r="A135" s="5" t="s">
        <v>321</v>
      </c>
      <c r="B135" t="str">
        <f>DB_List[[#This Row],[DB Instance Name]]</f>
        <v>hd-ptl-db-f05</v>
      </c>
      <c r="C135" s="6" t="s">
        <v>322</v>
      </c>
      <c r="D135" s="6" t="str">
        <f>_xlfn.XLOOKUP(_xlfn.SINGLE(DB_List[[#This Row],[AppName]]), [1]!App_List[App Name], [1]!App_List[App ID], "Not Found", 0)</f>
        <v>A46</v>
      </c>
      <c r="E135" s="7" t="s">
        <v>318</v>
      </c>
      <c r="F135" t="str">
        <f>IF([1]!Srv_List[[#This Row],[OpSys Name]] = "Microsoft Windows Server ", "SQL Server", "Oracle")</f>
        <v>Oracle</v>
      </c>
      <c r="I135" s="9">
        <v>785.15294999999992</v>
      </c>
      <c r="J135" s="9">
        <f>IF(DB_List[[#This Row],[Total Size (GB)]] &lt; 1024, 1024, IF(DB_List[[#This Row],[Total Size (GB)]] &gt; 16000, 16000, _xlfn.SINGLE(DB_List[Total Size (GB)])))</f>
        <v>1024</v>
      </c>
      <c r="K135" t="str">
        <f>_xlfn.XLOOKUP(DB_List[[#This Row],[DB Instance Name]], [1]!Srv_List[HOSTNAME], [1]!Srv_List[Serverid], "Not Found", 0)</f>
        <v>S365</v>
      </c>
      <c r="L135">
        <f>_xlfn.XLOOKUP(DB_List[[#This Row],[Server ID]], [1]!Srv_List[Serverid], [1]!Srv_List[numCpus])</f>
        <v>4</v>
      </c>
      <c r="M135">
        <f>_xlfn.XLOOKUP(DB_List[[#This Row],[Server ID]], [1]!Srv_List[Serverid], [1]!Srv_List[Total Memory (GB)])</f>
        <v>32</v>
      </c>
      <c r="N135" t="str">
        <f>DB_List[[#This Row],[Source Engine Type]]</f>
        <v>Oracle</v>
      </c>
      <c r="O135" t="str">
        <f>IF(DB_List[[#This Row],[ENV]] = "NonProduction", "Single-AZ", "Multi-AZ")</f>
        <v>Single-AZ</v>
      </c>
      <c r="S135" t="str">
        <f>IF(DB_List[[#This Row],[ENV]] = "NonProduction", "Standard", "Enterprise")</f>
        <v>Standard</v>
      </c>
      <c r="U135" t="str">
        <f>_xlfn.XLOOKUP(DB_List[[#This Row],[DB Instance Name]], [1]!Srv_List[HOSTNAME], [1]!Srv_List[ENV], "Not Found", 0)</f>
        <v>NonProduction</v>
      </c>
      <c r="V135" t="str">
        <f>IF(DB_List[[#This Row],[ENV]] = "Production", "Y", "N")</f>
        <v>N</v>
      </c>
      <c r="AA135" t="str">
        <f>IF(DB_List[[#This Row],[Target Engine]] = "Oracle", "Rehost", "Replatform")</f>
        <v>Rehost</v>
      </c>
      <c r="AG135" s="10">
        <f>_xlfn.XLOOKUP(DB_List[[#This Row],[Server ID]], [1]!Srv_List[Serverid], [1]!Srv_List[avgCpuUsagePctDec (%)], "Not Found", 0)</f>
        <v>9.7000000000000003E-3</v>
      </c>
    </row>
    <row r="136" spans="1:33" x14ac:dyDescent="0.25">
      <c r="A136" s="5" t="s">
        <v>323</v>
      </c>
      <c r="B136" t="str">
        <f>DB_List[[#This Row],[DB Instance Name]]</f>
        <v>hd-pts-db1-p05</v>
      </c>
      <c r="C136" s="6" t="s">
        <v>324</v>
      </c>
      <c r="D136" s="6" t="str">
        <f>_xlfn.XLOOKUP(_xlfn.SINGLE(DB_List[[#This Row],[AppName]]), [1]!App_List[App Name], [1]!App_List[App ID], "Not Found", 0)</f>
        <v>A46</v>
      </c>
      <c r="E136" s="7" t="s">
        <v>318</v>
      </c>
      <c r="F136" t="str">
        <f>IF([1]!Srv_List[[#This Row],[OpSys Name]] = "Microsoft Windows Server ", "SQL Server", "Oracle")</f>
        <v>Oracle</v>
      </c>
      <c r="I136" s="9">
        <v>817.03845000000001</v>
      </c>
      <c r="J136" s="9">
        <f>IF(DB_List[[#This Row],[Total Size (GB)]] &lt; 1024, 1024, IF(DB_List[[#This Row],[Total Size (GB)]] &gt; 16000, 16000, _xlfn.SINGLE(DB_List[Total Size (GB)])))</f>
        <v>1024</v>
      </c>
      <c r="K136" t="str">
        <f>_xlfn.XLOOKUP(DB_List[[#This Row],[DB Instance Name]], [1]!Srv_List[HOSTNAME], [1]!Srv_List[Serverid], "Not Found", 0)</f>
        <v>S366</v>
      </c>
      <c r="L136">
        <f>_xlfn.XLOOKUP(DB_List[[#This Row],[Server ID]], [1]!Srv_List[Serverid], [1]!Srv_List[numCpus])</f>
        <v>4</v>
      </c>
      <c r="M136">
        <f>_xlfn.XLOOKUP(DB_List[[#This Row],[Server ID]], [1]!Srv_List[Serverid], [1]!Srv_List[Total Memory (GB)])</f>
        <v>96</v>
      </c>
      <c r="N136" t="str">
        <f>DB_List[[#This Row],[Source Engine Type]]</f>
        <v>Oracle</v>
      </c>
      <c r="O136" t="str">
        <f>IF(DB_List[[#This Row],[ENV]] = "NonProduction", "Single-AZ", "Multi-AZ")</f>
        <v>Single-AZ</v>
      </c>
      <c r="S136" t="str">
        <f>IF(DB_List[[#This Row],[ENV]] = "NonProduction", "Standard", "Enterprise")</f>
        <v>Standard</v>
      </c>
      <c r="U136" t="str">
        <f>_xlfn.XLOOKUP(DB_List[[#This Row],[DB Instance Name]], [1]!Srv_List[HOSTNAME], [1]!Srv_List[ENV], "Not Found", 0)</f>
        <v>NonProduction</v>
      </c>
      <c r="V136" t="str">
        <f>IF(DB_List[[#This Row],[ENV]] = "Production", "Y", "N")</f>
        <v>N</v>
      </c>
      <c r="AA136" t="str">
        <f>IF(DB_List[[#This Row],[Target Engine]] = "Oracle", "Rehost", "Replatform")</f>
        <v>Rehost</v>
      </c>
      <c r="AG136" s="10">
        <f>_xlfn.XLOOKUP(DB_List[[#This Row],[Server ID]], [1]!Srv_List[Serverid], [1]!Srv_List[avgCpuUsagePctDec (%)], "Not Found", 0)</f>
        <v>0.14399999999999999</v>
      </c>
    </row>
    <row r="137" spans="1:33" x14ac:dyDescent="0.25">
      <c r="A137" s="5" t="s">
        <v>325</v>
      </c>
      <c r="B137" t="str">
        <f>DB_List[[#This Row],[DB Instance Name]]</f>
        <v>hd-pts-db-p05</v>
      </c>
      <c r="C137" s="6" t="s">
        <v>326</v>
      </c>
      <c r="D137" s="6" t="str">
        <f>_xlfn.XLOOKUP(_xlfn.SINGLE(DB_List[[#This Row],[AppName]]), [1]!App_List[App Name], [1]!App_List[App ID], "Not Found", 0)</f>
        <v>A46</v>
      </c>
      <c r="E137" s="7" t="s">
        <v>318</v>
      </c>
      <c r="F137" t="str">
        <f>IF([1]!Srv_List[[#This Row],[OpSys Name]] = "Microsoft Windows Server ", "SQL Server", "Oracle")</f>
        <v>Oracle</v>
      </c>
      <c r="I137" s="9">
        <v>1113.90345</v>
      </c>
      <c r="J137" s="9">
        <f>IF(DB_List[[#This Row],[Total Size (GB)]] &lt; 1024, 1024, IF(DB_List[[#This Row],[Total Size (GB)]] &gt; 16000, 16000, _xlfn.SINGLE(DB_List[Total Size (GB)])))</f>
        <v>1113.90345</v>
      </c>
      <c r="K137" t="str">
        <f>_xlfn.XLOOKUP(DB_List[[#This Row],[DB Instance Name]], [1]!Srv_List[HOSTNAME], [1]!Srv_List[Serverid], "Not Found", 0)</f>
        <v>S369</v>
      </c>
      <c r="L137">
        <f>_xlfn.XLOOKUP(DB_List[[#This Row],[Server ID]], [1]!Srv_List[Serverid], [1]!Srv_List[numCpus])</f>
        <v>4</v>
      </c>
      <c r="M137">
        <f>_xlfn.XLOOKUP(DB_List[[#This Row],[Server ID]], [1]!Srv_List[Serverid], [1]!Srv_List[Total Memory (GB)])</f>
        <v>8</v>
      </c>
      <c r="N137" t="str">
        <f>DB_List[[#This Row],[Source Engine Type]]</f>
        <v>Oracle</v>
      </c>
      <c r="O137" t="str">
        <f>IF(DB_List[[#This Row],[ENV]] = "NonProduction", "Single-AZ", "Multi-AZ")</f>
        <v>Multi-AZ</v>
      </c>
      <c r="S137" t="str">
        <f>IF(DB_List[[#This Row],[ENV]] = "NonProduction", "Standard", "Enterprise")</f>
        <v>Enterprise</v>
      </c>
      <c r="U137" t="str">
        <f>_xlfn.XLOOKUP(DB_List[[#This Row],[DB Instance Name]], [1]!Srv_List[HOSTNAME], [1]!Srv_List[ENV], "Not Found", 0)</f>
        <v>Production</v>
      </c>
      <c r="V137" t="str">
        <f>IF(DB_List[[#This Row],[ENV]] = "Production", "Y", "N")</f>
        <v>Y</v>
      </c>
      <c r="AA137" t="str">
        <f>IF(DB_List[[#This Row],[Target Engine]] = "Oracle", "Rehost", "Replatform")</f>
        <v>Rehost</v>
      </c>
      <c r="AG137" s="10">
        <f>_xlfn.XLOOKUP(DB_List[[#This Row],[Server ID]], [1]!Srv_List[Serverid], [1]!Srv_List[avgCpuUsagePctDec (%)], "Not Found", 0)</f>
        <v>1.14E-2</v>
      </c>
    </row>
    <row r="138" spans="1:33" x14ac:dyDescent="0.25">
      <c r="A138" s="5" t="s">
        <v>327</v>
      </c>
      <c r="B138" t="str">
        <f>DB_List[[#This Row],[DB Instance Name]]</f>
        <v>hd-ods-db-d02</v>
      </c>
      <c r="C138" s="6" t="s">
        <v>328</v>
      </c>
      <c r="D138" s="6" t="str">
        <f>_xlfn.XLOOKUP(_xlfn.SINGLE(DB_List[[#This Row],[AppName]]), [1]!App_List[App Name], [1]!App_List[App ID], "Not Found", 0)</f>
        <v>A47</v>
      </c>
      <c r="E138" s="7" t="s">
        <v>329</v>
      </c>
      <c r="F138" t="str">
        <f>IF([1]!Srv_List[[#This Row],[OpSys Name]] = "Microsoft Windows Server ", "SQL Server", "Oracle")</f>
        <v>Oracle</v>
      </c>
      <c r="I138" s="9">
        <v>11033.7024</v>
      </c>
      <c r="J138" s="9">
        <f>IF(DB_List[[#This Row],[Total Size (GB)]] &lt; 1024, 1024, IF(DB_List[[#This Row],[Total Size (GB)]] &gt; 16000, 16000, _xlfn.SINGLE(DB_List[Total Size (GB)])))</f>
        <v>11033.7024</v>
      </c>
      <c r="K138" t="str">
        <f>_xlfn.XLOOKUP(DB_List[[#This Row],[DB Instance Name]], [1]!Srv_List[HOSTNAME], [1]!Srv_List[Serverid], "Not Found", 0)</f>
        <v>S370</v>
      </c>
      <c r="L138">
        <f>_xlfn.XLOOKUP(DB_List[[#This Row],[Server ID]], [1]!Srv_List[Serverid], [1]!Srv_List[numCpus])</f>
        <v>4</v>
      </c>
      <c r="M138">
        <f>_xlfn.XLOOKUP(DB_List[[#This Row],[Server ID]], [1]!Srv_List[Serverid], [1]!Srv_List[Total Memory (GB)])</f>
        <v>32</v>
      </c>
      <c r="N138" t="str">
        <f>DB_List[[#This Row],[Source Engine Type]]</f>
        <v>Oracle</v>
      </c>
      <c r="O138" t="str">
        <f>IF(DB_List[[#This Row],[ENV]] = "NonProduction", "Single-AZ", "Multi-AZ")</f>
        <v>Single-AZ</v>
      </c>
      <c r="S138" t="str">
        <f>IF(DB_List[[#This Row],[ENV]] = "NonProduction", "Standard", "Enterprise")</f>
        <v>Standard</v>
      </c>
      <c r="U138" t="str">
        <f>_xlfn.XLOOKUP(DB_List[[#This Row],[DB Instance Name]], [1]!Srv_List[HOSTNAME], [1]!Srv_List[ENV], "Not Found", 0)</f>
        <v>NonProduction</v>
      </c>
      <c r="V138" t="str">
        <f>IF(DB_List[[#This Row],[ENV]] = "Production", "Y", "N")</f>
        <v>N</v>
      </c>
      <c r="AA138" t="str">
        <f>IF(DB_List[[#This Row],[Target Engine]] = "Oracle", "Rehost", "Replatform")</f>
        <v>Rehost</v>
      </c>
      <c r="AG138" s="10">
        <f>_xlfn.XLOOKUP(DB_List[[#This Row],[Server ID]], [1]!Srv_List[Serverid], [1]!Srv_List[avgCpuUsagePctDec (%)], "Not Found", 0)</f>
        <v>1.7999999999999999E-2</v>
      </c>
    </row>
    <row r="139" spans="1:33" x14ac:dyDescent="0.25">
      <c r="A139" s="5" t="s">
        <v>330</v>
      </c>
      <c r="B139" t="str">
        <f>DB_List[[#This Row],[DB Instance Name]]</f>
        <v>hd-ods-db-pt05</v>
      </c>
      <c r="C139" s="6" t="s">
        <v>331</v>
      </c>
      <c r="D139" s="6" t="str">
        <f>_xlfn.XLOOKUP(_xlfn.SINGLE(DB_List[[#This Row],[AppName]]), [1]!App_List[App Name], [1]!App_List[App ID], "Not Found", 0)</f>
        <v>A47</v>
      </c>
      <c r="E139" s="7" t="s">
        <v>329</v>
      </c>
      <c r="F139" t="str">
        <f>IF([1]!Srv_List[[#This Row],[OpSys Name]] = "Microsoft Windows Server ", "SQL Server", "Oracle")</f>
        <v>Oracle</v>
      </c>
      <c r="I139" s="9">
        <v>10921.113599999999</v>
      </c>
      <c r="J139" s="9">
        <f>IF(DB_List[[#This Row],[Total Size (GB)]] &lt; 1024, 1024, IF(DB_List[[#This Row],[Total Size (GB)]] &gt; 16000, 16000, _xlfn.SINGLE(DB_List[Total Size (GB)])))</f>
        <v>10921.113599999999</v>
      </c>
      <c r="K139" t="str">
        <f>_xlfn.XLOOKUP(DB_List[[#This Row],[DB Instance Name]], [1]!Srv_List[HOSTNAME], [1]!Srv_List[Serverid], "Not Found", 0)</f>
        <v>S371</v>
      </c>
      <c r="L139">
        <f>_xlfn.XLOOKUP(DB_List[[#This Row],[Server ID]], [1]!Srv_List[Serverid], [1]!Srv_List[numCpus])</f>
        <v>16</v>
      </c>
      <c r="M139">
        <f>_xlfn.XLOOKUP(DB_List[[#This Row],[Server ID]], [1]!Srv_List[Serverid], [1]!Srv_List[Total Memory (GB)])</f>
        <v>32</v>
      </c>
      <c r="N139" t="str">
        <f>DB_List[[#This Row],[Source Engine Type]]</f>
        <v>Oracle</v>
      </c>
      <c r="O139" t="str">
        <f>IF(DB_List[[#This Row],[ENV]] = "NonProduction", "Single-AZ", "Multi-AZ")</f>
        <v>Single-AZ</v>
      </c>
      <c r="S139" t="str">
        <f>IF(DB_List[[#This Row],[ENV]] = "NonProduction", "Standard", "Enterprise")</f>
        <v>Standard</v>
      </c>
      <c r="U139" t="str">
        <f>_xlfn.XLOOKUP(DB_List[[#This Row],[DB Instance Name]], [1]!Srv_List[HOSTNAME], [1]!Srv_List[ENV], "Not Found", 0)</f>
        <v>NonProduction</v>
      </c>
      <c r="V139" t="str">
        <f>IF(DB_List[[#This Row],[ENV]] = "Production", "Y", "N")</f>
        <v>N</v>
      </c>
      <c r="AA139" t="str">
        <f>IF(DB_List[[#This Row],[Target Engine]] = "Oracle", "Rehost", "Replatform")</f>
        <v>Rehost</v>
      </c>
      <c r="AG139" s="10">
        <f>_xlfn.XLOOKUP(DB_List[[#This Row],[Server ID]], [1]!Srv_List[Serverid], [1]!Srv_List[avgCpuUsagePctDec (%)], "Not Found", 0)</f>
        <v>1.4E-2</v>
      </c>
    </row>
    <row r="140" spans="1:33" x14ac:dyDescent="0.25">
      <c r="A140" s="5" t="s">
        <v>332</v>
      </c>
      <c r="B140" t="str">
        <f>DB_List[[#This Row],[DB Instance Name]]</f>
        <v>hd-ods-db-p05</v>
      </c>
      <c r="C140" s="6" t="s">
        <v>333</v>
      </c>
      <c r="D140" s="6" t="str">
        <f>_xlfn.XLOOKUP(_xlfn.SINGLE(DB_List[[#This Row],[AppName]]), [1]!App_List[App Name], [1]!App_List[App ID], "Not Found", 0)</f>
        <v>A47</v>
      </c>
      <c r="E140" s="7" t="s">
        <v>329</v>
      </c>
      <c r="F140" t="str">
        <f>IF([1]!Srv_List[[#This Row],[OpSys Name]] = "Microsoft Windows Server ", "SQL Server", "Oracle")</f>
        <v>Oracle</v>
      </c>
      <c r="I140" s="9">
        <v>10695.936</v>
      </c>
      <c r="J140" s="9">
        <f>IF(DB_List[[#This Row],[Total Size (GB)]] &lt; 1024, 1024, IF(DB_List[[#This Row],[Total Size (GB)]] &gt; 16000, 16000, _xlfn.SINGLE(DB_List[Total Size (GB)])))</f>
        <v>10695.936</v>
      </c>
      <c r="K140" t="str">
        <f>_xlfn.XLOOKUP(DB_List[[#This Row],[DB Instance Name]], [1]!Srv_List[HOSTNAME], [1]!Srv_List[Serverid], "Not Found", 0)</f>
        <v>S372</v>
      </c>
      <c r="L140">
        <f>_xlfn.XLOOKUP(DB_List[[#This Row],[Server ID]], [1]!Srv_List[Serverid], [1]!Srv_List[numCpus])</f>
        <v>16</v>
      </c>
      <c r="M140">
        <f>_xlfn.XLOOKUP(DB_List[[#This Row],[Server ID]], [1]!Srv_List[Serverid], [1]!Srv_List[Total Memory (GB)])</f>
        <v>46</v>
      </c>
      <c r="N140" t="str">
        <f>DB_List[[#This Row],[Source Engine Type]]</f>
        <v>Oracle</v>
      </c>
      <c r="O140" t="str">
        <f>IF(DB_List[[#This Row],[ENV]] = "NonProduction", "Single-AZ", "Multi-AZ")</f>
        <v>Single-AZ</v>
      </c>
      <c r="S140" t="str">
        <f>IF(DB_List[[#This Row],[ENV]] = "NonProduction", "Standard", "Enterprise")</f>
        <v>Standard</v>
      </c>
      <c r="U140" t="str">
        <f>_xlfn.XLOOKUP(DB_List[[#This Row],[DB Instance Name]], [1]!Srv_List[HOSTNAME], [1]!Srv_List[ENV], "Not Found", 0)</f>
        <v>NonProduction</v>
      </c>
      <c r="V140" t="str">
        <f>IF(DB_List[[#This Row],[ENV]] = "Production", "Y", "N")</f>
        <v>N</v>
      </c>
      <c r="AA140" t="str">
        <f>IF(DB_List[[#This Row],[Target Engine]] = "Oracle", "Rehost", "Replatform")</f>
        <v>Rehost</v>
      </c>
      <c r="AG140" s="10">
        <f>_xlfn.XLOOKUP(DB_List[[#This Row],[Server ID]], [1]!Srv_List[Serverid], [1]!Srv_List[avgCpuUsagePctDec (%)], "Not Found", 0)</f>
        <v>1.61E-2</v>
      </c>
    </row>
    <row r="141" spans="1:33" x14ac:dyDescent="0.25">
      <c r="A141" s="5" t="s">
        <v>334</v>
      </c>
      <c r="B141" t="str">
        <f>DB_List[[#This Row],[DB Instance Name]]</f>
        <v>hd-ods-db-p05-sdc</v>
      </c>
      <c r="C141" s="6" t="s">
        <v>335</v>
      </c>
      <c r="D141" s="6" t="str">
        <f>_xlfn.XLOOKUP(_xlfn.SINGLE(DB_List[[#This Row],[AppName]]), [1]!App_List[App Name], [1]!App_List[App ID], "Not Found", 0)</f>
        <v>A48</v>
      </c>
      <c r="E141" s="7" t="s">
        <v>336</v>
      </c>
      <c r="F141" t="str">
        <f>IF([1]!Srv_List[[#This Row],[OpSys Name]] = "Microsoft Windows Server ", "SQL Server", "Oracle")</f>
        <v>Oracle</v>
      </c>
      <c r="I141" s="9">
        <v>423.41744999999997</v>
      </c>
      <c r="J141" s="9">
        <f>IF(DB_List[[#This Row],[Total Size (GB)]] &lt; 1024, 1024, IF(DB_List[[#This Row],[Total Size (GB)]] &gt; 16000, 16000, _xlfn.SINGLE(DB_List[Total Size (GB)])))</f>
        <v>1024</v>
      </c>
      <c r="K141" t="str">
        <f>_xlfn.XLOOKUP(DB_List[[#This Row],[DB Instance Name]], [1]!Srv_List[HOSTNAME], [1]!Srv_List[Serverid], "Not Found", 0)</f>
        <v>S373</v>
      </c>
      <c r="L141">
        <f>_xlfn.XLOOKUP(DB_List[[#This Row],[Server ID]], [1]!Srv_List[Serverid], [1]!Srv_List[numCpus])</f>
        <v>2</v>
      </c>
      <c r="M141">
        <f>_xlfn.XLOOKUP(DB_List[[#This Row],[Server ID]], [1]!Srv_List[Serverid], [1]!Srv_List[Total Memory (GB)])</f>
        <v>46</v>
      </c>
      <c r="N141" t="str">
        <f>DB_List[[#This Row],[Source Engine Type]]</f>
        <v>Oracle</v>
      </c>
      <c r="O141" t="str">
        <f>IF(DB_List[[#This Row],[ENV]] = "NonProduction", "Single-AZ", "Multi-AZ")</f>
        <v>Single-AZ</v>
      </c>
      <c r="S141" t="str">
        <f>IF(DB_List[[#This Row],[ENV]] = "NonProduction", "Standard", "Enterprise")</f>
        <v>Standard</v>
      </c>
      <c r="U141" t="str">
        <f>_xlfn.XLOOKUP(DB_List[[#This Row],[DB Instance Name]], [1]!Srv_List[HOSTNAME], [1]!Srv_List[ENV], "Not Found", 0)</f>
        <v>NonProduction</v>
      </c>
      <c r="V141" t="str">
        <f>IF(DB_List[[#This Row],[ENV]] = "Production", "Y", "N")</f>
        <v>N</v>
      </c>
      <c r="AA141" t="str">
        <f>IF(DB_List[[#This Row],[Target Engine]] = "Oracle", "Rehost", "Replatform")</f>
        <v>Rehost</v>
      </c>
      <c r="AG141" s="10">
        <f>_xlfn.XLOOKUP(DB_List[[#This Row],[Server ID]], [1]!Srv_List[Serverid], [1]!Srv_List[avgCpuUsagePctDec (%)], "Not Found", 0)</f>
        <v>2.2200000000000001E-2</v>
      </c>
    </row>
    <row r="142" spans="1:33" x14ac:dyDescent="0.25">
      <c r="A142" s="5" t="s">
        <v>337</v>
      </c>
      <c r="B142" t="str">
        <f>DB_List[[#This Row],[DB Instance Name]]</f>
        <v>dls-gwdevdb-r8</v>
      </c>
      <c r="C142" s="6" t="s">
        <v>338</v>
      </c>
      <c r="D142" s="6" t="str">
        <f>_xlfn.XLOOKUP(_xlfn.SINGLE(DB_List[[#This Row],[AppName]]), [1]!App_List[App Name], [1]!App_List[App ID], "Not Found", 0)</f>
        <v>A51</v>
      </c>
      <c r="E142" s="12" t="s">
        <v>339</v>
      </c>
      <c r="F142" t="str">
        <f>IF([1]!Srv_List[[#This Row],[OpSys Name]] = "Microsoft Windows Server ", "SQL Server", "Oracle")</f>
        <v>Oracle</v>
      </c>
      <c r="I142" s="9">
        <v>2927.3087999999998</v>
      </c>
      <c r="J142" s="9">
        <f>IF(DB_List[[#This Row],[Total Size (GB)]] &lt; 1024, 1024, IF(DB_List[[#This Row],[Total Size (GB)]] &gt; 16000, 16000, _xlfn.SINGLE(DB_List[Total Size (GB)])))</f>
        <v>2927.3087999999998</v>
      </c>
      <c r="K142" t="str">
        <f>_xlfn.XLOOKUP(DB_List[[#This Row],[DB Instance Name]], [1]!Srv_List[HOSTNAME], [1]!Srv_List[Serverid], "Not Found", 0)</f>
        <v>S383</v>
      </c>
      <c r="L142">
        <f>_xlfn.XLOOKUP(DB_List[[#This Row],[Server ID]], [1]!Srv_List[Serverid], [1]!Srv_List[numCpus])</f>
        <v>16</v>
      </c>
      <c r="M142">
        <f>_xlfn.XLOOKUP(DB_List[[#This Row],[Server ID]], [1]!Srv_List[Serverid], [1]!Srv_List[Total Memory (GB)])</f>
        <v>96</v>
      </c>
      <c r="N142" t="str">
        <f>DB_List[[#This Row],[Source Engine Type]]</f>
        <v>Oracle</v>
      </c>
      <c r="O142" t="str">
        <f>IF(DB_List[[#This Row],[ENV]] = "NonProduction", "Single-AZ", "Multi-AZ")</f>
        <v>Single-AZ</v>
      </c>
      <c r="S142" t="str">
        <f>IF(DB_List[[#This Row],[ENV]] = "NonProduction", "Standard", "Enterprise")</f>
        <v>Standard</v>
      </c>
      <c r="U142" t="str">
        <f>_xlfn.XLOOKUP(DB_List[[#This Row],[DB Instance Name]], [1]!Srv_List[HOSTNAME], [1]!Srv_List[ENV], "Not Found", 0)</f>
        <v>NonProduction</v>
      </c>
      <c r="V142" t="str">
        <f>IF(DB_List[[#This Row],[ENV]] = "Production", "Y", "N")</f>
        <v>N</v>
      </c>
      <c r="AA142" t="str">
        <f>IF(DB_List[[#This Row],[Target Engine]] = "Oracle", "Rehost", "Replatform")</f>
        <v>Rehost</v>
      </c>
      <c r="AG142" s="10">
        <f>_xlfn.XLOOKUP(DB_List[[#This Row],[Server ID]], [1]!Srv_List[Serverid], [1]!Srv_List[avgCpuUsagePctDec (%)], "Not Found", 0)</f>
        <v>5.4999999999999997E-3</v>
      </c>
    </row>
    <row r="143" spans="1:33" x14ac:dyDescent="0.25">
      <c r="A143" s="5" t="s">
        <v>340</v>
      </c>
      <c r="B143" t="str">
        <f>DB_List[[#This Row],[DB Instance Name]]</f>
        <v>dls-gwprddb-r8</v>
      </c>
      <c r="C143" s="6" t="s">
        <v>341</v>
      </c>
      <c r="D143" s="6" t="str">
        <f>_xlfn.XLOOKUP(_xlfn.SINGLE(DB_List[[#This Row],[AppName]]), [1]!App_List[App Name], [1]!App_List[App ID], "Not Found", 0)</f>
        <v>A51</v>
      </c>
      <c r="E143" s="7" t="s">
        <v>339</v>
      </c>
      <c r="F143" t="str">
        <f>IF([1]!Srv_List[[#This Row],[OpSys Name]] = "Microsoft Windows Server ", "SQL Server", "Oracle")</f>
        <v>Oracle</v>
      </c>
      <c r="I143" s="9">
        <v>4841.3183999999992</v>
      </c>
      <c r="J143" s="9">
        <f>IF(DB_List[[#This Row],[Total Size (GB)]] &lt; 1024, 1024, IF(DB_List[[#This Row],[Total Size (GB)]] &gt; 16000, 16000, _xlfn.SINGLE(DB_List[Total Size (GB)])))</f>
        <v>4841.3183999999992</v>
      </c>
      <c r="K143" t="str">
        <f>_xlfn.XLOOKUP(DB_List[[#This Row],[DB Instance Name]], [1]!Srv_List[HOSTNAME], [1]!Srv_List[Serverid], "Not Found", 0)</f>
        <v>S385</v>
      </c>
      <c r="L143">
        <f>_xlfn.XLOOKUP(DB_List[[#This Row],[Server ID]], [1]!Srv_List[Serverid], [1]!Srv_List[numCpus])</f>
        <v>16</v>
      </c>
      <c r="M143">
        <f>_xlfn.XLOOKUP(DB_List[[#This Row],[Server ID]], [1]!Srv_List[Serverid], [1]!Srv_List[Total Memory (GB)])</f>
        <v>32</v>
      </c>
      <c r="N143" t="str">
        <f>DB_List[[#This Row],[Source Engine Type]]</f>
        <v>Oracle</v>
      </c>
      <c r="O143" t="str">
        <f>IF(DB_List[[#This Row],[ENV]] = "NonProduction", "Single-AZ", "Multi-AZ")</f>
        <v>Single-AZ</v>
      </c>
      <c r="S143" t="str">
        <f>IF(DB_List[[#This Row],[ENV]] = "NonProduction", "Standard", "Enterprise")</f>
        <v>Standard</v>
      </c>
      <c r="U143" t="str">
        <f>_xlfn.XLOOKUP(DB_List[[#This Row],[DB Instance Name]], [1]!Srv_List[HOSTNAME], [1]!Srv_List[ENV], "Not Found", 0)</f>
        <v>NonProduction</v>
      </c>
      <c r="V143" t="str">
        <f>IF(DB_List[[#This Row],[ENV]] = "Production", "Y", "N")</f>
        <v>N</v>
      </c>
      <c r="AA143" t="str">
        <f>IF(DB_List[[#This Row],[Target Engine]] = "Oracle", "Rehost", "Replatform")</f>
        <v>Rehost</v>
      </c>
      <c r="AG143" s="10">
        <f>_xlfn.XLOOKUP(DB_List[[#This Row],[Server ID]], [1]!Srv_List[Serverid], [1]!Srv_List[avgCpuUsagePctDec (%)], "Not Found", 0)</f>
        <v>6.1999999999999998E-3</v>
      </c>
    </row>
    <row r="144" spans="1:33" x14ac:dyDescent="0.25">
      <c r="A144" s="5" t="s">
        <v>342</v>
      </c>
      <c r="B144" t="str">
        <f>DB_List[[#This Row],[DB Instance Name]]</f>
        <v>dor-edc-ora-dev</v>
      </c>
      <c r="C144" s="6" t="s">
        <v>343</v>
      </c>
      <c r="D144" s="6" t="str">
        <f>_xlfn.XLOOKUP(_xlfn.SINGLE(DB_List[[#This Row],[AppName]]), [1]!App_List[App Name], [1]!App_List[App ID], "Not Found", 0)</f>
        <v>A54</v>
      </c>
      <c r="E144" s="7" t="s">
        <v>344</v>
      </c>
      <c r="F144" t="str">
        <f>IF([1]!Srv_List[[#This Row],[OpSys Name]] = "Microsoft Windows Server ", "SQL Server", "Oracle")</f>
        <v>Oracle</v>
      </c>
      <c r="I144" s="9">
        <v>2476.9535999999998</v>
      </c>
      <c r="J144" s="9">
        <f>IF(DB_List[[#This Row],[Total Size (GB)]] &lt; 1024, 1024, IF(DB_List[[#This Row],[Total Size (GB)]] &gt; 16000, 16000, _xlfn.SINGLE(DB_List[Total Size (GB)])))</f>
        <v>2476.9535999999998</v>
      </c>
      <c r="K144" t="str">
        <f>_xlfn.XLOOKUP(DB_List[[#This Row],[DB Instance Name]], [1]!Srv_List[HOSTNAME], [1]!Srv_List[Serverid], "Not Found", 0)</f>
        <v>S390</v>
      </c>
      <c r="L144">
        <f>_xlfn.XLOOKUP(DB_List[[#This Row],[Server ID]], [1]!Srv_List[Serverid], [1]!Srv_List[numCpus])</f>
        <v>8</v>
      </c>
      <c r="M144">
        <f>_xlfn.XLOOKUP(DB_List[[#This Row],[Server ID]], [1]!Srv_List[Serverid], [1]!Srv_List[Total Memory (GB)])</f>
        <v>16</v>
      </c>
      <c r="N144" t="str">
        <f>DB_List[[#This Row],[Source Engine Type]]</f>
        <v>Oracle</v>
      </c>
      <c r="O144" t="str">
        <f>IF(DB_List[[#This Row],[ENV]] = "NonProduction", "Single-AZ", "Multi-AZ")</f>
        <v>Single-AZ</v>
      </c>
      <c r="S144" t="str">
        <f>IF(DB_List[[#This Row],[ENV]] = "NonProduction", "Standard", "Enterprise")</f>
        <v>Standard</v>
      </c>
      <c r="U144" t="str">
        <f>_xlfn.XLOOKUP(DB_List[[#This Row],[DB Instance Name]], [1]!Srv_List[HOSTNAME], [1]!Srv_List[ENV], "Not Found", 0)</f>
        <v>NonProduction</v>
      </c>
      <c r="V144" t="str">
        <f>IF(DB_List[[#This Row],[ENV]] = "Production", "Y", "N")</f>
        <v>N</v>
      </c>
      <c r="AA144" t="str">
        <f>IF(DB_List[[#This Row],[Target Engine]] = "Oracle", "Rehost", "Replatform")</f>
        <v>Rehost</v>
      </c>
      <c r="AG144" s="10">
        <f>_xlfn.XLOOKUP(DB_List[[#This Row],[Server ID]], [1]!Srv_List[Serverid], [1]!Srv_List[avgCpuUsagePctDec (%)], "Not Found", 0)</f>
        <v>2.1499999999999998E-2</v>
      </c>
    </row>
    <row r="145" spans="1:33" x14ac:dyDescent="0.25">
      <c r="A145" s="5" t="s">
        <v>345</v>
      </c>
      <c r="B145" t="str">
        <f>DB_List[[#This Row],[DB Instance Name]]</f>
        <v>dor-edc-ora-prd</v>
      </c>
      <c r="C145" s="6" t="s">
        <v>346</v>
      </c>
      <c r="D145" s="6" t="str">
        <f>_xlfn.XLOOKUP(_xlfn.SINGLE(DB_List[[#This Row],[AppName]]), [1]!App_List[App Name], [1]!App_List[App ID], "Not Found", 0)</f>
        <v>A54</v>
      </c>
      <c r="E145" s="7" t="s">
        <v>344</v>
      </c>
      <c r="F145" t="str">
        <f>IF([1]!Srv_List[[#This Row],[OpSys Name]] = "Microsoft Windows Server ", "SQL Server", "Oracle")</f>
        <v>Oracle</v>
      </c>
      <c r="I145" s="9">
        <v>1351.0655999999999</v>
      </c>
      <c r="J145" s="9">
        <f>IF(DB_List[[#This Row],[Total Size (GB)]] &lt; 1024, 1024, IF(DB_List[[#This Row],[Total Size (GB)]] &gt; 16000, 16000, _xlfn.SINGLE(DB_List[Total Size (GB)])))</f>
        <v>1351.0655999999999</v>
      </c>
      <c r="K145" t="str">
        <f>_xlfn.XLOOKUP(DB_List[[#This Row],[DB Instance Name]], [1]!Srv_List[HOSTNAME], [1]!Srv_List[Serverid], "Not Found", 0)</f>
        <v>S393</v>
      </c>
      <c r="L145">
        <f>_xlfn.XLOOKUP(DB_List[[#This Row],[Server ID]], [1]!Srv_List[Serverid], [1]!Srv_List[numCpus])</f>
        <v>4</v>
      </c>
      <c r="M145">
        <f>_xlfn.XLOOKUP(DB_List[[#This Row],[Server ID]], [1]!Srv_List[Serverid], [1]!Srv_List[Total Memory (GB)])</f>
        <v>16</v>
      </c>
      <c r="N145" t="str">
        <f>DB_List[[#This Row],[Source Engine Type]]</f>
        <v>Oracle</v>
      </c>
      <c r="O145" t="str">
        <f>IF(DB_List[[#This Row],[ENV]] = "NonProduction", "Single-AZ", "Multi-AZ")</f>
        <v>Single-AZ</v>
      </c>
      <c r="S145" t="str">
        <f>IF(DB_List[[#This Row],[ENV]] = "NonProduction", "Standard", "Enterprise")</f>
        <v>Standard</v>
      </c>
      <c r="U145" t="str">
        <f>_xlfn.XLOOKUP(DB_List[[#This Row],[DB Instance Name]], [1]!Srv_List[HOSTNAME], [1]!Srv_List[ENV], "Not Found", 0)</f>
        <v>NonProduction</v>
      </c>
      <c r="V145" t="str">
        <f>IF(DB_List[[#This Row],[ENV]] = "Production", "Y", "N")</f>
        <v>N</v>
      </c>
      <c r="AA145" t="str">
        <f>IF(DB_List[[#This Row],[Target Engine]] = "Oracle", "Rehost", "Replatform")</f>
        <v>Rehost</v>
      </c>
      <c r="AG145" s="10">
        <f>_xlfn.XLOOKUP(DB_List[[#This Row],[Server ID]], [1]!Srv_List[Serverid], [1]!Srv_List[avgCpuUsagePctDec (%)], "Not Found", 0)</f>
        <v>4.7100000000000003E-2</v>
      </c>
    </row>
    <row r="146" spans="1:33" x14ac:dyDescent="0.25">
      <c r="A146" s="5" t="s">
        <v>347</v>
      </c>
      <c r="B146" t="str">
        <f>DB_List[[#This Row],[DB Instance Name]]</f>
        <v>dor-incprddb4</v>
      </c>
      <c r="C146" s="6" t="s">
        <v>348</v>
      </c>
      <c r="D146" s="6" t="str">
        <f>_xlfn.XLOOKUP(_xlfn.SINGLE(DB_List[[#This Row],[AppName]]), [1]!App_List[App Name], [1]!App_List[App ID], "Not Found", 0)</f>
        <v>A55</v>
      </c>
      <c r="E146" s="7" t="s">
        <v>349</v>
      </c>
      <c r="F146" t="str">
        <f>IF([1]!Srv_List[[#This Row],[OpSys Name]] = "Microsoft Windows Server ", "SQL Server", "Oracle")</f>
        <v>Oracle</v>
      </c>
      <c r="I146" s="9">
        <v>1801.4207999999999</v>
      </c>
      <c r="J146" s="9">
        <f>IF(DB_List[[#This Row],[Total Size (GB)]] &lt; 1024, 1024, IF(DB_List[[#This Row],[Total Size (GB)]] &gt; 16000, 16000, _xlfn.SINGLE(DB_List[Total Size (GB)])))</f>
        <v>1801.4207999999999</v>
      </c>
      <c r="K146" t="str">
        <f>_xlfn.XLOOKUP(DB_List[[#This Row],[DB Instance Name]], [1]!Srv_List[HOSTNAME], [1]!Srv_List[Serverid], "Not Found", 0)</f>
        <v>S399</v>
      </c>
      <c r="L146">
        <f>_xlfn.XLOOKUP(DB_List[[#This Row],[Server ID]], [1]!Srv_List[Serverid], [1]!Srv_List[numCpus])</f>
        <v>4</v>
      </c>
      <c r="M146">
        <f>_xlfn.XLOOKUP(DB_List[[#This Row],[Server ID]], [1]!Srv_List[Serverid], [1]!Srv_List[Total Memory (GB)])</f>
        <v>12</v>
      </c>
      <c r="N146" t="str">
        <f>DB_List[[#This Row],[Source Engine Type]]</f>
        <v>Oracle</v>
      </c>
      <c r="O146" t="str">
        <f>IF(DB_List[[#This Row],[ENV]] = "NonProduction", "Single-AZ", "Multi-AZ")</f>
        <v>Single-AZ</v>
      </c>
      <c r="S146" t="str">
        <f>IF(DB_List[[#This Row],[ENV]] = "NonProduction", "Standard", "Enterprise")</f>
        <v>Standard</v>
      </c>
      <c r="U146" t="str">
        <f>_xlfn.XLOOKUP(DB_List[[#This Row],[DB Instance Name]], [1]!Srv_List[HOSTNAME], [1]!Srv_List[ENV], "Not Found", 0)</f>
        <v>NonProduction</v>
      </c>
      <c r="V146" t="str">
        <f>IF(DB_List[[#This Row],[ENV]] = "Production", "Y", "N")</f>
        <v>N</v>
      </c>
      <c r="AA146" t="str">
        <f>IF(DB_List[[#This Row],[Target Engine]] = "Oracle", "Rehost", "Replatform")</f>
        <v>Rehost</v>
      </c>
      <c r="AG146" s="10">
        <f>_xlfn.XLOOKUP(DB_List[[#This Row],[Server ID]], [1]!Srv_List[Serverid], [1]!Srv_List[avgCpuUsagePctDec (%)], "Not Found", 0)</f>
        <v>4.3200000000000002E-2</v>
      </c>
    </row>
    <row r="147" spans="1:33" x14ac:dyDescent="0.25">
      <c r="A147" s="5" t="s">
        <v>350</v>
      </c>
      <c r="B147" t="str">
        <f>DB_List[[#This Row],[DB Instance Name]]</f>
        <v>dor-incprddb3-n</v>
      </c>
      <c r="C147" s="6" t="s">
        <v>351</v>
      </c>
      <c r="D147" s="6" t="str">
        <f>_xlfn.XLOOKUP(_xlfn.SINGLE(DB_List[[#This Row],[AppName]]), [1]!App_List[App Name], [1]!App_List[App ID], "Not Found", 0)</f>
        <v>A55</v>
      </c>
      <c r="E147" s="7" t="s">
        <v>349</v>
      </c>
      <c r="F147" t="str">
        <f>IF([1]!Srv_List[[#This Row],[OpSys Name]] = "Microsoft Windows Server ", "SQL Server", "Oracle")</f>
        <v>Oracle</v>
      </c>
      <c r="I147" s="9">
        <v>1914.0095999999999</v>
      </c>
      <c r="J147" s="9">
        <f>IF(DB_List[[#This Row],[Total Size (GB)]] &lt; 1024, 1024, IF(DB_List[[#This Row],[Total Size (GB)]] &gt; 16000, 16000, _xlfn.SINGLE(DB_List[Total Size (GB)])))</f>
        <v>1914.0095999999999</v>
      </c>
      <c r="K147" t="str">
        <f>_xlfn.XLOOKUP(DB_List[[#This Row],[DB Instance Name]], [1]!Srv_List[HOSTNAME], [1]!Srv_List[Serverid], "Not Found", 0)</f>
        <v>S400</v>
      </c>
      <c r="L147">
        <f>_xlfn.XLOOKUP(DB_List[[#This Row],[Server ID]], [1]!Srv_List[Serverid], [1]!Srv_List[numCpus])</f>
        <v>4</v>
      </c>
      <c r="M147">
        <f>_xlfn.XLOOKUP(DB_List[[#This Row],[Server ID]], [1]!Srv_List[Serverid], [1]!Srv_List[Total Memory (GB)])</f>
        <v>16</v>
      </c>
      <c r="N147" t="str">
        <f>DB_List[[#This Row],[Source Engine Type]]</f>
        <v>Oracle</v>
      </c>
      <c r="O147" t="str">
        <f>IF(DB_List[[#This Row],[ENV]] = "NonProduction", "Single-AZ", "Multi-AZ")</f>
        <v>Single-AZ</v>
      </c>
      <c r="S147" t="str">
        <f>IF(DB_List[[#This Row],[ENV]] = "NonProduction", "Standard", "Enterprise")</f>
        <v>Standard</v>
      </c>
      <c r="U147" t="str">
        <f>_xlfn.XLOOKUP(DB_List[[#This Row],[DB Instance Name]], [1]!Srv_List[HOSTNAME], [1]!Srv_List[ENV], "Not Found", 0)</f>
        <v>NonProduction</v>
      </c>
      <c r="V147" t="str">
        <f>IF(DB_List[[#This Row],[ENV]] = "Production", "Y", "N")</f>
        <v>N</v>
      </c>
      <c r="AA147" t="str">
        <f>IF(DB_List[[#This Row],[Target Engine]] = "Oracle", "Rehost", "Replatform")</f>
        <v>Rehost</v>
      </c>
      <c r="AG147" s="10">
        <f>_xlfn.XLOOKUP(DB_List[[#This Row],[Server ID]], [1]!Srv_List[Serverid], [1]!Srv_List[avgCpuUsagePctDec (%)], "Not Found", 0)</f>
        <v>0.1069</v>
      </c>
    </row>
    <row r="148" spans="1:33" x14ac:dyDescent="0.25">
      <c r="A148" s="5" t="s">
        <v>352</v>
      </c>
      <c r="B148" t="str">
        <f>DB_List[[#This Row],[DB Instance Name]]</f>
        <v>dor-evdb</v>
      </c>
      <c r="C148" s="6" t="s">
        <v>353</v>
      </c>
      <c r="D148" s="6" t="str">
        <f>_xlfn.XLOOKUP(_xlfn.SINGLE(DB_List[[#This Row],[AppName]]), [1]!App_List[App Name], [1]!App_List[App ID], "Not Found", 0)</f>
        <v>A57</v>
      </c>
      <c r="E148" s="7" t="s">
        <v>354</v>
      </c>
      <c r="F148" t="str">
        <f>IF([1]!Srv_List[[#This Row],[OpSys Name]] = "Microsoft Windows Server ", "SQL Server", "Oracle")</f>
        <v>Oracle</v>
      </c>
      <c r="I148" s="9">
        <v>1351.0655999999999</v>
      </c>
      <c r="J148" s="9">
        <f>IF(DB_List[[#This Row],[Total Size (GB)]] &lt; 1024, 1024, IF(DB_List[[#This Row],[Total Size (GB)]] &gt; 16000, 16000, _xlfn.SINGLE(DB_List[Total Size (GB)])))</f>
        <v>1351.0655999999999</v>
      </c>
      <c r="K148" t="str">
        <f>_xlfn.XLOOKUP(DB_List[[#This Row],[DB Instance Name]], [1]!Srv_List[HOSTNAME], [1]!Srv_List[Serverid], "Not Found", 0)</f>
        <v>S406</v>
      </c>
      <c r="L148">
        <f>_xlfn.XLOOKUP(DB_List[[#This Row],[Server ID]], [1]!Srv_List[Serverid], [1]!Srv_List[numCpus])</f>
        <v>8</v>
      </c>
      <c r="M148">
        <f>_xlfn.XLOOKUP(DB_List[[#This Row],[Server ID]], [1]!Srv_List[Serverid], [1]!Srv_List[Total Memory (GB)])</f>
        <v>16</v>
      </c>
      <c r="N148" t="str">
        <f>DB_List[[#This Row],[Source Engine Type]]</f>
        <v>Oracle</v>
      </c>
      <c r="O148" t="str">
        <f>IF(DB_List[[#This Row],[ENV]] = "NonProduction", "Single-AZ", "Multi-AZ")</f>
        <v>Single-AZ</v>
      </c>
      <c r="S148" t="str">
        <f>IF(DB_List[[#This Row],[ENV]] = "NonProduction", "Standard", "Enterprise")</f>
        <v>Standard</v>
      </c>
      <c r="U148" t="str">
        <f>_xlfn.XLOOKUP(DB_List[[#This Row],[DB Instance Name]], [1]!Srv_List[HOSTNAME], [1]!Srv_List[ENV], "Not Found", 0)</f>
        <v>NonProduction</v>
      </c>
      <c r="V148" t="str">
        <f>IF(DB_List[[#This Row],[ENV]] = "Production", "Y", "N")</f>
        <v>N</v>
      </c>
      <c r="AA148" t="str">
        <f>IF(DB_List[[#This Row],[Target Engine]] = "Oracle", "Rehost", "Replatform")</f>
        <v>Rehost</v>
      </c>
      <c r="AG148" s="10">
        <f>_xlfn.XLOOKUP(DB_List[[#This Row],[Server ID]], [1]!Srv_List[Serverid], [1]!Srv_List[avgCpuUsagePctDec (%)], "Not Found", 0)</f>
        <v>1.0500000000000001E-2</v>
      </c>
    </row>
    <row r="149" spans="1:33" x14ac:dyDescent="0.25">
      <c r="A149" s="5" t="s">
        <v>355</v>
      </c>
      <c r="B149" t="str">
        <f>DB_List[[#This Row],[DB Instance Name]]</f>
        <v>dor-ustdevdb19</v>
      </c>
      <c r="C149" s="6" t="s">
        <v>356</v>
      </c>
      <c r="D149" s="6" t="str">
        <f>_xlfn.XLOOKUP(_xlfn.SINGLE(DB_List[[#This Row],[AppName]]), [1]!App_List[App Name], [1]!App_List[App ID], "Not Found", 0)</f>
        <v>A58</v>
      </c>
      <c r="E149" s="7" t="s">
        <v>357</v>
      </c>
      <c r="F149" t="s">
        <v>358</v>
      </c>
      <c r="I149" s="9">
        <v>8669.3375999999989</v>
      </c>
      <c r="J149" s="9">
        <f>IF(DB_List[[#This Row],[Total Size (GB)]] &lt; 1024, 1024, IF(DB_List[[#This Row],[Total Size (GB)]] &gt; 16000, 16000, _xlfn.SINGLE(DB_List[Total Size (GB)])))</f>
        <v>8669.3375999999989</v>
      </c>
      <c r="K149" t="str">
        <f>_xlfn.XLOOKUP(DB_List[[#This Row],[DB Instance Name]], [1]!Srv_List[HOSTNAME], [1]!Srv_List[Serverid], "Not Found", 0)</f>
        <v>S413</v>
      </c>
      <c r="L149">
        <f>_xlfn.XLOOKUP(DB_List[[#This Row],[Server ID]], [1]!Srv_List[Serverid], [1]!Srv_List[numCpus])</f>
        <v>8</v>
      </c>
      <c r="M149">
        <f>_xlfn.XLOOKUP(DB_List[[#This Row],[Server ID]], [1]!Srv_List[Serverid], [1]!Srv_List[Total Memory (GB)])</f>
        <v>16</v>
      </c>
      <c r="N149" t="s">
        <v>359</v>
      </c>
      <c r="O149" t="str">
        <f>IF(DB_List[[#This Row],[ENV]] = "NonProduction", "Single-AZ", "Multi-AZ")</f>
        <v>Single-AZ</v>
      </c>
      <c r="S149" t="str">
        <f>IF(DB_List[[#This Row],[ENV]] = "NonProduction", "Standard", "Enterprise")</f>
        <v>Standard</v>
      </c>
      <c r="U149" t="str">
        <f>_xlfn.XLOOKUP(DB_List[[#This Row],[DB Instance Name]], [1]!Srv_List[HOSTNAME], [1]!Srv_List[ENV], "Not Found", 0)</f>
        <v>NonProduction</v>
      </c>
      <c r="V149" t="str">
        <f>IF(DB_List[[#This Row],[ENV]] = "Production", "Y", "N")</f>
        <v>N</v>
      </c>
      <c r="AA149" t="str">
        <f>IF(DB_List[[#This Row],[Target Engine]] = "Oracle", "Rehost", "Replatform")</f>
        <v>Replatform</v>
      </c>
      <c r="AG149" s="10">
        <f>_xlfn.XLOOKUP(DB_List[[#This Row],[Server ID]], [1]!Srv_List[Serverid], [1]!Srv_List[avgCpuUsagePctDec (%)], "Not Found", 0)</f>
        <v>0.28060000000000002</v>
      </c>
    </row>
    <row r="150" spans="1:33" x14ac:dyDescent="0.25">
      <c r="A150" s="5" t="s">
        <v>360</v>
      </c>
      <c r="B150" t="str">
        <f>DB_List[[#This Row],[DB Instance Name]]</f>
        <v>dor-ustprddb19</v>
      </c>
      <c r="C150" s="6" t="s">
        <v>361</v>
      </c>
      <c r="D150" s="6" t="str">
        <f>_xlfn.XLOOKUP(_xlfn.SINGLE(DB_List[[#This Row],[AppName]]), [1]!App_List[App Name], [1]!App_List[App ID], "Not Found", 0)</f>
        <v>A58</v>
      </c>
      <c r="E150" s="7" t="s">
        <v>357</v>
      </c>
      <c r="F150" t="s">
        <v>358</v>
      </c>
      <c r="I150" s="9">
        <v>3490.2527999999998</v>
      </c>
      <c r="J150" s="9">
        <f>IF(DB_List[[#This Row],[Total Size (GB)]] &lt; 1024, 1024, IF(DB_List[[#This Row],[Total Size (GB)]] &gt; 16000, 16000, _xlfn.SINGLE(DB_List[Total Size (GB)])))</f>
        <v>3490.2527999999998</v>
      </c>
      <c r="K150" t="str">
        <f>_xlfn.XLOOKUP(DB_List[[#This Row],[DB Instance Name]], [1]!Srv_List[HOSTNAME], [1]!Srv_List[Serverid], "Not Found", 0)</f>
        <v>S414</v>
      </c>
      <c r="L150">
        <f>_xlfn.XLOOKUP(DB_List[[#This Row],[Server ID]], [1]!Srv_List[Serverid], [1]!Srv_List[numCpus])</f>
        <v>8</v>
      </c>
      <c r="M150">
        <f>_xlfn.XLOOKUP(DB_List[[#This Row],[Server ID]], [1]!Srv_List[Serverid], [1]!Srv_List[Total Memory (GB)])</f>
        <v>32</v>
      </c>
      <c r="N150" t="s">
        <v>359</v>
      </c>
      <c r="O150" t="str">
        <f>IF(DB_List[[#This Row],[ENV]] = "NonProduction", "Single-AZ", "Multi-AZ")</f>
        <v>Single-AZ</v>
      </c>
      <c r="S150" t="str">
        <f>IF(DB_List[[#This Row],[ENV]] = "NonProduction", "Standard", "Enterprise")</f>
        <v>Standard</v>
      </c>
      <c r="U150" t="str">
        <f>_xlfn.XLOOKUP(DB_List[[#This Row],[DB Instance Name]], [1]!Srv_List[HOSTNAME], [1]!Srv_List[ENV], "Not Found", 0)</f>
        <v>NonProduction</v>
      </c>
      <c r="V150" t="str">
        <f>IF(DB_List[[#This Row],[ENV]] = "Production", "Y", "N")</f>
        <v>N</v>
      </c>
      <c r="AA150" t="str">
        <f>IF(DB_List[[#This Row],[Target Engine]] = "Oracle", "Rehost", "Replatform")</f>
        <v>Replatform</v>
      </c>
      <c r="AG150" s="10">
        <f>_xlfn.XLOOKUP(DB_List[[#This Row],[Server ID]], [1]!Srv_List[Serverid], [1]!Srv_List[avgCpuUsagePctDec (%)], "Not Found", 0)</f>
        <v>0.1197</v>
      </c>
    </row>
    <row r="151" spans="1:33" x14ac:dyDescent="0.25">
      <c r="A151" s="5" t="s">
        <v>362</v>
      </c>
      <c r="B151" t="str">
        <f>DB_List[[#This Row],[DB Instance Name]]</f>
        <v>dor-fxdevdbs</v>
      </c>
      <c r="C151" s="6" t="s">
        <v>363</v>
      </c>
      <c r="D151" s="6" t="str">
        <f>_xlfn.XLOOKUP(_xlfn.SINGLE(DB_List[[#This Row],[AppName]]), [1]!App_List[App Name], [1]!App_List[App ID], "Not Found", 0)</f>
        <v>A59</v>
      </c>
      <c r="E151" s="12" t="s">
        <v>364</v>
      </c>
      <c r="F151" t="str">
        <f>IF([1]!Srv_List[[#This Row],[OpSys Name]] = "Microsoft Windows Server ", "SQL Server", "Oracle")</f>
        <v>Oracle</v>
      </c>
      <c r="I151" s="9">
        <v>2139.1871999999998</v>
      </c>
      <c r="J151" s="9">
        <f>IF(DB_List[[#This Row],[Total Size (GB)]] &lt; 1024, 1024, IF(DB_List[[#This Row],[Total Size (GB)]] &gt; 16000, 16000, _xlfn.SINGLE(DB_List[Total Size (GB)])))</f>
        <v>2139.1871999999998</v>
      </c>
      <c r="K151" t="str">
        <f>_xlfn.XLOOKUP(DB_List[[#This Row],[DB Instance Name]], [1]!Srv_List[HOSTNAME], [1]!Srv_List[Serverid], "Not Found", 0)</f>
        <v>S424</v>
      </c>
      <c r="L151">
        <f>_xlfn.XLOOKUP(DB_List[[#This Row],[Server ID]], [1]!Srv_List[Serverid], [1]!Srv_List[numCpus])</f>
        <v>8</v>
      </c>
      <c r="M151">
        <f>_xlfn.XLOOKUP(DB_List[[#This Row],[Server ID]], [1]!Srv_List[Serverid], [1]!Srv_List[Total Memory (GB)])</f>
        <v>96</v>
      </c>
      <c r="N151" t="str">
        <f>DB_List[[#This Row],[Source Engine Type]]</f>
        <v>Oracle</v>
      </c>
      <c r="O151" t="str">
        <f>IF(DB_List[[#This Row],[ENV]] = "NonProduction", "Single-AZ", "Multi-AZ")</f>
        <v>Single-AZ</v>
      </c>
      <c r="S151" t="str">
        <f>IF(DB_List[[#This Row],[ENV]] = "NonProduction", "Standard", "Enterprise")</f>
        <v>Standard</v>
      </c>
      <c r="U151" t="str">
        <f>_xlfn.XLOOKUP(DB_List[[#This Row],[DB Instance Name]], [1]!Srv_List[HOSTNAME], [1]!Srv_List[ENV], "Not Found", 0)</f>
        <v>NonProduction</v>
      </c>
      <c r="V151" t="str">
        <f>IF(DB_List[[#This Row],[ENV]] = "Production", "Y", "N")</f>
        <v>N</v>
      </c>
      <c r="AA151" t="str">
        <f>IF(DB_List[[#This Row],[Target Engine]] = "Oracle", "Rehost", "Replatform")</f>
        <v>Rehost</v>
      </c>
      <c r="AG151" s="10">
        <f>_xlfn.XLOOKUP(DB_List[[#This Row],[Server ID]], [1]!Srv_List[Serverid], [1]!Srv_List[avgCpuUsagePctDec (%)], "Not Found", 0)</f>
        <v>4.3099999999999999E-2</v>
      </c>
    </row>
    <row r="152" spans="1:33" x14ac:dyDescent="0.25">
      <c r="A152" s="5" t="s">
        <v>365</v>
      </c>
      <c r="B152" t="str">
        <f>DB_List[[#This Row],[DB Instance Name]]</f>
        <v>dor-fxproddbs</v>
      </c>
      <c r="C152" s="6" t="s">
        <v>366</v>
      </c>
      <c r="D152" s="6" t="str">
        <f>_xlfn.XLOOKUP(_xlfn.SINGLE(DB_List[[#This Row],[AppName]]), [1]!App_List[App Name], [1]!App_List[App ID], "Not Found", 0)</f>
        <v>A59</v>
      </c>
      <c r="E152" s="7" t="s">
        <v>364</v>
      </c>
      <c r="F152" t="str">
        <f>IF([1]!Srv_List[[#This Row],[OpSys Name]] = "Microsoft Windows Server ", "SQL Server", "Oracle")</f>
        <v>Oracle</v>
      </c>
      <c r="I152" s="9">
        <v>2589.5423999999998</v>
      </c>
      <c r="J152" s="9">
        <f>IF(DB_List[[#This Row],[Total Size (GB)]] &lt; 1024, 1024, IF(DB_List[[#This Row],[Total Size (GB)]] &gt; 16000, 16000, _xlfn.SINGLE(DB_List[Total Size (GB)])))</f>
        <v>2589.5423999999998</v>
      </c>
      <c r="K152" t="str">
        <f>_xlfn.XLOOKUP(DB_List[[#This Row],[DB Instance Name]], [1]!Srv_List[HOSTNAME], [1]!Srv_List[Serverid], "Not Found", 0)</f>
        <v>S427</v>
      </c>
      <c r="L152">
        <f>_xlfn.XLOOKUP(DB_List[[#This Row],[Server ID]], [1]!Srv_List[Serverid], [1]!Srv_List[numCpus])</f>
        <v>8</v>
      </c>
      <c r="M152">
        <f>_xlfn.XLOOKUP(DB_List[[#This Row],[Server ID]], [1]!Srv_List[Serverid], [1]!Srv_List[Total Memory (GB)])</f>
        <v>16</v>
      </c>
      <c r="N152" t="str">
        <f>DB_List[[#This Row],[Source Engine Type]]</f>
        <v>Oracle</v>
      </c>
      <c r="O152" t="str">
        <f>IF(DB_List[[#This Row],[ENV]] = "NonProduction", "Single-AZ", "Multi-AZ")</f>
        <v>Multi-AZ</v>
      </c>
      <c r="S152" t="str">
        <f>IF(DB_List[[#This Row],[ENV]] = "NonProduction", "Standard", "Enterprise")</f>
        <v>Enterprise</v>
      </c>
      <c r="U152" t="str">
        <f>_xlfn.XLOOKUP(DB_List[[#This Row],[DB Instance Name]], [1]!Srv_List[HOSTNAME], [1]!Srv_List[ENV], "Not Found", 0)</f>
        <v>Production</v>
      </c>
      <c r="V152" t="str">
        <f>IF(DB_List[[#This Row],[ENV]] = "Production", "Y", "N")</f>
        <v>Y</v>
      </c>
      <c r="AA152" t="str">
        <f>IF(DB_List[[#This Row],[Target Engine]] = "Oracle", "Rehost", "Replatform")</f>
        <v>Rehost</v>
      </c>
      <c r="AG152" s="10">
        <f>_xlfn.XLOOKUP(DB_List[[#This Row],[Server ID]], [1]!Srv_List[Serverid], [1]!Srv_List[avgCpuUsagePctDec (%)], "Not Found", 0)</f>
        <v>2.4400000000000002E-2</v>
      </c>
    </row>
    <row r="153" spans="1:33" x14ac:dyDescent="0.25">
      <c r="A153" s="5" t="s">
        <v>367</v>
      </c>
      <c r="B153" t="str">
        <f>DB_List[[#This Row],[DB Instance Name]]</f>
        <v>dor-ii-appdb1</v>
      </c>
      <c r="C153" s="6" t="s">
        <v>368</v>
      </c>
      <c r="D153" s="6" t="str">
        <f>_xlfn.XLOOKUP(_xlfn.SINGLE(DB_List[[#This Row],[AppName]]), [1]!App_List[App Name], [1]!App_List[App ID], "Not Found", 0)</f>
        <v>A63</v>
      </c>
      <c r="E153" s="7" t="s">
        <v>369</v>
      </c>
      <c r="F153" t="str">
        <f>IF([1]!Srv_List[[#This Row],[OpSys Name]] = "Microsoft Windows Server ", "SQL Server", "Oracle")</f>
        <v>Oracle</v>
      </c>
      <c r="I153" s="9">
        <v>567.45195000000001</v>
      </c>
      <c r="J153" s="9">
        <f>IF(DB_List[[#This Row],[Total Size (GB)]] &lt; 1024, 1024, IF(DB_List[[#This Row],[Total Size (GB)]] &gt; 16000, 16000, _xlfn.SINGLE(DB_List[Total Size (GB)])))</f>
        <v>1024</v>
      </c>
      <c r="K153" t="str">
        <f>_xlfn.XLOOKUP(DB_List[[#This Row],[DB Instance Name]], [1]!Srv_List[HOSTNAME], [1]!Srv_List[Serverid], "Not Found", 0)</f>
        <v>S439</v>
      </c>
      <c r="L153">
        <f>_xlfn.XLOOKUP(DB_List[[#This Row],[Server ID]], [1]!Srv_List[Serverid], [1]!Srv_List[numCpus])</f>
        <v>2</v>
      </c>
      <c r="M153">
        <f>_xlfn.XLOOKUP(DB_List[[#This Row],[Server ID]], [1]!Srv_List[Serverid], [1]!Srv_List[Total Memory (GB)])</f>
        <v>96</v>
      </c>
      <c r="N153" t="str">
        <f>DB_List[[#This Row],[Source Engine Type]]</f>
        <v>Oracle</v>
      </c>
      <c r="O153" t="str">
        <f>IF(DB_List[[#This Row],[ENV]] = "NonProduction", "Single-AZ", "Multi-AZ")</f>
        <v>Single-AZ</v>
      </c>
      <c r="S153" t="str">
        <f>IF(DB_List[[#This Row],[ENV]] = "NonProduction", "Standard", "Enterprise")</f>
        <v>Standard</v>
      </c>
      <c r="U153" t="str">
        <f>_xlfn.XLOOKUP(DB_List[[#This Row],[DB Instance Name]], [1]!Srv_List[HOSTNAME], [1]!Srv_List[ENV], "Not Found", 0)</f>
        <v>NonProduction</v>
      </c>
      <c r="V153" t="str">
        <f>IF(DB_List[[#This Row],[ENV]] = "Production", "Y", "N")</f>
        <v>N</v>
      </c>
      <c r="AA153" t="str">
        <f>IF(DB_List[[#This Row],[Target Engine]] = "Oracle", "Rehost", "Replatform")</f>
        <v>Rehost</v>
      </c>
      <c r="AG153" s="10">
        <f>_xlfn.XLOOKUP(DB_List[[#This Row],[Server ID]], [1]!Srv_List[Serverid], [1]!Srv_List[avgCpuUsagePctDec (%)], "Not Found", 0)</f>
        <v>8.0000000000000002E-3</v>
      </c>
    </row>
    <row r="154" spans="1:33" x14ac:dyDescent="0.25">
      <c r="A154" s="5" t="s">
        <v>370</v>
      </c>
      <c r="B154" t="str">
        <f>DB_List[[#This Row],[DB Instance Name]]</f>
        <v>dor-oraqadb1</v>
      </c>
      <c r="C154" s="6" t="s">
        <v>371</v>
      </c>
      <c r="D154" s="6" t="str">
        <f>_xlfn.XLOOKUP(_xlfn.SINGLE(DB_List[[#This Row],[AppName]]), [1]!App_List[App Name], [1]!App_List[App ID], "Not Found", 0)</f>
        <v>A69</v>
      </c>
      <c r="E154" s="7" t="s">
        <v>372</v>
      </c>
      <c r="F154" t="str">
        <f>IF([1]!Srv_List[[#This Row],[OpSys Name]] = "Microsoft Windows Server ", "SQL Server", "Oracle")</f>
        <v>Oracle</v>
      </c>
      <c r="I154" s="9">
        <v>1463.6543999999999</v>
      </c>
      <c r="J154" s="9">
        <f>IF(DB_List[[#This Row],[Total Size (GB)]] &lt; 1024, 1024, IF(DB_List[[#This Row],[Total Size (GB)]] &gt; 16000, 16000, _xlfn.SINGLE(DB_List[Total Size (GB)])))</f>
        <v>1463.6543999999999</v>
      </c>
      <c r="K154" t="str">
        <f>_xlfn.XLOOKUP(DB_List[[#This Row],[DB Instance Name]], [1]!Srv_List[HOSTNAME], [1]!Srv_List[Serverid], "Not Found", 0)</f>
        <v>S449</v>
      </c>
      <c r="L154">
        <f>_xlfn.XLOOKUP(DB_List[[#This Row],[Server ID]], [1]!Srv_List[Serverid], [1]!Srv_List[numCpus])</f>
        <v>4</v>
      </c>
      <c r="M154">
        <f>_xlfn.XLOOKUP(DB_List[[#This Row],[Server ID]], [1]!Srv_List[Serverid], [1]!Srv_List[Total Memory (GB)])</f>
        <v>96</v>
      </c>
      <c r="N154" t="str">
        <f>DB_List[[#This Row],[Source Engine Type]]</f>
        <v>Oracle</v>
      </c>
      <c r="O154" t="str">
        <f>IF(DB_List[[#This Row],[ENV]] = "NonProduction", "Single-AZ", "Multi-AZ")</f>
        <v>Single-AZ</v>
      </c>
      <c r="S154" t="str">
        <f>IF(DB_List[[#This Row],[ENV]] = "NonProduction", "Standard", "Enterprise")</f>
        <v>Standard</v>
      </c>
      <c r="U154" t="str">
        <f>_xlfn.XLOOKUP(DB_List[[#This Row],[DB Instance Name]], [1]!Srv_List[HOSTNAME], [1]!Srv_List[ENV], "Not Found", 0)</f>
        <v>NonProduction</v>
      </c>
      <c r="V154" t="str">
        <f>IF(DB_List[[#This Row],[ENV]] = "Production", "Y", "N")</f>
        <v>N</v>
      </c>
      <c r="AA154" t="str">
        <f>IF(DB_List[[#This Row],[Target Engine]] = "Oracle", "Rehost", "Replatform")</f>
        <v>Rehost</v>
      </c>
      <c r="AG154" s="10">
        <f>_xlfn.XLOOKUP(DB_List[[#This Row],[Server ID]], [1]!Srv_List[Serverid], [1]!Srv_List[avgCpuUsagePctDec (%)], "Not Found", 0)</f>
        <v>4.6300000000000001E-2</v>
      </c>
    </row>
    <row r="155" spans="1:33" x14ac:dyDescent="0.25">
      <c r="A155" s="5" t="s">
        <v>373</v>
      </c>
      <c r="B155" t="str">
        <f>DB_List[[#This Row],[DB Instance Name]]</f>
        <v>dor-oradevdb1</v>
      </c>
      <c r="C155" s="6" t="s">
        <v>374</v>
      </c>
      <c r="D155" s="6" t="str">
        <f>_xlfn.XLOOKUP(_xlfn.SINGLE(DB_List[[#This Row],[AppName]]), [1]!App_List[App Name], [1]!App_List[App ID], "Not Found", 0)</f>
        <v>A69</v>
      </c>
      <c r="E155" s="7" t="s">
        <v>372</v>
      </c>
      <c r="F155" t="str">
        <f>IF([1]!Srv_List[[#This Row],[OpSys Name]] = "Microsoft Windows Server ", "SQL Server", "Oracle")</f>
        <v>Oracle</v>
      </c>
      <c r="I155" s="9">
        <v>1688.8319999999999</v>
      </c>
      <c r="J155" s="9">
        <f>IF(DB_List[[#This Row],[Total Size (GB)]] &lt; 1024, 1024, IF(DB_List[[#This Row],[Total Size (GB)]] &gt; 16000, 16000, _xlfn.SINGLE(DB_List[Total Size (GB)])))</f>
        <v>1688.8319999999999</v>
      </c>
      <c r="K155" t="str">
        <f>_xlfn.XLOOKUP(DB_List[[#This Row],[DB Instance Name]], [1]!Srv_List[HOSTNAME], [1]!Srv_List[Serverid], "Not Found", 0)</f>
        <v>S450</v>
      </c>
      <c r="L155">
        <f>_xlfn.XLOOKUP(DB_List[[#This Row],[Server ID]], [1]!Srv_List[Serverid], [1]!Srv_List[numCpus])</f>
        <v>4</v>
      </c>
      <c r="M155">
        <f>_xlfn.XLOOKUP(DB_List[[#This Row],[Server ID]], [1]!Srv_List[Serverid], [1]!Srv_List[Total Memory (GB)])</f>
        <v>132</v>
      </c>
      <c r="N155" t="str">
        <f>DB_List[[#This Row],[Source Engine Type]]</f>
        <v>Oracle</v>
      </c>
      <c r="O155" t="str">
        <f>IF(DB_List[[#This Row],[ENV]] = "NonProduction", "Single-AZ", "Multi-AZ")</f>
        <v>Single-AZ</v>
      </c>
      <c r="S155" t="str">
        <f>IF(DB_List[[#This Row],[ENV]] = "NonProduction", "Standard", "Enterprise")</f>
        <v>Standard</v>
      </c>
      <c r="U155" t="str">
        <f>_xlfn.XLOOKUP(DB_List[[#This Row],[DB Instance Name]], [1]!Srv_List[HOSTNAME], [1]!Srv_List[ENV], "Not Found", 0)</f>
        <v>NonProduction</v>
      </c>
      <c r="V155" t="str">
        <f>IF(DB_List[[#This Row],[ENV]] = "Production", "Y", "N")</f>
        <v>N</v>
      </c>
      <c r="AA155" t="str">
        <f>IF(DB_List[[#This Row],[Target Engine]] = "Oracle", "Rehost", "Replatform")</f>
        <v>Rehost</v>
      </c>
      <c r="AG155" s="10">
        <f>_xlfn.XLOOKUP(DB_List[[#This Row],[Server ID]], [1]!Srv_List[Serverid], [1]!Srv_List[avgCpuUsagePctDec (%)], "Not Found", 0)</f>
        <v>4.9399999999999999E-2</v>
      </c>
    </row>
    <row r="156" spans="1:33" x14ac:dyDescent="0.25">
      <c r="A156" s="5" t="s">
        <v>375</v>
      </c>
      <c r="B156" t="str">
        <f>DB_List[[#This Row],[DB Instance Name]]</f>
        <v>dor-oraqadb1-n2</v>
      </c>
      <c r="C156" s="6" t="s">
        <v>376</v>
      </c>
      <c r="D156" s="6" t="str">
        <f>_xlfn.XLOOKUP(_xlfn.SINGLE(DB_List[[#This Row],[AppName]]), [1]!App_List[App Name], [1]!App_List[App ID], "Not Found", 0)</f>
        <v>A69</v>
      </c>
      <c r="E156" s="7" t="s">
        <v>372</v>
      </c>
      <c r="F156" t="str">
        <f>IF([1]!Srv_List[[#This Row],[OpSys Name]] = "Microsoft Windows Server ", "SQL Server", "Oracle")</f>
        <v>Oracle</v>
      </c>
      <c r="I156" s="9">
        <v>1125.8879999999999</v>
      </c>
      <c r="J156" s="9">
        <f>IF(DB_List[[#This Row],[Total Size (GB)]] &lt; 1024, 1024, IF(DB_List[[#This Row],[Total Size (GB)]] &gt; 16000, 16000, _xlfn.SINGLE(DB_List[Total Size (GB)])))</f>
        <v>1125.8879999999999</v>
      </c>
      <c r="K156" t="str">
        <f>_xlfn.XLOOKUP(DB_List[[#This Row],[DB Instance Name]], [1]!Srv_List[HOSTNAME], [1]!Srv_List[Serverid], "Not Found", 0)</f>
        <v>S451</v>
      </c>
      <c r="L156">
        <f>_xlfn.XLOOKUP(DB_List[[#This Row],[Server ID]], [1]!Srv_List[Serverid], [1]!Srv_List[numCpus])</f>
        <v>4</v>
      </c>
      <c r="M156">
        <f>_xlfn.XLOOKUP(DB_List[[#This Row],[Server ID]], [1]!Srv_List[Serverid], [1]!Srv_List[Total Memory (GB)])</f>
        <v>32</v>
      </c>
      <c r="N156" t="str">
        <f>DB_List[[#This Row],[Source Engine Type]]</f>
        <v>Oracle</v>
      </c>
      <c r="O156" t="str">
        <f>IF(DB_List[[#This Row],[ENV]] = "NonProduction", "Single-AZ", "Multi-AZ")</f>
        <v>Single-AZ</v>
      </c>
      <c r="S156" t="str">
        <f>IF(DB_List[[#This Row],[ENV]] = "NonProduction", "Standard", "Enterprise")</f>
        <v>Standard</v>
      </c>
      <c r="U156" t="str">
        <f>_xlfn.XLOOKUP(DB_List[[#This Row],[DB Instance Name]], [1]!Srv_List[HOSTNAME], [1]!Srv_List[ENV], "Not Found", 0)</f>
        <v>NonProduction</v>
      </c>
      <c r="V156" t="str">
        <f>IF(DB_List[[#This Row],[ENV]] = "Production", "Y", "N")</f>
        <v>N</v>
      </c>
      <c r="AA156" t="str">
        <f>IF(DB_List[[#This Row],[Target Engine]] = "Oracle", "Rehost", "Replatform")</f>
        <v>Rehost</v>
      </c>
      <c r="AG156" s="10">
        <f>_xlfn.XLOOKUP(DB_List[[#This Row],[Server ID]], [1]!Srv_List[Serverid], [1]!Srv_List[avgCpuUsagePctDec (%)], "Not Found", 0)</f>
        <v>5.04E-2</v>
      </c>
    </row>
    <row r="157" spans="1:33" x14ac:dyDescent="0.25">
      <c r="A157" s="5" t="s">
        <v>377</v>
      </c>
      <c r="B157" t="str">
        <f>DB_List[[#This Row],[DB Instance Name]]</f>
        <v>dor-webstgdb2</v>
      </c>
      <c r="C157" s="6" t="s">
        <v>378</v>
      </c>
      <c r="D157" s="6" t="str">
        <f>_xlfn.XLOOKUP(_xlfn.SINGLE(DB_List[[#This Row],[AppName]]), [1]!App_List[App Name], [1]!App_List[App ID], "Not Found", 0)</f>
        <v>A69</v>
      </c>
      <c r="E157" s="12" t="s">
        <v>372</v>
      </c>
      <c r="F157" t="str">
        <f>IF([1]!Srv_List[[#This Row],[OpSys Name]] = "Microsoft Windows Server ", "SQL Server", "Oracle")</f>
        <v>Oracle</v>
      </c>
      <c r="I157" s="9">
        <v>838.14884999999992</v>
      </c>
      <c r="J157" s="9">
        <f>IF(DB_List[[#This Row],[Total Size (GB)]] &lt; 1024, 1024, IF(DB_List[[#This Row],[Total Size (GB)]] &gt; 16000, 16000, _xlfn.SINGLE(DB_List[Total Size (GB)])))</f>
        <v>1024</v>
      </c>
      <c r="K157" t="str">
        <f>_xlfn.XLOOKUP(DB_List[[#This Row],[DB Instance Name]], [1]!Srv_List[HOSTNAME], [1]!Srv_List[Serverid], "Not Found", 0)</f>
        <v>S452</v>
      </c>
      <c r="L157">
        <f>_xlfn.XLOOKUP(DB_List[[#This Row],[Server ID]], [1]!Srv_List[Serverid], [1]!Srv_List[numCpus])</f>
        <v>4</v>
      </c>
      <c r="M157">
        <f>_xlfn.XLOOKUP(DB_List[[#This Row],[Server ID]], [1]!Srv_List[Serverid], [1]!Srv_List[Total Memory (GB)])</f>
        <v>96</v>
      </c>
      <c r="N157" t="str">
        <f>DB_List[[#This Row],[Source Engine Type]]</f>
        <v>Oracle</v>
      </c>
      <c r="O157" t="str">
        <f>IF(DB_List[[#This Row],[ENV]] = "NonProduction", "Single-AZ", "Multi-AZ")</f>
        <v>Single-AZ</v>
      </c>
      <c r="S157" t="str">
        <f>IF(DB_List[[#This Row],[ENV]] = "NonProduction", "Standard", "Enterprise")</f>
        <v>Standard</v>
      </c>
      <c r="U157" t="str">
        <f>_xlfn.XLOOKUP(DB_List[[#This Row],[DB Instance Name]], [1]!Srv_List[HOSTNAME], [1]!Srv_List[ENV], "Not Found", 0)</f>
        <v>NonProduction</v>
      </c>
      <c r="V157" t="str">
        <f>IF(DB_List[[#This Row],[ENV]] = "Production", "Y", "N")</f>
        <v>N</v>
      </c>
      <c r="AA157" t="str">
        <f>IF(DB_List[[#This Row],[Target Engine]] = "Oracle", "Rehost", "Replatform")</f>
        <v>Rehost</v>
      </c>
      <c r="AG157" s="10">
        <f>_xlfn.XLOOKUP(DB_List[[#This Row],[Server ID]], [1]!Srv_List[Serverid], [1]!Srv_List[avgCpuUsagePctDec (%)], "Not Found", 0)</f>
        <v>4.5400000000000003E-2</v>
      </c>
    </row>
    <row r="158" spans="1:33" x14ac:dyDescent="0.25">
      <c r="A158" s="5" t="s">
        <v>379</v>
      </c>
      <c r="B158" t="str">
        <f>DB_List[[#This Row],[DB Instance Name]]</f>
        <v>dor-webprddb2</v>
      </c>
      <c r="C158" s="6" t="s">
        <v>380</v>
      </c>
      <c r="D158" s="6" t="str">
        <f>_xlfn.XLOOKUP(_xlfn.SINGLE(DB_List[[#This Row],[AppName]]), [1]!App_List[App Name], [1]!App_List[App ID], "Not Found", 0)</f>
        <v>A69</v>
      </c>
      <c r="E158" s="12" t="s">
        <v>372</v>
      </c>
      <c r="F158" t="str">
        <f>IF([1]!Srv_List[[#This Row],[OpSys Name]] = "Microsoft Windows Server ", "SQL Server", "Oracle")</f>
        <v>Oracle</v>
      </c>
      <c r="I158" s="9">
        <v>706.20884999999987</v>
      </c>
      <c r="J158" s="9">
        <f>IF(DB_List[[#This Row],[Total Size (GB)]] &lt; 1024, 1024, IF(DB_List[[#This Row],[Total Size (GB)]] &gt; 16000, 16000, _xlfn.SINGLE(DB_List[Total Size (GB)])))</f>
        <v>1024</v>
      </c>
      <c r="K158" t="str">
        <f>_xlfn.XLOOKUP(DB_List[[#This Row],[DB Instance Name]], [1]!Srv_List[HOSTNAME], [1]!Srv_List[Serverid], "Not Found", 0)</f>
        <v>S453</v>
      </c>
      <c r="L158">
        <f>_xlfn.XLOOKUP(DB_List[[#This Row],[Server ID]], [1]!Srv_List[Serverid], [1]!Srv_List[numCpus])</f>
        <v>4</v>
      </c>
      <c r="M158">
        <f>_xlfn.XLOOKUP(DB_List[[#This Row],[Server ID]], [1]!Srv_List[Serverid], [1]!Srv_List[Total Memory (GB)])</f>
        <v>32</v>
      </c>
      <c r="N158" t="str">
        <f>DB_List[[#This Row],[Source Engine Type]]</f>
        <v>Oracle</v>
      </c>
      <c r="O158" t="str">
        <f>IF(DB_List[[#This Row],[ENV]] = "NonProduction", "Single-AZ", "Multi-AZ")</f>
        <v>Multi-AZ</v>
      </c>
      <c r="S158" t="str">
        <f>IF(DB_List[[#This Row],[ENV]] = "NonProduction", "Standard", "Enterprise")</f>
        <v>Enterprise</v>
      </c>
      <c r="U158" t="str">
        <f>_xlfn.XLOOKUP(DB_List[[#This Row],[DB Instance Name]], [1]!Srv_List[HOSTNAME], [1]!Srv_List[ENV], "Not Found", 0)</f>
        <v>Production</v>
      </c>
      <c r="V158" t="str">
        <f>IF(DB_List[[#This Row],[ENV]] = "Production", "Y", "N")</f>
        <v>Y</v>
      </c>
      <c r="AA158" t="str">
        <f>IF(DB_List[[#This Row],[Target Engine]] = "Oracle", "Rehost", "Replatform")</f>
        <v>Rehost</v>
      </c>
      <c r="AG158" s="10">
        <f>_xlfn.XLOOKUP(DB_List[[#This Row],[Server ID]], [1]!Srv_List[Serverid], [1]!Srv_List[avgCpuUsagePctDec (%)], "Not Found", 0)</f>
        <v>0.10059999999999999</v>
      </c>
    </row>
    <row r="159" spans="1:33" x14ac:dyDescent="0.25">
      <c r="A159" s="5" t="s">
        <v>381</v>
      </c>
      <c r="B159" t="str">
        <f>DB_List[[#This Row],[DB Instance Name]]</f>
        <v>dor-oraprddb1-n</v>
      </c>
      <c r="C159" s="6" t="s">
        <v>382</v>
      </c>
      <c r="D159" s="6" t="str">
        <f>_xlfn.XLOOKUP(_xlfn.SINGLE(DB_List[[#This Row],[AppName]]), [1]!App_List[App Name], [1]!App_List[App ID], "Not Found", 0)</f>
        <v>A69</v>
      </c>
      <c r="E159" s="12" t="s">
        <v>372</v>
      </c>
      <c r="F159" t="str">
        <f>IF([1]!Srv_List[[#This Row],[OpSys Name]] = "Microsoft Windows Server ", "SQL Server", "Oracle")</f>
        <v>Oracle</v>
      </c>
      <c r="I159" s="9">
        <v>1576.2431999999999</v>
      </c>
      <c r="J159" s="9">
        <f>IF(DB_List[[#This Row],[Total Size (GB)]] &lt; 1024, 1024, IF(DB_List[[#This Row],[Total Size (GB)]] &gt; 16000, 16000, _xlfn.SINGLE(DB_List[Total Size (GB)])))</f>
        <v>1576.2431999999999</v>
      </c>
      <c r="K159" t="str">
        <f>_xlfn.XLOOKUP(DB_List[[#This Row],[DB Instance Name]], [1]!Srv_List[HOSTNAME], [1]!Srv_List[Serverid], "Not Found", 0)</f>
        <v>S454</v>
      </c>
      <c r="L159">
        <f>_xlfn.XLOOKUP(DB_List[[#This Row],[Server ID]], [1]!Srv_List[Serverid], [1]!Srv_List[numCpus])</f>
        <v>4</v>
      </c>
      <c r="M159">
        <f>_xlfn.XLOOKUP(DB_List[[#This Row],[Server ID]], [1]!Srv_List[Serverid], [1]!Srv_List[Total Memory (GB)])</f>
        <v>12</v>
      </c>
      <c r="N159" t="str">
        <f>DB_List[[#This Row],[Source Engine Type]]</f>
        <v>Oracle</v>
      </c>
      <c r="O159" t="str">
        <f>IF(DB_List[[#This Row],[ENV]] = "NonProduction", "Single-AZ", "Multi-AZ")</f>
        <v>Multi-AZ</v>
      </c>
      <c r="S159" t="str">
        <f>IF(DB_List[[#This Row],[ENV]] = "NonProduction", "Standard", "Enterprise")</f>
        <v>Enterprise</v>
      </c>
      <c r="U159" t="str">
        <f>_xlfn.XLOOKUP(DB_List[[#This Row],[DB Instance Name]], [1]!Srv_List[HOSTNAME], [1]!Srv_List[ENV], "Not Found", 0)</f>
        <v>Production</v>
      </c>
      <c r="V159" t="str">
        <f>IF(DB_List[[#This Row],[ENV]] = "Production", "Y", "N")</f>
        <v>Y</v>
      </c>
      <c r="AA159" t="str">
        <f>IF(DB_List[[#This Row],[Target Engine]] = "Oracle", "Rehost", "Replatform")</f>
        <v>Rehost</v>
      </c>
      <c r="AG159" s="10">
        <f>_xlfn.XLOOKUP(DB_List[[#This Row],[Server ID]], [1]!Srv_List[Serverid], [1]!Srv_List[avgCpuUsagePctDec (%)], "Not Found", 0)</f>
        <v>8.14E-2</v>
      </c>
    </row>
    <row r="160" spans="1:33" x14ac:dyDescent="0.25">
      <c r="A160" s="5" t="s">
        <v>383</v>
      </c>
      <c r="B160" t="str">
        <f>DB_List[[#This Row],[DB Instance Name]]</f>
        <v>dor-webprddb4</v>
      </c>
      <c r="C160" s="6" t="s">
        <v>384</v>
      </c>
      <c r="D160" s="6" t="str">
        <f>_xlfn.XLOOKUP(_xlfn.SINGLE(DB_List[[#This Row],[AppName]]), [1]!App_List[App Name], [1]!App_List[App ID], "Not Found", 0)</f>
        <v>A69</v>
      </c>
      <c r="E160" s="12" t="s">
        <v>372</v>
      </c>
      <c r="F160" t="str">
        <f>IF([1]!Srv_List[[#This Row],[OpSys Name]] = "Microsoft Windows Server ", "SQL Server", "Oracle")</f>
        <v>Oracle</v>
      </c>
      <c r="I160" s="9">
        <v>1007.4718499999999</v>
      </c>
      <c r="J160" s="9">
        <f>IF(DB_List[[#This Row],[Total Size (GB)]] &lt; 1024, 1024, IF(DB_List[[#This Row],[Total Size (GB)]] &gt; 16000, 16000, _xlfn.SINGLE(DB_List[Total Size (GB)])))</f>
        <v>1024</v>
      </c>
      <c r="K160" t="str">
        <f>_xlfn.XLOOKUP(DB_List[[#This Row],[DB Instance Name]], [1]!Srv_List[HOSTNAME], [1]!Srv_List[Serverid], "Not Found", 0)</f>
        <v>S455</v>
      </c>
      <c r="L160">
        <f>_xlfn.XLOOKUP(DB_List[[#This Row],[Server ID]], [1]!Srv_List[Serverid], [1]!Srv_List[numCpus])</f>
        <v>4</v>
      </c>
      <c r="M160">
        <f>_xlfn.XLOOKUP(DB_List[[#This Row],[Server ID]], [1]!Srv_List[Serverid], [1]!Srv_List[Total Memory (GB)])</f>
        <v>16</v>
      </c>
      <c r="N160" t="str">
        <f>DB_List[[#This Row],[Source Engine Type]]</f>
        <v>Oracle</v>
      </c>
      <c r="O160" t="str">
        <f>IF(DB_List[[#This Row],[ENV]] = "NonProduction", "Single-AZ", "Multi-AZ")</f>
        <v>Multi-AZ</v>
      </c>
      <c r="S160" t="str">
        <f>IF(DB_List[[#This Row],[ENV]] = "NonProduction", "Standard", "Enterprise")</f>
        <v>Enterprise</v>
      </c>
      <c r="U160" t="str">
        <f>_xlfn.XLOOKUP(DB_List[[#This Row],[DB Instance Name]], [1]!Srv_List[HOSTNAME], [1]!Srv_List[ENV], "Not Found", 0)</f>
        <v>Production</v>
      </c>
      <c r="V160" t="str">
        <f>IF(DB_List[[#This Row],[ENV]] = "Production", "Y", "N")</f>
        <v>Y</v>
      </c>
      <c r="AA160" t="str">
        <f>IF(DB_List[[#This Row],[Target Engine]] = "Oracle", "Rehost", "Replatform")</f>
        <v>Rehost</v>
      </c>
      <c r="AG160" s="10">
        <f>_xlfn.XLOOKUP(DB_List[[#This Row],[Server ID]], [1]!Srv_List[Serverid], [1]!Srv_List[avgCpuUsagePctDec (%)], "Not Found", 0)</f>
        <v>3.32E-2</v>
      </c>
    </row>
    <row r="161" spans="1:33" x14ac:dyDescent="0.25">
      <c r="A161" s="5" t="s">
        <v>385</v>
      </c>
      <c r="B161" t="str">
        <f>DB_List[[#This Row],[DB Instance Name]]</f>
        <v>dor-oraprddb1</v>
      </c>
      <c r="C161" s="6" t="s">
        <v>386</v>
      </c>
      <c r="D161" s="6" t="str">
        <f>_xlfn.XLOOKUP(_xlfn.SINGLE(DB_List[[#This Row],[AppName]]), [1]!App_List[App Name], [1]!App_List[App ID], "Not Found", 0)</f>
        <v>A69</v>
      </c>
      <c r="E161" s="12" t="s">
        <v>372</v>
      </c>
      <c r="F161" t="str">
        <f>IF([1]!Srv_List[[#This Row],[OpSys Name]] = "Microsoft Windows Server ", "SQL Server", "Oracle")</f>
        <v>Oracle</v>
      </c>
      <c r="I161" s="9">
        <v>1351.0655999999999</v>
      </c>
      <c r="J161" s="9">
        <f>IF(DB_List[[#This Row],[Total Size (GB)]] &lt; 1024, 1024, IF(DB_List[[#This Row],[Total Size (GB)]] &gt; 16000, 16000, _xlfn.SINGLE(DB_List[Total Size (GB)])))</f>
        <v>1351.0655999999999</v>
      </c>
      <c r="K161" t="str">
        <f>_xlfn.XLOOKUP(DB_List[[#This Row],[DB Instance Name]], [1]!Srv_List[HOSTNAME], [1]!Srv_List[Serverid], "Not Found", 0)</f>
        <v>S456</v>
      </c>
      <c r="L161">
        <f>_xlfn.XLOOKUP(DB_List[[#This Row],[Server ID]], [1]!Srv_List[Serverid], [1]!Srv_List[numCpus])</f>
        <v>4</v>
      </c>
      <c r="M161">
        <f>_xlfn.XLOOKUP(DB_List[[#This Row],[Server ID]], [1]!Srv_List[Serverid], [1]!Srv_List[Total Memory (GB)])</f>
        <v>32</v>
      </c>
      <c r="N161" t="str">
        <f>DB_List[[#This Row],[Source Engine Type]]</f>
        <v>Oracle</v>
      </c>
      <c r="O161" t="str">
        <f>IF(DB_List[[#This Row],[ENV]] = "NonProduction", "Single-AZ", "Multi-AZ")</f>
        <v>Single-AZ</v>
      </c>
      <c r="S161" t="str">
        <f>IF(DB_List[[#This Row],[ENV]] = "NonProduction", "Standard", "Enterprise")</f>
        <v>Standard</v>
      </c>
      <c r="U161" t="str">
        <f>_xlfn.XLOOKUP(DB_List[[#This Row],[DB Instance Name]], [1]!Srv_List[HOSTNAME], [1]!Srv_List[ENV], "Not Found", 0)</f>
        <v>NonProduction</v>
      </c>
      <c r="V161" t="str">
        <f>IF(DB_List[[#This Row],[ENV]] = "Production", "Y", "N")</f>
        <v>N</v>
      </c>
      <c r="AA161" t="str">
        <f>IF(DB_List[[#This Row],[Target Engine]] = "Oracle", "Rehost", "Replatform")</f>
        <v>Rehost</v>
      </c>
      <c r="AG161" s="10">
        <f>_xlfn.XLOOKUP(DB_List[[#This Row],[Server ID]], [1]!Srv_List[Serverid], [1]!Srv_List[avgCpuUsagePctDec (%)], "Not Found", 0)</f>
        <v>2.4199999999999999E-2</v>
      </c>
    </row>
    <row r="162" spans="1:33" x14ac:dyDescent="0.25">
      <c r="A162" s="5" t="s">
        <v>387</v>
      </c>
      <c r="B162" t="str">
        <f>DB_List[[#This Row],[DB Instance Name]]</f>
        <v>dor-webqadb2</v>
      </c>
      <c r="C162" s="6" t="s">
        <v>388</v>
      </c>
      <c r="D162" s="6" t="str">
        <f>_xlfn.XLOOKUP(_xlfn.SINGLE(DB_List[[#This Row],[AppName]]), [1]!App_List[App Name], [1]!App_List[App ID], "Not Found", 0)</f>
        <v>A70</v>
      </c>
      <c r="E162" s="7" t="s">
        <v>389</v>
      </c>
      <c r="F162" t="str">
        <f>IF([1]!Srv_List[[#This Row],[OpSys Name]] = "Microsoft Windows Server ", "SQL Server", "Oracle")</f>
        <v>Oracle</v>
      </c>
      <c r="I162" s="9">
        <v>503.90084999999999</v>
      </c>
      <c r="J162" s="9">
        <f>IF(DB_List[[#This Row],[Total Size (GB)]] &lt; 1024, 1024, IF(DB_List[[#This Row],[Total Size (GB)]] &gt; 16000, 16000, _xlfn.SINGLE(DB_List[Total Size (GB)])))</f>
        <v>1024</v>
      </c>
      <c r="K162" t="str">
        <f>_xlfn.XLOOKUP(DB_List[[#This Row],[DB Instance Name]], [1]!Srv_List[HOSTNAME], [1]!Srv_List[Serverid], "Not Found", 0)</f>
        <v>S457</v>
      </c>
      <c r="L162">
        <f>_xlfn.XLOOKUP(DB_List[[#This Row],[Server ID]], [1]!Srv_List[Serverid], [1]!Srv_List[numCpus])</f>
        <v>2</v>
      </c>
      <c r="M162">
        <f>_xlfn.XLOOKUP(DB_List[[#This Row],[Server ID]], [1]!Srv_List[Serverid], [1]!Srv_List[Total Memory (GB)])</f>
        <v>96</v>
      </c>
      <c r="N162" t="str">
        <f>DB_List[[#This Row],[Source Engine Type]]</f>
        <v>Oracle</v>
      </c>
      <c r="O162" t="str">
        <f>IF(DB_List[[#This Row],[ENV]] = "NonProduction", "Single-AZ", "Multi-AZ")</f>
        <v>Single-AZ</v>
      </c>
      <c r="S162" t="str">
        <f>IF(DB_List[[#This Row],[ENV]] = "NonProduction", "Standard", "Enterprise")</f>
        <v>Standard</v>
      </c>
      <c r="U162" t="str">
        <f>_xlfn.XLOOKUP(DB_List[[#This Row],[DB Instance Name]], [1]!Srv_List[HOSTNAME], [1]!Srv_List[ENV], "Not Found", 0)</f>
        <v>NonProduction</v>
      </c>
      <c r="V162" t="str">
        <f>IF(DB_List[[#This Row],[ENV]] = "Production", "Y", "N")</f>
        <v>N</v>
      </c>
      <c r="AA162" t="str">
        <f>IF(DB_List[[#This Row],[Target Engine]] = "Oracle", "Rehost", "Replatform")</f>
        <v>Rehost</v>
      </c>
      <c r="AG162" s="10">
        <f>_xlfn.XLOOKUP(DB_List[[#This Row],[Server ID]], [1]!Srv_List[Serverid], [1]!Srv_List[avgCpuUsagePctDec (%)], "Not Found", 0)</f>
        <v>0.10100000000000001</v>
      </c>
    </row>
    <row r="163" spans="1:33" x14ac:dyDescent="0.25">
      <c r="A163" s="5" t="s">
        <v>390</v>
      </c>
      <c r="B163" t="str">
        <f>DB_List[[#This Row],[DB Instance Name]]</f>
        <v>dor-webstgdb3</v>
      </c>
      <c r="C163" s="6" t="s">
        <v>391</v>
      </c>
      <c r="D163" s="6" t="str">
        <f>_xlfn.XLOOKUP(_xlfn.SINGLE(DB_List[[#This Row],[AppName]]), [1]!App_List[App Name], [1]!App_List[App ID], "Not Found", 0)</f>
        <v>A71</v>
      </c>
      <c r="E163" s="7" t="s">
        <v>392</v>
      </c>
      <c r="F163" t="str">
        <f>IF([1]!Srv_List[[#This Row],[OpSys Name]] = "Microsoft Windows Server ", "SQL Server", "Oracle")</f>
        <v>Oracle</v>
      </c>
      <c r="I163" s="9">
        <v>1083.3373499999998</v>
      </c>
      <c r="J163" s="9">
        <f>IF(DB_List[[#This Row],[Total Size (GB)]] &lt; 1024, 1024, IF(DB_List[[#This Row],[Total Size (GB)]] &gt; 16000, 16000, _xlfn.SINGLE(DB_List[Total Size (GB)])))</f>
        <v>1083.3373499999998</v>
      </c>
      <c r="K163" t="str">
        <f>_xlfn.XLOOKUP(DB_List[[#This Row],[DB Instance Name]], [1]!Srv_List[HOSTNAME], [1]!Srv_List[Serverid], "Not Found", 0)</f>
        <v>S460</v>
      </c>
      <c r="L163">
        <f>_xlfn.XLOOKUP(DB_List[[#This Row],[Server ID]], [1]!Srv_List[Serverid], [1]!Srv_List[numCpus])</f>
        <v>4</v>
      </c>
      <c r="M163">
        <f>_xlfn.XLOOKUP(DB_List[[#This Row],[Server ID]], [1]!Srv_List[Serverid], [1]!Srv_List[Total Memory (GB)])</f>
        <v>12</v>
      </c>
      <c r="N163" t="str">
        <f>DB_List[[#This Row],[Source Engine Type]]</f>
        <v>Oracle</v>
      </c>
      <c r="O163" t="str">
        <f>IF(DB_List[[#This Row],[ENV]] = "NonProduction", "Single-AZ", "Multi-AZ")</f>
        <v>Single-AZ</v>
      </c>
      <c r="S163" t="str">
        <f>IF(DB_List[[#This Row],[ENV]] = "NonProduction", "Standard", "Enterprise")</f>
        <v>Standard</v>
      </c>
      <c r="U163" t="str">
        <f>_xlfn.XLOOKUP(DB_List[[#This Row],[DB Instance Name]], [1]!Srv_List[HOSTNAME], [1]!Srv_List[ENV], "Not Found", 0)</f>
        <v>NonProduction</v>
      </c>
      <c r="V163" t="str">
        <f>IF(DB_List[[#This Row],[ENV]] = "Production", "Y", "N")</f>
        <v>N</v>
      </c>
      <c r="AA163" t="str">
        <f>IF(DB_List[[#This Row],[Target Engine]] = "Oracle", "Rehost", "Replatform")</f>
        <v>Rehost</v>
      </c>
      <c r="AG163" s="10">
        <f>_xlfn.XLOOKUP(DB_List[[#This Row],[Server ID]], [1]!Srv_List[Serverid], [1]!Srv_List[avgCpuUsagePctDec (%)], "Not Found", 0)</f>
        <v>4.4999999999999998E-2</v>
      </c>
    </row>
    <row r="164" spans="1:33" x14ac:dyDescent="0.25">
      <c r="A164" s="5" t="s">
        <v>393</v>
      </c>
      <c r="B164" t="str">
        <f>DB_List[[#This Row],[DB Instance Name]]</f>
        <v>dor-webqadb3</v>
      </c>
      <c r="C164" s="6" t="s">
        <v>394</v>
      </c>
      <c r="D164" s="6" t="str">
        <f>_xlfn.XLOOKUP(_xlfn.SINGLE(DB_List[[#This Row],[AppName]]), [1]!App_List[App Name], [1]!App_List[App ID], "Not Found", 0)</f>
        <v>A71</v>
      </c>
      <c r="E164" s="12" t="s">
        <v>392</v>
      </c>
      <c r="F164" t="str">
        <f>IF([1]!Srv_List[[#This Row],[OpSys Name]] = "Microsoft Windows Server ", "SQL Server", "Oracle")</f>
        <v>SQL Server</v>
      </c>
      <c r="I164" s="9">
        <v>952.82669999999996</v>
      </c>
      <c r="J164" s="9">
        <f>IF(DB_List[[#This Row],[Total Size (GB)]] &lt; 1024, 1024, IF(DB_List[[#This Row],[Total Size (GB)]] &gt; 16000, 16000, _xlfn.SINGLE(DB_List[Total Size (GB)])))</f>
        <v>1024</v>
      </c>
      <c r="K164" t="str">
        <f>_xlfn.XLOOKUP(DB_List[[#This Row],[DB Instance Name]], [1]!Srv_List[HOSTNAME], [1]!Srv_List[Serverid], "Not Found", 0)</f>
        <v>S461</v>
      </c>
      <c r="L164">
        <f>_xlfn.XLOOKUP(DB_List[[#This Row],[Server ID]], [1]!Srv_List[Serverid], [1]!Srv_List[numCpus])</f>
        <v>4</v>
      </c>
      <c r="M164">
        <f>_xlfn.XLOOKUP(DB_List[[#This Row],[Server ID]], [1]!Srv_List[Serverid], [1]!Srv_List[Total Memory (GB)])</f>
        <v>16</v>
      </c>
      <c r="N164" t="str">
        <f>DB_List[[#This Row],[Source Engine Type]]</f>
        <v>SQL Server</v>
      </c>
      <c r="O164" t="str">
        <f>IF(DB_List[[#This Row],[ENV]] = "NonProduction", "Single-AZ", "Multi-AZ")</f>
        <v>Single-AZ</v>
      </c>
      <c r="S164" t="str">
        <f>IF(DB_List[[#This Row],[ENV]] = "NonProduction", "Standard", "Enterprise")</f>
        <v>Standard</v>
      </c>
      <c r="U164" t="str">
        <f>_xlfn.XLOOKUP(DB_List[[#This Row],[DB Instance Name]], [1]!Srv_List[HOSTNAME], [1]!Srv_List[ENV], "Not Found", 0)</f>
        <v>NonProduction</v>
      </c>
      <c r="V164" t="str">
        <f>IF(DB_List[[#This Row],[ENV]] = "Production", "Y", "N")</f>
        <v>N</v>
      </c>
      <c r="AA164" t="str">
        <f>IF(DB_List[[#This Row],[Target Engine]] = "Oracle", "Rehost", "Replatform")</f>
        <v>Replatform</v>
      </c>
      <c r="AG164" s="10">
        <f>_xlfn.XLOOKUP(DB_List[[#This Row],[Server ID]], [1]!Srv_List[Serverid], [1]!Srv_List[avgCpuUsagePctDec (%)], "Not Found", 0)</f>
        <v>3.6400000000000002E-2</v>
      </c>
    </row>
    <row r="165" spans="1:33" x14ac:dyDescent="0.25">
      <c r="A165" s="5" t="s">
        <v>395</v>
      </c>
      <c r="B165" t="str">
        <f>DB_List[[#This Row],[DB Instance Name]]</f>
        <v>dor-webprddb3</v>
      </c>
      <c r="C165" s="6" t="s">
        <v>396</v>
      </c>
      <c r="D165" s="6" t="str">
        <f>_xlfn.XLOOKUP(_xlfn.SINGLE(DB_List[[#This Row],[AppName]]), [1]!App_List[App Name], [1]!App_List[App ID], "Not Found", 0)</f>
        <v>A71</v>
      </c>
      <c r="E165" s="7" t="s">
        <v>392</v>
      </c>
      <c r="F165" t="str">
        <f>IF([1]!Srv_List[[#This Row],[OpSys Name]] = "Microsoft Windows Server ", "SQL Server", "Oracle")</f>
        <v>SQL Server</v>
      </c>
      <c r="I165" s="9">
        <v>952.49684999999988</v>
      </c>
      <c r="J165" s="9">
        <f>IF(DB_List[[#This Row],[Total Size (GB)]] &lt; 1024, 1024, IF(DB_List[[#This Row],[Total Size (GB)]] &gt; 16000, 16000, _xlfn.SINGLE(DB_List[Total Size (GB)])))</f>
        <v>1024</v>
      </c>
      <c r="K165" t="str">
        <f>_xlfn.XLOOKUP(DB_List[[#This Row],[DB Instance Name]], [1]!Srv_List[HOSTNAME], [1]!Srv_List[Serverid], "Not Found", 0)</f>
        <v>S462</v>
      </c>
      <c r="L165">
        <f>_xlfn.XLOOKUP(DB_List[[#This Row],[Server ID]], [1]!Srv_List[Serverid], [1]!Srv_List[numCpus])</f>
        <v>4</v>
      </c>
      <c r="M165">
        <f>_xlfn.XLOOKUP(DB_List[[#This Row],[Server ID]], [1]!Srv_List[Serverid], [1]!Srv_List[Total Memory (GB)])</f>
        <v>96</v>
      </c>
      <c r="N165" t="str">
        <f>DB_List[[#This Row],[Source Engine Type]]</f>
        <v>SQL Server</v>
      </c>
      <c r="O165" t="str">
        <f>IF(DB_List[[#This Row],[ENV]] = "NonProduction", "Single-AZ", "Multi-AZ")</f>
        <v>Single-AZ</v>
      </c>
      <c r="S165" t="str">
        <f>IF(DB_List[[#This Row],[ENV]] = "NonProduction", "Standard", "Enterprise")</f>
        <v>Standard</v>
      </c>
      <c r="U165" t="str">
        <f>_xlfn.XLOOKUP(DB_List[[#This Row],[DB Instance Name]], [1]!Srv_List[HOSTNAME], [1]!Srv_List[ENV], "Not Found", 0)</f>
        <v>NonProduction</v>
      </c>
      <c r="V165" t="str">
        <f>IF(DB_List[[#This Row],[ENV]] = "Production", "Y", "N")</f>
        <v>N</v>
      </c>
      <c r="AA165" t="str">
        <f>IF(DB_List[[#This Row],[Target Engine]] = "Oracle", "Rehost", "Replatform")</f>
        <v>Replatform</v>
      </c>
      <c r="AG165" s="10">
        <f>_xlfn.XLOOKUP(DB_List[[#This Row],[Server ID]], [1]!Srv_List[Serverid], [1]!Srv_List[avgCpuUsagePctDec (%)], "Not Found", 0)</f>
        <v>3.78E-2</v>
      </c>
    </row>
    <row r="166" spans="1:33" x14ac:dyDescent="0.25">
      <c r="A166" s="5" t="s">
        <v>397</v>
      </c>
      <c r="B166" t="str">
        <f>DB_List[[#This Row],[DB Instance Name]]</f>
        <v>hd-odi-db-sbx</v>
      </c>
      <c r="C166" s="6" t="s">
        <v>398</v>
      </c>
      <c r="D166" s="6" t="str">
        <f>_xlfn.XLOOKUP(_xlfn.SINGLE(DB_List[[#This Row],[AppName]]), [1]!App_List[App Name], [1]!App_List[App ID], "Not Found", 0)</f>
        <v>A75</v>
      </c>
      <c r="E166" s="12" t="s">
        <v>399</v>
      </c>
      <c r="F166" t="str">
        <f>IF([1]!Srv_List[[#This Row],[OpSys Name]] = "Microsoft Windows Server ", "SQL Server", "Oracle")</f>
        <v>SQL Server</v>
      </c>
      <c r="I166" s="9">
        <v>1125.8879999999999</v>
      </c>
      <c r="J166" s="9">
        <f>IF(DB_List[[#This Row],[Total Size (GB)]] &lt; 1024, 1024, IF(DB_List[[#This Row],[Total Size (GB)]] &gt; 16000, 16000, _xlfn.SINGLE(DB_List[Total Size (GB)])))</f>
        <v>1125.8879999999999</v>
      </c>
      <c r="K166" t="str">
        <f>_xlfn.XLOOKUP(DB_List[[#This Row],[DB Instance Name]], [1]!Srv_List[HOSTNAME], [1]!Srv_List[Serverid], "Not Found", 0)</f>
        <v>S468</v>
      </c>
      <c r="L166">
        <f>_xlfn.XLOOKUP(DB_List[[#This Row],[Server ID]], [1]!Srv_List[Serverid], [1]!Srv_List[numCpus])</f>
        <v>2</v>
      </c>
      <c r="M166">
        <f>_xlfn.XLOOKUP(DB_List[[#This Row],[Server ID]], [1]!Srv_List[Serverid], [1]!Srv_List[Total Memory (GB)])</f>
        <v>32</v>
      </c>
      <c r="N166" t="str">
        <f>DB_List[[#This Row],[Source Engine Type]]</f>
        <v>SQL Server</v>
      </c>
      <c r="O166" t="str">
        <f>IF(DB_List[[#This Row],[ENV]] = "NonProduction", "Single-AZ", "Multi-AZ")</f>
        <v>Single-AZ</v>
      </c>
      <c r="S166" t="str">
        <f>IF(DB_List[[#This Row],[ENV]] = "NonProduction", "Standard", "Enterprise")</f>
        <v>Standard</v>
      </c>
      <c r="U166" t="str">
        <f>_xlfn.XLOOKUP(DB_List[[#This Row],[DB Instance Name]], [1]!Srv_List[HOSTNAME], [1]!Srv_List[ENV], "Not Found", 0)</f>
        <v>NonProduction</v>
      </c>
      <c r="V166" t="str">
        <f>IF(DB_List[[#This Row],[ENV]] = "Production", "Y", "N")</f>
        <v>N</v>
      </c>
      <c r="AA166" t="str">
        <f>IF(DB_List[[#This Row],[Target Engine]] = "Oracle", "Rehost", "Replatform")</f>
        <v>Replatform</v>
      </c>
      <c r="AG166" s="10">
        <f>_xlfn.XLOOKUP(DB_List[[#This Row],[Server ID]], [1]!Srv_List[Serverid], [1]!Srv_List[avgCpuUsagePctDec (%)], "Not Found", 0)</f>
        <v>1.72E-2</v>
      </c>
    </row>
    <row r="167" spans="1:33" x14ac:dyDescent="0.25">
      <c r="A167" s="5" t="s">
        <v>400</v>
      </c>
      <c r="B167" t="str">
        <f>DB_List[[#This Row],[DB Instance Name]]</f>
        <v>dor-oradevdb-r8</v>
      </c>
      <c r="C167" s="6" t="s">
        <v>401</v>
      </c>
      <c r="D167" s="6" t="str">
        <f>_xlfn.XLOOKUP(_xlfn.SINGLE(DB_List[[#This Row],[AppName]]), [1]!App_List[App Name], [1]!App_List[App ID], "Not Found", 0)</f>
        <v>A76</v>
      </c>
      <c r="E167" s="12" t="s">
        <v>402</v>
      </c>
      <c r="F167" t="str">
        <f>IF([1]!Srv_List[[#This Row],[OpSys Name]] = "Microsoft Windows Server ", "SQL Server", "Oracle")</f>
        <v>SQL Server</v>
      </c>
      <c r="I167" s="9">
        <v>2139.1871999999998</v>
      </c>
      <c r="J167" s="9">
        <f>IF(DB_List[[#This Row],[Total Size (GB)]] &lt; 1024, 1024, IF(DB_List[[#This Row],[Total Size (GB)]] &gt; 16000, 16000, _xlfn.SINGLE(DB_List[Total Size (GB)])))</f>
        <v>2139.1871999999998</v>
      </c>
      <c r="K167" t="str">
        <f>_xlfn.XLOOKUP(DB_List[[#This Row],[DB Instance Name]], [1]!Srv_List[HOSTNAME], [1]!Srv_List[Serverid], "Not Found", 0)</f>
        <v>S469</v>
      </c>
      <c r="L167">
        <f>_xlfn.XLOOKUP(DB_List[[#This Row],[Server ID]], [1]!Srv_List[Serverid], [1]!Srv_List[numCpus])</f>
        <v>8</v>
      </c>
      <c r="M167">
        <f>_xlfn.XLOOKUP(DB_List[[#This Row],[Server ID]], [1]!Srv_List[Serverid], [1]!Srv_List[Total Memory (GB)])</f>
        <v>32</v>
      </c>
      <c r="N167" t="str">
        <f>DB_List[[#This Row],[Source Engine Type]]</f>
        <v>SQL Server</v>
      </c>
      <c r="O167" t="str">
        <f>IF(DB_List[[#This Row],[ENV]] = "NonProduction", "Single-AZ", "Multi-AZ")</f>
        <v>Single-AZ</v>
      </c>
      <c r="S167" t="str">
        <f>IF(DB_List[[#This Row],[ENV]] = "NonProduction", "Standard", "Enterprise")</f>
        <v>Standard</v>
      </c>
      <c r="U167" t="str">
        <f>_xlfn.XLOOKUP(DB_List[[#This Row],[DB Instance Name]], [1]!Srv_List[HOSTNAME], [1]!Srv_List[ENV], "Not Found", 0)</f>
        <v>NonProduction</v>
      </c>
      <c r="V167" t="str">
        <f>IF(DB_List[[#This Row],[ENV]] = "Production", "Y", "N")</f>
        <v>N</v>
      </c>
      <c r="AA167" t="str">
        <f>IF(DB_List[[#This Row],[Target Engine]] = "Oracle", "Rehost", "Replatform")</f>
        <v>Replatform</v>
      </c>
      <c r="AG167" s="10">
        <f>_xlfn.XLOOKUP(DB_List[[#This Row],[Server ID]], [1]!Srv_List[Serverid], [1]!Srv_List[avgCpuUsagePctDec (%)], "Not Found", 0)</f>
        <v>3.09E-2</v>
      </c>
    </row>
    <row r="168" spans="1:33" x14ac:dyDescent="0.25">
      <c r="B168" t="str">
        <f>DB_List[[#This Row],[DB Instance Name]]</f>
        <v>hd-rman-db12c</v>
      </c>
      <c r="C168" s="6" t="s">
        <v>403</v>
      </c>
      <c r="D168" s="6" t="str">
        <f>_xlfn.XLOOKUP(_xlfn.SINGLE(DB_List[[#This Row],[AppName]]), [1]!App_List[App Name], [1]!App_List[App ID], "Not Found", 0)</f>
        <v>A77</v>
      </c>
      <c r="E168" s="11" t="s">
        <v>404</v>
      </c>
      <c r="F168" t="str">
        <f>IF([1]!Srv_List[[#This Row],[OpSys Name]] = "Microsoft Windows Server ", "SQL Server", "Oracle")</f>
        <v>SQL Server</v>
      </c>
      <c r="I168" s="9">
        <v>321.16395</v>
      </c>
      <c r="J168" s="9">
        <f>IF(DB_List[[#This Row],[Total Size (GB)]] &lt; 1024, 1024, IF(DB_List[[#This Row],[Total Size (GB)]] &gt; 16000, 16000, _xlfn.SINGLE(DB_List[Total Size (GB)])))</f>
        <v>1024</v>
      </c>
      <c r="K168" t="str">
        <f>_xlfn.XLOOKUP(DB_List[[#This Row],[DB Instance Name]], [1]!Srv_List[HOSTNAME], [1]!Srv_List[Serverid], "Not Found", 0)</f>
        <v>S471</v>
      </c>
      <c r="L168">
        <f>_xlfn.XLOOKUP(DB_List[[#This Row],[Server ID]], [1]!Srv_List[Serverid], [1]!Srv_List[numCpus])</f>
        <v>2</v>
      </c>
      <c r="M168">
        <f>_xlfn.XLOOKUP(DB_List[[#This Row],[Server ID]], [1]!Srv_List[Serverid], [1]!Srv_List[Total Memory (GB)])</f>
        <v>16</v>
      </c>
      <c r="N168" t="str">
        <f>DB_List[[#This Row],[Source Engine Type]]</f>
        <v>SQL Server</v>
      </c>
      <c r="O168" t="str">
        <f>IF(DB_List[[#This Row],[ENV]] = "NonProduction", "Single-AZ", "Multi-AZ")</f>
        <v>Single-AZ</v>
      </c>
      <c r="S168" t="str">
        <f>IF(DB_List[[#This Row],[ENV]] = "NonProduction", "Standard", "Enterprise")</f>
        <v>Standard</v>
      </c>
      <c r="U168" t="str">
        <f>_xlfn.XLOOKUP(DB_List[[#This Row],[DB Instance Name]], [1]!Srv_List[HOSTNAME], [1]!Srv_List[ENV], "Not Found", 0)</f>
        <v>NonProduction</v>
      </c>
      <c r="V168" t="str">
        <f>IF(DB_List[[#This Row],[ENV]] = "Production", "Y", "N")</f>
        <v>N</v>
      </c>
      <c r="AA168" t="str">
        <f>IF(DB_List[[#This Row],[Target Engine]] = "Oracle", "Rehost", "Replatform")</f>
        <v>Replatform</v>
      </c>
      <c r="AG168" s="10">
        <f>_xlfn.XLOOKUP(DB_List[[#This Row],[Server ID]], [1]!Srv_List[Serverid], [1]!Srv_List[avgCpuUsagePctDec (%)], "Not Found", 0)</f>
        <v>3.4299999999999997E-2</v>
      </c>
    </row>
    <row r="169" spans="1:33" x14ac:dyDescent="0.25">
      <c r="B169" t="str">
        <f>DB_List[[#This Row],[DB Instance Name]]</f>
        <v>dor-udeploydb-n</v>
      </c>
      <c r="C169" s="6" t="s">
        <v>405</v>
      </c>
      <c r="D169" s="6" t="str">
        <f>_xlfn.XLOOKUP(_xlfn.SINGLE(DB_List[[#This Row],[AppName]]), [1]!App_List[App Name], [1]!App_List[App ID], "Not Found", 0)</f>
        <v>A87</v>
      </c>
      <c r="E169" s="12" t="s">
        <v>406</v>
      </c>
      <c r="F169" t="str">
        <f>IF([1]!Srv_List[[#This Row],[OpSys Name]] = "Microsoft Windows Server ", "SQL Server", "Oracle")</f>
        <v>SQL Server</v>
      </c>
      <c r="I169" s="9">
        <v>3152.4863999999998</v>
      </c>
      <c r="J169" s="9">
        <f>IF(DB_List[[#This Row],[Total Size (GB)]] &lt; 1024, 1024, IF(DB_List[[#This Row],[Total Size (GB)]] &gt; 16000, 16000, _xlfn.SINGLE(DB_List[Total Size (GB)])))</f>
        <v>3152.4863999999998</v>
      </c>
      <c r="L169" t="e">
        <f>_xlfn.XLOOKUP(DB_List[[#This Row],[Server ID]], [1]!Srv_List[Serverid], [1]!Srv_List[numCpus])</f>
        <v>#N/A</v>
      </c>
      <c r="M169" t="e">
        <f>_xlfn.XLOOKUP(DB_List[[#This Row],[Server ID]], [1]!Srv_List[Serverid], [1]!Srv_List[Total Memory (GB)])</f>
        <v>#N/A</v>
      </c>
      <c r="N169" t="str">
        <f>DB_List[[#This Row],[Source Engine Type]]</f>
        <v>SQL Server</v>
      </c>
      <c r="O169" t="str">
        <f>IF(DB_List[[#This Row],[ENV]] = "NonProduction", "Single-AZ", "Multi-AZ")</f>
        <v>Single-AZ</v>
      </c>
      <c r="S169" t="str">
        <f>IF(DB_List[[#This Row],[ENV]] = "NonProduction", "Standard", "Enterprise")</f>
        <v>Standard</v>
      </c>
      <c r="U169" t="str">
        <f>_xlfn.XLOOKUP(DB_List[[#This Row],[DB Instance Name]], [1]!Srv_List[HOSTNAME], [1]!Srv_List[ENV], "Not Found", 0)</f>
        <v>NonProduction</v>
      </c>
      <c r="V169" t="str">
        <f>IF(DB_List[[#This Row],[ENV]] = "Production", "Y", "N")</f>
        <v>N</v>
      </c>
      <c r="AA169" t="str">
        <f>IF(DB_List[[#This Row],[Target Engine]] = "Oracle", "Rehost", "Replatform")</f>
        <v>Replatform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Databases</vt:lpstr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Lovell, Ronald</dc:creator>
  <cp:lastModifiedBy>Lovell, Ronald</cp:lastModifiedBy>
  <dcterms:created xsi:type="dcterms:W3CDTF">2024-11-07T12:47:11Z</dcterms:created>
  <dcterms:modified xsi:type="dcterms:W3CDTF">2024-11-07T12:47:59Z</dcterms:modified>
</cp:coreProperties>
</file>