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DDD10DF7-EFBF-47D3-BA7E-280E5E938624}" xr6:coauthVersionLast="47" xr6:coauthVersionMax="47" xr10:uidLastSave="{00000000-0000-0000-0000-000000000000}"/>
  <bookViews>
    <workbookView xWindow="-7920" yWindow="915" windowWidth="27810" windowHeight="15480" activeTab="1" xr2:uid="{00000000-000D-0000-FFFF-FFFF00000000}"/>
  </bookViews>
  <sheets>
    <sheet name="Flanges" sheetId="2" r:id="rId1"/>
    <sheet name="Chimneys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C2" i="4"/>
  <c r="B2" i="4"/>
  <c r="B3" i="4"/>
  <c r="B7" i="4"/>
  <c r="B8" i="4"/>
  <c r="C6" i="4"/>
  <c r="B6" i="4"/>
  <c r="B12" i="4"/>
  <c r="B16" i="4"/>
  <c r="B20" i="4"/>
  <c r="B21" i="4"/>
  <c r="B17" i="4"/>
  <c r="B13" i="4"/>
  <c r="C19" i="4"/>
  <c r="B19" i="4"/>
  <c r="C15" i="4"/>
  <c r="B15" i="4"/>
  <c r="C11" i="4"/>
  <c r="B11" i="4"/>
  <c r="D31" i="2"/>
  <c r="C31" i="2"/>
  <c r="B31" i="2"/>
  <c r="D24" i="2"/>
  <c r="C24" i="2"/>
  <c r="B24" i="2"/>
  <c r="D17" i="2"/>
  <c r="C17" i="2"/>
  <c r="B17" i="2"/>
  <c r="D9" i="2"/>
  <c r="C9" i="2"/>
</calcChain>
</file>

<file path=xl/sharedStrings.xml><?xml version="1.0" encoding="utf-8"?>
<sst xmlns="http://schemas.openxmlformats.org/spreadsheetml/2006/main" count="65" uniqueCount="21">
  <si>
    <t>x</t>
  </si>
  <si>
    <t>y</t>
  </si>
  <si>
    <t>z</t>
  </si>
  <si>
    <t>pos</t>
  </si>
  <si>
    <t>rot</t>
  </si>
  <si>
    <t>spring</t>
  </si>
  <si>
    <t>damper</t>
  </si>
  <si>
    <t>Flange1_1</t>
  </si>
  <si>
    <t>Flange1_2</t>
  </si>
  <si>
    <t>Flange2_1</t>
  </si>
  <si>
    <t>Flange2_2</t>
  </si>
  <si>
    <t>Flange2_3</t>
  </si>
  <si>
    <t>scale</t>
  </si>
  <si>
    <t>pos of cap ue4</t>
  </si>
  <si>
    <t>Chimney1_1</t>
  </si>
  <si>
    <t>Radius</t>
  </si>
  <si>
    <t>Height</t>
  </si>
  <si>
    <t>Chimney2_3</t>
  </si>
  <si>
    <t>Chimney2_1</t>
  </si>
  <si>
    <t>Chimney2_2</t>
  </si>
  <si>
    <t>Chimney1_2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</si>
</sst>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4" borderId="1" xfId="3" applyAlignment="1">
      <alignment horizontal="center" vertical="center"/>
    </xf>
    <xf numFmtId="0" fontId="3" fillId="4" borderId="0" xfId="3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0324-C786-48BD-9A37-EECEF768F4EB}">
  <dimension ref="A1:D36"/>
  <sheetViews>
    <sheetView zoomScale="205" zoomScaleNormal="205" workbookViewId="0">
      <selection sqref="A1:D4"/>
    </sheetView>
  </sheetViews>
  <sheetFormatPr defaultRowHeight="15" x14ac:dyDescent="0.25"/>
  <cols>
    <col min="1" max="1" width="16.42578125" style="1" customWidth="1"/>
    <col min="2" max="4" width="9.140625" style="1"/>
  </cols>
  <sheetData>
    <row r="1" spans="1:4" x14ac:dyDescent="0.25">
      <c r="A1" s="2" t="s">
        <v>7</v>
      </c>
      <c r="B1" s="3" t="s">
        <v>0</v>
      </c>
      <c r="C1" s="3" t="s">
        <v>1</v>
      </c>
      <c r="D1" s="3" t="s">
        <v>2</v>
      </c>
    </row>
    <row r="2" spans="1:4" x14ac:dyDescent="0.25">
      <c r="A2" s="4" t="s">
        <v>3</v>
      </c>
      <c r="B2" s="1">
        <v>-39.82</v>
      </c>
      <c r="C2" s="1">
        <v>-71.224052729999997</v>
      </c>
      <c r="D2" s="1">
        <v>98.99232422</v>
      </c>
    </row>
    <row r="3" spans="1:4" x14ac:dyDescent="0.25">
      <c r="A3" s="4" t="s">
        <v>4</v>
      </c>
      <c r="B3" s="1">
        <v>0</v>
      </c>
      <c r="C3" s="1">
        <v>0</v>
      </c>
      <c r="D3" s="1">
        <v>30</v>
      </c>
    </row>
    <row r="4" spans="1:4" x14ac:dyDescent="0.25">
      <c r="A4" s="4" t="s">
        <v>5</v>
      </c>
      <c r="B4" s="1">
        <v>0.01</v>
      </c>
    </row>
    <row r="5" spans="1:4" x14ac:dyDescent="0.25">
      <c r="A5" s="4" t="s">
        <v>6</v>
      </c>
      <c r="B5" s="1">
        <v>0.01</v>
      </c>
    </row>
    <row r="6" spans="1:4" x14ac:dyDescent="0.25">
      <c r="A6" s="5" t="s">
        <v>12</v>
      </c>
      <c r="B6" s="6">
        <v>4</v>
      </c>
      <c r="C6" s="1">
        <v>4</v>
      </c>
      <c r="D6" s="1">
        <v>4</v>
      </c>
    </row>
    <row r="7" spans="1:4" x14ac:dyDescent="0.25">
      <c r="A7" s="5" t="s">
        <v>13</v>
      </c>
      <c r="B7" s="1">
        <v>3.2599999999999999E-3</v>
      </c>
      <c r="C7" s="1">
        <v>0</v>
      </c>
      <c r="D7" s="1">
        <v>1.6789999999999999E-2</v>
      </c>
    </row>
    <row r="8" spans="1:4" x14ac:dyDescent="0.25">
      <c r="A8" s="2" t="s">
        <v>8</v>
      </c>
    </row>
    <row r="9" spans="1:4" x14ac:dyDescent="0.25">
      <c r="A9" s="4" t="s">
        <v>3</v>
      </c>
      <c r="B9" s="1">
        <v>66.564799800000003</v>
      </c>
      <c r="C9" s="1">
        <f>8899.389648*0.01</f>
        <v>88.993896480000004</v>
      </c>
      <c r="D9" s="1">
        <f>8240.232422*0.01</f>
        <v>82.402324219999997</v>
      </c>
    </row>
    <row r="10" spans="1:4" x14ac:dyDescent="0.25">
      <c r="A10" s="4" t="s">
        <v>4</v>
      </c>
      <c r="B10" s="1">
        <v>0</v>
      </c>
      <c r="C10" s="1">
        <v>0</v>
      </c>
      <c r="D10" s="1">
        <v>150</v>
      </c>
    </row>
    <row r="11" spans="1:4" x14ac:dyDescent="0.25">
      <c r="A11" s="4" t="s">
        <v>5</v>
      </c>
      <c r="B11" s="1">
        <v>0.01</v>
      </c>
    </row>
    <row r="12" spans="1:4" x14ac:dyDescent="0.25">
      <c r="A12" s="4" t="s">
        <v>6</v>
      </c>
      <c r="B12" s="1">
        <v>0.01</v>
      </c>
    </row>
    <row r="13" spans="1:4" x14ac:dyDescent="0.25">
      <c r="A13" s="5" t="s">
        <v>12</v>
      </c>
      <c r="B13" s="6">
        <v>4</v>
      </c>
      <c r="C13" s="1">
        <v>4</v>
      </c>
      <c r="D13" s="1">
        <v>4</v>
      </c>
    </row>
    <row r="14" spans="1:4" x14ac:dyDescent="0.25">
      <c r="A14" s="5" t="s">
        <v>13</v>
      </c>
      <c r="B14" s="1">
        <v>3.2599999999999999E-3</v>
      </c>
      <c r="C14" s="1">
        <v>0</v>
      </c>
      <c r="D14" s="1">
        <v>1.6789999999999999E-2</v>
      </c>
    </row>
    <row r="16" spans="1:4" x14ac:dyDescent="0.25">
      <c r="A16" s="2" t="s">
        <v>9</v>
      </c>
      <c r="B16" s="3" t="s">
        <v>0</v>
      </c>
      <c r="C16" s="3" t="s">
        <v>1</v>
      </c>
      <c r="D16" s="3" t="s">
        <v>2</v>
      </c>
    </row>
    <row r="17" spans="1:4" x14ac:dyDescent="0.25">
      <c r="A17" s="4" t="s">
        <v>3</v>
      </c>
      <c r="B17" s="1">
        <f>-897.646729*0.01</f>
        <v>-8.9764672900000004</v>
      </c>
      <c r="C17" s="1">
        <f>-7011.405273*0.01</f>
        <v>-70.114052730000012</v>
      </c>
      <c r="D17" s="1">
        <f>4674.232422*0.01</f>
        <v>46.74232422</v>
      </c>
    </row>
    <row r="18" spans="1:4" x14ac:dyDescent="0.25">
      <c r="A18" s="4" t="s">
        <v>4</v>
      </c>
      <c r="B18" s="1">
        <v>0</v>
      </c>
      <c r="C18" s="1">
        <v>0</v>
      </c>
      <c r="D18" s="1">
        <v>0</v>
      </c>
    </row>
    <row r="19" spans="1:4" x14ac:dyDescent="0.25">
      <c r="A19" s="4" t="s">
        <v>5</v>
      </c>
      <c r="B19" s="1">
        <v>0.01</v>
      </c>
    </row>
    <row r="20" spans="1:4" x14ac:dyDescent="0.25">
      <c r="A20" s="4" t="s">
        <v>6</v>
      </c>
      <c r="B20" s="1">
        <v>0.01</v>
      </c>
    </row>
    <row r="21" spans="1:4" x14ac:dyDescent="0.25">
      <c r="A21" s="5" t="s">
        <v>12</v>
      </c>
      <c r="B21" s="6">
        <v>1</v>
      </c>
      <c r="C21" s="1">
        <v>1</v>
      </c>
      <c r="D21" s="1">
        <v>1</v>
      </c>
    </row>
    <row r="22" spans="1:4" x14ac:dyDescent="0.25">
      <c r="A22" s="5" t="s">
        <v>13</v>
      </c>
      <c r="B22" s="1">
        <v>3.2599999999999999E-3</v>
      </c>
      <c r="C22" s="1">
        <v>0</v>
      </c>
      <c r="D22" s="1">
        <v>1.6789999999999999E-2</v>
      </c>
    </row>
    <row r="23" spans="1:4" x14ac:dyDescent="0.25">
      <c r="A23" s="2" t="s">
        <v>10</v>
      </c>
    </row>
    <row r="24" spans="1:4" x14ac:dyDescent="0.25">
      <c r="A24" s="4" t="s">
        <v>3</v>
      </c>
      <c r="B24" s="1">
        <f>3449.353271*0.01</f>
        <v>34.493532710000004</v>
      </c>
      <c r="C24" s="1">
        <f>-9762.405273*0.01</f>
        <v>-97.624052730000002</v>
      </c>
      <c r="D24" s="1">
        <f>4687.232422*0.01</f>
        <v>46.872324220000003</v>
      </c>
    </row>
    <row r="25" spans="1:4" x14ac:dyDescent="0.25">
      <c r="A25" s="4" t="s">
        <v>4</v>
      </c>
      <c r="B25" s="1">
        <v>0</v>
      </c>
      <c r="C25" s="1">
        <v>0</v>
      </c>
      <c r="D25" s="1">
        <v>90</v>
      </c>
    </row>
    <row r="26" spans="1:4" x14ac:dyDescent="0.25">
      <c r="A26" s="4" t="s">
        <v>5</v>
      </c>
      <c r="B26" s="1">
        <v>0.01</v>
      </c>
    </row>
    <row r="27" spans="1:4" x14ac:dyDescent="0.25">
      <c r="A27" s="4" t="s">
        <v>6</v>
      </c>
      <c r="B27" s="1">
        <v>0.01</v>
      </c>
    </row>
    <row r="28" spans="1:4" x14ac:dyDescent="0.25">
      <c r="A28" s="5" t="s">
        <v>12</v>
      </c>
      <c r="B28" s="6">
        <v>1</v>
      </c>
      <c r="C28" s="1">
        <v>1</v>
      </c>
      <c r="D28" s="1">
        <v>1</v>
      </c>
    </row>
    <row r="29" spans="1:4" x14ac:dyDescent="0.25">
      <c r="A29" s="5" t="s">
        <v>13</v>
      </c>
      <c r="B29" s="1">
        <v>3.2599999999999999E-3</v>
      </c>
      <c r="C29" s="1">
        <v>0</v>
      </c>
      <c r="D29" s="1">
        <v>1.6789999999999999E-2</v>
      </c>
    </row>
    <row r="30" spans="1:4" x14ac:dyDescent="0.25">
      <c r="A30" s="2" t="s">
        <v>11</v>
      </c>
    </row>
    <row r="31" spans="1:4" x14ac:dyDescent="0.25">
      <c r="A31" s="4" t="s">
        <v>3</v>
      </c>
      <c r="B31" s="1">
        <f>-4691.646484*0.01</f>
        <v>-46.916464839999996</v>
      </c>
      <c r="C31" s="1">
        <f>8011.405273*0.01</f>
        <v>80.114052730000012</v>
      </c>
      <c r="D31" s="1">
        <f>4687.232422*0.01</f>
        <v>46.872324220000003</v>
      </c>
    </row>
    <row r="32" spans="1:4" x14ac:dyDescent="0.25">
      <c r="A32" s="4" t="s">
        <v>4</v>
      </c>
      <c r="B32" s="1">
        <v>0</v>
      </c>
      <c r="C32" s="1">
        <v>0</v>
      </c>
      <c r="D32" s="1">
        <v>0</v>
      </c>
    </row>
    <row r="33" spans="1:4" x14ac:dyDescent="0.25">
      <c r="A33" s="4" t="s">
        <v>5</v>
      </c>
      <c r="B33" s="1">
        <v>0.01</v>
      </c>
    </row>
    <row r="34" spans="1:4" x14ac:dyDescent="0.25">
      <c r="A34" s="4" t="s">
        <v>6</v>
      </c>
      <c r="B34" s="1">
        <v>0.01</v>
      </c>
    </row>
    <row r="35" spans="1:4" x14ac:dyDescent="0.25">
      <c r="A35" s="5" t="s">
        <v>12</v>
      </c>
      <c r="B35" s="6">
        <v>1</v>
      </c>
      <c r="C35" s="1">
        <v>1</v>
      </c>
      <c r="D35" s="1">
        <v>1</v>
      </c>
    </row>
    <row r="36" spans="1:4" x14ac:dyDescent="0.25">
      <c r="A36" s="5" t="s">
        <v>13</v>
      </c>
      <c r="B36" s="1">
        <v>3.2599999999999999E-3</v>
      </c>
      <c r="C36" s="1">
        <v>0</v>
      </c>
      <c r="D36" s="1">
        <v>1.6789999999999999E-2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F175-8CFF-4B00-BF25-6020E756692C}">
  <dimension ref="A1:C21"/>
  <sheetViews>
    <sheetView tabSelected="1" zoomScale="175" zoomScaleNormal="175" workbookViewId="0">
      <selection activeCell="B5" sqref="B5"/>
    </sheetView>
  </sheetViews>
  <sheetFormatPr defaultRowHeight="15" x14ac:dyDescent="0.25"/>
  <cols>
    <col min="1" max="1" width="17" customWidth="1"/>
  </cols>
  <sheetData>
    <row r="1" spans="1:3" x14ac:dyDescent="0.25">
      <c r="A1" s="2" t="s">
        <v>14</v>
      </c>
      <c r="B1" s="3" t="s">
        <v>0</v>
      </c>
      <c r="C1" s="3" t="s">
        <v>1</v>
      </c>
    </row>
    <row r="2" spans="1:3" x14ac:dyDescent="0.25">
      <c r="A2" s="4" t="s">
        <v>3</v>
      </c>
      <c r="B2" s="1">
        <f>-3659*0.01</f>
        <v>-36.590000000000003</v>
      </c>
      <c r="C2" s="1">
        <f>-6959*0.01</f>
        <v>-69.59</v>
      </c>
    </row>
    <row r="3" spans="1:3" x14ac:dyDescent="0.25">
      <c r="A3" s="4" t="s">
        <v>15</v>
      </c>
      <c r="B3" s="1">
        <f>(6692-6030)*0.01</f>
        <v>6.62</v>
      </c>
      <c r="C3" s="1"/>
    </row>
    <row r="4" spans="1:3" x14ac:dyDescent="0.25">
      <c r="A4" s="4" t="s">
        <v>16</v>
      </c>
      <c r="B4" s="1">
        <f>(14313+159)*0.01</f>
        <v>144.72</v>
      </c>
      <c r="C4" s="1"/>
    </row>
    <row r="5" spans="1:3" x14ac:dyDescent="0.25">
      <c r="A5" s="2" t="s">
        <v>20</v>
      </c>
    </row>
    <row r="6" spans="1:3" x14ac:dyDescent="0.25">
      <c r="A6" s="4" t="s">
        <v>3</v>
      </c>
      <c r="B6" s="1">
        <f>6347*0.01</f>
        <v>63.47</v>
      </c>
      <c r="C6" s="1">
        <f>9095*0.01</f>
        <v>90.95</v>
      </c>
    </row>
    <row r="7" spans="1:3" x14ac:dyDescent="0.25">
      <c r="A7" s="4" t="s">
        <v>15</v>
      </c>
      <c r="B7" s="1">
        <f>(6692-6030)*0.01</f>
        <v>6.62</v>
      </c>
      <c r="C7" s="1"/>
    </row>
    <row r="8" spans="1:3" x14ac:dyDescent="0.25">
      <c r="A8" s="4" t="s">
        <v>16</v>
      </c>
      <c r="B8" s="1">
        <f>(12759+159)*0.01</f>
        <v>129.18</v>
      </c>
      <c r="C8" s="1"/>
    </row>
    <row r="10" spans="1:3" x14ac:dyDescent="0.25">
      <c r="A10" s="2" t="s">
        <v>18</v>
      </c>
      <c r="B10" s="3" t="s">
        <v>0</v>
      </c>
      <c r="C10" s="3" t="s">
        <v>1</v>
      </c>
    </row>
    <row r="11" spans="1:3" x14ac:dyDescent="0.25">
      <c r="A11" s="4" t="s">
        <v>3</v>
      </c>
      <c r="B11" s="1">
        <f>-740*0.01</f>
        <v>-7.4</v>
      </c>
      <c r="C11" s="1">
        <f>-7016*0.01</f>
        <v>-70.16</v>
      </c>
    </row>
    <row r="12" spans="1:3" x14ac:dyDescent="0.25">
      <c r="A12" s="4" t="s">
        <v>15</v>
      </c>
      <c r="B12" s="1">
        <f>(8165-7863)*0.01</f>
        <v>3.02</v>
      </c>
      <c r="C12" s="1"/>
    </row>
    <row r="13" spans="1:3" x14ac:dyDescent="0.25">
      <c r="A13" s="4" t="s">
        <v>16</v>
      </c>
      <c r="B13" s="1">
        <f>(5772+159)*0.01</f>
        <v>59.31</v>
      </c>
      <c r="C13" s="1"/>
    </row>
    <row r="14" spans="1:3" x14ac:dyDescent="0.25">
      <c r="A14" s="2" t="s">
        <v>19</v>
      </c>
    </row>
    <row r="15" spans="1:3" x14ac:dyDescent="0.25">
      <c r="A15" s="4" t="s">
        <v>3</v>
      </c>
      <c r="B15" s="1">
        <f>3446*0.01</f>
        <v>34.46</v>
      </c>
      <c r="C15" s="1">
        <f>-9607*0.01</f>
        <v>-96.070000000000007</v>
      </c>
    </row>
    <row r="16" spans="1:3" x14ac:dyDescent="0.25">
      <c r="A16" s="4" t="s">
        <v>15</v>
      </c>
      <c r="B16" s="1">
        <f>(8165-7863)*0.01</f>
        <v>3.02</v>
      </c>
      <c r="C16" s="1"/>
    </row>
    <row r="17" spans="1:3" x14ac:dyDescent="0.25">
      <c r="A17" s="4" t="s">
        <v>16</v>
      </c>
      <c r="B17" s="1">
        <f>(5772+159)*0.01</f>
        <v>59.31</v>
      </c>
      <c r="C17" s="1"/>
    </row>
    <row r="18" spans="1:3" x14ac:dyDescent="0.25">
      <c r="A18" s="2" t="s">
        <v>17</v>
      </c>
    </row>
    <row r="19" spans="1:3" x14ac:dyDescent="0.25">
      <c r="A19" s="4" t="s">
        <v>3</v>
      </c>
      <c r="B19" s="1">
        <f>-4535*0.01</f>
        <v>-45.35</v>
      </c>
      <c r="C19" s="1">
        <f>-8013*0.01</f>
        <v>-80.13</v>
      </c>
    </row>
    <row r="20" spans="1:3" x14ac:dyDescent="0.25">
      <c r="A20" s="4" t="s">
        <v>15</v>
      </c>
      <c r="B20" s="1">
        <f>(8165-7863)*0.01</f>
        <v>3.02</v>
      </c>
      <c r="C20" s="1"/>
    </row>
    <row r="21" spans="1:3" x14ac:dyDescent="0.25">
      <c r="A21" s="4" t="s">
        <v>16</v>
      </c>
      <c r="B21" s="1">
        <f>(5772+159)*0.01</f>
        <v>59.31</v>
      </c>
      <c r="C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Flanges</vt:lpstr>
      <vt:lpstr>Chimneys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2022-04-24T17:39:14Z</dcterms:modified>
</cp:coreProperties>
</file>