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OrigamiLogicExam\Tagger\"/>
    </mc:Choice>
  </mc:AlternateContent>
  <xr:revisionPtr revIDLastSave="0" documentId="10_ncr:8100000_{798BDEBB-48EB-480A-84F8-4A854B9888C8}" xr6:coauthVersionLast="32" xr6:coauthVersionMax="32" xr10:uidLastSave="{00000000-0000-0000-0000-000000000000}"/>
  <bookViews>
    <workbookView xWindow="0" yWindow="0" windowWidth="15200" windowHeight="6660" firstSheet="7" activeTab="13" xr2:uid="{00000000-000D-0000-FFFF-FFFF00000000}"/>
  </bookViews>
  <sheets>
    <sheet name="spent_per_ad" sheetId="2" state="hidden" r:id="rId1"/>
    <sheet name="monthly_performance" sheetId="9" state="hidden" r:id="rId2"/>
    <sheet name="daily" sheetId="10" r:id="rId3"/>
    <sheet name="Sheet6" sheetId="16" state="hidden" r:id="rId4"/>
    <sheet name="campaigns_performance" sheetId="12" r:id="rId5"/>
    <sheet name="budget" sheetId="24" r:id="rId6"/>
    <sheet name="Brand_Video" sheetId="14" r:id="rId7"/>
    <sheet name="Brand_Display" sheetId="17" r:id="rId8"/>
    <sheet name="Competitor_Video" sheetId="18" r:id="rId9"/>
    <sheet name="Competitor_Display" sheetId="19" r:id="rId10"/>
    <sheet name="Prospecting_Video" sheetId="20" r:id="rId11"/>
    <sheet name="Prospecting_Display" sheetId="21" r:id="rId12"/>
    <sheet name="Sheet8" sheetId="23" state="hidden" r:id="rId13"/>
    <sheet name="Data" sheetId="1" r:id="rId14"/>
  </sheets>
  <definedNames>
    <definedName name="_xlnm._FilterDatabase" localSheetId="6" hidden="1">Brand_Video!$A$1:$U$62</definedName>
    <definedName name="_xlnm._FilterDatabase" localSheetId="2" hidden="1">daily!$A$1:$I$62</definedName>
    <definedName name="_xlnm._FilterDatabase" localSheetId="13" hidden="1">Data!$A$1:$I$1813</definedName>
  </definedNames>
  <calcPr calcId="162913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E87" i="24" l="1"/>
  <c r="C87" i="24"/>
  <c r="F87" i="24" s="1"/>
  <c r="D86" i="24"/>
  <c r="C86" i="24" s="1"/>
  <c r="D85" i="24"/>
  <c r="C85" i="24" s="1"/>
  <c r="F85" i="24" s="1"/>
  <c r="D84" i="24"/>
  <c r="C84" i="24"/>
  <c r="F84" i="24" s="1"/>
  <c r="D73" i="24"/>
  <c r="C73" i="24" s="1"/>
  <c r="D72" i="24"/>
  <c r="D74" i="24"/>
  <c r="C74" i="24" s="1"/>
  <c r="F75" i="24"/>
  <c r="C72" i="24"/>
  <c r="F72" i="24" s="1"/>
  <c r="C75" i="24"/>
  <c r="E75" i="24" s="1"/>
  <c r="E23" i="24"/>
  <c r="S12" i="12"/>
  <c r="S11" i="12"/>
  <c r="S3" i="12"/>
  <c r="S4" i="12"/>
  <c r="S16" i="12" s="1"/>
  <c r="S18" i="12"/>
  <c r="S7" i="12"/>
  <c r="S2" i="12"/>
  <c r="S14" i="12" s="1"/>
  <c r="F8" i="24"/>
  <c r="F23" i="24"/>
  <c r="J4" i="24"/>
  <c r="J5" i="24"/>
  <c r="J6" i="24"/>
  <c r="J7" i="24"/>
  <c r="J3" i="24"/>
  <c r="I3" i="24"/>
  <c r="K3" i="24" s="1"/>
  <c r="E8" i="24"/>
  <c r="E14" i="24"/>
  <c r="E15" i="24"/>
  <c r="E16" i="24"/>
  <c r="E17" i="24"/>
  <c r="E18" i="24"/>
  <c r="E13" i="24"/>
  <c r="D4" i="24"/>
  <c r="D5" i="24"/>
  <c r="D6" i="24"/>
  <c r="D7" i="24"/>
  <c r="D3" i="24"/>
  <c r="B14" i="24"/>
  <c r="B17" i="24" s="1"/>
  <c r="I4" i="24"/>
  <c r="K4" i="24" s="1"/>
  <c r="I5" i="24"/>
  <c r="K5" i="24" s="1"/>
  <c r="I6" i="24"/>
  <c r="K6" i="24" s="1"/>
  <c r="I7" i="24"/>
  <c r="K7" i="24" s="1"/>
  <c r="T15" i="12"/>
  <c r="T19" i="12"/>
  <c r="T18" i="12"/>
  <c r="T17" i="12"/>
  <c r="T16" i="12"/>
  <c r="T14" i="12"/>
  <c r="S19" i="12"/>
  <c r="S17" i="12"/>
  <c r="S15" i="12"/>
  <c r="R19" i="12"/>
  <c r="R18" i="12"/>
  <c r="R17" i="12"/>
  <c r="R16" i="12"/>
  <c r="R15" i="12"/>
  <c r="R14" i="12"/>
  <c r="Q15" i="12"/>
  <c r="Q19" i="12"/>
  <c r="Q18" i="12"/>
  <c r="Q17" i="12"/>
  <c r="Q16" i="12"/>
  <c r="Q14" i="12"/>
  <c r="N19" i="12"/>
  <c r="N18" i="12"/>
  <c r="N17" i="12"/>
  <c r="N16" i="12"/>
  <c r="N15" i="12"/>
  <c r="N14" i="12"/>
  <c r="M19" i="12"/>
  <c r="M18" i="12"/>
  <c r="M17" i="12"/>
  <c r="M16" i="12"/>
  <c r="M15" i="12"/>
  <c r="M14" i="12"/>
  <c r="K19" i="12"/>
  <c r="K18" i="12"/>
  <c r="K17" i="12"/>
  <c r="K16" i="12"/>
  <c r="K15" i="12"/>
  <c r="K14" i="12"/>
  <c r="J19" i="12"/>
  <c r="J18" i="12"/>
  <c r="J17" i="12"/>
  <c r="J16" i="12"/>
  <c r="J15" i="12"/>
  <c r="J14" i="12"/>
  <c r="I19" i="12"/>
  <c r="I18" i="12"/>
  <c r="I17" i="12"/>
  <c r="I16" i="12"/>
  <c r="I15" i="12"/>
  <c r="I14" i="12"/>
  <c r="H19" i="12"/>
  <c r="H18" i="12"/>
  <c r="H17" i="12"/>
  <c r="H16" i="12"/>
  <c r="H15" i="12"/>
  <c r="H14" i="12"/>
  <c r="G19" i="12"/>
  <c r="G18" i="12"/>
  <c r="G17" i="12"/>
  <c r="G16" i="12"/>
  <c r="G15" i="12"/>
  <c r="G14" i="12"/>
  <c r="F19" i="12"/>
  <c r="F18" i="12"/>
  <c r="F17" i="12"/>
  <c r="F16" i="12"/>
  <c r="F15" i="12"/>
  <c r="F14" i="12"/>
  <c r="E19" i="12"/>
  <c r="E18" i="12"/>
  <c r="E17" i="12"/>
  <c r="E16" i="12"/>
  <c r="E15" i="12"/>
  <c r="E14" i="12"/>
  <c r="D19" i="12"/>
  <c r="D18" i="12"/>
  <c r="D17" i="12"/>
  <c r="D16" i="12"/>
  <c r="D15" i="12"/>
  <c r="D14" i="12"/>
  <c r="T3" i="12"/>
  <c r="T4" i="12"/>
  <c r="T7" i="12"/>
  <c r="T11" i="12"/>
  <c r="T12" i="12"/>
  <c r="T2" i="12"/>
  <c r="W2" i="20"/>
  <c r="V3" i="19"/>
  <c r="Q12" i="12"/>
  <c r="Q11" i="12"/>
  <c r="Q3" i="12"/>
  <c r="K11" i="12"/>
  <c r="K12" i="12"/>
  <c r="K3" i="12"/>
  <c r="J3" i="12"/>
  <c r="J4" i="12"/>
  <c r="J7" i="12"/>
  <c r="J11" i="12"/>
  <c r="J12" i="12"/>
  <c r="J2" i="12"/>
  <c r="M24" i="19"/>
  <c r="I11" i="12"/>
  <c r="I4" i="12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2" i="21"/>
  <c r="W63" i="21" s="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2" i="21"/>
  <c r="V63" i="21" s="1"/>
  <c r="V2" i="20"/>
  <c r="U63" i="21"/>
  <c r="Q63" i="21"/>
  <c r="P63" i="21"/>
  <c r="M63" i="21"/>
  <c r="L63" i="21"/>
  <c r="K63" i="21"/>
  <c r="J63" i="21"/>
  <c r="I63" i="21"/>
  <c r="H63" i="21"/>
  <c r="G63" i="21"/>
  <c r="F62" i="21"/>
  <c r="D62" i="21"/>
  <c r="F61" i="21"/>
  <c r="D61" i="21"/>
  <c r="F60" i="21"/>
  <c r="D60" i="21"/>
  <c r="F59" i="21"/>
  <c r="D59" i="21"/>
  <c r="F58" i="21"/>
  <c r="D58" i="21"/>
  <c r="F57" i="21"/>
  <c r="D57" i="21"/>
  <c r="F56" i="21"/>
  <c r="D56" i="21"/>
  <c r="F55" i="21"/>
  <c r="D55" i="21"/>
  <c r="F54" i="21"/>
  <c r="D54" i="21"/>
  <c r="F53" i="21"/>
  <c r="D53" i="21"/>
  <c r="F52" i="21"/>
  <c r="D52" i="21"/>
  <c r="F51" i="21"/>
  <c r="D51" i="21"/>
  <c r="F50" i="21"/>
  <c r="D50" i="21"/>
  <c r="F49" i="21"/>
  <c r="D49" i="21"/>
  <c r="F48" i="21"/>
  <c r="D48" i="21"/>
  <c r="F47" i="21"/>
  <c r="D47" i="21"/>
  <c r="F46" i="21"/>
  <c r="D46" i="21"/>
  <c r="F45" i="21"/>
  <c r="D45" i="21"/>
  <c r="F44" i="21"/>
  <c r="D44" i="21"/>
  <c r="F43" i="21"/>
  <c r="D43" i="21"/>
  <c r="F42" i="21"/>
  <c r="D42" i="21"/>
  <c r="F41" i="21"/>
  <c r="D41" i="21"/>
  <c r="F40" i="21"/>
  <c r="D40" i="21"/>
  <c r="F39" i="21"/>
  <c r="D39" i="21"/>
  <c r="F38" i="21"/>
  <c r="D38" i="21"/>
  <c r="F37" i="21"/>
  <c r="D37" i="21"/>
  <c r="F36" i="21"/>
  <c r="D36" i="21"/>
  <c r="F35" i="21"/>
  <c r="D35" i="21"/>
  <c r="F34" i="21"/>
  <c r="D34" i="21"/>
  <c r="F33" i="21"/>
  <c r="D33" i="21"/>
  <c r="F32" i="21"/>
  <c r="D32" i="21"/>
  <c r="F31" i="2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F23" i="21"/>
  <c r="D23" i="21"/>
  <c r="F22" i="21"/>
  <c r="D22" i="21"/>
  <c r="F21" i="21"/>
  <c r="D21" i="21"/>
  <c r="F20" i="21"/>
  <c r="D20" i="21"/>
  <c r="F19" i="21"/>
  <c r="D19" i="21"/>
  <c r="F18" i="21"/>
  <c r="D18" i="21"/>
  <c r="F17" i="21"/>
  <c r="D17" i="21"/>
  <c r="F16" i="21"/>
  <c r="D16" i="21"/>
  <c r="F15" i="21"/>
  <c r="D15" i="21"/>
  <c r="F14" i="21"/>
  <c r="D14" i="21"/>
  <c r="F13" i="21"/>
  <c r="D13" i="21"/>
  <c r="F12" i="21"/>
  <c r="D12" i="21"/>
  <c r="F11" i="21"/>
  <c r="D11" i="21"/>
  <c r="F10" i="21"/>
  <c r="D10" i="21"/>
  <c r="F9" i="21"/>
  <c r="D9" i="21"/>
  <c r="F8" i="21"/>
  <c r="D8" i="21"/>
  <c r="F7" i="21"/>
  <c r="D7" i="21"/>
  <c r="F6" i="21"/>
  <c r="D6" i="21"/>
  <c r="F5" i="21"/>
  <c r="D5" i="21"/>
  <c r="F4" i="21"/>
  <c r="D4" i="21"/>
  <c r="F3" i="21"/>
  <c r="D3" i="21"/>
  <c r="T63" i="21"/>
  <c r="N63" i="21"/>
  <c r="F2" i="21"/>
  <c r="D2" i="21"/>
  <c r="W63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" i="19"/>
  <c r="V63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T63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2" i="20"/>
  <c r="N63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2" i="20"/>
  <c r="U63" i="20"/>
  <c r="Q63" i="20"/>
  <c r="P63" i="20"/>
  <c r="M63" i="20"/>
  <c r="K63" i="20"/>
  <c r="J63" i="20"/>
  <c r="I63" i="20"/>
  <c r="H63" i="20"/>
  <c r="G63" i="20"/>
  <c r="F62" i="20"/>
  <c r="D62" i="20"/>
  <c r="F61" i="20"/>
  <c r="D61" i="20"/>
  <c r="F60" i="20"/>
  <c r="D60" i="20"/>
  <c r="F59" i="20"/>
  <c r="D59" i="20"/>
  <c r="F58" i="20"/>
  <c r="D58" i="20"/>
  <c r="F57" i="20"/>
  <c r="D57" i="20"/>
  <c r="F56" i="20"/>
  <c r="D56" i="20"/>
  <c r="F55" i="20"/>
  <c r="D55" i="20"/>
  <c r="F54" i="20"/>
  <c r="D54" i="20"/>
  <c r="F53" i="20"/>
  <c r="D53" i="20"/>
  <c r="F52" i="20"/>
  <c r="D52" i="20"/>
  <c r="F51" i="20"/>
  <c r="D51" i="20"/>
  <c r="F50" i="20"/>
  <c r="D50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L63" i="20"/>
  <c r="F24" i="20"/>
  <c r="D24" i="20"/>
  <c r="F23" i="20"/>
  <c r="D23" i="20"/>
  <c r="F22" i="20"/>
  <c r="D22" i="20"/>
  <c r="F21" i="20"/>
  <c r="D21" i="20"/>
  <c r="F20" i="20"/>
  <c r="D20" i="20"/>
  <c r="F19" i="20"/>
  <c r="D19" i="20"/>
  <c r="F18" i="20"/>
  <c r="D18" i="20"/>
  <c r="F17" i="20"/>
  <c r="D17" i="20"/>
  <c r="F16" i="20"/>
  <c r="D16" i="20"/>
  <c r="F15" i="20"/>
  <c r="D15" i="20"/>
  <c r="F14" i="20"/>
  <c r="D14" i="20"/>
  <c r="F13" i="20"/>
  <c r="D13" i="20"/>
  <c r="F12" i="20"/>
  <c r="D12" i="20"/>
  <c r="F11" i="20"/>
  <c r="D11" i="20"/>
  <c r="F10" i="20"/>
  <c r="D10" i="20"/>
  <c r="F9" i="20"/>
  <c r="D9" i="20"/>
  <c r="F8" i="20"/>
  <c r="D8" i="20"/>
  <c r="F7" i="20"/>
  <c r="D7" i="20"/>
  <c r="F6" i="20"/>
  <c r="D6" i="20"/>
  <c r="F5" i="20"/>
  <c r="D5" i="20"/>
  <c r="F4" i="20"/>
  <c r="D4" i="20"/>
  <c r="F3" i="20"/>
  <c r="D3" i="20"/>
  <c r="F2" i="20"/>
  <c r="D2" i="20"/>
  <c r="G63" i="17"/>
  <c r="H63" i="17"/>
  <c r="W4" i="19"/>
  <c r="W63" i="19" s="1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8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63" i="19"/>
  <c r="V34" i="18"/>
  <c r="M29" i="19"/>
  <c r="M37" i="18"/>
  <c r="L29" i="19"/>
  <c r="L24" i="19"/>
  <c r="L37" i="18"/>
  <c r="U63" i="19"/>
  <c r="Q63" i="19"/>
  <c r="P63" i="19"/>
  <c r="K63" i="19"/>
  <c r="J63" i="19"/>
  <c r="I63" i="19"/>
  <c r="H63" i="19"/>
  <c r="G63" i="19"/>
  <c r="F62" i="19"/>
  <c r="D62" i="19"/>
  <c r="F61" i="19"/>
  <c r="D61" i="19"/>
  <c r="F60" i="19"/>
  <c r="D60" i="19"/>
  <c r="F59" i="19"/>
  <c r="D59" i="19"/>
  <c r="F58" i="19"/>
  <c r="D58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F51" i="19"/>
  <c r="D51" i="19"/>
  <c r="F50" i="19"/>
  <c r="D50" i="19"/>
  <c r="F49" i="19"/>
  <c r="D49" i="19"/>
  <c r="F48" i="19"/>
  <c r="D48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F41" i="19"/>
  <c r="D41" i="19"/>
  <c r="F40" i="19"/>
  <c r="D40" i="19"/>
  <c r="F39" i="19"/>
  <c r="D39" i="19"/>
  <c r="F38" i="19"/>
  <c r="D38" i="19"/>
  <c r="M63" i="19"/>
  <c r="L63" i="19"/>
  <c r="F37" i="19"/>
  <c r="D37" i="19"/>
  <c r="F36" i="19"/>
  <c r="D36" i="19"/>
  <c r="F35" i="19"/>
  <c r="D35" i="19"/>
  <c r="F34" i="19"/>
  <c r="D34" i="19"/>
  <c r="T63" i="19"/>
  <c r="N63" i="19"/>
  <c r="F33" i="19"/>
  <c r="D33" i="19"/>
  <c r="F32" i="19"/>
  <c r="D32" i="19"/>
  <c r="F31" i="19"/>
  <c r="D31" i="19"/>
  <c r="F30" i="19"/>
  <c r="D30" i="19"/>
  <c r="F29" i="19"/>
  <c r="D29" i="19"/>
  <c r="F28" i="19"/>
  <c r="D28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F21" i="19"/>
  <c r="D21" i="19"/>
  <c r="F20" i="19"/>
  <c r="D20" i="19"/>
  <c r="F19" i="19"/>
  <c r="D19" i="19"/>
  <c r="F18" i="19"/>
  <c r="D18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F5" i="19"/>
  <c r="D5" i="19"/>
  <c r="F4" i="19"/>
  <c r="D4" i="19"/>
  <c r="F3" i="19"/>
  <c r="D3" i="19"/>
  <c r="F2" i="19"/>
  <c r="D2" i="19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35" i="17"/>
  <c r="V33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41" i="17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N63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M63" i="18"/>
  <c r="L63" i="18"/>
  <c r="H63" i="18"/>
  <c r="G63" i="18"/>
  <c r="H63" i="14"/>
  <c r="G63" i="14"/>
  <c r="U63" i="18"/>
  <c r="Q63" i="18"/>
  <c r="P63" i="18"/>
  <c r="K63" i="18"/>
  <c r="J63" i="18"/>
  <c r="I63" i="18"/>
  <c r="F62" i="18"/>
  <c r="D62" i="18"/>
  <c r="F61" i="18"/>
  <c r="D61" i="18"/>
  <c r="F60" i="18"/>
  <c r="D60" i="18"/>
  <c r="F59" i="18"/>
  <c r="D59" i="18"/>
  <c r="F58" i="18"/>
  <c r="D58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F51" i="18"/>
  <c r="D51" i="18"/>
  <c r="F50" i="18"/>
  <c r="D50" i="18"/>
  <c r="F49" i="18"/>
  <c r="D49" i="18"/>
  <c r="F48" i="18"/>
  <c r="D48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F41" i="18"/>
  <c r="D41" i="18"/>
  <c r="F40" i="18"/>
  <c r="D40" i="18"/>
  <c r="F39" i="18"/>
  <c r="D39" i="18"/>
  <c r="F38" i="18"/>
  <c r="D38" i="18"/>
  <c r="F37" i="18"/>
  <c r="D37" i="18"/>
  <c r="F36" i="18"/>
  <c r="D36" i="18"/>
  <c r="F35" i="18"/>
  <c r="D35" i="18"/>
  <c r="F34" i="18"/>
  <c r="D34" i="18"/>
  <c r="W63" i="18"/>
  <c r="F33" i="18"/>
  <c r="D33" i="18"/>
  <c r="F32" i="18"/>
  <c r="D32" i="18"/>
  <c r="F31" i="18"/>
  <c r="D31" i="18"/>
  <c r="F30" i="18"/>
  <c r="D30" i="18"/>
  <c r="F29" i="18"/>
  <c r="D29" i="18"/>
  <c r="F28" i="18"/>
  <c r="D28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F21" i="18"/>
  <c r="D21" i="18"/>
  <c r="F20" i="18"/>
  <c r="D20" i="18"/>
  <c r="F19" i="18"/>
  <c r="D19" i="18"/>
  <c r="F18" i="18"/>
  <c r="D18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F11" i="18"/>
  <c r="D11" i="18"/>
  <c r="F10" i="18"/>
  <c r="D10" i="18"/>
  <c r="F9" i="18"/>
  <c r="D9" i="18"/>
  <c r="F8" i="18"/>
  <c r="D8" i="18"/>
  <c r="F7" i="18"/>
  <c r="D7" i="18"/>
  <c r="F6" i="18"/>
  <c r="D6" i="18"/>
  <c r="F5" i="18"/>
  <c r="D5" i="18"/>
  <c r="F4" i="18"/>
  <c r="D4" i="18"/>
  <c r="F3" i="18"/>
  <c r="D3" i="18"/>
  <c r="F2" i="18"/>
  <c r="D2" i="18"/>
  <c r="W33" i="17"/>
  <c r="W34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2" i="14"/>
  <c r="V33" i="17"/>
  <c r="V34" i="17"/>
  <c r="V35" i="17"/>
  <c r="V36" i="17"/>
  <c r="V37" i="17"/>
  <c r="V38" i="17"/>
  <c r="V39" i="17"/>
  <c r="V40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2" i="14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33" i="17"/>
  <c r="T63" i="17" s="1"/>
  <c r="Q63" i="17"/>
  <c r="N6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33" i="17"/>
  <c r="U63" i="17"/>
  <c r="P63" i="17"/>
  <c r="K63" i="17"/>
  <c r="J63" i="17"/>
  <c r="I63" i="17"/>
  <c r="F62" i="17"/>
  <c r="D62" i="17"/>
  <c r="F61" i="17"/>
  <c r="D61" i="17"/>
  <c r="F60" i="17"/>
  <c r="D60" i="17"/>
  <c r="F59" i="17"/>
  <c r="D59" i="17"/>
  <c r="F58" i="17"/>
  <c r="D58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F51" i="17"/>
  <c r="D51" i="17"/>
  <c r="F50" i="17"/>
  <c r="D50" i="17"/>
  <c r="F49" i="17"/>
  <c r="D49" i="17"/>
  <c r="F48" i="17"/>
  <c r="D48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F41" i="17"/>
  <c r="D41" i="17"/>
  <c r="F40" i="17"/>
  <c r="D40" i="17"/>
  <c r="F39" i="17"/>
  <c r="D39" i="17"/>
  <c r="F38" i="17"/>
  <c r="D38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F31" i="17"/>
  <c r="D31" i="17"/>
  <c r="F30" i="17"/>
  <c r="D30" i="17"/>
  <c r="F29" i="17"/>
  <c r="D29" i="17"/>
  <c r="F28" i="17"/>
  <c r="D28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F21" i="17"/>
  <c r="D21" i="17"/>
  <c r="F20" i="17"/>
  <c r="D20" i="17"/>
  <c r="F19" i="17"/>
  <c r="D19" i="17"/>
  <c r="F18" i="17"/>
  <c r="D18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F11" i="17"/>
  <c r="D11" i="17"/>
  <c r="F10" i="17"/>
  <c r="D10" i="17"/>
  <c r="F9" i="17"/>
  <c r="D9" i="17"/>
  <c r="F8" i="17"/>
  <c r="D8" i="17"/>
  <c r="F7" i="17"/>
  <c r="D7" i="17"/>
  <c r="F6" i="17"/>
  <c r="D6" i="17"/>
  <c r="F5" i="17"/>
  <c r="D5" i="17"/>
  <c r="F4" i="17"/>
  <c r="D4" i="17"/>
  <c r="F3" i="17"/>
  <c r="D3" i="17"/>
  <c r="W63" i="17"/>
  <c r="V63" i="17"/>
  <c r="F2" i="17"/>
  <c r="D2" i="17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63" i="14"/>
  <c r="I63" i="14"/>
  <c r="U63" i="14"/>
  <c r="T63" i="14"/>
  <c r="P63" i="14"/>
  <c r="K63" i="14"/>
  <c r="J63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63" i="14"/>
  <c r="F86" i="24" l="1"/>
  <c r="E86" i="24"/>
  <c r="E84" i="24"/>
  <c r="E85" i="24"/>
  <c r="E73" i="24"/>
  <c r="F73" i="24"/>
  <c r="E72" i="24"/>
  <c r="F74" i="24"/>
  <c r="E74" i="24"/>
  <c r="B20" i="24"/>
  <c r="D25" i="24" s="1"/>
  <c r="C25" i="24" s="1"/>
  <c r="D38" i="24"/>
  <c r="C38" i="24" s="1"/>
  <c r="E38" i="24" s="1"/>
  <c r="D40" i="24"/>
  <c r="C40" i="24" s="1"/>
  <c r="D27" i="24"/>
  <c r="C27" i="24" s="1"/>
  <c r="E27" i="24" s="1"/>
  <c r="D39" i="24"/>
  <c r="C39" i="24" s="1"/>
  <c r="E39" i="24" s="1"/>
  <c r="D37" i="24"/>
  <c r="C37" i="24" s="1"/>
  <c r="F62" i="14"/>
  <c r="D62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52" i="14"/>
  <c r="D52" i="14"/>
  <c r="F51" i="14"/>
  <c r="D51" i="14"/>
  <c r="F50" i="14"/>
  <c r="D50" i="14"/>
  <c r="F49" i="14"/>
  <c r="D49" i="14"/>
  <c r="F48" i="14"/>
  <c r="D48" i="14"/>
  <c r="F47" i="14"/>
  <c r="D47" i="14"/>
  <c r="F46" i="14"/>
  <c r="D46" i="14"/>
  <c r="F45" i="14"/>
  <c r="D45" i="14"/>
  <c r="F44" i="14"/>
  <c r="D44" i="14"/>
  <c r="F43" i="14"/>
  <c r="D43" i="14"/>
  <c r="F42" i="14"/>
  <c r="D42" i="14"/>
  <c r="F41" i="14"/>
  <c r="D41" i="14"/>
  <c r="F40" i="14"/>
  <c r="D40" i="14"/>
  <c r="F39" i="14"/>
  <c r="D39" i="14"/>
  <c r="F38" i="14"/>
  <c r="D38" i="14"/>
  <c r="F37" i="14"/>
  <c r="D37" i="14"/>
  <c r="F36" i="14"/>
  <c r="D36" i="14"/>
  <c r="F35" i="14"/>
  <c r="D35" i="14"/>
  <c r="F34" i="14"/>
  <c r="D34" i="14"/>
  <c r="F33" i="14"/>
  <c r="D33" i="14"/>
  <c r="F32" i="14"/>
  <c r="D32" i="14"/>
  <c r="F31" i="14"/>
  <c r="D31" i="14"/>
  <c r="F30" i="14"/>
  <c r="D30" i="14"/>
  <c r="F29" i="14"/>
  <c r="D29" i="14"/>
  <c r="F28" i="14"/>
  <c r="D28" i="14"/>
  <c r="F27" i="14"/>
  <c r="D27" i="14"/>
  <c r="F26" i="14"/>
  <c r="D26" i="14"/>
  <c r="F25" i="14"/>
  <c r="D25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F18" i="14"/>
  <c r="D18" i="14"/>
  <c r="F17" i="14"/>
  <c r="D17" i="14"/>
  <c r="F16" i="14"/>
  <c r="D16" i="14"/>
  <c r="F15" i="14"/>
  <c r="D15" i="14"/>
  <c r="F14" i="14"/>
  <c r="D14" i="14"/>
  <c r="F13" i="14"/>
  <c r="D13" i="14"/>
  <c r="F12" i="14"/>
  <c r="D12" i="14"/>
  <c r="F11" i="14"/>
  <c r="D11" i="14"/>
  <c r="F10" i="14"/>
  <c r="D10" i="14"/>
  <c r="F9" i="14"/>
  <c r="D9" i="14"/>
  <c r="F8" i="14"/>
  <c r="D8" i="14"/>
  <c r="F7" i="14"/>
  <c r="D7" i="14"/>
  <c r="F6" i="14"/>
  <c r="D6" i="14"/>
  <c r="F5" i="14"/>
  <c r="D5" i="14"/>
  <c r="F4" i="14"/>
  <c r="D4" i="14"/>
  <c r="F3" i="14"/>
  <c r="D3" i="14"/>
  <c r="F2" i="14"/>
  <c r="D2" i="14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2" i="10"/>
  <c r="E1748" i="1"/>
  <c r="E25" i="24" l="1"/>
  <c r="F25" i="24"/>
  <c r="D26" i="24"/>
  <c r="C26" i="24" s="1"/>
  <c r="E26" i="24" s="1"/>
  <c r="F38" i="24"/>
  <c r="D63" i="24"/>
  <c r="C63" i="24" s="1"/>
  <c r="D49" i="24"/>
  <c r="D48" i="24"/>
  <c r="C48" i="24" s="1"/>
  <c r="D71" i="24"/>
  <c r="C71" i="24" s="1"/>
  <c r="D64" i="24"/>
  <c r="C64" i="24" s="1"/>
  <c r="D50" i="24"/>
  <c r="C50" i="24" s="1"/>
  <c r="D36" i="24"/>
  <c r="C36" i="24" s="1"/>
  <c r="F36" i="24" s="1"/>
  <c r="D88" i="24"/>
  <c r="C88" i="24" s="1"/>
  <c r="D76" i="24"/>
  <c r="C76" i="24" s="1"/>
  <c r="D59" i="24"/>
  <c r="C59" i="24" s="1"/>
  <c r="D61" i="24"/>
  <c r="C61" i="24" s="1"/>
  <c r="D60" i="24"/>
  <c r="C60" i="24" s="1"/>
  <c r="D51" i="24"/>
  <c r="D83" i="24"/>
  <c r="C83" i="24" s="1"/>
  <c r="D35" i="24"/>
  <c r="C35" i="24" s="1"/>
  <c r="F35" i="24" s="1"/>
  <c r="D62" i="24"/>
  <c r="C62" i="24" s="1"/>
  <c r="D47" i="24"/>
  <c r="C47" i="24" s="1"/>
  <c r="D52" i="24"/>
  <c r="C52" i="24" s="1"/>
  <c r="D28" i="24"/>
  <c r="C28" i="24" s="1"/>
  <c r="D23" i="24"/>
  <c r="C23" i="24" s="1"/>
  <c r="E35" i="24" s="1"/>
  <c r="F27" i="24"/>
  <c r="D24" i="24"/>
  <c r="C24" i="24" s="1"/>
  <c r="E24" i="24" s="1"/>
  <c r="C51" i="24"/>
  <c r="C49" i="24"/>
  <c r="F39" i="24"/>
  <c r="F24" i="24"/>
  <c r="F37" i="24"/>
  <c r="E37" i="24"/>
  <c r="E40" i="24"/>
  <c r="F40" i="2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2" i="1"/>
  <c r="D1084" i="1"/>
  <c r="C1084" i="1" s="1"/>
  <c r="D1085" i="1"/>
  <c r="C1085" i="1" s="1"/>
  <c r="D1086" i="1"/>
  <c r="C1086" i="1" s="1"/>
  <c r="D1087" i="1"/>
  <c r="C1087" i="1" s="1"/>
  <c r="D1088" i="1"/>
  <c r="C1088" i="1" s="1"/>
  <c r="D1089" i="1"/>
  <c r="C1089" i="1" s="1"/>
  <c r="D1135" i="1"/>
  <c r="C1135" i="1" s="1"/>
  <c r="D1136" i="1"/>
  <c r="C1136" i="1" s="1"/>
  <c r="D1137" i="1"/>
  <c r="C1137" i="1" s="1"/>
  <c r="D1138" i="1"/>
  <c r="C1138" i="1" s="1"/>
  <c r="D1139" i="1"/>
  <c r="C1139" i="1" s="1"/>
  <c r="D1140" i="1"/>
  <c r="C1140" i="1" s="1"/>
  <c r="D1141" i="1"/>
  <c r="C1141" i="1" s="1"/>
  <c r="D1168" i="1"/>
  <c r="C1168" i="1" s="1"/>
  <c r="D1169" i="1"/>
  <c r="C1169" i="1" s="1"/>
  <c r="D1170" i="1"/>
  <c r="C1170" i="1" s="1"/>
  <c r="D1171" i="1"/>
  <c r="C1171" i="1" s="1"/>
  <c r="D1172" i="1"/>
  <c r="C1172" i="1" s="1"/>
  <c r="D1173" i="1"/>
  <c r="C1173" i="1" s="1"/>
  <c r="D1174" i="1"/>
  <c r="C1174" i="1" s="1"/>
  <c r="D1201" i="1"/>
  <c r="C1201" i="1" s="1"/>
  <c r="D1202" i="1"/>
  <c r="C1202" i="1" s="1"/>
  <c r="D1203" i="1"/>
  <c r="C1203" i="1" s="1"/>
  <c r="D1204" i="1"/>
  <c r="C1204" i="1" s="1"/>
  <c r="D1205" i="1"/>
  <c r="C1205" i="1" s="1"/>
  <c r="D1206" i="1"/>
  <c r="C1206" i="1" s="1"/>
  <c r="D1207" i="1"/>
  <c r="C1207" i="1" s="1"/>
  <c r="D1228" i="1"/>
  <c r="C1228" i="1" s="1"/>
  <c r="D1229" i="1"/>
  <c r="C1229" i="1" s="1"/>
  <c r="D1230" i="1"/>
  <c r="C1230" i="1" s="1"/>
  <c r="D1231" i="1"/>
  <c r="C1231" i="1" s="1"/>
  <c r="D1232" i="1"/>
  <c r="C1232" i="1" s="1"/>
  <c r="D1233" i="1"/>
  <c r="C1233" i="1" s="1"/>
  <c r="D1234" i="1"/>
  <c r="C1234" i="1" s="1"/>
  <c r="D1255" i="1"/>
  <c r="C1255" i="1" s="1"/>
  <c r="D1256" i="1"/>
  <c r="C1256" i="1" s="1"/>
  <c r="D1257" i="1"/>
  <c r="C1257" i="1" s="1"/>
  <c r="D1258" i="1"/>
  <c r="C1258" i="1" s="1"/>
  <c r="D1259" i="1"/>
  <c r="C1259" i="1" s="1"/>
  <c r="D1260" i="1"/>
  <c r="C1260" i="1" s="1"/>
  <c r="D1261" i="1"/>
  <c r="C1261" i="1" s="1"/>
  <c r="D1282" i="1"/>
  <c r="C1282" i="1" s="1"/>
  <c r="D1283" i="1"/>
  <c r="C1283" i="1" s="1"/>
  <c r="D1284" i="1"/>
  <c r="C1284" i="1" s="1"/>
  <c r="D1285" i="1"/>
  <c r="C1285" i="1" s="1"/>
  <c r="D1286" i="1"/>
  <c r="C1286" i="1" s="1"/>
  <c r="D1287" i="1"/>
  <c r="C1287" i="1" s="1"/>
  <c r="D1288" i="1"/>
  <c r="C1288" i="1" s="1"/>
  <c r="D1309" i="1"/>
  <c r="C1309" i="1" s="1"/>
  <c r="D1310" i="1"/>
  <c r="C1310" i="1" s="1"/>
  <c r="D1311" i="1"/>
  <c r="C1311" i="1" s="1"/>
  <c r="D1312" i="1"/>
  <c r="C1312" i="1" s="1"/>
  <c r="D1313" i="1"/>
  <c r="C1313" i="1" s="1"/>
  <c r="D1314" i="1"/>
  <c r="C1314" i="1" s="1"/>
  <c r="D1315" i="1"/>
  <c r="C1315" i="1" s="1"/>
  <c r="D1336" i="1"/>
  <c r="C1336" i="1" s="1"/>
  <c r="D1337" i="1"/>
  <c r="C1337" i="1" s="1"/>
  <c r="D1338" i="1"/>
  <c r="C1338" i="1" s="1"/>
  <c r="D1339" i="1"/>
  <c r="C1339" i="1" s="1"/>
  <c r="D1340" i="1"/>
  <c r="C1340" i="1" s="1"/>
  <c r="D1341" i="1"/>
  <c r="C1341" i="1" s="1"/>
  <c r="D1342" i="1"/>
  <c r="C1342" i="1" s="1"/>
  <c r="D1363" i="1"/>
  <c r="C1363" i="1" s="1"/>
  <c r="D1364" i="1"/>
  <c r="C1364" i="1" s="1"/>
  <c r="D1365" i="1"/>
  <c r="C1365" i="1" s="1"/>
  <c r="D1366" i="1"/>
  <c r="C1366" i="1" s="1"/>
  <c r="D1367" i="1"/>
  <c r="C1367" i="1" s="1"/>
  <c r="D1368" i="1"/>
  <c r="C1368" i="1" s="1"/>
  <c r="D1369" i="1"/>
  <c r="C1369" i="1" s="1"/>
  <c r="D1390" i="1"/>
  <c r="C1390" i="1" s="1"/>
  <c r="D1391" i="1"/>
  <c r="C1391" i="1" s="1"/>
  <c r="D1392" i="1"/>
  <c r="C1392" i="1" s="1"/>
  <c r="D1393" i="1"/>
  <c r="C1393" i="1" s="1"/>
  <c r="D1394" i="1"/>
  <c r="C1394" i="1" s="1"/>
  <c r="D1395" i="1"/>
  <c r="C1395" i="1" s="1"/>
  <c r="D1396" i="1"/>
  <c r="C1396" i="1" s="1"/>
  <c r="D1417" i="1"/>
  <c r="C1417" i="1" s="1"/>
  <c r="D1418" i="1"/>
  <c r="C1418" i="1" s="1"/>
  <c r="D1419" i="1"/>
  <c r="C1419" i="1" s="1"/>
  <c r="D1420" i="1"/>
  <c r="C1420" i="1" s="1"/>
  <c r="D1421" i="1"/>
  <c r="C1421" i="1" s="1"/>
  <c r="D1422" i="1"/>
  <c r="C1422" i="1" s="1"/>
  <c r="D1423" i="1"/>
  <c r="C1423" i="1" s="1"/>
  <c r="D1444" i="1"/>
  <c r="C1444" i="1" s="1"/>
  <c r="D1445" i="1"/>
  <c r="C1445" i="1" s="1"/>
  <c r="D1446" i="1"/>
  <c r="C1446" i="1" s="1"/>
  <c r="D1447" i="1"/>
  <c r="C1447" i="1" s="1"/>
  <c r="D1448" i="1"/>
  <c r="C1448" i="1" s="1"/>
  <c r="D1449" i="1"/>
  <c r="C1449" i="1" s="1"/>
  <c r="D1450" i="1"/>
  <c r="C1450" i="1" s="1"/>
  <c r="D1471" i="1"/>
  <c r="C1471" i="1" s="1"/>
  <c r="D1472" i="1"/>
  <c r="C1472" i="1" s="1"/>
  <c r="D1473" i="1"/>
  <c r="C1473" i="1" s="1"/>
  <c r="D1474" i="1"/>
  <c r="C1474" i="1" s="1"/>
  <c r="D1475" i="1"/>
  <c r="C1475" i="1" s="1"/>
  <c r="D1476" i="1"/>
  <c r="C1476" i="1" s="1"/>
  <c r="D1477" i="1"/>
  <c r="C1477" i="1" s="1"/>
  <c r="D1498" i="1"/>
  <c r="C1498" i="1" s="1"/>
  <c r="D1499" i="1"/>
  <c r="C1499" i="1" s="1"/>
  <c r="D1500" i="1"/>
  <c r="C1500" i="1" s="1"/>
  <c r="D1501" i="1"/>
  <c r="C1501" i="1" s="1"/>
  <c r="D1502" i="1"/>
  <c r="C1502" i="1" s="1"/>
  <c r="D1503" i="1"/>
  <c r="C1503" i="1" s="1"/>
  <c r="D1504" i="1"/>
  <c r="C1504" i="1" s="1"/>
  <c r="D1525" i="1"/>
  <c r="C1525" i="1" s="1"/>
  <c r="D1526" i="1"/>
  <c r="C1526" i="1" s="1"/>
  <c r="D1527" i="1"/>
  <c r="C1527" i="1" s="1"/>
  <c r="D1528" i="1"/>
  <c r="C1528" i="1" s="1"/>
  <c r="D1529" i="1"/>
  <c r="C1529" i="1" s="1"/>
  <c r="D1530" i="1"/>
  <c r="C1530" i="1" s="1"/>
  <c r="D1531" i="1"/>
  <c r="C1531" i="1" s="1"/>
  <c r="D1552" i="1"/>
  <c r="C1552" i="1" s="1"/>
  <c r="D1553" i="1"/>
  <c r="C1553" i="1" s="1"/>
  <c r="D1554" i="1"/>
  <c r="C1554" i="1" s="1"/>
  <c r="D1555" i="1"/>
  <c r="C1555" i="1" s="1"/>
  <c r="D1556" i="1"/>
  <c r="C1556" i="1" s="1"/>
  <c r="D1557" i="1"/>
  <c r="C1557" i="1" s="1"/>
  <c r="D1558" i="1"/>
  <c r="C1558" i="1" s="1"/>
  <c r="D1579" i="1"/>
  <c r="C1579" i="1" s="1"/>
  <c r="D1580" i="1"/>
  <c r="C1580" i="1" s="1"/>
  <c r="D1581" i="1"/>
  <c r="C1581" i="1" s="1"/>
  <c r="D1582" i="1"/>
  <c r="C1582" i="1" s="1"/>
  <c r="D1583" i="1"/>
  <c r="C1583" i="1" s="1"/>
  <c r="D1584" i="1"/>
  <c r="C1584" i="1" s="1"/>
  <c r="D1585" i="1"/>
  <c r="C1585" i="1" s="1"/>
  <c r="D1606" i="1"/>
  <c r="C1606" i="1" s="1"/>
  <c r="D1607" i="1"/>
  <c r="C1607" i="1" s="1"/>
  <c r="D1608" i="1"/>
  <c r="C1608" i="1" s="1"/>
  <c r="D1609" i="1"/>
  <c r="C1609" i="1" s="1"/>
  <c r="D1610" i="1"/>
  <c r="C1610" i="1" s="1"/>
  <c r="D1611" i="1"/>
  <c r="C1611" i="1" s="1"/>
  <c r="D1612" i="1"/>
  <c r="C1612" i="1" s="1"/>
  <c r="D1633" i="1"/>
  <c r="C1633" i="1" s="1"/>
  <c r="D1634" i="1"/>
  <c r="C1634" i="1" s="1"/>
  <c r="D1635" i="1"/>
  <c r="C1635" i="1" s="1"/>
  <c r="D1636" i="1"/>
  <c r="C1636" i="1" s="1"/>
  <c r="D1637" i="1"/>
  <c r="C1637" i="1" s="1"/>
  <c r="D1638" i="1"/>
  <c r="C1638" i="1" s="1"/>
  <c r="D1639" i="1"/>
  <c r="C1639" i="1" s="1"/>
  <c r="D1660" i="1"/>
  <c r="C1660" i="1" s="1"/>
  <c r="D1661" i="1"/>
  <c r="C1661" i="1" s="1"/>
  <c r="D1662" i="1"/>
  <c r="C1662" i="1" s="1"/>
  <c r="D1663" i="1"/>
  <c r="C1663" i="1" s="1"/>
  <c r="D1664" i="1"/>
  <c r="C1664" i="1" s="1"/>
  <c r="D1665" i="1"/>
  <c r="C1665" i="1" s="1"/>
  <c r="D1666" i="1"/>
  <c r="C1666" i="1" s="1"/>
  <c r="D1687" i="1"/>
  <c r="C1687" i="1" s="1"/>
  <c r="D1688" i="1"/>
  <c r="C1688" i="1" s="1"/>
  <c r="D1689" i="1"/>
  <c r="C1689" i="1" s="1"/>
  <c r="D1690" i="1"/>
  <c r="C1690" i="1" s="1"/>
  <c r="D1691" i="1"/>
  <c r="C1691" i="1" s="1"/>
  <c r="D1692" i="1"/>
  <c r="C1692" i="1" s="1"/>
  <c r="D1713" i="1"/>
  <c r="C1713" i="1" s="1"/>
  <c r="D1714" i="1"/>
  <c r="C1714" i="1" s="1"/>
  <c r="D1715" i="1"/>
  <c r="C1715" i="1" s="1"/>
  <c r="D1716" i="1"/>
  <c r="C1716" i="1" s="1"/>
  <c r="D1717" i="1"/>
  <c r="C1717" i="1" s="1"/>
  <c r="D1718" i="1"/>
  <c r="C1718" i="1" s="1"/>
  <c r="D1739" i="1"/>
  <c r="C1739" i="1" s="1"/>
  <c r="D1740" i="1"/>
  <c r="C1740" i="1" s="1"/>
  <c r="D1741" i="1"/>
  <c r="C1741" i="1" s="1"/>
  <c r="D1742" i="1"/>
  <c r="C1742" i="1" s="1"/>
  <c r="D1743" i="1"/>
  <c r="C1743" i="1" s="1"/>
  <c r="D1744" i="1"/>
  <c r="C1744" i="1" s="1"/>
  <c r="D1765" i="1"/>
  <c r="C1765" i="1" s="1"/>
  <c r="D1766" i="1"/>
  <c r="C1766" i="1" s="1"/>
  <c r="D1767" i="1"/>
  <c r="C1767" i="1" s="1"/>
  <c r="D1768" i="1"/>
  <c r="C1768" i="1" s="1"/>
  <c r="D1769" i="1"/>
  <c r="C1769" i="1" s="1"/>
  <c r="D1770" i="1"/>
  <c r="C1770" i="1" s="1"/>
  <c r="D1791" i="1"/>
  <c r="C1791" i="1" s="1"/>
  <c r="D1792" i="1"/>
  <c r="C1792" i="1" s="1"/>
  <c r="D1793" i="1"/>
  <c r="C1793" i="1" s="1"/>
  <c r="D1794" i="1"/>
  <c r="C1794" i="1" s="1"/>
  <c r="D1795" i="1"/>
  <c r="C1795" i="1" s="1"/>
  <c r="D1796" i="1"/>
  <c r="C1796" i="1" s="1"/>
  <c r="D2" i="1"/>
  <c r="C2" i="1" s="1"/>
  <c r="D3" i="1"/>
  <c r="C3" i="1" s="1"/>
  <c r="D4" i="1"/>
  <c r="C4" i="1" s="1"/>
  <c r="D5" i="1"/>
  <c r="C5" i="1" s="1"/>
  <c r="D6" i="1"/>
  <c r="C6" i="1" s="1"/>
  <c r="D18" i="1"/>
  <c r="C18" i="1" s="1"/>
  <c r="D19" i="1"/>
  <c r="C19" i="1" s="1"/>
  <c r="D20" i="1"/>
  <c r="C20" i="1" s="1"/>
  <c r="D21" i="1"/>
  <c r="C21" i="1" s="1"/>
  <c r="D22" i="1"/>
  <c r="C22" i="1" s="1"/>
  <c r="D43" i="1"/>
  <c r="C43" i="1" s="1"/>
  <c r="D44" i="1"/>
  <c r="C44" i="1" s="1"/>
  <c r="D45" i="1"/>
  <c r="C45" i="1" s="1"/>
  <c r="D46" i="1"/>
  <c r="C46" i="1" s="1"/>
  <c r="D47" i="1"/>
  <c r="C47" i="1" s="1"/>
  <c r="D68" i="1"/>
  <c r="C68" i="1" s="1"/>
  <c r="D69" i="1"/>
  <c r="C69" i="1" s="1"/>
  <c r="D70" i="1"/>
  <c r="C70" i="1" s="1"/>
  <c r="D71" i="1"/>
  <c r="C71" i="1" s="1"/>
  <c r="D72" i="1"/>
  <c r="C72" i="1" s="1"/>
  <c r="D93" i="1"/>
  <c r="C93" i="1" s="1"/>
  <c r="D94" i="1"/>
  <c r="C94" i="1" s="1"/>
  <c r="D95" i="1"/>
  <c r="C95" i="1" s="1"/>
  <c r="D96" i="1"/>
  <c r="C96" i="1" s="1"/>
  <c r="D97" i="1"/>
  <c r="C97" i="1" s="1"/>
  <c r="D123" i="1"/>
  <c r="C123" i="1" s="1"/>
  <c r="D124" i="1"/>
  <c r="C124" i="1" s="1"/>
  <c r="D125" i="1"/>
  <c r="C125" i="1" s="1"/>
  <c r="D126" i="1"/>
  <c r="C126" i="1" s="1"/>
  <c r="D127" i="1"/>
  <c r="C127" i="1" s="1"/>
  <c r="D153" i="1"/>
  <c r="C153" i="1" s="1"/>
  <c r="D154" i="1"/>
  <c r="C154" i="1" s="1"/>
  <c r="D155" i="1"/>
  <c r="C155" i="1" s="1"/>
  <c r="D156" i="1"/>
  <c r="C156" i="1" s="1"/>
  <c r="D157" i="1"/>
  <c r="C157" i="1" s="1"/>
  <c r="D183" i="1"/>
  <c r="C183" i="1" s="1"/>
  <c r="D184" i="1"/>
  <c r="C184" i="1" s="1"/>
  <c r="D185" i="1"/>
  <c r="C185" i="1" s="1"/>
  <c r="D186" i="1"/>
  <c r="C186" i="1" s="1"/>
  <c r="D187" i="1"/>
  <c r="C187" i="1" s="1"/>
  <c r="D213" i="1"/>
  <c r="C213" i="1" s="1"/>
  <c r="D214" i="1"/>
  <c r="C214" i="1" s="1"/>
  <c r="D215" i="1"/>
  <c r="C215" i="1" s="1"/>
  <c r="D216" i="1"/>
  <c r="C216" i="1" s="1"/>
  <c r="D217" i="1"/>
  <c r="C217" i="1" s="1"/>
  <c r="D243" i="1"/>
  <c r="C243" i="1" s="1"/>
  <c r="D244" i="1"/>
  <c r="C244" i="1" s="1"/>
  <c r="D245" i="1"/>
  <c r="C245" i="1" s="1"/>
  <c r="D246" i="1"/>
  <c r="C246" i="1" s="1"/>
  <c r="D247" i="1"/>
  <c r="C247" i="1" s="1"/>
  <c r="D273" i="1"/>
  <c r="C273" i="1" s="1"/>
  <c r="D274" i="1"/>
  <c r="C274" i="1" s="1"/>
  <c r="D275" i="1"/>
  <c r="C275" i="1" s="1"/>
  <c r="D276" i="1"/>
  <c r="C276" i="1" s="1"/>
  <c r="D277" i="1"/>
  <c r="C277" i="1" s="1"/>
  <c r="D303" i="1"/>
  <c r="C303" i="1" s="1"/>
  <c r="D304" i="1"/>
  <c r="C304" i="1" s="1"/>
  <c r="D305" i="1"/>
  <c r="C305" i="1" s="1"/>
  <c r="D306" i="1"/>
  <c r="C306" i="1" s="1"/>
  <c r="D307" i="1"/>
  <c r="C307" i="1" s="1"/>
  <c r="D333" i="1"/>
  <c r="C333" i="1" s="1"/>
  <c r="D334" i="1"/>
  <c r="C334" i="1" s="1"/>
  <c r="D335" i="1"/>
  <c r="C335" i="1" s="1"/>
  <c r="D336" i="1"/>
  <c r="C336" i="1" s="1"/>
  <c r="D337" i="1"/>
  <c r="C337" i="1" s="1"/>
  <c r="D363" i="1"/>
  <c r="C363" i="1" s="1"/>
  <c r="D364" i="1"/>
  <c r="C364" i="1" s="1"/>
  <c r="D365" i="1"/>
  <c r="C365" i="1" s="1"/>
  <c r="D366" i="1"/>
  <c r="C366" i="1" s="1"/>
  <c r="D367" i="1"/>
  <c r="C367" i="1" s="1"/>
  <c r="D393" i="1"/>
  <c r="C393" i="1" s="1"/>
  <c r="D394" i="1"/>
  <c r="C394" i="1" s="1"/>
  <c r="D395" i="1"/>
  <c r="C395" i="1" s="1"/>
  <c r="D396" i="1"/>
  <c r="C396" i="1" s="1"/>
  <c r="D397" i="1"/>
  <c r="C397" i="1" s="1"/>
  <c r="D423" i="1"/>
  <c r="C423" i="1" s="1"/>
  <c r="D424" i="1"/>
  <c r="C424" i="1" s="1"/>
  <c r="D425" i="1"/>
  <c r="C425" i="1" s="1"/>
  <c r="D426" i="1"/>
  <c r="C426" i="1" s="1"/>
  <c r="D427" i="1"/>
  <c r="C427" i="1" s="1"/>
  <c r="D453" i="1"/>
  <c r="C453" i="1" s="1"/>
  <c r="D454" i="1"/>
  <c r="C454" i="1" s="1"/>
  <c r="D455" i="1"/>
  <c r="C455" i="1" s="1"/>
  <c r="D456" i="1"/>
  <c r="C456" i="1" s="1"/>
  <c r="D457" i="1"/>
  <c r="C457" i="1" s="1"/>
  <c r="D483" i="1"/>
  <c r="C483" i="1" s="1"/>
  <c r="D484" i="1"/>
  <c r="C484" i="1" s="1"/>
  <c r="D485" i="1"/>
  <c r="C485" i="1" s="1"/>
  <c r="D486" i="1"/>
  <c r="C486" i="1" s="1"/>
  <c r="D487" i="1"/>
  <c r="C487" i="1" s="1"/>
  <c r="D513" i="1"/>
  <c r="C513" i="1" s="1"/>
  <c r="D514" i="1"/>
  <c r="C514" i="1" s="1"/>
  <c r="D515" i="1"/>
  <c r="C515" i="1" s="1"/>
  <c r="D516" i="1"/>
  <c r="C516" i="1" s="1"/>
  <c r="D517" i="1"/>
  <c r="C517" i="1" s="1"/>
  <c r="D543" i="1"/>
  <c r="C543" i="1" s="1"/>
  <c r="D544" i="1"/>
  <c r="C544" i="1" s="1"/>
  <c r="D545" i="1"/>
  <c r="C545" i="1" s="1"/>
  <c r="D546" i="1"/>
  <c r="C546" i="1" s="1"/>
  <c r="D547" i="1"/>
  <c r="C547" i="1" s="1"/>
  <c r="D573" i="1"/>
  <c r="C573" i="1" s="1"/>
  <c r="D574" i="1"/>
  <c r="C574" i="1" s="1"/>
  <c r="D575" i="1"/>
  <c r="C575" i="1" s="1"/>
  <c r="D576" i="1"/>
  <c r="C576" i="1" s="1"/>
  <c r="D577" i="1"/>
  <c r="C577" i="1" s="1"/>
  <c r="D603" i="1"/>
  <c r="C603" i="1" s="1"/>
  <c r="D604" i="1"/>
  <c r="C604" i="1" s="1"/>
  <c r="D605" i="1"/>
  <c r="C605" i="1" s="1"/>
  <c r="D606" i="1"/>
  <c r="C606" i="1" s="1"/>
  <c r="D607" i="1"/>
  <c r="C607" i="1" s="1"/>
  <c r="D633" i="1"/>
  <c r="C633" i="1" s="1"/>
  <c r="D634" i="1"/>
  <c r="C634" i="1" s="1"/>
  <c r="D635" i="1"/>
  <c r="C635" i="1" s="1"/>
  <c r="D636" i="1"/>
  <c r="C636" i="1" s="1"/>
  <c r="D637" i="1"/>
  <c r="C637" i="1" s="1"/>
  <c r="D664" i="1"/>
  <c r="C664" i="1" s="1"/>
  <c r="D665" i="1"/>
  <c r="C665" i="1" s="1"/>
  <c r="D666" i="1"/>
  <c r="C666" i="1" s="1"/>
  <c r="D667" i="1"/>
  <c r="C667" i="1" s="1"/>
  <c r="D668" i="1"/>
  <c r="C668" i="1" s="1"/>
  <c r="D695" i="1"/>
  <c r="C695" i="1" s="1"/>
  <c r="D696" i="1"/>
  <c r="C696" i="1" s="1"/>
  <c r="D697" i="1"/>
  <c r="C697" i="1" s="1"/>
  <c r="D698" i="1"/>
  <c r="C698" i="1" s="1"/>
  <c r="D699" i="1"/>
  <c r="C699" i="1" s="1"/>
  <c r="D726" i="1"/>
  <c r="C726" i="1" s="1"/>
  <c r="D727" i="1"/>
  <c r="C727" i="1" s="1"/>
  <c r="D728" i="1"/>
  <c r="C728" i="1" s="1"/>
  <c r="D729" i="1"/>
  <c r="C729" i="1" s="1"/>
  <c r="D730" i="1"/>
  <c r="C730" i="1" s="1"/>
  <c r="D757" i="1"/>
  <c r="C757" i="1" s="1"/>
  <c r="D758" i="1"/>
  <c r="C758" i="1" s="1"/>
  <c r="D759" i="1"/>
  <c r="C759" i="1" s="1"/>
  <c r="D760" i="1"/>
  <c r="C760" i="1" s="1"/>
  <c r="D761" i="1"/>
  <c r="C761" i="1" s="1"/>
  <c r="D788" i="1"/>
  <c r="C788" i="1" s="1"/>
  <c r="D789" i="1"/>
  <c r="C789" i="1" s="1"/>
  <c r="D790" i="1"/>
  <c r="C790" i="1" s="1"/>
  <c r="D791" i="1"/>
  <c r="C791" i="1" s="1"/>
  <c r="D792" i="1"/>
  <c r="C792" i="1" s="1"/>
  <c r="D819" i="1"/>
  <c r="C819" i="1" s="1"/>
  <c r="D820" i="1"/>
  <c r="C820" i="1" s="1"/>
  <c r="D821" i="1"/>
  <c r="C821" i="1" s="1"/>
  <c r="D822" i="1"/>
  <c r="C822" i="1" s="1"/>
  <c r="D823" i="1"/>
  <c r="C823" i="1" s="1"/>
  <c r="D850" i="1"/>
  <c r="C850" i="1" s="1"/>
  <c r="D851" i="1"/>
  <c r="C851" i="1" s="1"/>
  <c r="D852" i="1"/>
  <c r="C852" i="1" s="1"/>
  <c r="D853" i="1"/>
  <c r="C853" i="1" s="1"/>
  <c r="D854" i="1"/>
  <c r="C854" i="1" s="1"/>
  <c r="D881" i="1"/>
  <c r="C881" i="1" s="1"/>
  <c r="D882" i="1"/>
  <c r="C882" i="1" s="1"/>
  <c r="D883" i="1"/>
  <c r="C883" i="1" s="1"/>
  <c r="D884" i="1"/>
  <c r="C884" i="1" s="1"/>
  <c r="D885" i="1"/>
  <c r="C885" i="1" s="1"/>
  <c r="D912" i="1"/>
  <c r="C912" i="1" s="1"/>
  <c r="D913" i="1"/>
  <c r="C913" i="1" s="1"/>
  <c r="D914" i="1"/>
  <c r="C914" i="1" s="1"/>
  <c r="D915" i="1"/>
  <c r="C915" i="1" s="1"/>
  <c r="D951" i="1"/>
  <c r="C951" i="1" s="1"/>
  <c r="D952" i="1"/>
  <c r="C952" i="1" s="1"/>
  <c r="D953" i="1"/>
  <c r="C953" i="1" s="1"/>
  <c r="D954" i="1"/>
  <c r="C954" i="1" s="1"/>
  <c r="D995" i="1"/>
  <c r="C995" i="1" s="1"/>
  <c r="D996" i="1"/>
  <c r="C996" i="1" s="1"/>
  <c r="D997" i="1"/>
  <c r="C997" i="1" s="1"/>
  <c r="D998" i="1"/>
  <c r="C998" i="1" s="1"/>
  <c r="D1039" i="1"/>
  <c r="C1039" i="1" s="1"/>
  <c r="D1040" i="1"/>
  <c r="C1040" i="1" s="1"/>
  <c r="D1041" i="1"/>
  <c r="C1041" i="1" s="1"/>
  <c r="D1042" i="1"/>
  <c r="C1042" i="1" s="1"/>
  <c r="D1090" i="1"/>
  <c r="C1090" i="1" s="1"/>
  <c r="D1091" i="1"/>
  <c r="C1091" i="1" s="1"/>
  <c r="D1092" i="1"/>
  <c r="C1092" i="1" s="1"/>
  <c r="D1093" i="1"/>
  <c r="C1093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99" i="1"/>
  <c r="C999" i="1" s="1"/>
  <c r="D1000" i="1"/>
  <c r="C1000" i="1" s="1"/>
  <c r="D1001" i="1"/>
  <c r="C1001" i="1" s="1"/>
  <c r="D1002" i="1"/>
  <c r="C1002" i="1" s="1"/>
  <c r="D1003" i="1"/>
  <c r="C1003" i="1" s="1"/>
  <c r="D1004" i="1"/>
  <c r="C1004" i="1" s="1"/>
  <c r="D1005" i="1"/>
  <c r="C1005" i="1" s="1"/>
  <c r="D1043" i="1"/>
  <c r="C1043" i="1" s="1"/>
  <c r="D1044" i="1"/>
  <c r="C1044" i="1" s="1"/>
  <c r="D1045" i="1"/>
  <c r="C1045" i="1" s="1"/>
  <c r="D1046" i="1"/>
  <c r="C1046" i="1" s="1"/>
  <c r="D1047" i="1"/>
  <c r="C1047" i="1" s="1"/>
  <c r="D1048" i="1"/>
  <c r="C1048" i="1" s="1"/>
  <c r="D1049" i="1"/>
  <c r="C1049" i="1" s="1"/>
  <c r="D1094" i="1"/>
  <c r="C1094" i="1" s="1"/>
  <c r="D1095" i="1"/>
  <c r="C1095" i="1" s="1"/>
  <c r="D1096" i="1"/>
  <c r="C1096" i="1" s="1"/>
  <c r="D1097" i="1"/>
  <c r="C1097" i="1" s="1"/>
  <c r="D1098" i="1"/>
  <c r="C1098" i="1" s="1"/>
  <c r="D1099" i="1"/>
  <c r="C1099" i="1" s="1"/>
  <c r="D1100" i="1"/>
  <c r="C1100" i="1" s="1"/>
  <c r="D1142" i="1"/>
  <c r="C1142" i="1" s="1"/>
  <c r="D1143" i="1"/>
  <c r="C1143" i="1" s="1"/>
  <c r="D1144" i="1"/>
  <c r="C1144" i="1" s="1"/>
  <c r="D1145" i="1"/>
  <c r="C1145" i="1" s="1"/>
  <c r="D1146" i="1"/>
  <c r="C1146" i="1" s="1"/>
  <c r="D1147" i="1"/>
  <c r="C1147" i="1" s="1"/>
  <c r="D1148" i="1"/>
  <c r="C1148" i="1" s="1"/>
  <c r="D1175" i="1"/>
  <c r="C1175" i="1" s="1"/>
  <c r="D1176" i="1"/>
  <c r="C1176" i="1" s="1"/>
  <c r="D1177" i="1"/>
  <c r="C1177" i="1" s="1"/>
  <c r="D1178" i="1"/>
  <c r="C1178" i="1" s="1"/>
  <c r="D1179" i="1"/>
  <c r="C1179" i="1" s="1"/>
  <c r="D1180" i="1"/>
  <c r="C1180" i="1" s="1"/>
  <c r="D1181" i="1"/>
  <c r="C1181" i="1" s="1"/>
  <c r="D1208" i="1"/>
  <c r="C1208" i="1" s="1"/>
  <c r="D1209" i="1"/>
  <c r="C1209" i="1" s="1"/>
  <c r="D1210" i="1"/>
  <c r="C1210" i="1" s="1"/>
  <c r="D1211" i="1"/>
  <c r="C1211" i="1" s="1"/>
  <c r="D1212" i="1"/>
  <c r="C1212" i="1" s="1"/>
  <c r="D1213" i="1"/>
  <c r="C1213" i="1" s="1"/>
  <c r="D1214" i="1"/>
  <c r="C1214" i="1" s="1"/>
  <c r="D1235" i="1"/>
  <c r="C1235" i="1" s="1"/>
  <c r="D1236" i="1"/>
  <c r="C1236" i="1" s="1"/>
  <c r="D1237" i="1"/>
  <c r="C1237" i="1" s="1"/>
  <c r="D1238" i="1"/>
  <c r="C1238" i="1" s="1"/>
  <c r="D1239" i="1"/>
  <c r="C1239" i="1" s="1"/>
  <c r="D1240" i="1"/>
  <c r="C1240" i="1" s="1"/>
  <c r="D1241" i="1"/>
  <c r="C1241" i="1" s="1"/>
  <c r="D1262" i="1"/>
  <c r="C1262" i="1" s="1"/>
  <c r="D1263" i="1"/>
  <c r="C1263" i="1" s="1"/>
  <c r="D1264" i="1"/>
  <c r="C1264" i="1" s="1"/>
  <c r="D1265" i="1"/>
  <c r="C1265" i="1" s="1"/>
  <c r="D1266" i="1"/>
  <c r="C1266" i="1" s="1"/>
  <c r="D1267" i="1"/>
  <c r="C1267" i="1" s="1"/>
  <c r="D1268" i="1"/>
  <c r="C1268" i="1" s="1"/>
  <c r="D1289" i="1"/>
  <c r="C1289" i="1" s="1"/>
  <c r="D1290" i="1"/>
  <c r="C1290" i="1" s="1"/>
  <c r="D1291" i="1"/>
  <c r="C1291" i="1" s="1"/>
  <c r="D1292" i="1"/>
  <c r="C1292" i="1" s="1"/>
  <c r="D1293" i="1"/>
  <c r="C1293" i="1" s="1"/>
  <c r="D1294" i="1"/>
  <c r="C1294" i="1" s="1"/>
  <c r="D1295" i="1"/>
  <c r="C1295" i="1" s="1"/>
  <c r="D1316" i="1"/>
  <c r="C1316" i="1" s="1"/>
  <c r="D1317" i="1"/>
  <c r="C1317" i="1" s="1"/>
  <c r="D1318" i="1"/>
  <c r="C1318" i="1" s="1"/>
  <c r="D1319" i="1"/>
  <c r="C1319" i="1" s="1"/>
  <c r="D1320" i="1"/>
  <c r="C1320" i="1" s="1"/>
  <c r="D1321" i="1"/>
  <c r="C1321" i="1" s="1"/>
  <c r="D1322" i="1"/>
  <c r="C1322" i="1" s="1"/>
  <c r="D1343" i="1"/>
  <c r="C1343" i="1" s="1"/>
  <c r="D1344" i="1"/>
  <c r="C1344" i="1" s="1"/>
  <c r="D1345" i="1"/>
  <c r="C1345" i="1" s="1"/>
  <c r="D1346" i="1"/>
  <c r="C1346" i="1" s="1"/>
  <c r="D1347" i="1"/>
  <c r="C1347" i="1" s="1"/>
  <c r="D1348" i="1"/>
  <c r="C1348" i="1" s="1"/>
  <c r="D1349" i="1"/>
  <c r="C1349" i="1" s="1"/>
  <c r="D1370" i="1"/>
  <c r="C1370" i="1" s="1"/>
  <c r="D1371" i="1"/>
  <c r="C1371" i="1" s="1"/>
  <c r="D1372" i="1"/>
  <c r="C1372" i="1" s="1"/>
  <c r="D1373" i="1"/>
  <c r="C1373" i="1" s="1"/>
  <c r="D1374" i="1"/>
  <c r="C1374" i="1" s="1"/>
  <c r="D1375" i="1"/>
  <c r="C1375" i="1" s="1"/>
  <c r="D1376" i="1"/>
  <c r="C1376" i="1" s="1"/>
  <c r="D1397" i="1"/>
  <c r="C1397" i="1" s="1"/>
  <c r="D1398" i="1"/>
  <c r="C1398" i="1" s="1"/>
  <c r="D1399" i="1"/>
  <c r="C1399" i="1" s="1"/>
  <c r="D1400" i="1"/>
  <c r="C1400" i="1" s="1"/>
  <c r="D1401" i="1"/>
  <c r="C1401" i="1" s="1"/>
  <c r="D1402" i="1"/>
  <c r="C1402" i="1" s="1"/>
  <c r="D1403" i="1"/>
  <c r="C1403" i="1" s="1"/>
  <c r="D1424" i="1"/>
  <c r="C1424" i="1" s="1"/>
  <c r="D1425" i="1"/>
  <c r="C1425" i="1" s="1"/>
  <c r="D1426" i="1"/>
  <c r="C1426" i="1" s="1"/>
  <c r="D1427" i="1"/>
  <c r="C1427" i="1" s="1"/>
  <c r="D1428" i="1"/>
  <c r="C1428" i="1" s="1"/>
  <c r="D1429" i="1"/>
  <c r="C1429" i="1" s="1"/>
  <c r="D1430" i="1"/>
  <c r="C1430" i="1" s="1"/>
  <c r="D1451" i="1"/>
  <c r="C1451" i="1" s="1"/>
  <c r="D1452" i="1"/>
  <c r="C1452" i="1" s="1"/>
  <c r="D1453" i="1"/>
  <c r="C1453" i="1" s="1"/>
  <c r="D1454" i="1"/>
  <c r="C1454" i="1" s="1"/>
  <c r="D1455" i="1"/>
  <c r="C1455" i="1" s="1"/>
  <c r="D1456" i="1"/>
  <c r="C1456" i="1" s="1"/>
  <c r="D1457" i="1"/>
  <c r="C1457" i="1" s="1"/>
  <c r="D1478" i="1"/>
  <c r="C1478" i="1" s="1"/>
  <c r="D1479" i="1"/>
  <c r="C1479" i="1" s="1"/>
  <c r="D1480" i="1"/>
  <c r="C1480" i="1" s="1"/>
  <c r="D1481" i="1"/>
  <c r="C1481" i="1" s="1"/>
  <c r="D1482" i="1"/>
  <c r="C1482" i="1" s="1"/>
  <c r="D1483" i="1"/>
  <c r="C1483" i="1" s="1"/>
  <c r="D1484" i="1"/>
  <c r="C1484" i="1" s="1"/>
  <c r="D1505" i="1"/>
  <c r="C1505" i="1" s="1"/>
  <c r="D1506" i="1"/>
  <c r="C1506" i="1" s="1"/>
  <c r="D1507" i="1"/>
  <c r="C1507" i="1" s="1"/>
  <c r="D1508" i="1"/>
  <c r="C1508" i="1" s="1"/>
  <c r="D1509" i="1"/>
  <c r="C1509" i="1" s="1"/>
  <c r="D1510" i="1"/>
  <c r="C1510" i="1" s="1"/>
  <c r="D1511" i="1"/>
  <c r="C1511" i="1" s="1"/>
  <c r="D1532" i="1"/>
  <c r="C1532" i="1" s="1"/>
  <c r="D1533" i="1"/>
  <c r="C1533" i="1" s="1"/>
  <c r="D1534" i="1"/>
  <c r="C1534" i="1" s="1"/>
  <c r="D1535" i="1"/>
  <c r="C1535" i="1" s="1"/>
  <c r="D1536" i="1"/>
  <c r="C1536" i="1" s="1"/>
  <c r="D1537" i="1"/>
  <c r="C1537" i="1" s="1"/>
  <c r="D1538" i="1"/>
  <c r="C1538" i="1" s="1"/>
  <c r="D1559" i="1"/>
  <c r="C1559" i="1" s="1"/>
  <c r="D1560" i="1"/>
  <c r="C1560" i="1" s="1"/>
  <c r="D1561" i="1"/>
  <c r="C1561" i="1" s="1"/>
  <c r="D1562" i="1"/>
  <c r="C1562" i="1" s="1"/>
  <c r="D1563" i="1"/>
  <c r="C1563" i="1" s="1"/>
  <c r="D1564" i="1"/>
  <c r="C1564" i="1" s="1"/>
  <c r="D1565" i="1"/>
  <c r="C1565" i="1" s="1"/>
  <c r="D1586" i="1"/>
  <c r="C1586" i="1" s="1"/>
  <c r="D1587" i="1"/>
  <c r="C1587" i="1" s="1"/>
  <c r="D1588" i="1"/>
  <c r="C1588" i="1" s="1"/>
  <c r="D1589" i="1"/>
  <c r="C1589" i="1" s="1"/>
  <c r="D1590" i="1"/>
  <c r="C1590" i="1" s="1"/>
  <c r="D1591" i="1"/>
  <c r="C1591" i="1" s="1"/>
  <c r="D1592" i="1"/>
  <c r="C1592" i="1" s="1"/>
  <c r="D1613" i="1"/>
  <c r="C1613" i="1" s="1"/>
  <c r="D1614" i="1"/>
  <c r="C1614" i="1" s="1"/>
  <c r="D1615" i="1"/>
  <c r="C1615" i="1" s="1"/>
  <c r="D1616" i="1"/>
  <c r="C1616" i="1" s="1"/>
  <c r="D1617" i="1"/>
  <c r="C1617" i="1" s="1"/>
  <c r="D1618" i="1"/>
  <c r="C1618" i="1" s="1"/>
  <c r="D1619" i="1"/>
  <c r="C1619" i="1" s="1"/>
  <c r="D1640" i="1"/>
  <c r="C1640" i="1" s="1"/>
  <c r="D1641" i="1"/>
  <c r="C1641" i="1" s="1"/>
  <c r="D1642" i="1"/>
  <c r="C1642" i="1" s="1"/>
  <c r="D1643" i="1"/>
  <c r="C1643" i="1" s="1"/>
  <c r="D1644" i="1"/>
  <c r="C1644" i="1" s="1"/>
  <c r="D1645" i="1"/>
  <c r="C1645" i="1" s="1"/>
  <c r="D1646" i="1"/>
  <c r="C1646" i="1" s="1"/>
  <c r="D1667" i="1"/>
  <c r="C1667" i="1" s="1"/>
  <c r="D1668" i="1"/>
  <c r="C1668" i="1" s="1"/>
  <c r="D1669" i="1"/>
  <c r="C1669" i="1" s="1"/>
  <c r="D1670" i="1"/>
  <c r="C1670" i="1" s="1"/>
  <c r="D1671" i="1"/>
  <c r="C1671" i="1" s="1"/>
  <c r="D1672" i="1"/>
  <c r="C1672" i="1" s="1"/>
  <c r="D1673" i="1"/>
  <c r="C1673" i="1" s="1"/>
  <c r="D1693" i="1"/>
  <c r="C1693" i="1" s="1"/>
  <c r="D1694" i="1"/>
  <c r="C1694" i="1" s="1"/>
  <c r="D1695" i="1"/>
  <c r="C1695" i="1" s="1"/>
  <c r="D1696" i="1"/>
  <c r="C1696" i="1" s="1"/>
  <c r="D1697" i="1"/>
  <c r="C1697" i="1" s="1"/>
  <c r="D1698" i="1"/>
  <c r="C1698" i="1" s="1"/>
  <c r="D1699" i="1"/>
  <c r="C1699" i="1" s="1"/>
  <c r="D1719" i="1"/>
  <c r="C1719" i="1" s="1"/>
  <c r="D1720" i="1"/>
  <c r="C1720" i="1" s="1"/>
  <c r="D1721" i="1"/>
  <c r="C1721" i="1" s="1"/>
  <c r="D1722" i="1"/>
  <c r="C1722" i="1" s="1"/>
  <c r="D1723" i="1"/>
  <c r="C1723" i="1" s="1"/>
  <c r="D1724" i="1"/>
  <c r="C1724" i="1" s="1"/>
  <c r="D1725" i="1"/>
  <c r="C1725" i="1" s="1"/>
  <c r="D1745" i="1"/>
  <c r="C1745" i="1" s="1"/>
  <c r="D1746" i="1"/>
  <c r="C1746" i="1" s="1"/>
  <c r="D1747" i="1"/>
  <c r="C1747" i="1" s="1"/>
  <c r="D1748" i="1"/>
  <c r="C1748" i="1" s="1"/>
  <c r="D1749" i="1"/>
  <c r="C1749" i="1" s="1"/>
  <c r="D1750" i="1"/>
  <c r="C1750" i="1" s="1"/>
  <c r="D1751" i="1"/>
  <c r="C1751" i="1" s="1"/>
  <c r="D1771" i="1"/>
  <c r="C1771" i="1" s="1"/>
  <c r="D1772" i="1"/>
  <c r="C1772" i="1" s="1"/>
  <c r="D1773" i="1"/>
  <c r="C1773" i="1" s="1"/>
  <c r="D1774" i="1"/>
  <c r="C1774" i="1" s="1"/>
  <c r="D1775" i="1"/>
  <c r="C1775" i="1" s="1"/>
  <c r="D1776" i="1"/>
  <c r="C1776" i="1" s="1"/>
  <c r="D1777" i="1"/>
  <c r="C1777" i="1" s="1"/>
  <c r="D1797" i="1"/>
  <c r="C1797" i="1" s="1"/>
  <c r="D1798" i="1"/>
  <c r="C1798" i="1" s="1"/>
  <c r="D1799" i="1"/>
  <c r="C1799" i="1" s="1"/>
  <c r="D1800" i="1"/>
  <c r="C1800" i="1" s="1"/>
  <c r="D1801" i="1"/>
  <c r="C1801" i="1" s="1"/>
  <c r="D1802" i="1"/>
  <c r="C1802" i="1" s="1"/>
  <c r="D98" i="1"/>
  <c r="C98" i="1" s="1"/>
  <c r="D99" i="1"/>
  <c r="C99" i="1" s="1"/>
  <c r="D100" i="1"/>
  <c r="C100" i="1" s="1"/>
  <c r="D101" i="1"/>
  <c r="C101" i="1" s="1"/>
  <c r="D102" i="1"/>
  <c r="C102" i="1" s="1"/>
  <c r="D128" i="1"/>
  <c r="C128" i="1" s="1"/>
  <c r="D129" i="1"/>
  <c r="C129" i="1" s="1"/>
  <c r="D130" i="1"/>
  <c r="C130" i="1" s="1"/>
  <c r="D131" i="1"/>
  <c r="C131" i="1" s="1"/>
  <c r="D132" i="1"/>
  <c r="C132" i="1" s="1"/>
  <c r="D158" i="1"/>
  <c r="C158" i="1" s="1"/>
  <c r="D159" i="1"/>
  <c r="C159" i="1" s="1"/>
  <c r="D160" i="1"/>
  <c r="C160" i="1" s="1"/>
  <c r="D161" i="1"/>
  <c r="C161" i="1" s="1"/>
  <c r="D162" i="1"/>
  <c r="C162" i="1" s="1"/>
  <c r="D188" i="1"/>
  <c r="C188" i="1" s="1"/>
  <c r="D189" i="1"/>
  <c r="C189" i="1" s="1"/>
  <c r="D190" i="1"/>
  <c r="C190" i="1" s="1"/>
  <c r="D191" i="1"/>
  <c r="C191" i="1" s="1"/>
  <c r="D192" i="1"/>
  <c r="C192" i="1" s="1"/>
  <c r="D218" i="1"/>
  <c r="C218" i="1" s="1"/>
  <c r="D219" i="1"/>
  <c r="C219" i="1" s="1"/>
  <c r="D220" i="1"/>
  <c r="C220" i="1" s="1"/>
  <c r="D221" i="1"/>
  <c r="C221" i="1" s="1"/>
  <c r="D222" i="1"/>
  <c r="C222" i="1" s="1"/>
  <c r="D248" i="1"/>
  <c r="C248" i="1" s="1"/>
  <c r="D249" i="1"/>
  <c r="C249" i="1" s="1"/>
  <c r="D250" i="1"/>
  <c r="C250" i="1" s="1"/>
  <c r="D251" i="1"/>
  <c r="C251" i="1" s="1"/>
  <c r="D252" i="1"/>
  <c r="C252" i="1" s="1"/>
  <c r="D278" i="1"/>
  <c r="C278" i="1" s="1"/>
  <c r="D279" i="1"/>
  <c r="C279" i="1" s="1"/>
  <c r="D280" i="1"/>
  <c r="C280" i="1" s="1"/>
  <c r="D281" i="1"/>
  <c r="C281" i="1" s="1"/>
  <c r="D282" i="1"/>
  <c r="C282" i="1" s="1"/>
  <c r="D308" i="1"/>
  <c r="C308" i="1" s="1"/>
  <c r="D309" i="1"/>
  <c r="C309" i="1" s="1"/>
  <c r="D310" i="1"/>
  <c r="C310" i="1" s="1"/>
  <c r="D311" i="1"/>
  <c r="C311" i="1" s="1"/>
  <c r="D312" i="1"/>
  <c r="C312" i="1" s="1"/>
  <c r="D338" i="1"/>
  <c r="C338" i="1" s="1"/>
  <c r="D339" i="1"/>
  <c r="C339" i="1" s="1"/>
  <c r="D340" i="1"/>
  <c r="C340" i="1" s="1"/>
  <c r="D341" i="1"/>
  <c r="C341" i="1" s="1"/>
  <c r="D342" i="1"/>
  <c r="C342" i="1" s="1"/>
  <c r="D368" i="1"/>
  <c r="C368" i="1" s="1"/>
  <c r="D369" i="1"/>
  <c r="C369" i="1" s="1"/>
  <c r="D370" i="1"/>
  <c r="C370" i="1" s="1"/>
  <c r="D371" i="1"/>
  <c r="C371" i="1" s="1"/>
  <c r="D372" i="1"/>
  <c r="C372" i="1" s="1"/>
  <c r="D398" i="1"/>
  <c r="C398" i="1" s="1"/>
  <c r="D399" i="1"/>
  <c r="C399" i="1" s="1"/>
  <c r="D400" i="1"/>
  <c r="C400" i="1" s="1"/>
  <c r="D401" i="1"/>
  <c r="C401" i="1" s="1"/>
  <c r="D402" i="1"/>
  <c r="C402" i="1" s="1"/>
  <c r="D428" i="1"/>
  <c r="C428" i="1" s="1"/>
  <c r="D429" i="1"/>
  <c r="C429" i="1" s="1"/>
  <c r="D430" i="1"/>
  <c r="C430" i="1" s="1"/>
  <c r="D431" i="1"/>
  <c r="C431" i="1" s="1"/>
  <c r="D432" i="1"/>
  <c r="C432" i="1" s="1"/>
  <c r="D458" i="1"/>
  <c r="C458" i="1" s="1"/>
  <c r="D459" i="1"/>
  <c r="C459" i="1" s="1"/>
  <c r="D460" i="1"/>
  <c r="C460" i="1" s="1"/>
  <c r="D461" i="1"/>
  <c r="C461" i="1" s="1"/>
  <c r="D462" i="1"/>
  <c r="C462" i="1" s="1"/>
  <c r="D488" i="1"/>
  <c r="C488" i="1" s="1"/>
  <c r="D489" i="1"/>
  <c r="C489" i="1" s="1"/>
  <c r="D490" i="1"/>
  <c r="C490" i="1" s="1"/>
  <c r="D491" i="1"/>
  <c r="C491" i="1" s="1"/>
  <c r="D492" i="1"/>
  <c r="C492" i="1" s="1"/>
  <c r="D518" i="1"/>
  <c r="C518" i="1" s="1"/>
  <c r="D519" i="1"/>
  <c r="C519" i="1" s="1"/>
  <c r="D520" i="1"/>
  <c r="C520" i="1" s="1"/>
  <c r="D521" i="1"/>
  <c r="C521" i="1" s="1"/>
  <c r="D522" i="1"/>
  <c r="C522" i="1" s="1"/>
  <c r="D548" i="1"/>
  <c r="C548" i="1" s="1"/>
  <c r="D549" i="1"/>
  <c r="C549" i="1" s="1"/>
  <c r="D550" i="1"/>
  <c r="C550" i="1" s="1"/>
  <c r="D551" i="1"/>
  <c r="C551" i="1" s="1"/>
  <c r="D552" i="1"/>
  <c r="C552" i="1" s="1"/>
  <c r="D578" i="1"/>
  <c r="C578" i="1" s="1"/>
  <c r="D579" i="1"/>
  <c r="C579" i="1" s="1"/>
  <c r="D580" i="1"/>
  <c r="C580" i="1" s="1"/>
  <c r="D581" i="1"/>
  <c r="C581" i="1" s="1"/>
  <c r="D582" i="1"/>
  <c r="C582" i="1" s="1"/>
  <c r="D608" i="1"/>
  <c r="C608" i="1" s="1"/>
  <c r="D609" i="1"/>
  <c r="C609" i="1" s="1"/>
  <c r="D610" i="1"/>
  <c r="C610" i="1" s="1"/>
  <c r="D611" i="1"/>
  <c r="C611" i="1" s="1"/>
  <c r="D612" i="1"/>
  <c r="C612" i="1" s="1"/>
  <c r="D638" i="1"/>
  <c r="C638" i="1" s="1"/>
  <c r="D639" i="1"/>
  <c r="C639" i="1" s="1"/>
  <c r="D640" i="1"/>
  <c r="C640" i="1" s="1"/>
  <c r="D641" i="1"/>
  <c r="C641" i="1" s="1"/>
  <c r="D642" i="1"/>
  <c r="C642" i="1" s="1"/>
  <c r="D669" i="1"/>
  <c r="C669" i="1" s="1"/>
  <c r="D670" i="1"/>
  <c r="C670" i="1" s="1"/>
  <c r="D671" i="1"/>
  <c r="C671" i="1" s="1"/>
  <c r="D672" i="1"/>
  <c r="C672" i="1" s="1"/>
  <c r="D673" i="1"/>
  <c r="C673" i="1" s="1"/>
  <c r="D700" i="1"/>
  <c r="C700" i="1" s="1"/>
  <c r="D701" i="1"/>
  <c r="C701" i="1" s="1"/>
  <c r="D702" i="1"/>
  <c r="C702" i="1" s="1"/>
  <c r="D703" i="1"/>
  <c r="C703" i="1" s="1"/>
  <c r="D704" i="1"/>
  <c r="C704" i="1" s="1"/>
  <c r="D731" i="1"/>
  <c r="C731" i="1" s="1"/>
  <c r="D732" i="1"/>
  <c r="C732" i="1" s="1"/>
  <c r="D733" i="1"/>
  <c r="C733" i="1" s="1"/>
  <c r="D734" i="1"/>
  <c r="C734" i="1" s="1"/>
  <c r="D735" i="1"/>
  <c r="C735" i="1" s="1"/>
  <c r="D762" i="1"/>
  <c r="C762" i="1" s="1"/>
  <c r="D763" i="1"/>
  <c r="C763" i="1" s="1"/>
  <c r="D764" i="1"/>
  <c r="C764" i="1" s="1"/>
  <c r="D765" i="1"/>
  <c r="C765" i="1" s="1"/>
  <c r="D766" i="1"/>
  <c r="C766" i="1" s="1"/>
  <c r="D793" i="1"/>
  <c r="C793" i="1" s="1"/>
  <c r="D794" i="1"/>
  <c r="C794" i="1" s="1"/>
  <c r="D795" i="1"/>
  <c r="C795" i="1" s="1"/>
  <c r="D796" i="1"/>
  <c r="C796" i="1" s="1"/>
  <c r="D797" i="1"/>
  <c r="C797" i="1" s="1"/>
  <c r="D824" i="1"/>
  <c r="C824" i="1" s="1"/>
  <c r="D825" i="1"/>
  <c r="C825" i="1" s="1"/>
  <c r="D826" i="1"/>
  <c r="C826" i="1" s="1"/>
  <c r="D827" i="1"/>
  <c r="C827" i="1" s="1"/>
  <c r="D828" i="1"/>
  <c r="C828" i="1" s="1"/>
  <c r="D855" i="1"/>
  <c r="C855" i="1" s="1"/>
  <c r="D856" i="1"/>
  <c r="C856" i="1" s="1"/>
  <c r="D857" i="1"/>
  <c r="C857" i="1" s="1"/>
  <c r="D858" i="1"/>
  <c r="C858" i="1" s="1"/>
  <c r="D859" i="1"/>
  <c r="C859" i="1" s="1"/>
  <c r="D886" i="1"/>
  <c r="C886" i="1" s="1"/>
  <c r="D887" i="1"/>
  <c r="C887" i="1" s="1"/>
  <c r="D888" i="1"/>
  <c r="C888" i="1" s="1"/>
  <c r="D889" i="1"/>
  <c r="C889" i="1" s="1"/>
  <c r="D890" i="1"/>
  <c r="C890" i="1" s="1"/>
  <c r="D923" i="1"/>
  <c r="C923" i="1" s="1"/>
  <c r="D924" i="1"/>
  <c r="C924" i="1" s="1"/>
  <c r="D925" i="1"/>
  <c r="C925" i="1" s="1"/>
  <c r="D926" i="1"/>
  <c r="C926" i="1" s="1"/>
  <c r="D962" i="1"/>
  <c r="C962" i="1" s="1"/>
  <c r="D963" i="1"/>
  <c r="C963" i="1" s="1"/>
  <c r="D964" i="1"/>
  <c r="C964" i="1" s="1"/>
  <c r="D965" i="1"/>
  <c r="C965" i="1" s="1"/>
  <c r="D1006" i="1"/>
  <c r="C1006" i="1" s="1"/>
  <c r="D1007" i="1"/>
  <c r="C1007" i="1" s="1"/>
  <c r="D1008" i="1"/>
  <c r="C1008" i="1" s="1"/>
  <c r="D1009" i="1"/>
  <c r="C1009" i="1" s="1"/>
  <c r="D1050" i="1"/>
  <c r="C1050" i="1" s="1"/>
  <c r="D1051" i="1"/>
  <c r="C1051" i="1" s="1"/>
  <c r="D1052" i="1"/>
  <c r="C1052" i="1" s="1"/>
  <c r="D1053" i="1"/>
  <c r="C1053" i="1" s="1"/>
  <c r="D1101" i="1"/>
  <c r="C1101" i="1" s="1"/>
  <c r="D1102" i="1"/>
  <c r="C1102" i="1" s="1"/>
  <c r="D1103" i="1"/>
  <c r="C1103" i="1" s="1"/>
  <c r="D1104" i="1"/>
  <c r="C1104" i="1" s="1"/>
  <c r="D927" i="1"/>
  <c r="C927" i="1" s="1"/>
  <c r="D928" i="1"/>
  <c r="C928" i="1" s="1"/>
  <c r="D929" i="1"/>
  <c r="C929" i="1" s="1"/>
  <c r="D930" i="1"/>
  <c r="C930" i="1" s="1"/>
  <c r="D931" i="1"/>
  <c r="C931" i="1" s="1"/>
  <c r="D932" i="1"/>
  <c r="C932" i="1" s="1"/>
  <c r="D933" i="1"/>
  <c r="C933" i="1" s="1"/>
  <c r="D966" i="1"/>
  <c r="C966" i="1" s="1"/>
  <c r="D967" i="1"/>
  <c r="C967" i="1" s="1"/>
  <c r="D968" i="1"/>
  <c r="C968" i="1" s="1"/>
  <c r="D969" i="1"/>
  <c r="C969" i="1" s="1"/>
  <c r="D970" i="1"/>
  <c r="C970" i="1" s="1"/>
  <c r="D971" i="1"/>
  <c r="C971" i="1" s="1"/>
  <c r="D972" i="1"/>
  <c r="C972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54" i="1"/>
  <c r="C1054" i="1" s="1"/>
  <c r="D1055" i="1"/>
  <c r="C1055" i="1" s="1"/>
  <c r="D1056" i="1"/>
  <c r="C1056" i="1" s="1"/>
  <c r="D1057" i="1"/>
  <c r="C1057" i="1" s="1"/>
  <c r="D1058" i="1"/>
  <c r="C1058" i="1" s="1"/>
  <c r="D1059" i="1"/>
  <c r="C1059" i="1" s="1"/>
  <c r="D1060" i="1"/>
  <c r="C1060" i="1" s="1"/>
  <c r="D1105" i="1"/>
  <c r="C1105" i="1" s="1"/>
  <c r="D1106" i="1"/>
  <c r="C1106" i="1" s="1"/>
  <c r="D1107" i="1"/>
  <c r="C1107" i="1" s="1"/>
  <c r="D1108" i="1"/>
  <c r="C1108" i="1" s="1"/>
  <c r="D1109" i="1"/>
  <c r="C1109" i="1" s="1"/>
  <c r="D1110" i="1"/>
  <c r="C1110" i="1" s="1"/>
  <c r="D1111" i="1"/>
  <c r="C1111" i="1" s="1"/>
  <c r="D1149" i="1"/>
  <c r="C1149" i="1" s="1"/>
  <c r="D1150" i="1"/>
  <c r="C1150" i="1" s="1"/>
  <c r="D1151" i="1"/>
  <c r="C1151" i="1" s="1"/>
  <c r="D1152" i="1"/>
  <c r="C1152" i="1" s="1"/>
  <c r="D1153" i="1"/>
  <c r="C1153" i="1" s="1"/>
  <c r="D1154" i="1"/>
  <c r="C1154" i="1" s="1"/>
  <c r="D1155" i="1"/>
  <c r="C1155" i="1" s="1"/>
  <c r="D1182" i="1"/>
  <c r="C1182" i="1" s="1"/>
  <c r="D1183" i="1"/>
  <c r="C1183" i="1" s="1"/>
  <c r="D1184" i="1"/>
  <c r="C1184" i="1" s="1"/>
  <c r="D1185" i="1"/>
  <c r="C1185" i="1" s="1"/>
  <c r="D1186" i="1"/>
  <c r="C1186" i="1" s="1"/>
  <c r="D1187" i="1"/>
  <c r="C1187" i="1" s="1"/>
  <c r="D1188" i="1"/>
  <c r="C1188" i="1" s="1"/>
  <c r="D1215" i="1"/>
  <c r="C1215" i="1" s="1"/>
  <c r="D1216" i="1"/>
  <c r="C1216" i="1" s="1"/>
  <c r="D1217" i="1"/>
  <c r="C1217" i="1" s="1"/>
  <c r="D1218" i="1"/>
  <c r="C1218" i="1" s="1"/>
  <c r="D1219" i="1"/>
  <c r="C1219" i="1" s="1"/>
  <c r="D1220" i="1"/>
  <c r="C1220" i="1" s="1"/>
  <c r="D1221" i="1"/>
  <c r="C1221" i="1" s="1"/>
  <c r="D1242" i="1"/>
  <c r="C1242" i="1" s="1"/>
  <c r="D1243" i="1"/>
  <c r="C1243" i="1" s="1"/>
  <c r="D1244" i="1"/>
  <c r="C1244" i="1" s="1"/>
  <c r="D1245" i="1"/>
  <c r="C1245" i="1" s="1"/>
  <c r="D1246" i="1"/>
  <c r="C1246" i="1" s="1"/>
  <c r="D1247" i="1"/>
  <c r="C1247" i="1" s="1"/>
  <c r="D1248" i="1"/>
  <c r="C1248" i="1" s="1"/>
  <c r="D1269" i="1"/>
  <c r="C1269" i="1" s="1"/>
  <c r="D1270" i="1"/>
  <c r="C1270" i="1" s="1"/>
  <c r="D1271" i="1"/>
  <c r="C1271" i="1" s="1"/>
  <c r="D1272" i="1"/>
  <c r="C1272" i="1" s="1"/>
  <c r="D1273" i="1"/>
  <c r="C1273" i="1" s="1"/>
  <c r="D1274" i="1"/>
  <c r="C1274" i="1" s="1"/>
  <c r="D1275" i="1"/>
  <c r="C1275" i="1" s="1"/>
  <c r="D1296" i="1"/>
  <c r="C1296" i="1" s="1"/>
  <c r="D1297" i="1"/>
  <c r="C1297" i="1" s="1"/>
  <c r="D1298" i="1"/>
  <c r="C1298" i="1" s="1"/>
  <c r="D1299" i="1"/>
  <c r="C1299" i="1" s="1"/>
  <c r="D1300" i="1"/>
  <c r="C1300" i="1" s="1"/>
  <c r="D1301" i="1"/>
  <c r="C1301" i="1" s="1"/>
  <c r="D1302" i="1"/>
  <c r="C1302" i="1" s="1"/>
  <c r="D1323" i="1"/>
  <c r="C1323" i="1" s="1"/>
  <c r="D1324" i="1"/>
  <c r="C1324" i="1" s="1"/>
  <c r="D1325" i="1"/>
  <c r="C1325" i="1" s="1"/>
  <c r="D1326" i="1"/>
  <c r="C1326" i="1" s="1"/>
  <c r="D1327" i="1"/>
  <c r="C1327" i="1" s="1"/>
  <c r="D1328" i="1"/>
  <c r="C1328" i="1" s="1"/>
  <c r="D1329" i="1"/>
  <c r="C1329" i="1" s="1"/>
  <c r="D1350" i="1"/>
  <c r="C1350" i="1" s="1"/>
  <c r="D1351" i="1"/>
  <c r="C1351" i="1" s="1"/>
  <c r="D1352" i="1"/>
  <c r="C1352" i="1" s="1"/>
  <c r="D1353" i="1"/>
  <c r="C1353" i="1" s="1"/>
  <c r="D1354" i="1"/>
  <c r="C1354" i="1" s="1"/>
  <c r="D1355" i="1"/>
  <c r="C1355" i="1" s="1"/>
  <c r="D1356" i="1"/>
  <c r="C1356" i="1" s="1"/>
  <c r="D1377" i="1"/>
  <c r="C1377" i="1" s="1"/>
  <c r="D1378" i="1"/>
  <c r="C1378" i="1" s="1"/>
  <c r="D1379" i="1"/>
  <c r="C1379" i="1" s="1"/>
  <c r="D1380" i="1"/>
  <c r="C1380" i="1" s="1"/>
  <c r="D1381" i="1"/>
  <c r="C1381" i="1" s="1"/>
  <c r="D1382" i="1"/>
  <c r="C1382" i="1" s="1"/>
  <c r="D1383" i="1"/>
  <c r="C1383" i="1" s="1"/>
  <c r="D1404" i="1"/>
  <c r="C1404" i="1" s="1"/>
  <c r="D1405" i="1"/>
  <c r="C1405" i="1" s="1"/>
  <c r="D1406" i="1"/>
  <c r="C1406" i="1" s="1"/>
  <c r="D1407" i="1"/>
  <c r="C1407" i="1" s="1"/>
  <c r="D1408" i="1"/>
  <c r="C1408" i="1" s="1"/>
  <c r="D1409" i="1"/>
  <c r="C1409" i="1" s="1"/>
  <c r="D1410" i="1"/>
  <c r="C1410" i="1" s="1"/>
  <c r="D1431" i="1"/>
  <c r="C1431" i="1" s="1"/>
  <c r="D1432" i="1"/>
  <c r="C1432" i="1" s="1"/>
  <c r="D1433" i="1"/>
  <c r="C1433" i="1" s="1"/>
  <c r="D1434" i="1"/>
  <c r="C1434" i="1" s="1"/>
  <c r="D1435" i="1"/>
  <c r="C1435" i="1" s="1"/>
  <c r="D1436" i="1"/>
  <c r="C1436" i="1" s="1"/>
  <c r="D1437" i="1"/>
  <c r="C1437" i="1" s="1"/>
  <c r="D1458" i="1"/>
  <c r="C1458" i="1" s="1"/>
  <c r="D1459" i="1"/>
  <c r="C1459" i="1" s="1"/>
  <c r="D1460" i="1"/>
  <c r="C1460" i="1" s="1"/>
  <c r="D1461" i="1"/>
  <c r="C1461" i="1" s="1"/>
  <c r="D1462" i="1"/>
  <c r="C1462" i="1" s="1"/>
  <c r="D1463" i="1"/>
  <c r="C1463" i="1" s="1"/>
  <c r="D1464" i="1"/>
  <c r="C1464" i="1" s="1"/>
  <c r="D1485" i="1"/>
  <c r="C1485" i="1" s="1"/>
  <c r="D1486" i="1"/>
  <c r="C1486" i="1" s="1"/>
  <c r="D1487" i="1"/>
  <c r="C1487" i="1" s="1"/>
  <c r="D1488" i="1"/>
  <c r="C1488" i="1" s="1"/>
  <c r="D1489" i="1"/>
  <c r="C1489" i="1" s="1"/>
  <c r="D1490" i="1"/>
  <c r="C1490" i="1" s="1"/>
  <c r="D1491" i="1"/>
  <c r="C1491" i="1" s="1"/>
  <c r="D1512" i="1"/>
  <c r="C1512" i="1" s="1"/>
  <c r="D1513" i="1"/>
  <c r="C1513" i="1" s="1"/>
  <c r="D1514" i="1"/>
  <c r="C1514" i="1" s="1"/>
  <c r="D1515" i="1"/>
  <c r="C1515" i="1" s="1"/>
  <c r="D1516" i="1"/>
  <c r="C1516" i="1" s="1"/>
  <c r="D1517" i="1"/>
  <c r="C1517" i="1" s="1"/>
  <c r="D1518" i="1"/>
  <c r="C1518" i="1" s="1"/>
  <c r="D1539" i="1"/>
  <c r="C1539" i="1" s="1"/>
  <c r="D1540" i="1"/>
  <c r="C1540" i="1" s="1"/>
  <c r="D1541" i="1"/>
  <c r="C1541" i="1" s="1"/>
  <c r="D1542" i="1"/>
  <c r="C1542" i="1" s="1"/>
  <c r="D1543" i="1"/>
  <c r="C1543" i="1" s="1"/>
  <c r="D1544" i="1"/>
  <c r="C1544" i="1" s="1"/>
  <c r="D1545" i="1"/>
  <c r="C1545" i="1" s="1"/>
  <c r="D1566" i="1"/>
  <c r="C1566" i="1" s="1"/>
  <c r="D1567" i="1"/>
  <c r="C1567" i="1" s="1"/>
  <c r="D1568" i="1"/>
  <c r="C1568" i="1" s="1"/>
  <c r="D1569" i="1"/>
  <c r="C1569" i="1" s="1"/>
  <c r="D1570" i="1"/>
  <c r="C1570" i="1" s="1"/>
  <c r="D1571" i="1"/>
  <c r="C1571" i="1" s="1"/>
  <c r="D1572" i="1"/>
  <c r="C1572" i="1" s="1"/>
  <c r="D1593" i="1"/>
  <c r="C1593" i="1" s="1"/>
  <c r="D1594" i="1"/>
  <c r="C1594" i="1" s="1"/>
  <c r="D1595" i="1"/>
  <c r="C1595" i="1" s="1"/>
  <c r="D1596" i="1"/>
  <c r="C1596" i="1" s="1"/>
  <c r="D1597" i="1"/>
  <c r="C1597" i="1" s="1"/>
  <c r="D1598" i="1"/>
  <c r="C1598" i="1" s="1"/>
  <c r="D1599" i="1"/>
  <c r="C1599" i="1" s="1"/>
  <c r="D1620" i="1"/>
  <c r="C1620" i="1" s="1"/>
  <c r="D1621" i="1"/>
  <c r="C1621" i="1" s="1"/>
  <c r="D1622" i="1"/>
  <c r="C1622" i="1" s="1"/>
  <c r="D1623" i="1"/>
  <c r="C1623" i="1" s="1"/>
  <c r="D1624" i="1"/>
  <c r="C1624" i="1" s="1"/>
  <c r="D1625" i="1"/>
  <c r="C1625" i="1" s="1"/>
  <c r="D1626" i="1"/>
  <c r="C1626" i="1" s="1"/>
  <c r="D1647" i="1"/>
  <c r="C1647" i="1" s="1"/>
  <c r="D1648" i="1"/>
  <c r="C1648" i="1" s="1"/>
  <c r="D1649" i="1"/>
  <c r="C1649" i="1" s="1"/>
  <c r="D1650" i="1"/>
  <c r="C1650" i="1" s="1"/>
  <c r="D1651" i="1"/>
  <c r="C1651" i="1" s="1"/>
  <c r="D1652" i="1"/>
  <c r="C1652" i="1" s="1"/>
  <c r="D1653" i="1"/>
  <c r="C1653" i="1" s="1"/>
  <c r="D1674" i="1"/>
  <c r="C1674" i="1" s="1"/>
  <c r="D1675" i="1"/>
  <c r="C1675" i="1" s="1"/>
  <c r="D1676" i="1"/>
  <c r="C1676" i="1" s="1"/>
  <c r="D1677" i="1"/>
  <c r="C1677" i="1" s="1"/>
  <c r="D1678" i="1"/>
  <c r="C1678" i="1" s="1"/>
  <c r="D1679" i="1"/>
  <c r="C1679" i="1" s="1"/>
  <c r="D1680" i="1"/>
  <c r="C1680" i="1" s="1"/>
  <c r="D1700" i="1"/>
  <c r="C1700" i="1" s="1"/>
  <c r="D1701" i="1"/>
  <c r="C1701" i="1" s="1"/>
  <c r="D1702" i="1"/>
  <c r="C1702" i="1" s="1"/>
  <c r="D1703" i="1"/>
  <c r="C1703" i="1" s="1"/>
  <c r="D1704" i="1"/>
  <c r="C1704" i="1" s="1"/>
  <c r="D1705" i="1"/>
  <c r="C1705" i="1" s="1"/>
  <c r="D1706" i="1"/>
  <c r="C1706" i="1" s="1"/>
  <c r="D1726" i="1"/>
  <c r="C1726" i="1" s="1"/>
  <c r="D1727" i="1"/>
  <c r="C1727" i="1" s="1"/>
  <c r="D1728" i="1"/>
  <c r="C1728" i="1" s="1"/>
  <c r="D1729" i="1"/>
  <c r="C1729" i="1" s="1"/>
  <c r="D1730" i="1"/>
  <c r="C1730" i="1" s="1"/>
  <c r="D1731" i="1"/>
  <c r="C1731" i="1" s="1"/>
  <c r="D1732" i="1"/>
  <c r="C1732" i="1" s="1"/>
  <c r="D1752" i="1"/>
  <c r="C1752" i="1" s="1"/>
  <c r="D1753" i="1"/>
  <c r="C1753" i="1" s="1"/>
  <c r="D1754" i="1"/>
  <c r="C1754" i="1" s="1"/>
  <c r="D1755" i="1"/>
  <c r="C1755" i="1" s="1"/>
  <c r="D1756" i="1"/>
  <c r="C1756" i="1" s="1"/>
  <c r="D1757" i="1"/>
  <c r="C1757" i="1" s="1"/>
  <c r="D1758" i="1"/>
  <c r="C1758" i="1" s="1"/>
  <c r="D1778" i="1"/>
  <c r="C1778" i="1" s="1"/>
  <c r="D1779" i="1"/>
  <c r="C1779" i="1" s="1"/>
  <c r="D1780" i="1"/>
  <c r="C1780" i="1" s="1"/>
  <c r="D1781" i="1"/>
  <c r="C1781" i="1" s="1"/>
  <c r="D1782" i="1"/>
  <c r="C1782" i="1" s="1"/>
  <c r="D1783" i="1"/>
  <c r="C1783" i="1" s="1"/>
  <c r="D1784" i="1"/>
  <c r="C1784" i="1" s="1"/>
  <c r="D1803" i="1"/>
  <c r="C1803" i="1" s="1"/>
  <c r="D1804" i="1"/>
  <c r="C1804" i="1" s="1"/>
  <c r="D1805" i="1"/>
  <c r="C1805" i="1" s="1"/>
  <c r="D1806" i="1"/>
  <c r="C1806" i="1" s="1"/>
  <c r="D1807" i="1"/>
  <c r="C1807" i="1" s="1"/>
  <c r="D1808" i="1"/>
  <c r="C1808" i="1" s="1"/>
  <c r="D973" i="1"/>
  <c r="C973" i="1" s="1"/>
  <c r="D974" i="1"/>
  <c r="C974" i="1" s="1"/>
  <c r="D975" i="1"/>
  <c r="C975" i="1" s="1"/>
  <c r="D976" i="1"/>
  <c r="C976" i="1" s="1"/>
  <c r="D977" i="1"/>
  <c r="C977" i="1" s="1"/>
  <c r="D1017" i="1"/>
  <c r="C1017" i="1" s="1"/>
  <c r="D1018" i="1"/>
  <c r="C1018" i="1" s="1"/>
  <c r="D1019" i="1"/>
  <c r="C1019" i="1" s="1"/>
  <c r="D1020" i="1"/>
  <c r="C1020" i="1" s="1"/>
  <c r="D1021" i="1"/>
  <c r="C1021" i="1" s="1"/>
  <c r="D1061" i="1"/>
  <c r="C1061" i="1" s="1"/>
  <c r="D1062" i="1"/>
  <c r="C1062" i="1" s="1"/>
  <c r="D1063" i="1"/>
  <c r="C1063" i="1" s="1"/>
  <c r="D1064" i="1"/>
  <c r="C1064" i="1" s="1"/>
  <c r="D1065" i="1"/>
  <c r="C1065" i="1" s="1"/>
  <c r="D1112" i="1"/>
  <c r="C1112" i="1" s="1"/>
  <c r="D1113" i="1"/>
  <c r="C1113" i="1" s="1"/>
  <c r="D1114" i="1"/>
  <c r="C1114" i="1" s="1"/>
  <c r="D1115" i="1"/>
  <c r="C1115" i="1" s="1"/>
  <c r="D1116" i="1"/>
  <c r="C1116" i="1" s="1"/>
  <c r="D1117" i="1"/>
  <c r="C1117" i="1" s="1"/>
  <c r="D1156" i="1"/>
  <c r="C1156" i="1" s="1"/>
  <c r="D1157" i="1"/>
  <c r="C1157" i="1" s="1"/>
  <c r="D1158" i="1"/>
  <c r="C1158" i="1" s="1"/>
  <c r="D1159" i="1"/>
  <c r="C1159" i="1" s="1"/>
  <c r="D1160" i="1"/>
  <c r="C1160" i="1" s="1"/>
  <c r="D1161" i="1"/>
  <c r="C1161" i="1" s="1"/>
  <c r="D1189" i="1"/>
  <c r="C1189" i="1" s="1"/>
  <c r="D1190" i="1"/>
  <c r="C1190" i="1" s="1"/>
  <c r="D1191" i="1"/>
  <c r="C1191" i="1" s="1"/>
  <c r="D1192" i="1"/>
  <c r="C1192" i="1" s="1"/>
  <c r="D1193" i="1"/>
  <c r="C1193" i="1" s="1"/>
  <c r="D1194" i="1"/>
  <c r="C1194" i="1" s="1"/>
  <c r="D1222" i="1"/>
  <c r="C1222" i="1" s="1"/>
  <c r="D1223" i="1"/>
  <c r="C1223" i="1" s="1"/>
  <c r="D1224" i="1"/>
  <c r="C1224" i="1" s="1"/>
  <c r="D1225" i="1"/>
  <c r="C1225" i="1" s="1"/>
  <c r="D1226" i="1"/>
  <c r="C1226" i="1" s="1"/>
  <c r="D1227" i="1"/>
  <c r="C1227" i="1" s="1"/>
  <c r="D1249" i="1"/>
  <c r="C1249" i="1" s="1"/>
  <c r="D1250" i="1"/>
  <c r="C1250" i="1" s="1"/>
  <c r="D1251" i="1"/>
  <c r="C1251" i="1" s="1"/>
  <c r="D1252" i="1"/>
  <c r="C1252" i="1" s="1"/>
  <c r="D1253" i="1"/>
  <c r="C1253" i="1" s="1"/>
  <c r="D1254" i="1"/>
  <c r="C1254" i="1" s="1"/>
  <c r="D1276" i="1"/>
  <c r="C1276" i="1" s="1"/>
  <c r="D1277" i="1"/>
  <c r="C1277" i="1" s="1"/>
  <c r="D1278" i="1"/>
  <c r="C1278" i="1" s="1"/>
  <c r="D1279" i="1"/>
  <c r="C1279" i="1" s="1"/>
  <c r="D1280" i="1"/>
  <c r="C1280" i="1" s="1"/>
  <c r="D1281" i="1"/>
  <c r="C1281" i="1" s="1"/>
  <c r="D1303" i="1"/>
  <c r="C1303" i="1" s="1"/>
  <c r="D1304" i="1"/>
  <c r="C1304" i="1" s="1"/>
  <c r="D1305" i="1"/>
  <c r="C1305" i="1" s="1"/>
  <c r="D1306" i="1"/>
  <c r="C1306" i="1" s="1"/>
  <c r="D1307" i="1"/>
  <c r="C1307" i="1" s="1"/>
  <c r="D1308" i="1"/>
  <c r="C1308" i="1" s="1"/>
  <c r="D1330" i="1"/>
  <c r="C1330" i="1" s="1"/>
  <c r="D1331" i="1"/>
  <c r="C1331" i="1" s="1"/>
  <c r="D1332" i="1"/>
  <c r="C1332" i="1" s="1"/>
  <c r="D1333" i="1"/>
  <c r="C1333" i="1" s="1"/>
  <c r="D1334" i="1"/>
  <c r="C1334" i="1" s="1"/>
  <c r="D1335" i="1"/>
  <c r="C1335" i="1" s="1"/>
  <c r="D1357" i="1"/>
  <c r="C1357" i="1" s="1"/>
  <c r="D1358" i="1"/>
  <c r="C1358" i="1" s="1"/>
  <c r="D1359" i="1"/>
  <c r="C1359" i="1" s="1"/>
  <c r="D1360" i="1"/>
  <c r="C1360" i="1" s="1"/>
  <c r="D1361" i="1"/>
  <c r="C1361" i="1" s="1"/>
  <c r="D1362" i="1"/>
  <c r="C1362" i="1" s="1"/>
  <c r="D1384" i="1"/>
  <c r="C1384" i="1" s="1"/>
  <c r="D1385" i="1"/>
  <c r="C1385" i="1" s="1"/>
  <c r="D1386" i="1"/>
  <c r="C1386" i="1" s="1"/>
  <c r="D1387" i="1"/>
  <c r="C1387" i="1" s="1"/>
  <c r="D1388" i="1"/>
  <c r="C1388" i="1" s="1"/>
  <c r="D1389" i="1"/>
  <c r="C1389" i="1" s="1"/>
  <c r="D1411" i="1"/>
  <c r="C1411" i="1" s="1"/>
  <c r="D1412" i="1"/>
  <c r="C1412" i="1" s="1"/>
  <c r="D1413" i="1"/>
  <c r="C1413" i="1" s="1"/>
  <c r="D1414" i="1"/>
  <c r="C1414" i="1" s="1"/>
  <c r="D1415" i="1"/>
  <c r="C1415" i="1" s="1"/>
  <c r="D1416" i="1"/>
  <c r="C1416" i="1" s="1"/>
  <c r="D1438" i="1"/>
  <c r="C1438" i="1" s="1"/>
  <c r="D1439" i="1"/>
  <c r="C1439" i="1" s="1"/>
  <c r="D1440" i="1"/>
  <c r="C1440" i="1" s="1"/>
  <c r="D1441" i="1"/>
  <c r="C1441" i="1" s="1"/>
  <c r="D1442" i="1"/>
  <c r="C1442" i="1" s="1"/>
  <c r="D1443" i="1"/>
  <c r="C1443" i="1" s="1"/>
  <c r="D1465" i="1"/>
  <c r="C1465" i="1" s="1"/>
  <c r="D1466" i="1"/>
  <c r="C1466" i="1" s="1"/>
  <c r="D1467" i="1"/>
  <c r="C1467" i="1" s="1"/>
  <c r="D1468" i="1"/>
  <c r="C1468" i="1" s="1"/>
  <c r="D1469" i="1"/>
  <c r="C1469" i="1" s="1"/>
  <c r="D1470" i="1"/>
  <c r="C1470" i="1" s="1"/>
  <c r="D1492" i="1"/>
  <c r="C1492" i="1" s="1"/>
  <c r="D1493" i="1"/>
  <c r="C1493" i="1" s="1"/>
  <c r="D1494" i="1"/>
  <c r="C1494" i="1" s="1"/>
  <c r="D1495" i="1"/>
  <c r="C1495" i="1" s="1"/>
  <c r="D1496" i="1"/>
  <c r="C1496" i="1" s="1"/>
  <c r="D1497" i="1"/>
  <c r="C1497" i="1" s="1"/>
  <c r="D1519" i="1"/>
  <c r="C1519" i="1" s="1"/>
  <c r="D1520" i="1"/>
  <c r="C1520" i="1" s="1"/>
  <c r="D1521" i="1"/>
  <c r="C1521" i="1" s="1"/>
  <c r="D1522" i="1"/>
  <c r="C1522" i="1" s="1"/>
  <c r="D1523" i="1"/>
  <c r="C1523" i="1" s="1"/>
  <c r="D1524" i="1"/>
  <c r="C1524" i="1" s="1"/>
  <c r="D1546" i="1"/>
  <c r="C1546" i="1" s="1"/>
  <c r="D1547" i="1"/>
  <c r="C1547" i="1" s="1"/>
  <c r="D1548" i="1"/>
  <c r="C1548" i="1" s="1"/>
  <c r="D1549" i="1"/>
  <c r="C1549" i="1" s="1"/>
  <c r="D1550" i="1"/>
  <c r="C1550" i="1" s="1"/>
  <c r="D1551" i="1"/>
  <c r="C1551" i="1" s="1"/>
  <c r="D1573" i="1"/>
  <c r="C1573" i="1" s="1"/>
  <c r="D1574" i="1"/>
  <c r="C1574" i="1" s="1"/>
  <c r="D1575" i="1"/>
  <c r="C1575" i="1" s="1"/>
  <c r="D1576" i="1"/>
  <c r="C1576" i="1" s="1"/>
  <c r="D1577" i="1"/>
  <c r="C1577" i="1" s="1"/>
  <c r="D1578" i="1"/>
  <c r="C1578" i="1" s="1"/>
  <c r="D1600" i="1"/>
  <c r="C1600" i="1" s="1"/>
  <c r="D1601" i="1"/>
  <c r="C1601" i="1" s="1"/>
  <c r="D1602" i="1"/>
  <c r="C1602" i="1" s="1"/>
  <c r="D1603" i="1"/>
  <c r="C1603" i="1" s="1"/>
  <c r="D1604" i="1"/>
  <c r="C1604" i="1" s="1"/>
  <c r="D1605" i="1"/>
  <c r="C1605" i="1" s="1"/>
  <c r="D1627" i="1"/>
  <c r="C1627" i="1" s="1"/>
  <c r="D1628" i="1"/>
  <c r="C1628" i="1" s="1"/>
  <c r="D1629" i="1"/>
  <c r="C1629" i="1" s="1"/>
  <c r="D1630" i="1"/>
  <c r="C1630" i="1" s="1"/>
  <c r="D1631" i="1"/>
  <c r="C1631" i="1" s="1"/>
  <c r="D1632" i="1"/>
  <c r="C1632" i="1" s="1"/>
  <c r="D1654" i="1"/>
  <c r="C1654" i="1" s="1"/>
  <c r="D1655" i="1"/>
  <c r="C1655" i="1" s="1"/>
  <c r="D1656" i="1"/>
  <c r="C1656" i="1" s="1"/>
  <c r="D1657" i="1"/>
  <c r="C1657" i="1" s="1"/>
  <c r="D1658" i="1"/>
  <c r="C1658" i="1" s="1"/>
  <c r="D1659" i="1"/>
  <c r="C1659" i="1" s="1"/>
  <c r="D1681" i="1"/>
  <c r="C1681" i="1" s="1"/>
  <c r="D1682" i="1"/>
  <c r="C1682" i="1" s="1"/>
  <c r="D1683" i="1"/>
  <c r="C1683" i="1" s="1"/>
  <c r="D1684" i="1"/>
  <c r="C1684" i="1" s="1"/>
  <c r="D1685" i="1"/>
  <c r="C1685" i="1" s="1"/>
  <c r="D1686" i="1"/>
  <c r="C1686" i="1" s="1"/>
  <c r="D1707" i="1"/>
  <c r="C1707" i="1" s="1"/>
  <c r="D1708" i="1"/>
  <c r="C1708" i="1" s="1"/>
  <c r="D1709" i="1"/>
  <c r="C1709" i="1" s="1"/>
  <c r="D1710" i="1"/>
  <c r="C1710" i="1" s="1"/>
  <c r="D1711" i="1"/>
  <c r="C1711" i="1" s="1"/>
  <c r="D1712" i="1"/>
  <c r="C1712" i="1" s="1"/>
  <c r="D1733" i="1"/>
  <c r="C1733" i="1" s="1"/>
  <c r="D1734" i="1"/>
  <c r="C1734" i="1" s="1"/>
  <c r="D1735" i="1"/>
  <c r="C1735" i="1" s="1"/>
  <c r="D1736" i="1"/>
  <c r="C1736" i="1" s="1"/>
  <c r="D1737" i="1"/>
  <c r="C1737" i="1" s="1"/>
  <c r="D1738" i="1"/>
  <c r="C1738" i="1" s="1"/>
  <c r="D1759" i="1"/>
  <c r="C1759" i="1" s="1"/>
  <c r="D1760" i="1"/>
  <c r="C1760" i="1" s="1"/>
  <c r="D1761" i="1"/>
  <c r="C1761" i="1" s="1"/>
  <c r="D1762" i="1"/>
  <c r="C1762" i="1" s="1"/>
  <c r="D1763" i="1"/>
  <c r="C1763" i="1" s="1"/>
  <c r="D1764" i="1"/>
  <c r="C1764" i="1" s="1"/>
  <c r="D1785" i="1"/>
  <c r="C1785" i="1" s="1"/>
  <c r="D1786" i="1"/>
  <c r="C1786" i="1" s="1"/>
  <c r="D1787" i="1"/>
  <c r="C1787" i="1" s="1"/>
  <c r="D1788" i="1"/>
  <c r="C1788" i="1" s="1"/>
  <c r="D1789" i="1"/>
  <c r="C1789" i="1" s="1"/>
  <c r="D1790" i="1"/>
  <c r="C1790" i="1" s="1"/>
  <c r="D1809" i="1"/>
  <c r="C1809" i="1" s="1"/>
  <c r="D1810" i="1"/>
  <c r="C1810" i="1" s="1"/>
  <c r="D1811" i="1"/>
  <c r="C1811" i="1" s="1"/>
  <c r="D1812" i="1"/>
  <c r="C1812" i="1" s="1"/>
  <c r="D1813" i="1"/>
  <c r="C1813" i="1" s="1"/>
  <c r="D23" i="1"/>
  <c r="C23" i="1" s="1"/>
  <c r="D24" i="1"/>
  <c r="C24" i="1" s="1"/>
  <c r="D25" i="1"/>
  <c r="C25" i="1" s="1"/>
  <c r="D26" i="1"/>
  <c r="C26" i="1" s="1"/>
  <c r="D27" i="1"/>
  <c r="C27" i="1" s="1"/>
  <c r="D48" i="1"/>
  <c r="C48" i="1" s="1"/>
  <c r="D49" i="1"/>
  <c r="C49" i="1" s="1"/>
  <c r="D50" i="1"/>
  <c r="C50" i="1" s="1"/>
  <c r="D51" i="1"/>
  <c r="C51" i="1" s="1"/>
  <c r="D52" i="1"/>
  <c r="C52" i="1" s="1"/>
  <c r="D73" i="1"/>
  <c r="C73" i="1" s="1"/>
  <c r="D74" i="1"/>
  <c r="C74" i="1" s="1"/>
  <c r="D75" i="1"/>
  <c r="C75" i="1" s="1"/>
  <c r="D76" i="1"/>
  <c r="C76" i="1" s="1"/>
  <c r="D77" i="1"/>
  <c r="C77" i="1" s="1"/>
  <c r="D103" i="1"/>
  <c r="C103" i="1" s="1"/>
  <c r="D104" i="1"/>
  <c r="C104" i="1" s="1"/>
  <c r="D105" i="1"/>
  <c r="C105" i="1" s="1"/>
  <c r="D106" i="1"/>
  <c r="C106" i="1" s="1"/>
  <c r="D107" i="1"/>
  <c r="C107" i="1" s="1"/>
  <c r="D133" i="1"/>
  <c r="C133" i="1" s="1"/>
  <c r="D134" i="1"/>
  <c r="C134" i="1" s="1"/>
  <c r="D135" i="1"/>
  <c r="C135" i="1" s="1"/>
  <c r="D136" i="1"/>
  <c r="C136" i="1" s="1"/>
  <c r="D137" i="1"/>
  <c r="C137" i="1" s="1"/>
  <c r="D163" i="1"/>
  <c r="C163" i="1" s="1"/>
  <c r="D164" i="1"/>
  <c r="C164" i="1" s="1"/>
  <c r="D165" i="1"/>
  <c r="C165" i="1" s="1"/>
  <c r="D166" i="1"/>
  <c r="C166" i="1" s="1"/>
  <c r="D167" i="1"/>
  <c r="C167" i="1" s="1"/>
  <c r="D193" i="1"/>
  <c r="C193" i="1" s="1"/>
  <c r="D194" i="1"/>
  <c r="C194" i="1" s="1"/>
  <c r="D195" i="1"/>
  <c r="C195" i="1" s="1"/>
  <c r="D196" i="1"/>
  <c r="C196" i="1" s="1"/>
  <c r="D197" i="1"/>
  <c r="C197" i="1" s="1"/>
  <c r="D223" i="1"/>
  <c r="C223" i="1" s="1"/>
  <c r="D224" i="1"/>
  <c r="C224" i="1" s="1"/>
  <c r="D225" i="1"/>
  <c r="C225" i="1" s="1"/>
  <c r="D226" i="1"/>
  <c r="C226" i="1" s="1"/>
  <c r="D227" i="1"/>
  <c r="C227" i="1" s="1"/>
  <c r="D253" i="1"/>
  <c r="C253" i="1" s="1"/>
  <c r="D254" i="1"/>
  <c r="C254" i="1" s="1"/>
  <c r="D255" i="1"/>
  <c r="C255" i="1" s="1"/>
  <c r="D256" i="1"/>
  <c r="C256" i="1" s="1"/>
  <c r="D257" i="1"/>
  <c r="C257" i="1" s="1"/>
  <c r="D283" i="1"/>
  <c r="C283" i="1" s="1"/>
  <c r="D284" i="1"/>
  <c r="C284" i="1" s="1"/>
  <c r="D285" i="1"/>
  <c r="C285" i="1" s="1"/>
  <c r="D286" i="1"/>
  <c r="C286" i="1" s="1"/>
  <c r="D287" i="1"/>
  <c r="C287" i="1" s="1"/>
  <c r="D313" i="1"/>
  <c r="C313" i="1" s="1"/>
  <c r="D314" i="1"/>
  <c r="C314" i="1" s="1"/>
  <c r="D315" i="1"/>
  <c r="C315" i="1" s="1"/>
  <c r="D316" i="1"/>
  <c r="C316" i="1" s="1"/>
  <c r="D317" i="1"/>
  <c r="C317" i="1" s="1"/>
  <c r="D343" i="1"/>
  <c r="C343" i="1" s="1"/>
  <c r="D344" i="1"/>
  <c r="C344" i="1" s="1"/>
  <c r="D345" i="1"/>
  <c r="C345" i="1" s="1"/>
  <c r="D346" i="1"/>
  <c r="C346" i="1" s="1"/>
  <c r="D347" i="1"/>
  <c r="C347" i="1" s="1"/>
  <c r="D373" i="1"/>
  <c r="C373" i="1" s="1"/>
  <c r="D374" i="1"/>
  <c r="C374" i="1" s="1"/>
  <c r="D375" i="1"/>
  <c r="C375" i="1" s="1"/>
  <c r="D376" i="1"/>
  <c r="C376" i="1" s="1"/>
  <c r="D377" i="1"/>
  <c r="C377" i="1" s="1"/>
  <c r="D403" i="1"/>
  <c r="C403" i="1" s="1"/>
  <c r="D404" i="1"/>
  <c r="C404" i="1" s="1"/>
  <c r="D405" i="1"/>
  <c r="C405" i="1" s="1"/>
  <c r="D406" i="1"/>
  <c r="C406" i="1" s="1"/>
  <c r="D407" i="1"/>
  <c r="C407" i="1" s="1"/>
  <c r="D433" i="1"/>
  <c r="C433" i="1" s="1"/>
  <c r="D434" i="1"/>
  <c r="C434" i="1" s="1"/>
  <c r="D435" i="1"/>
  <c r="C435" i="1" s="1"/>
  <c r="D436" i="1"/>
  <c r="C436" i="1" s="1"/>
  <c r="D437" i="1"/>
  <c r="C437" i="1" s="1"/>
  <c r="D463" i="1"/>
  <c r="C463" i="1" s="1"/>
  <c r="D464" i="1"/>
  <c r="C464" i="1" s="1"/>
  <c r="D465" i="1"/>
  <c r="C465" i="1" s="1"/>
  <c r="D466" i="1"/>
  <c r="C466" i="1" s="1"/>
  <c r="D467" i="1"/>
  <c r="C467" i="1" s="1"/>
  <c r="D493" i="1"/>
  <c r="C493" i="1" s="1"/>
  <c r="D494" i="1"/>
  <c r="C494" i="1" s="1"/>
  <c r="D495" i="1"/>
  <c r="C495" i="1" s="1"/>
  <c r="D496" i="1"/>
  <c r="C496" i="1" s="1"/>
  <c r="D497" i="1"/>
  <c r="C497" i="1" s="1"/>
  <c r="D523" i="1"/>
  <c r="C523" i="1" s="1"/>
  <c r="D524" i="1"/>
  <c r="C524" i="1" s="1"/>
  <c r="D525" i="1"/>
  <c r="C525" i="1" s="1"/>
  <c r="D526" i="1"/>
  <c r="C526" i="1" s="1"/>
  <c r="D527" i="1"/>
  <c r="C527" i="1" s="1"/>
  <c r="D553" i="1"/>
  <c r="C553" i="1" s="1"/>
  <c r="D554" i="1"/>
  <c r="C554" i="1" s="1"/>
  <c r="D555" i="1"/>
  <c r="C555" i="1" s="1"/>
  <c r="D556" i="1"/>
  <c r="C556" i="1" s="1"/>
  <c r="D557" i="1"/>
  <c r="C557" i="1" s="1"/>
  <c r="D583" i="1"/>
  <c r="C583" i="1" s="1"/>
  <c r="D584" i="1"/>
  <c r="C584" i="1" s="1"/>
  <c r="D585" i="1"/>
  <c r="C585" i="1" s="1"/>
  <c r="D586" i="1"/>
  <c r="C586" i="1" s="1"/>
  <c r="D587" i="1"/>
  <c r="C587" i="1" s="1"/>
  <c r="D613" i="1"/>
  <c r="C613" i="1" s="1"/>
  <c r="D614" i="1"/>
  <c r="C614" i="1" s="1"/>
  <c r="D615" i="1"/>
  <c r="C615" i="1" s="1"/>
  <c r="D616" i="1"/>
  <c r="C616" i="1" s="1"/>
  <c r="D617" i="1"/>
  <c r="C617" i="1" s="1"/>
  <c r="D643" i="1"/>
  <c r="C643" i="1" s="1"/>
  <c r="D644" i="1"/>
  <c r="C644" i="1" s="1"/>
  <c r="D645" i="1"/>
  <c r="C645" i="1" s="1"/>
  <c r="D646" i="1"/>
  <c r="C646" i="1" s="1"/>
  <c r="D647" i="1"/>
  <c r="C647" i="1" s="1"/>
  <c r="D648" i="1"/>
  <c r="C648" i="1" s="1"/>
  <c r="D674" i="1"/>
  <c r="C674" i="1" s="1"/>
  <c r="D675" i="1"/>
  <c r="C675" i="1" s="1"/>
  <c r="D676" i="1"/>
  <c r="C676" i="1" s="1"/>
  <c r="D677" i="1"/>
  <c r="C677" i="1" s="1"/>
  <c r="D678" i="1"/>
  <c r="C678" i="1" s="1"/>
  <c r="D679" i="1"/>
  <c r="C679" i="1" s="1"/>
  <c r="D705" i="1"/>
  <c r="C705" i="1" s="1"/>
  <c r="D706" i="1"/>
  <c r="C706" i="1" s="1"/>
  <c r="D707" i="1"/>
  <c r="C707" i="1" s="1"/>
  <c r="D708" i="1"/>
  <c r="C708" i="1" s="1"/>
  <c r="D709" i="1"/>
  <c r="C709" i="1" s="1"/>
  <c r="D710" i="1"/>
  <c r="C710" i="1" s="1"/>
  <c r="D736" i="1"/>
  <c r="C736" i="1" s="1"/>
  <c r="D737" i="1"/>
  <c r="C737" i="1" s="1"/>
  <c r="D738" i="1"/>
  <c r="C738" i="1" s="1"/>
  <c r="D739" i="1"/>
  <c r="C739" i="1" s="1"/>
  <c r="D740" i="1"/>
  <c r="C740" i="1" s="1"/>
  <c r="D741" i="1"/>
  <c r="C741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98" i="1"/>
  <c r="C798" i="1" s="1"/>
  <c r="D799" i="1"/>
  <c r="C799" i="1" s="1"/>
  <c r="D800" i="1"/>
  <c r="C800" i="1" s="1"/>
  <c r="D801" i="1"/>
  <c r="C801" i="1" s="1"/>
  <c r="D802" i="1"/>
  <c r="C802" i="1" s="1"/>
  <c r="D803" i="1"/>
  <c r="C803" i="1" s="1"/>
  <c r="D829" i="1"/>
  <c r="C829" i="1" s="1"/>
  <c r="D830" i="1"/>
  <c r="C830" i="1" s="1"/>
  <c r="D831" i="1"/>
  <c r="C831" i="1" s="1"/>
  <c r="D832" i="1"/>
  <c r="C832" i="1" s="1"/>
  <c r="D833" i="1"/>
  <c r="C833" i="1" s="1"/>
  <c r="D834" i="1"/>
  <c r="C834" i="1" s="1"/>
  <c r="D860" i="1"/>
  <c r="C860" i="1" s="1"/>
  <c r="D861" i="1"/>
  <c r="C861" i="1" s="1"/>
  <c r="D862" i="1"/>
  <c r="C862" i="1" s="1"/>
  <c r="D863" i="1"/>
  <c r="C863" i="1" s="1"/>
  <c r="D864" i="1"/>
  <c r="C864" i="1" s="1"/>
  <c r="D865" i="1"/>
  <c r="C865" i="1" s="1"/>
  <c r="D891" i="1"/>
  <c r="C891" i="1" s="1"/>
  <c r="D892" i="1"/>
  <c r="C892" i="1" s="1"/>
  <c r="D893" i="1"/>
  <c r="C893" i="1" s="1"/>
  <c r="D894" i="1"/>
  <c r="C894" i="1" s="1"/>
  <c r="D895" i="1"/>
  <c r="C895" i="1" s="1"/>
  <c r="D896" i="1"/>
  <c r="C896" i="1" s="1"/>
  <c r="D934" i="1"/>
  <c r="C934" i="1" s="1"/>
  <c r="D935" i="1"/>
  <c r="C935" i="1" s="1"/>
  <c r="D936" i="1"/>
  <c r="C936" i="1" s="1"/>
  <c r="D937" i="1"/>
  <c r="C937" i="1" s="1"/>
  <c r="D938" i="1"/>
  <c r="C938" i="1" s="1"/>
  <c r="D978" i="1"/>
  <c r="C978" i="1" s="1"/>
  <c r="D979" i="1"/>
  <c r="C979" i="1" s="1"/>
  <c r="D980" i="1"/>
  <c r="C980" i="1" s="1"/>
  <c r="D981" i="1"/>
  <c r="C981" i="1" s="1"/>
  <c r="D982" i="1"/>
  <c r="C982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66" i="1"/>
  <c r="C1066" i="1" s="1"/>
  <c r="D1067" i="1"/>
  <c r="C1067" i="1" s="1"/>
  <c r="D1068" i="1"/>
  <c r="C1068" i="1" s="1"/>
  <c r="D1069" i="1"/>
  <c r="C1069" i="1" s="1"/>
  <c r="D1070" i="1"/>
  <c r="C1070" i="1" s="1"/>
  <c r="D1118" i="1"/>
  <c r="C1118" i="1" s="1"/>
  <c r="D1119" i="1"/>
  <c r="C1119" i="1" s="1"/>
  <c r="D1120" i="1"/>
  <c r="C1120" i="1" s="1"/>
  <c r="D1121" i="1"/>
  <c r="C1121" i="1" s="1"/>
  <c r="D1122" i="1"/>
  <c r="C1122" i="1" s="1"/>
  <c r="D28" i="1"/>
  <c r="C28" i="1" s="1"/>
  <c r="D29" i="1"/>
  <c r="C29" i="1" s="1"/>
  <c r="D30" i="1"/>
  <c r="C30" i="1" s="1"/>
  <c r="D31" i="1"/>
  <c r="C31" i="1" s="1"/>
  <c r="D53" i="1"/>
  <c r="C53" i="1" s="1"/>
  <c r="D54" i="1"/>
  <c r="C54" i="1" s="1"/>
  <c r="D55" i="1"/>
  <c r="C55" i="1" s="1"/>
  <c r="D56" i="1"/>
  <c r="C56" i="1" s="1"/>
  <c r="D78" i="1"/>
  <c r="C78" i="1" s="1"/>
  <c r="D79" i="1"/>
  <c r="C79" i="1" s="1"/>
  <c r="D80" i="1"/>
  <c r="C80" i="1" s="1"/>
  <c r="D81" i="1"/>
  <c r="C81" i="1" s="1"/>
  <c r="D108" i="1"/>
  <c r="C108" i="1" s="1"/>
  <c r="D109" i="1"/>
  <c r="C109" i="1" s="1"/>
  <c r="D110" i="1"/>
  <c r="C110" i="1" s="1"/>
  <c r="D111" i="1"/>
  <c r="C111" i="1" s="1"/>
  <c r="D138" i="1"/>
  <c r="C138" i="1" s="1"/>
  <c r="D139" i="1"/>
  <c r="C139" i="1" s="1"/>
  <c r="D140" i="1"/>
  <c r="C140" i="1" s="1"/>
  <c r="D141" i="1"/>
  <c r="C141" i="1" s="1"/>
  <c r="D168" i="1"/>
  <c r="C168" i="1" s="1"/>
  <c r="D169" i="1"/>
  <c r="C169" i="1" s="1"/>
  <c r="D170" i="1"/>
  <c r="C170" i="1" s="1"/>
  <c r="D171" i="1"/>
  <c r="C171" i="1" s="1"/>
  <c r="D198" i="1"/>
  <c r="C198" i="1" s="1"/>
  <c r="D199" i="1"/>
  <c r="C199" i="1" s="1"/>
  <c r="D200" i="1"/>
  <c r="C200" i="1" s="1"/>
  <c r="D201" i="1"/>
  <c r="C201" i="1" s="1"/>
  <c r="D228" i="1"/>
  <c r="C228" i="1" s="1"/>
  <c r="D229" i="1"/>
  <c r="C229" i="1" s="1"/>
  <c r="D230" i="1"/>
  <c r="C230" i="1" s="1"/>
  <c r="D231" i="1"/>
  <c r="C231" i="1" s="1"/>
  <c r="D258" i="1"/>
  <c r="C258" i="1" s="1"/>
  <c r="D259" i="1"/>
  <c r="C259" i="1" s="1"/>
  <c r="D260" i="1"/>
  <c r="C260" i="1" s="1"/>
  <c r="D261" i="1"/>
  <c r="C261" i="1" s="1"/>
  <c r="D288" i="1"/>
  <c r="C288" i="1" s="1"/>
  <c r="D289" i="1"/>
  <c r="C289" i="1" s="1"/>
  <c r="D290" i="1"/>
  <c r="C290" i="1" s="1"/>
  <c r="D291" i="1"/>
  <c r="C291" i="1" s="1"/>
  <c r="D318" i="1"/>
  <c r="C318" i="1" s="1"/>
  <c r="D319" i="1"/>
  <c r="C319" i="1" s="1"/>
  <c r="D320" i="1"/>
  <c r="C320" i="1" s="1"/>
  <c r="D321" i="1"/>
  <c r="C321" i="1" s="1"/>
  <c r="D348" i="1"/>
  <c r="C348" i="1" s="1"/>
  <c r="D349" i="1"/>
  <c r="C349" i="1" s="1"/>
  <c r="D350" i="1"/>
  <c r="C350" i="1" s="1"/>
  <c r="D351" i="1"/>
  <c r="C351" i="1" s="1"/>
  <c r="D378" i="1"/>
  <c r="C378" i="1" s="1"/>
  <c r="D379" i="1"/>
  <c r="C379" i="1" s="1"/>
  <c r="D380" i="1"/>
  <c r="C380" i="1" s="1"/>
  <c r="D381" i="1"/>
  <c r="C381" i="1" s="1"/>
  <c r="D408" i="1"/>
  <c r="C408" i="1" s="1"/>
  <c r="D409" i="1"/>
  <c r="C409" i="1" s="1"/>
  <c r="D410" i="1"/>
  <c r="C410" i="1" s="1"/>
  <c r="D411" i="1"/>
  <c r="C411" i="1" s="1"/>
  <c r="D438" i="1"/>
  <c r="C438" i="1" s="1"/>
  <c r="D439" i="1"/>
  <c r="C439" i="1" s="1"/>
  <c r="D440" i="1"/>
  <c r="C440" i="1" s="1"/>
  <c r="D441" i="1"/>
  <c r="C441" i="1" s="1"/>
  <c r="D468" i="1"/>
  <c r="C468" i="1" s="1"/>
  <c r="D469" i="1"/>
  <c r="C469" i="1" s="1"/>
  <c r="D470" i="1"/>
  <c r="C470" i="1" s="1"/>
  <c r="D471" i="1"/>
  <c r="C471" i="1" s="1"/>
  <c r="D498" i="1"/>
  <c r="C498" i="1" s="1"/>
  <c r="D499" i="1"/>
  <c r="C499" i="1" s="1"/>
  <c r="D500" i="1"/>
  <c r="C500" i="1" s="1"/>
  <c r="D501" i="1"/>
  <c r="C501" i="1" s="1"/>
  <c r="D528" i="1"/>
  <c r="C528" i="1" s="1"/>
  <c r="D529" i="1"/>
  <c r="C529" i="1" s="1"/>
  <c r="D530" i="1"/>
  <c r="C530" i="1" s="1"/>
  <c r="D531" i="1"/>
  <c r="C531" i="1" s="1"/>
  <c r="D558" i="1"/>
  <c r="C558" i="1" s="1"/>
  <c r="D559" i="1"/>
  <c r="C559" i="1" s="1"/>
  <c r="D560" i="1"/>
  <c r="C560" i="1" s="1"/>
  <c r="D561" i="1"/>
  <c r="C561" i="1" s="1"/>
  <c r="D588" i="1"/>
  <c r="C588" i="1" s="1"/>
  <c r="D589" i="1"/>
  <c r="C589" i="1" s="1"/>
  <c r="D590" i="1"/>
  <c r="C590" i="1" s="1"/>
  <c r="D591" i="1"/>
  <c r="C591" i="1" s="1"/>
  <c r="D618" i="1"/>
  <c r="C618" i="1" s="1"/>
  <c r="D619" i="1"/>
  <c r="C619" i="1" s="1"/>
  <c r="D620" i="1"/>
  <c r="C620" i="1" s="1"/>
  <c r="D621" i="1"/>
  <c r="C621" i="1" s="1"/>
  <c r="D649" i="1"/>
  <c r="C649" i="1" s="1"/>
  <c r="D650" i="1"/>
  <c r="C650" i="1" s="1"/>
  <c r="D651" i="1"/>
  <c r="C651" i="1" s="1"/>
  <c r="D652" i="1"/>
  <c r="C652" i="1" s="1"/>
  <c r="D680" i="1"/>
  <c r="C680" i="1" s="1"/>
  <c r="D681" i="1"/>
  <c r="C681" i="1" s="1"/>
  <c r="D682" i="1"/>
  <c r="C682" i="1" s="1"/>
  <c r="D683" i="1"/>
  <c r="C683" i="1" s="1"/>
  <c r="D711" i="1"/>
  <c r="C711" i="1" s="1"/>
  <c r="D712" i="1"/>
  <c r="C712" i="1" s="1"/>
  <c r="D713" i="1"/>
  <c r="C713" i="1" s="1"/>
  <c r="D714" i="1"/>
  <c r="C714" i="1" s="1"/>
  <c r="D742" i="1"/>
  <c r="C742" i="1" s="1"/>
  <c r="D743" i="1"/>
  <c r="C743" i="1" s="1"/>
  <c r="D744" i="1"/>
  <c r="C744" i="1" s="1"/>
  <c r="D745" i="1"/>
  <c r="C745" i="1" s="1"/>
  <c r="D773" i="1"/>
  <c r="C773" i="1" s="1"/>
  <c r="D774" i="1"/>
  <c r="C774" i="1" s="1"/>
  <c r="D775" i="1"/>
  <c r="C775" i="1" s="1"/>
  <c r="D776" i="1"/>
  <c r="C776" i="1" s="1"/>
  <c r="D804" i="1"/>
  <c r="C804" i="1" s="1"/>
  <c r="D805" i="1"/>
  <c r="C805" i="1" s="1"/>
  <c r="D806" i="1"/>
  <c r="C806" i="1" s="1"/>
  <c r="D807" i="1"/>
  <c r="C807" i="1" s="1"/>
  <c r="D835" i="1"/>
  <c r="C835" i="1" s="1"/>
  <c r="D836" i="1"/>
  <c r="C836" i="1" s="1"/>
  <c r="D837" i="1"/>
  <c r="C837" i="1" s="1"/>
  <c r="D838" i="1"/>
  <c r="C838" i="1" s="1"/>
  <c r="D866" i="1"/>
  <c r="C866" i="1" s="1"/>
  <c r="D867" i="1"/>
  <c r="C867" i="1" s="1"/>
  <c r="D868" i="1"/>
  <c r="C868" i="1" s="1"/>
  <c r="D869" i="1"/>
  <c r="C869" i="1" s="1"/>
  <c r="D897" i="1"/>
  <c r="C897" i="1" s="1"/>
  <c r="D898" i="1"/>
  <c r="C898" i="1" s="1"/>
  <c r="D899" i="1"/>
  <c r="C899" i="1" s="1"/>
  <c r="D900" i="1"/>
  <c r="C900" i="1" s="1"/>
  <c r="D939" i="1"/>
  <c r="C939" i="1" s="1"/>
  <c r="D940" i="1"/>
  <c r="C940" i="1" s="1"/>
  <c r="D941" i="1"/>
  <c r="C941" i="1" s="1"/>
  <c r="D983" i="1"/>
  <c r="C983" i="1" s="1"/>
  <c r="D984" i="1"/>
  <c r="C984" i="1" s="1"/>
  <c r="D985" i="1"/>
  <c r="C985" i="1" s="1"/>
  <c r="D1027" i="1"/>
  <c r="C1027" i="1" s="1"/>
  <c r="D1028" i="1"/>
  <c r="C1028" i="1" s="1"/>
  <c r="D1029" i="1"/>
  <c r="C1029" i="1" s="1"/>
  <c r="D1071" i="1"/>
  <c r="C1071" i="1" s="1"/>
  <c r="D1072" i="1"/>
  <c r="C1072" i="1" s="1"/>
  <c r="D1073" i="1"/>
  <c r="C1073" i="1" s="1"/>
  <c r="D1123" i="1"/>
  <c r="C1123" i="1" s="1"/>
  <c r="D1124" i="1"/>
  <c r="C1124" i="1" s="1"/>
  <c r="D1125" i="1"/>
  <c r="C1125" i="1" s="1"/>
  <c r="D1162" i="1"/>
  <c r="C1162" i="1" s="1"/>
  <c r="D1163" i="1"/>
  <c r="C1163" i="1" s="1"/>
  <c r="D1164" i="1"/>
  <c r="C1164" i="1" s="1"/>
  <c r="D1195" i="1"/>
  <c r="C1195" i="1" s="1"/>
  <c r="D1196" i="1"/>
  <c r="C1196" i="1" s="1"/>
  <c r="D1197" i="1"/>
  <c r="C1197" i="1" s="1"/>
  <c r="D7" i="1"/>
  <c r="C7" i="1" s="1"/>
  <c r="D8" i="1"/>
  <c r="C8" i="1" s="1"/>
  <c r="D9" i="1"/>
  <c r="C9" i="1" s="1"/>
  <c r="D10" i="1"/>
  <c r="C10" i="1" s="1"/>
  <c r="D32" i="1"/>
  <c r="C32" i="1" s="1"/>
  <c r="D33" i="1"/>
  <c r="C33" i="1" s="1"/>
  <c r="D34" i="1"/>
  <c r="C34" i="1" s="1"/>
  <c r="D35" i="1"/>
  <c r="C35" i="1" s="1"/>
  <c r="D57" i="1"/>
  <c r="C57" i="1" s="1"/>
  <c r="D58" i="1"/>
  <c r="C58" i="1" s="1"/>
  <c r="D59" i="1"/>
  <c r="C59" i="1" s="1"/>
  <c r="D60" i="1"/>
  <c r="C60" i="1" s="1"/>
  <c r="D82" i="1"/>
  <c r="C82" i="1" s="1"/>
  <c r="D83" i="1"/>
  <c r="C83" i="1" s="1"/>
  <c r="D84" i="1"/>
  <c r="C84" i="1" s="1"/>
  <c r="D85" i="1"/>
  <c r="C85" i="1" s="1"/>
  <c r="D112" i="1"/>
  <c r="C112" i="1" s="1"/>
  <c r="D113" i="1"/>
  <c r="C113" i="1" s="1"/>
  <c r="D114" i="1"/>
  <c r="C114" i="1" s="1"/>
  <c r="D115" i="1"/>
  <c r="C115" i="1" s="1"/>
  <c r="D142" i="1"/>
  <c r="C142" i="1" s="1"/>
  <c r="D143" i="1"/>
  <c r="C143" i="1" s="1"/>
  <c r="D144" i="1"/>
  <c r="C144" i="1" s="1"/>
  <c r="D145" i="1"/>
  <c r="C145" i="1" s="1"/>
  <c r="D172" i="1"/>
  <c r="C172" i="1" s="1"/>
  <c r="D173" i="1"/>
  <c r="C173" i="1" s="1"/>
  <c r="D174" i="1"/>
  <c r="C174" i="1" s="1"/>
  <c r="D175" i="1"/>
  <c r="C175" i="1" s="1"/>
  <c r="D202" i="1"/>
  <c r="C202" i="1" s="1"/>
  <c r="D203" i="1"/>
  <c r="C203" i="1" s="1"/>
  <c r="D204" i="1"/>
  <c r="C204" i="1" s="1"/>
  <c r="D205" i="1"/>
  <c r="C205" i="1" s="1"/>
  <c r="D232" i="1"/>
  <c r="C232" i="1" s="1"/>
  <c r="D233" i="1"/>
  <c r="C233" i="1" s="1"/>
  <c r="D234" i="1"/>
  <c r="C234" i="1" s="1"/>
  <c r="D235" i="1"/>
  <c r="C235" i="1" s="1"/>
  <c r="D262" i="1"/>
  <c r="C262" i="1" s="1"/>
  <c r="D263" i="1"/>
  <c r="C263" i="1" s="1"/>
  <c r="D264" i="1"/>
  <c r="C264" i="1" s="1"/>
  <c r="D265" i="1"/>
  <c r="C265" i="1" s="1"/>
  <c r="D292" i="1"/>
  <c r="C292" i="1" s="1"/>
  <c r="D293" i="1"/>
  <c r="C293" i="1" s="1"/>
  <c r="D294" i="1"/>
  <c r="C294" i="1" s="1"/>
  <c r="D295" i="1"/>
  <c r="C295" i="1" s="1"/>
  <c r="D322" i="1"/>
  <c r="C322" i="1" s="1"/>
  <c r="D323" i="1"/>
  <c r="C323" i="1" s="1"/>
  <c r="D324" i="1"/>
  <c r="C324" i="1" s="1"/>
  <c r="D325" i="1"/>
  <c r="C325" i="1" s="1"/>
  <c r="D352" i="1"/>
  <c r="C352" i="1" s="1"/>
  <c r="D353" i="1"/>
  <c r="C353" i="1" s="1"/>
  <c r="D354" i="1"/>
  <c r="C354" i="1" s="1"/>
  <c r="D355" i="1"/>
  <c r="C355" i="1" s="1"/>
  <c r="D382" i="1"/>
  <c r="C382" i="1" s="1"/>
  <c r="D383" i="1"/>
  <c r="C383" i="1" s="1"/>
  <c r="D384" i="1"/>
  <c r="C384" i="1" s="1"/>
  <c r="D385" i="1"/>
  <c r="C385" i="1" s="1"/>
  <c r="D412" i="1"/>
  <c r="C412" i="1" s="1"/>
  <c r="D413" i="1"/>
  <c r="C413" i="1" s="1"/>
  <c r="D414" i="1"/>
  <c r="C414" i="1" s="1"/>
  <c r="D415" i="1"/>
  <c r="C415" i="1" s="1"/>
  <c r="D442" i="1"/>
  <c r="C442" i="1" s="1"/>
  <c r="D443" i="1"/>
  <c r="C443" i="1" s="1"/>
  <c r="D444" i="1"/>
  <c r="C444" i="1" s="1"/>
  <c r="D445" i="1"/>
  <c r="C445" i="1" s="1"/>
  <c r="D472" i="1"/>
  <c r="C472" i="1" s="1"/>
  <c r="D473" i="1"/>
  <c r="C473" i="1" s="1"/>
  <c r="D474" i="1"/>
  <c r="C474" i="1" s="1"/>
  <c r="D475" i="1"/>
  <c r="C475" i="1" s="1"/>
  <c r="D502" i="1"/>
  <c r="C502" i="1" s="1"/>
  <c r="D503" i="1"/>
  <c r="C503" i="1" s="1"/>
  <c r="D504" i="1"/>
  <c r="C504" i="1" s="1"/>
  <c r="D505" i="1"/>
  <c r="C505" i="1" s="1"/>
  <c r="D532" i="1"/>
  <c r="C532" i="1" s="1"/>
  <c r="D533" i="1"/>
  <c r="C533" i="1" s="1"/>
  <c r="D534" i="1"/>
  <c r="C534" i="1" s="1"/>
  <c r="D535" i="1"/>
  <c r="C535" i="1" s="1"/>
  <c r="D562" i="1"/>
  <c r="C562" i="1" s="1"/>
  <c r="D563" i="1"/>
  <c r="C563" i="1" s="1"/>
  <c r="D564" i="1"/>
  <c r="C564" i="1" s="1"/>
  <c r="D565" i="1"/>
  <c r="C565" i="1" s="1"/>
  <c r="D592" i="1"/>
  <c r="C592" i="1" s="1"/>
  <c r="D593" i="1"/>
  <c r="C593" i="1" s="1"/>
  <c r="D594" i="1"/>
  <c r="C594" i="1" s="1"/>
  <c r="D595" i="1"/>
  <c r="C595" i="1" s="1"/>
  <c r="D622" i="1"/>
  <c r="C622" i="1" s="1"/>
  <c r="D623" i="1"/>
  <c r="C623" i="1" s="1"/>
  <c r="D624" i="1"/>
  <c r="C624" i="1" s="1"/>
  <c r="D625" i="1"/>
  <c r="C625" i="1" s="1"/>
  <c r="D653" i="1"/>
  <c r="C653" i="1" s="1"/>
  <c r="D654" i="1"/>
  <c r="C654" i="1" s="1"/>
  <c r="D655" i="1"/>
  <c r="C655" i="1" s="1"/>
  <c r="D656" i="1"/>
  <c r="C656" i="1" s="1"/>
  <c r="D684" i="1"/>
  <c r="C684" i="1" s="1"/>
  <c r="D685" i="1"/>
  <c r="C685" i="1" s="1"/>
  <c r="D686" i="1"/>
  <c r="C686" i="1" s="1"/>
  <c r="D687" i="1"/>
  <c r="C687" i="1" s="1"/>
  <c r="D715" i="1"/>
  <c r="C715" i="1" s="1"/>
  <c r="D716" i="1"/>
  <c r="C716" i="1" s="1"/>
  <c r="D717" i="1"/>
  <c r="C717" i="1" s="1"/>
  <c r="D718" i="1"/>
  <c r="C718" i="1" s="1"/>
  <c r="D746" i="1"/>
  <c r="C746" i="1" s="1"/>
  <c r="D747" i="1"/>
  <c r="C747" i="1" s="1"/>
  <c r="D748" i="1"/>
  <c r="C748" i="1" s="1"/>
  <c r="D749" i="1"/>
  <c r="C749" i="1" s="1"/>
  <c r="D777" i="1"/>
  <c r="C777" i="1" s="1"/>
  <c r="D778" i="1"/>
  <c r="C778" i="1" s="1"/>
  <c r="D779" i="1"/>
  <c r="C779" i="1" s="1"/>
  <c r="D780" i="1"/>
  <c r="C780" i="1" s="1"/>
  <c r="D808" i="1"/>
  <c r="C808" i="1" s="1"/>
  <c r="D809" i="1"/>
  <c r="C809" i="1" s="1"/>
  <c r="D810" i="1"/>
  <c r="C810" i="1" s="1"/>
  <c r="D811" i="1"/>
  <c r="C811" i="1" s="1"/>
  <c r="D839" i="1"/>
  <c r="C839" i="1" s="1"/>
  <c r="D840" i="1"/>
  <c r="C840" i="1" s="1"/>
  <c r="D841" i="1"/>
  <c r="C841" i="1" s="1"/>
  <c r="D842" i="1"/>
  <c r="C842" i="1" s="1"/>
  <c r="D870" i="1"/>
  <c r="C870" i="1" s="1"/>
  <c r="D871" i="1"/>
  <c r="C871" i="1" s="1"/>
  <c r="D872" i="1"/>
  <c r="C872" i="1" s="1"/>
  <c r="D873" i="1"/>
  <c r="C873" i="1" s="1"/>
  <c r="D901" i="1"/>
  <c r="C901" i="1" s="1"/>
  <c r="D902" i="1"/>
  <c r="C902" i="1" s="1"/>
  <c r="D903" i="1"/>
  <c r="C903" i="1" s="1"/>
  <c r="D904" i="1"/>
  <c r="C904" i="1" s="1"/>
  <c r="D942" i="1"/>
  <c r="C942" i="1" s="1"/>
  <c r="D943" i="1"/>
  <c r="C943" i="1" s="1"/>
  <c r="D944" i="1"/>
  <c r="C944" i="1" s="1"/>
  <c r="D986" i="1"/>
  <c r="C986" i="1" s="1"/>
  <c r="D987" i="1"/>
  <c r="C987" i="1" s="1"/>
  <c r="D988" i="1"/>
  <c r="C988" i="1" s="1"/>
  <c r="D1030" i="1"/>
  <c r="C1030" i="1" s="1"/>
  <c r="D1031" i="1"/>
  <c r="C1031" i="1" s="1"/>
  <c r="D1032" i="1"/>
  <c r="C1032" i="1" s="1"/>
  <c r="D1074" i="1"/>
  <c r="C1074" i="1" s="1"/>
  <c r="D1075" i="1"/>
  <c r="C1075" i="1" s="1"/>
  <c r="D1076" i="1"/>
  <c r="C1076" i="1" s="1"/>
  <c r="D1126" i="1"/>
  <c r="C1126" i="1" s="1"/>
  <c r="D1127" i="1"/>
  <c r="C1127" i="1" s="1"/>
  <c r="D1128" i="1"/>
  <c r="C1128" i="1" s="1"/>
  <c r="D1165" i="1"/>
  <c r="C1165" i="1" s="1"/>
  <c r="D1166" i="1"/>
  <c r="C1166" i="1" s="1"/>
  <c r="D1167" i="1"/>
  <c r="C1167" i="1" s="1"/>
  <c r="D1198" i="1"/>
  <c r="C1198" i="1" s="1"/>
  <c r="D1199" i="1"/>
  <c r="C1199" i="1" s="1"/>
  <c r="D1200" i="1"/>
  <c r="C120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96" i="1"/>
  <c r="C296" i="1" s="1"/>
  <c r="D297" i="1"/>
  <c r="C297" i="1" s="1"/>
  <c r="D298" i="1"/>
  <c r="C298" i="1" s="1"/>
  <c r="D299" i="1"/>
  <c r="C299" i="1" s="1"/>
  <c r="D300" i="1"/>
  <c r="C300" i="1" s="1"/>
  <c r="D301" i="1"/>
  <c r="C301" i="1" s="1"/>
  <c r="D302" i="1"/>
  <c r="C302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46" i="1"/>
  <c r="C446" i="1" s="1"/>
  <c r="D447" i="1"/>
  <c r="C447" i="1" s="1"/>
  <c r="D448" i="1"/>
  <c r="C448" i="1" s="1"/>
  <c r="D449" i="1"/>
  <c r="C449" i="1" s="1"/>
  <c r="D450" i="1"/>
  <c r="C450" i="1" s="1"/>
  <c r="D451" i="1"/>
  <c r="C451" i="1" s="1"/>
  <c r="D452" i="1"/>
  <c r="C452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C482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C512" i="1" s="1"/>
  <c r="D536" i="1"/>
  <c r="C536" i="1" s="1"/>
  <c r="D537" i="1"/>
  <c r="C537" i="1" s="1"/>
  <c r="D538" i="1"/>
  <c r="C538" i="1" s="1"/>
  <c r="D539" i="1"/>
  <c r="C539" i="1" s="1"/>
  <c r="D540" i="1"/>
  <c r="C540" i="1" s="1"/>
  <c r="D541" i="1"/>
  <c r="C541" i="1" s="1"/>
  <c r="D542" i="1"/>
  <c r="C542" i="1" s="1"/>
  <c r="D566" i="1"/>
  <c r="C566" i="1" s="1"/>
  <c r="D567" i="1"/>
  <c r="C567" i="1" s="1"/>
  <c r="D568" i="1"/>
  <c r="C568" i="1" s="1"/>
  <c r="D569" i="1"/>
  <c r="C569" i="1" s="1"/>
  <c r="D570" i="1"/>
  <c r="C570" i="1" s="1"/>
  <c r="D571" i="1"/>
  <c r="C571" i="1" s="1"/>
  <c r="D572" i="1"/>
  <c r="C572" i="1" s="1"/>
  <c r="D596" i="1"/>
  <c r="C596" i="1" s="1"/>
  <c r="D597" i="1"/>
  <c r="C597" i="1" s="1"/>
  <c r="D598" i="1"/>
  <c r="C598" i="1" s="1"/>
  <c r="D599" i="1"/>
  <c r="C599" i="1" s="1"/>
  <c r="D600" i="1"/>
  <c r="C600" i="1" s="1"/>
  <c r="D601" i="1"/>
  <c r="C601" i="1" s="1"/>
  <c r="D602" i="1"/>
  <c r="C602" i="1" s="1"/>
  <c r="D626" i="1"/>
  <c r="C626" i="1" s="1"/>
  <c r="D627" i="1"/>
  <c r="C627" i="1" s="1"/>
  <c r="D628" i="1"/>
  <c r="C628" i="1" s="1"/>
  <c r="D629" i="1"/>
  <c r="C629" i="1" s="1"/>
  <c r="D630" i="1"/>
  <c r="C630" i="1" s="1"/>
  <c r="D631" i="1"/>
  <c r="C631" i="1" s="1"/>
  <c r="D632" i="1"/>
  <c r="C632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C663" i="1" s="1"/>
  <c r="D688" i="1"/>
  <c r="C688" i="1" s="1"/>
  <c r="D689" i="1"/>
  <c r="C689" i="1" s="1"/>
  <c r="D690" i="1"/>
  <c r="C690" i="1" s="1"/>
  <c r="D691" i="1"/>
  <c r="C691" i="1" s="1"/>
  <c r="D692" i="1"/>
  <c r="C692" i="1" s="1"/>
  <c r="D693" i="1"/>
  <c r="C693" i="1" s="1"/>
  <c r="D694" i="1"/>
  <c r="C694" i="1" s="1"/>
  <c r="D719" i="1"/>
  <c r="C719" i="1" s="1"/>
  <c r="D720" i="1"/>
  <c r="C720" i="1" s="1"/>
  <c r="D721" i="1"/>
  <c r="C721" i="1" s="1"/>
  <c r="D722" i="1"/>
  <c r="C722" i="1" s="1"/>
  <c r="D723" i="1"/>
  <c r="C723" i="1" s="1"/>
  <c r="D724" i="1"/>
  <c r="C724" i="1" s="1"/>
  <c r="D725" i="1"/>
  <c r="C725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81" i="1"/>
  <c r="C781" i="1" s="1"/>
  <c r="D782" i="1"/>
  <c r="C782" i="1" s="1"/>
  <c r="D783" i="1"/>
  <c r="C783" i="1" s="1"/>
  <c r="D784" i="1"/>
  <c r="C784" i="1" s="1"/>
  <c r="D785" i="1"/>
  <c r="C785" i="1" s="1"/>
  <c r="D786" i="1"/>
  <c r="C786" i="1" s="1"/>
  <c r="D787" i="1"/>
  <c r="C787" i="1" s="1"/>
  <c r="D812" i="1"/>
  <c r="C812" i="1" s="1"/>
  <c r="D813" i="1"/>
  <c r="C813" i="1" s="1"/>
  <c r="D814" i="1"/>
  <c r="C814" i="1" s="1"/>
  <c r="D815" i="1"/>
  <c r="C815" i="1" s="1"/>
  <c r="D816" i="1"/>
  <c r="C816" i="1" s="1"/>
  <c r="D817" i="1"/>
  <c r="C817" i="1" s="1"/>
  <c r="D818" i="1"/>
  <c r="C818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C879" i="1" s="1"/>
  <c r="D880" i="1"/>
  <c r="C880" i="1" s="1"/>
  <c r="D905" i="1"/>
  <c r="C905" i="1" s="1"/>
  <c r="D906" i="1"/>
  <c r="C906" i="1" s="1"/>
  <c r="D907" i="1"/>
  <c r="C907" i="1" s="1"/>
  <c r="D908" i="1"/>
  <c r="C908" i="1" s="1"/>
  <c r="D909" i="1"/>
  <c r="C909" i="1" s="1"/>
  <c r="D910" i="1"/>
  <c r="C910" i="1" s="1"/>
  <c r="D911" i="1"/>
  <c r="C911" i="1" s="1"/>
  <c r="D945" i="1"/>
  <c r="C945" i="1" s="1"/>
  <c r="D946" i="1"/>
  <c r="C946" i="1" s="1"/>
  <c r="D947" i="1"/>
  <c r="C947" i="1" s="1"/>
  <c r="D948" i="1"/>
  <c r="C948" i="1" s="1"/>
  <c r="D949" i="1"/>
  <c r="C949" i="1" s="1"/>
  <c r="D950" i="1"/>
  <c r="C950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8" i="1"/>
  <c r="C1038" i="1" s="1"/>
  <c r="D1077" i="1"/>
  <c r="C1077" i="1" s="1"/>
  <c r="D1078" i="1"/>
  <c r="C1078" i="1" s="1"/>
  <c r="D1079" i="1"/>
  <c r="C1079" i="1" s="1"/>
  <c r="D1080" i="1"/>
  <c r="C1080" i="1" s="1"/>
  <c r="D1081" i="1"/>
  <c r="C1081" i="1" s="1"/>
  <c r="D1082" i="1"/>
  <c r="C1082" i="1" s="1"/>
  <c r="D1129" i="1"/>
  <c r="C1129" i="1" s="1"/>
  <c r="D1130" i="1"/>
  <c r="C1130" i="1" s="1"/>
  <c r="D1131" i="1"/>
  <c r="C1131" i="1" s="1"/>
  <c r="D1132" i="1"/>
  <c r="C1132" i="1" s="1"/>
  <c r="D1133" i="1"/>
  <c r="C1133" i="1" s="1"/>
  <c r="D1134" i="1"/>
  <c r="C1134" i="1" s="1"/>
  <c r="D1083" i="1"/>
  <c r="C1083" i="1" s="1"/>
  <c r="B1084" i="1"/>
  <c r="B1085" i="1"/>
  <c r="B1086" i="1"/>
  <c r="B1087" i="1"/>
  <c r="B1088" i="1"/>
  <c r="B1089" i="1"/>
  <c r="B1135" i="1"/>
  <c r="B1136" i="1"/>
  <c r="B1137" i="1"/>
  <c r="B1138" i="1"/>
  <c r="B1139" i="1"/>
  <c r="B1140" i="1"/>
  <c r="B1141" i="1"/>
  <c r="B1168" i="1"/>
  <c r="B1169" i="1"/>
  <c r="B1170" i="1"/>
  <c r="B1171" i="1"/>
  <c r="B1172" i="1"/>
  <c r="B1173" i="1"/>
  <c r="B1174" i="1"/>
  <c r="B1201" i="1"/>
  <c r="B1202" i="1"/>
  <c r="B1203" i="1"/>
  <c r="B1204" i="1"/>
  <c r="B1205" i="1"/>
  <c r="B1206" i="1"/>
  <c r="B1207" i="1"/>
  <c r="B1228" i="1"/>
  <c r="B1229" i="1"/>
  <c r="B1230" i="1"/>
  <c r="B1231" i="1"/>
  <c r="B1232" i="1"/>
  <c r="B1233" i="1"/>
  <c r="B1234" i="1"/>
  <c r="B1255" i="1"/>
  <c r="B1256" i="1"/>
  <c r="B1257" i="1"/>
  <c r="B1258" i="1"/>
  <c r="B1259" i="1"/>
  <c r="B1260" i="1"/>
  <c r="B1261" i="1"/>
  <c r="B1282" i="1"/>
  <c r="B1283" i="1"/>
  <c r="B1284" i="1"/>
  <c r="B1285" i="1"/>
  <c r="B1286" i="1"/>
  <c r="B1287" i="1"/>
  <c r="B1288" i="1"/>
  <c r="B1309" i="1"/>
  <c r="B1310" i="1"/>
  <c r="B1311" i="1"/>
  <c r="B1312" i="1"/>
  <c r="B1313" i="1"/>
  <c r="B1314" i="1"/>
  <c r="B1315" i="1"/>
  <c r="B1336" i="1"/>
  <c r="B1337" i="1"/>
  <c r="B1338" i="1"/>
  <c r="B1339" i="1"/>
  <c r="B1340" i="1"/>
  <c r="B1341" i="1"/>
  <c r="B1342" i="1"/>
  <c r="B1363" i="1"/>
  <c r="B1364" i="1"/>
  <c r="B1365" i="1"/>
  <c r="B1366" i="1"/>
  <c r="B1367" i="1"/>
  <c r="B1368" i="1"/>
  <c r="B1369" i="1"/>
  <c r="B1390" i="1"/>
  <c r="B1391" i="1"/>
  <c r="B1392" i="1"/>
  <c r="B1393" i="1"/>
  <c r="B1394" i="1"/>
  <c r="B1395" i="1"/>
  <c r="B1396" i="1"/>
  <c r="B1417" i="1"/>
  <c r="B1418" i="1"/>
  <c r="B1419" i="1"/>
  <c r="B1420" i="1"/>
  <c r="B1421" i="1"/>
  <c r="B1422" i="1"/>
  <c r="B1423" i="1"/>
  <c r="B1444" i="1"/>
  <c r="B1445" i="1"/>
  <c r="B1446" i="1"/>
  <c r="B1447" i="1"/>
  <c r="B1448" i="1"/>
  <c r="B1449" i="1"/>
  <c r="B1450" i="1"/>
  <c r="B1471" i="1"/>
  <c r="B1472" i="1"/>
  <c r="B1473" i="1"/>
  <c r="B1474" i="1"/>
  <c r="B1475" i="1"/>
  <c r="B1476" i="1"/>
  <c r="B1477" i="1"/>
  <c r="B1498" i="1"/>
  <c r="B1499" i="1"/>
  <c r="B1500" i="1"/>
  <c r="B1501" i="1"/>
  <c r="B1502" i="1"/>
  <c r="B1503" i="1"/>
  <c r="B1504" i="1"/>
  <c r="B1525" i="1"/>
  <c r="B1526" i="1"/>
  <c r="B1527" i="1"/>
  <c r="B1528" i="1"/>
  <c r="B1529" i="1"/>
  <c r="B1530" i="1"/>
  <c r="B1531" i="1"/>
  <c r="B1552" i="1"/>
  <c r="B1553" i="1"/>
  <c r="B1554" i="1"/>
  <c r="B1555" i="1"/>
  <c r="B1556" i="1"/>
  <c r="B1557" i="1"/>
  <c r="B1558" i="1"/>
  <c r="B1579" i="1"/>
  <c r="B1580" i="1"/>
  <c r="B1581" i="1"/>
  <c r="B1582" i="1"/>
  <c r="B1583" i="1"/>
  <c r="B1584" i="1"/>
  <c r="B1585" i="1"/>
  <c r="B1606" i="1"/>
  <c r="B1607" i="1"/>
  <c r="B1608" i="1"/>
  <c r="B1609" i="1"/>
  <c r="B1610" i="1"/>
  <c r="B1611" i="1"/>
  <c r="B1612" i="1"/>
  <c r="B1633" i="1"/>
  <c r="B1634" i="1"/>
  <c r="B1635" i="1"/>
  <c r="B1636" i="1"/>
  <c r="B1637" i="1"/>
  <c r="B1638" i="1"/>
  <c r="B1639" i="1"/>
  <c r="B1660" i="1"/>
  <c r="B1661" i="1"/>
  <c r="B1662" i="1"/>
  <c r="B1663" i="1"/>
  <c r="B1664" i="1"/>
  <c r="B1665" i="1"/>
  <c r="B1666" i="1"/>
  <c r="B1687" i="1"/>
  <c r="B1688" i="1"/>
  <c r="B1689" i="1"/>
  <c r="B1690" i="1"/>
  <c r="B1691" i="1"/>
  <c r="B1692" i="1"/>
  <c r="B1713" i="1"/>
  <c r="B1714" i="1"/>
  <c r="B1715" i="1"/>
  <c r="B1716" i="1"/>
  <c r="B1717" i="1"/>
  <c r="B1718" i="1"/>
  <c r="B1739" i="1"/>
  <c r="B1740" i="1"/>
  <c r="B1741" i="1"/>
  <c r="B1742" i="1"/>
  <c r="B1743" i="1"/>
  <c r="B1744" i="1"/>
  <c r="B1765" i="1"/>
  <c r="B1766" i="1"/>
  <c r="B1767" i="1"/>
  <c r="B1768" i="1"/>
  <c r="B1769" i="1"/>
  <c r="B1770" i="1"/>
  <c r="B1791" i="1"/>
  <c r="B1792" i="1"/>
  <c r="B1793" i="1"/>
  <c r="B1794" i="1"/>
  <c r="B1795" i="1"/>
  <c r="B1796" i="1"/>
  <c r="B2" i="1"/>
  <c r="B3" i="1"/>
  <c r="B4" i="1"/>
  <c r="B5" i="1"/>
  <c r="B6" i="1"/>
  <c r="B18" i="1"/>
  <c r="B19" i="1"/>
  <c r="B20" i="1"/>
  <c r="B21" i="1"/>
  <c r="B22" i="1"/>
  <c r="B43" i="1"/>
  <c r="B44" i="1"/>
  <c r="B45" i="1"/>
  <c r="B46" i="1"/>
  <c r="B47" i="1"/>
  <c r="B68" i="1"/>
  <c r="B69" i="1"/>
  <c r="B70" i="1"/>
  <c r="B71" i="1"/>
  <c r="B72" i="1"/>
  <c r="B93" i="1"/>
  <c r="B94" i="1"/>
  <c r="B95" i="1"/>
  <c r="B96" i="1"/>
  <c r="B97" i="1"/>
  <c r="B123" i="1"/>
  <c r="B124" i="1"/>
  <c r="B125" i="1"/>
  <c r="B126" i="1"/>
  <c r="B127" i="1"/>
  <c r="B153" i="1"/>
  <c r="B154" i="1"/>
  <c r="B155" i="1"/>
  <c r="B156" i="1"/>
  <c r="B157" i="1"/>
  <c r="B183" i="1"/>
  <c r="B184" i="1"/>
  <c r="B185" i="1"/>
  <c r="B186" i="1"/>
  <c r="B187" i="1"/>
  <c r="B213" i="1"/>
  <c r="B214" i="1"/>
  <c r="B215" i="1"/>
  <c r="B216" i="1"/>
  <c r="B217" i="1"/>
  <c r="B243" i="1"/>
  <c r="B244" i="1"/>
  <c r="B245" i="1"/>
  <c r="B246" i="1"/>
  <c r="B247" i="1"/>
  <c r="B273" i="1"/>
  <c r="B274" i="1"/>
  <c r="B275" i="1"/>
  <c r="B276" i="1"/>
  <c r="B277" i="1"/>
  <c r="B303" i="1"/>
  <c r="B304" i="1"/>
  <c r="B305" i="1"/>
  <c r="B306" i="1"/>
  <c r="B307" i="1"/>
  <c r="B333" i="1"/>
  <c r="B334" i="1"/>
  <c r="B335" i="1"/>
  <c r="B336" i="1"/>
  <c r="B337" i="1"/>
  <c r="B363" i="1"/>
  <c r="B364" i="1"/>
  <c r="B365" i="1"/>
  <c r="B366" i="1"/>
  <c r="B367" i="1"/>
  <c r="B393" i="1"/>
  <c r="B394" i="1"/>
  <c r="B395" i="1"/>
  <c r="B396" i="1"/>
  <c r="B397" i="1"/>
  <c r="B423" i="1"/>
  <c r="B424" i="1"/>
  <c r="B425" i="1"/>
  <c r="B426" i="1"/>
  <c r="B427" i="1"/>
  <c r="B453" i="1"/>
  <c r="B454" i="1"/>
  <c r="B455" i="1"/>
  <c r="B456" i="1"/>
  <c r="B457" i="1"/>
  <c r="B483" i="1"/>
  <c r="B484" i="1"/>
  <c r="B485" i="1"/>
  <c r="B486" i="1"/>
  <c r="B487" i="1"/>
  <c r="B513" i="1"/>
  <c r="B514" i="1"/>
  <c r="B515" i="1"/>
  <c r="B516" i="1"/>
  <c r="B517" i="1"/>
  <c r="B543" i="1"/>
  <c r="B544" i="1"/>
  <c r="B545" i="1"/>
  <c r="B546" i="1"/>
  <c r="B547" i="1"/>
  <c r="B573" i="1"/>
  <c r="B574" i="1"/>
  <c r="B575" i="1"/>
  <c r="B576" i="1"/>
  <c r="B577" i="1"/>
  <c r="B603" i="1"/>
  <c r="B604" i="1"/>
  <c r="B605" i="1"/>
  <c r="B606" i="1"/>
  <c r="B607" i="1"/>
  <c r="B633" i="1"/>
  <c r="B634" i="1"/>
  <c r="B635" i="1"/>
  <c r="B636" i="1"/>
  <c r="B637" i="1"/>
  <c r="B664" i="1"/>
  <c r="B665" i="1"/>
  <c r="B666" i="1"/>
  <c r="B667" i="1"/>
  <c r="B668" i="1"/>
  <c r="B695" i="1"/>
  <c r="B696" i="1"/>
  <c r="B697" i="1"/>
  <c r="B698" i="1"/>
  <c r="B699" i="1"/>
  <c r="B726" i="1"/>
  <c r="B727" i="1"/>
  <c r="B728" i="1"/>
  <c r="B729" i="1"/>
  <c r="B730" i="1"/>
  <c r="B757" i="1"/>
  <c r="B758" i="1"/>
  <c r="B759" i="1"/>
  <c r="B760" i="1"/>
  <c r="B761" i="1"/>
  <c r="B788" i="1"/>
  <c r="B789" i="1"/>
  <c r="B790" i="1"/>
  <c r="B791" i="1"/>
  <c r="B792" i="1"/>
  <c r="B819" i="1"/>
  <c r="B820" i="1"/>
  <c r="B821" i="1"/>
  <c r="B822" i="1"/>
  <c r="B823" i="1"/>
  <c r="B850" i="1"/>
  <c r="B851" i="1"/>
  <c r="B852" i="1"/>
  <c r="B853" i="1"/>
  <c r="B854" i="1"/>
  <c r="B881" i="1"/>
  <c r="B882" i="1"/>
  <c r="B883" i="1"/>
  <c r="B884" i="1"/>
  <c r="B885" i="1"/>
  <c r="B912" i="1"/>
  <c r="B913" i="1"/>
  <c r="B914" i="1"/>
  <c r="B915" i="1"/>
  <c r="B951" i="1"/>
  <c r="B952" i="1"/>
  <c r="B953" i="1"/>
  <c r="B954" i="1"/>
  <c r="B995" i="1"/>
  <c r="B996" i="1"/>
  <c r="B997" i="1"/>
  <c r="B998" i="1"/>
  <c r="B1039" i="1"/>
  <c r="B1040" i="1"/>
  <c r="B1041" i="1"/>
  <c r="B1042" i="1"/>
  <c r="B1090" i="1"/>
  <c r="B1091" i="1"/>
  <c r="B1092" i="1"/>
  <c r="B1093" i="1"/>
  <c r="B916" i="1"/>
  <c r="B917" i="1"/>
  <c r="B918" i="1"/>
  <c r="B919" i="1"/>
  <c r="B920" i="1"/>
  <c r="B921" i="1"/>
  <c r="B922" i="1"/>
  <c r="B955" i="1"/>
  <c r="B956" i="1"/>
  <c r="B957" i="1"/>
  <c r="B958" i="1"/>
  <c r="B959" i="1"/>
  <c r="B960" i="1"/>
  <c r="B961" i="1"/>
  <c r="B999" i="1"/>
  <c r="B1000" i="1"/>
  <c r="B1001" i="1"/>
  <c r="B1002" i="1"/>
  <c r="B1003" i="1"/>
  <c r="B1004" i="1"/>
  <c r="B1005" i="1"/>
  <c r="B1043" i="1"/>
  <c r="B1044" i="1"/>
  <c r="B1045" i="1"/>
  <c r="B1046" i="1"/>
  <c r="B1047" i="1"/>
  <c r="B1048" i="1"/>
  <c r="B1049" i="1"/>
  <c r="B1094" i="1"/>
  <c r="B1095" i="1"/>
  <c r="B1096" i="1"/>
  <c r="B1097" i="1"/>
  <c r="B1098" i="1"/>
  <c r="B1099" i="1"/>
  <c r="B1100" i="1"/>
  <c r="B1142" i="1"/>
  <c r="B1143" i="1"/>
  <c r="B1144" i="1"/>
  <c r="B1145" i="1"/>
  <c r="B1146" i="1"/>
  <c r="B1147" i="1"/>
  <c r="B1148" i="1"/>
  <c r="B1175" i="1"/>
  <c r="B1176" i="1"/>
  <c r="B1177" i="1"/>
  <c r="B1178" i="1"/>
  <c r="B1179" i="1"/>
  <c r="B1180" i="1"/>
  <c r="B1181" i="1"/>
  <c r="B1208" i="1"/>
  <c r="B1209" i="1"/>
  <c r="B1210" i="1"/>
  <c r="B1211" i="1"/>
  <c r="B1212" i="1"/>
  <c r="B1213" i="1"/>
  <c r="B1214" i="1"/>
  <c r="B1235" i="1"/>
  <c r="B1236" i="1"/>
  <c r="B1237" i="1"/>
  <c r="B1238" i="1"/>
  <c r="B1239" i="1"/>
  <c r="B1240" i="1"/>
  <c r="B1241" i="1"/>
  <c r="B1262" i="1"/>
  <c r="B1263" i="1"/>
  <c r="B1264" i="1"/>
  <c r="B1265" i="1"/>
  <c r="B1266" i="1"/>
  <c r="B1267" i="1"/>
  <c r="B1268" i="1"/>
  <c r="B1289" i="1"/>
  <c r="B1290" i="1"/>
  <c r="B1291" i="1"/>
  <c r="B1292" i="1"/>
  <c r="B1293" i="1"/>
  <c r="B1294" i="1"/>
  <c r="B1295" i="1"/>
  <c r="B1316" i="1"/>
  <c r="B1317" i="1"/>
  <c r="B1318" i="1"/>
  <c r="B1319" i="1"/>
  <c r="B1320" i="1"/>
  <c r="B1321" i="1"/>
  <c r="B1322" i="1"/>
  <c r="B1343" i="1"/>
  <c r="B1344" i="1"/>
  <c r="B1345" i="1"/>
  <c r="B1346" i="1"/>
  <c r="B1347" i="1"/>
  <c r="B1348" i="1"/>
  <c r="B1349" i="1"/>
  <c r="B1370" i="1"/>
  <c r="B1371" i="1"/>
  <c r="B1372" i="1"/>
  <c r="B1373" i="1"/>
  <c r="B1374" i="1"/>
  <c r="B1375" i="1"/>
  <c r="B1376" i="1"/>
  <c r="B1397" i="1"/>
  <c r="B1398" i="1"/>
  <c r="B1399" i="1"/>
  <c r="B1400" i="1"/>
  <c r="B1401" i="1"/>
  <c r="B1402" i="1"/>
  <c r="B1403" i="1"/>
  <c r="B1424" i="1"/>
  <c r="B1425" i="1"/>
  <c r="B1426" i="1"/>
  <c r="B1427" i="1"/>
  <c r="B1428" i="1"/>
  <c r="B1429" i="1"/>
  <c r="B1430" i="1"/>
  <c r="B1451" i="1"/>
  <c r="B1452" i="1"/>
  <c r="B1453" i="1"/>
  <c r="B1454" i="1"/>
  <c r="B1455" i="1"/>
  <c r="B1456" i="1"/>
  <c r="B1457" i="1"/>
  <c r="B1478" i="1"/>
  <c r="B1479" i="1"/>
  <c r="B1480" i="1"/>
  <c r="B1481" i="1"/>
  <c r="B1482" i="1"/>
  <c r="B1483" i="1"/>
  <c r="B1484" i="1"/>
  <c r="B1505" i="1"/>
  <c r="B1506" i="1"/>
  <c r="B1507" i="1"/>
  <c r="B1508" i="1"/>
  <c r="B1509" i="1"/>
  <c r="B1510" i="1"/>
  <c r="B1511" i="1"/>
  <c r="B1532" i="1"/>
  <c r="B1533" i="1"/>
  <c r="B1534" i="1"/>
  <c r="B1535" i="1"/>
  <c r="B1536" i="1"/>
  <c r="B1537" i="1"/>
  <c r="B1538" i="1"/>
  <c r="B1559" i="1"/>
  <c r="B1560" i="1"/>
  <c r="B1561" i="1"/>
  <c r="B1562" i="1"/>
  <c r="B1563" i="1"/>
  <c r="B1564" i="1"/>
  <c r="B1565" i="1"/>
  <c r="B1586" i="1"/>
  <c r="B1587" i="1"/>
  <c r="B1588" i="1"/>
  <c r="B1589" i="1"/>
  <c r="B1590" i="1"/>
  <c r="B1591" i="1"/>
  <c r="B1592" i="1"/>
  <c r="B1613" i="1"/>
  <c r="B1614" i="1"/>
  <c r="B1615" i="1"/>
  <c r="B1616" i="1"/>
  <c r="B1617" i="1"/>
  <c r="B1618" i="1"/>
  <c r="B1619" i="1"/>
  <c r="B1640" i="1"/>
  <c r="B1641" i="1"/>
  <c r="B1642" i="1"/>
  <c r="B1643" i="1"/>
  <c r="B1644" i="1"/>
  <c r="B1645" i="1"/>
  <c r="B1646" i="1"/>
  <c r="B1667" i="1"/>
  <c r="B1668" i="1"/>
  <c r="B1669" i="1"/>
  <c r="B1670" i="1"/>
  <c r="B1671" i="1"/>
  <c r="B1672" i="1"/>
  <c r="B1673" i="1"/>
  <c r="B1693" i="1"/>
  <c r="B1694" i="1"/>
  <c r="B1695" i="1"/>
  <c r="B1696" i="1"/>
  <c r="B1697" i="1"/>
  <c r="B1698" i="1"/>
  <c r="B1699" i="1"/>
  <c r="B1719" i="1"/>
  <c r="B1720" i="1"/>
  <c r="B1721" i="1"/>
  <c r="B1722" i="1"/>
  <c r="B1723" i="1"/>
  <c r="B1724" i="1"/>
  <c r="B1725" i="1"/>
  <c r="B1745" i="1"/>
  <c r="B1746" i="1"/>
  <c r="B1747" i="1"/>
  <c r="B1748" i="1"/>
  <c r="B1749" i="1"/>
  <c r="B1750" i="1"/>
  <c r="B1751" i="1"/>
  <c r="B1771" i="1"/>
  <c r="B1772" i="1"/>
  <c r="B1773" i="1"/>
  <c r="B1774" i="1"/>
  <c r="B1775" i="1"/>
  <c r="B1776" i="1"/>
  <c r="B1777" i="1"/>
  <c r="B1797" i="1"/>
  <c r="B1798" i="1"/>
  <c r="B1799" i="1"/>
  <c r="B1800" i="1"/>
  <c r="B1801" i="1"/>
  <c r="B1802" i="1"/>
  <c r="B98" i="1"/>
  <c r="B99" i="1"/>
  <c r="B100" i="1"/>
  <c r="B101" i="1"/>
  <c r="B102" i="1"/>
  <c r="B128" i="1"/>
  <c r="B129" i="1"/>
  <c r="B130" i="1"/>
  <c r="B131" i="1"/>
  <c r="B132" i="1"/>
  <c r="B158" i="1"/>
  <c r="B159" i="1"/>
  <c r="B160" i="1"/>
  <c r="B161" i="1"/>
  <c r="B162" i="1"/>
  <c r="B188" i="1"/>
  <c r="B189" i="1"/>
  <c r="B190" i="1"/>
  <c r="B191" i="1"/>
  <c r="B192" i="1"/>
  <c r="B218" i="1"/>
  <c r="B219" i="1"/>
  <c r="B220" i="1"/>
  <c r="B221" i="1"/>
  <c r="B222" i="1"/>
  <c r="B248" i="1"/>
  <c r="B249" i="1"/>
  <c r="B250" i="1"/>
  <c r="B251" i="1"/>
  <c r="B252" i="1"/>
  <c r="B278" i="1"/>
  <c r="B279" i="1"/>
  <c r="B280" i="1"/>
  <c r="B281" i="1"/>
  <c r="B282" i="1"/>
  <c r="B308" i="1"/>
  <c r="B309" i="1"/>
  <c r="B310" i="1"/>
  <c r="B311" i="1"/>
  <c r="B312" i="1"/>
  <c r="B338" i="1"/>
  <c r="B339" i="1"/>
  <c r="B340" i="1"/>
  <c r="B341" i="1"/>
  <c r="B342" i="1"/>
  <c r="B368" i="1"/>
  <c r="B369" i="1"/>
  <c r="B370" i="1"/>
  <c r="B371" i="1"/>
  <c r="B372" i="1"/>
  <c r="B398" i="1"/>
  <c r="B399" i="1"/>
  <c r="B400" i="1"/>
  <c r="B401" i="1"/>
  <c r="B402" i="1"/>
  <c r="B428" i="1"/>
  <c r="B429" i="1"/>
  <c r="B430" i="1"/>
  <c r="B431" i="1"/>
  <c r="B432" i="1"/>
  <c r="B458" i="1"/>
  <c r="B459" i="1"/>
  <c r="B460" i="1"/>
  <c r="B461" i="1"/>
  <c r="B462" i="1"/>
  <c r="B488" i="1"/>
  <c r="B489" i="1"/>
  <c r="B490" i="1"/>
  <c r="B491" i="1"/>
  <c r="B492" i="1"/>
  <c r="B518" i="1"/>
  <c r="B519" i="1"/>
  <c r="B520" i="1"/>
  <c r="B521" i="1"/>
  <c r="B522" i="1"/>
  <c r="B548" i="1"/>
  <c r="B549" i="1"/>
  <c r="B550" i="1"/>
  <c r="B551" i="1"/>
  <c r="B552" i="1"/>
  <c r="B578" i="1"/>
  <c r="B579" i="1"/>
  <c r="B580" i="1"/>
  <c r="B581" i="1"/>
  <c r="B582" i="1"/>
  <c r="B608" i="1"/>
  <c r="B609" i="1"/>
  <c r="B610" i="1"/>
  <c r="B611" i="1"/>
  <c r="B612" i="1"/>
  <c r="B638" i="1"/>
  <c r="B639" i="1"/>
  <c r="B640" i="1"/>
  <c r="B641" i="1"/>
  <c r="B642" i="1"/>
  <c r="B669" i="1"/>
  <c r="B670" i="1"/>
  <c r="B671" i="1"/>
  <c r="B672" i="1"/>
  <c r="B673" i="1"/>
  <c r="B700" i="1"/>
  <c r="B701" i="1"/>
  <c r="B702" i="1"/>
  <c r="B703" i="1"/>
  <c r="B704" i="1"/>
  <c r="B731" i="1"/>
  <c r="B732" i="1"/>
  <c r="B733" i="1"/>
  <c r="B734" i="1"/>
  <c r="B735" i="1"/>
  <c r="B762" i="1"/>
  <c r="B763" i="1"/>
  <c r="B764" i="1"/>
  <c r="B765" i="1"/>
  <c r="B766" i="1"/>
  <c r="B793" i="1"/>
  <c r="B794" i="1"/>
  <c r="B795" i="1"/>
  <c r="B796" i="1"/>
  <c r="B797" i="1"/>
  <c r="B824" i="1"/>
  <c r="B825" i="1"/>
  <c r="B826" i="1"/>
  <c r="B827" i="1"/>
  <c r="B828" i="1"/>
  <c r="B855" i="1"/>
  <c r="B856" i="1"/>
  <c r="B857" i="1"/>
  <c r="B858" i="1"/>
  <c r="B859" i="1"/>
  <c r="B886" i="1"/>
  <c r="B887" i="1"/>
  <c r="B888" i="1"/>
  <c r="B889" i="1"/>
  <c r="B890" i="1"/>
  <c r="B923" i="1"/>
  <c r="B924" i="1"/>
  <c r="B925" i="1"/>
  <c r="B926" i="1"/>
  <c r="B962" i="1"/>
  <c r="B963" i="1"/>
  <c r="B964" i="1"/>
  <c r="B965" i="1"/>
  <c r="B1006" i="1"/>
  <c r="B1007" i="1"/>
  <c r="B1008" i="1"/>
  <c r="B1009" i="1"/>
  <c r="B1050" i="1"/>
  <c r="B1051" i="1"/>
  <c r="B1052" i="1"/>
  <c r="B1053" i="1"/>
  <c r="B1101" i="1"/>
  <c r="B1102" i="1"/>
  <c r="B1103" i="1"/>
  <c r="B1104" i="1"/>
  <c r="B927" i="1"/>
  <c r="B928" i="1"/>
  <c r="B929" i="1"/>
  <c r="B930" i="1"/>
  <c r="B931" i="1"/>
  <c r="B932" i="1"/>
  <c r="B933" i="1"/>
  <c r="B966" i="1"/>
  <c r="B967" i="1"/>
  <c r="B968" i="1"/>
  <c r="B969" i="1"/>
  <c r="B970" i="1"/>
  <c r="B971" i="1"/>
  <c r="B972" i="1"/>
  <c r="B1010" i="1"/>
  <c r="B1011" i="1"/>
  <c r="B1012" i="1"/>
  <c r="B1013" i="1"/>
  <c r="B1014" i="1"/>
  <c r="B1015" i="1"/>
  <c r="B1016" i="1"/>
  <c r="B1054" i="1"/>
  <c r="B1055" i="1"/>
  <c r="B1056" i="1"/>
  <c r="B1057" i="1"/>
  <c r="B1058" i="1"/>
  <c r="B1059" i="1"/>
  <c r="B1060" i="1"/>
  <c r="B1105" i="1"/>
  <c r="B1106" i="1"/>
  <c r="B1107" i="1"/>
  <c r="B1108" i="1"/>
  <c r="B1109" i="1"/>
  <c r="B1110" i="1"/>
  <c r="B1111" i="1"/>
  <c r="B1149" i="1"/>
  <c r="B1150" i="1"/>
  <c r="B1151" i="1"/>
  <c r="B1152" i="1"/>
  <c r="B1153" i="1"/>
  <c r="B1154" i="1"/>
  <c r="B1155" i="1"/>
  <c r="B1182" i="1"/>
  <c r="B1183" i="1"/>
  <c r="B1184" i="1"/>
  <c r="B1185" i="1"/>
  <c r="B1186" i="1"/>
  <c r="B1187" i="1"/>
  <c r="B1188" i="1"/>
  <c r="B1215" i="1"/>
  <c r="B1216" i="1"/>
  <c r="B1217" i="1"/>
  <c r="B1218" i="1"/>
  <c r="B1219" i="1"/>
  <c r="B1220" i="1"/>
  <c r="B1221" i="1"/>
  <c r="B1242" i="1"/>
  <c r="B1243" i="1"/>
  <c r="B1244" i="1"/>
  <c r="B1245" i="1"/>
  <c r="B1246" i="1"/>
  <c r="B1247" i="1"/>
  <c r="B1248" i="1"/>
  <c r="B1269" i="1"/>
  <c r="B1270" i="1"/>
  <c r="B1271" i="1"/>
  <c r="B1272" i="1"/>
  <c r="B1273" i="1"/>
  <c r="B1274" i="1"/>
  <c r="B1275" i="1"/>
  <c r="B1296" i="1"/>
  <c r="B1297" i="1"/>
  <c r="B1298" i="1"/>
  <c r="B1299" i="1"/>
  <c r="B1300" i="1"/>
  <c r="B1301" i="1"/>
  <c r="B1302" i="1"/>
  <c r="B1323" i="1"/>
  <c r="B1324" i="1"/>
  <c r="B1325" i="1"/>
  <c r="B1326" i="1"/>
  <c r="B1327" i="1"/>
  <c r="B1328" i="1"/>
  <c r="B1329" i="1"/>
  <c r="B1350" i="1"/>
  <c r="B1351" i="1"/>
  <c r="B1352" i="1"/>
  <c r="B1353" i="1"/>
  <c r="B1354" i="1"/>
  <c r="B1355" i="1"/>
  <c r="B1356" i="1"/>
  <c r="B1377" i="1"/>
  <c r="B1378" i="1"/>
  <c r="B1379" i="1"/>
  <c r="B1380" i="1"/>
  <c r="B1381" i="1"/>
  <c r="B1382" i="1"/>
  <c r="B1383" i="1"/>
  <c r="B1404" i="1"/>
  <c r="B1405" i="1"/>
  <c r="B1406" i="1"/>
  <c r="B1407" i="1"/>
  <c r="B1408" i="1"/>
  <c r="B1409" i="1"/>
  <c r="B1410" i="1"/>
  <c r="B1431" i="1"/>
  <c r="B1432" i="1"/>
  <c r="B1433" i="1"/>
  <c r="B1434" i="1"/>
  <c r="B1435" i="1"/>
  <c r="B1436" i="1"/>
  <c r="B1437" i="1"/>
  <c r="B1458" i="1"/>
  <c r="B1459" i="1"/>
  <c r="B1460" i="1"/>
  <c r="B1461" i="1"/>
  <c r="B1462" i="1"/>
  <c r="B1463" i="1"/>
  <c r="B1464" i="1"/>
  <c r="B1485" i="1"/>
  <c r="B1486" i="1"/>
  <c r="B1487" i="1"/>
  <c r="B1488" i="1"/>
  <c r="B1489" i="1"/>
  <c r="B1490" i="1"/>
  <c r="B1491" i="1"/>
  <c r="B1512" i="1"/>
  <c r="B1513" i="1"/>
  <c r="B1514" i="1"/>
  <c r="B1515" i="1"/>
  <c r="B1516" i="1"/>
  <c r="B1517" i="1"/>
  <c r="B1518" i="1"/>
  <c r="B1539" i="1"/>
  <c r="B1540" i="1"/>
  <c r="B1541" i="1"/>
  <c r="B1542" i="1"/>
  <c r="B1543" i="1"/>
  <c r="B1544" i="1"/>
  <c r="B1545" i="1"/>
  <c r="B1566" i="1"/>
  <c r="B1567" i="1"/>
  <c r="B1568" i="1"/>
  <c r="B1569" i="1"/>
  <c r="B1570" i="1"/>
  <c r="B1571" i="1"/>
  <c r="B1572" i="1"/>
  <c r="B1593" i="1"/>
  <c r="B1594" i="1"/>
  <c r="B1595" i="1"/>
  <c r="B1596" i="1"/>
  <c r="B1597" i="1"/>
  <c r="B1598" i="1"/>
  <c r="B1599" i="1"/>
  <c r="B1620" i="1"/>
  <c r="B1621" i="1"/>
  <c r="B1622" i="1"/>
  <c r="B1623" i="1"/>
  <c r="B1624" i="1"/>
  <c r="B1625" i="1"/>
  <c r="B1626" i="1"/>
  <c r="B1647" i="1"/>
  <c r="B1648" i="1"/>
  <c r="B1649" i="1"/>
  <c r="B1650" i="1"/>
  <c r="B1651" i="1"/>
  <c r="B1652" i="1"/>
  <c r="B1653" i="1"/>
  <c r="B1674" i="1"/>
  <c r="B1675" i="1"/>
  <c r="B1676" i="1"/>
  <c r="B1677" i="1"/>
  <c r="B1678" i="1"/>
  <c r="B1679" i="1"/>
  <c r="B1680" i="1"/>
  <c r="B1700" i="1"/>
  <c r="B1701" i="1"/>
  <c r="B1702" i="1"/>
  <c r="B1703" i="1"/>
  <c r="B1704" i="1"/>
  <c r="B1705" i="1"/>
  <c r="B1706" i="1"/>
  <c r="B1726" i="1"/>
  <c r="B1727" i="1"/>
  <c r="B1728" i="1"/>
  <c r="B1729" i="1"/>
  <c r="B1730" i="1"/>
  <c r="B1731" i="1"/>
  <c r="B1732" i="1"/>
  <c r="B1752" i="1"/>
  <c r="B1753" i="1"/>
  <c r="B1754" i="1"/>
  <c r="B1755" i="1"/>
  <c r="B1756" i="1"/>
  <c r="B1757" i="1"/>
  <c r="B1758" i="1"/>
  <c r="B1778" i="1"/>
  <c r="B1779" i="1"/>
  <c r="B1780" i="1"/>
  <c r="B1781" i="1"/>
  <c r="B1782" i="1"/>
  <c r="B1783" i="1"/>
  <c r="B1784" i="1"/>
  <c r="B1803" i="1"/>
  <c r="B1804" i="1"/>
  <c r="B1805" i="1"/>
  <c r="B1806" i="1"/>
  <c r="B1807" i="1"/>
  <c r="B1808" i="1"/>
  <c r="B973" i="1"/>
  <c r="B974" i="1"/>
  <c r="B975" i="1"/>
  <c r="B976" i="1"/>
  <c r="B977" i="1"/>
  <c r="B1017" i="1"/>
  <c r="B1018" i="1"/>
  <c r="B1019" i="1"/>
  <c r="B1020" i="1"/>
  <c r="B1021" i="1"/>
  <c r="B1061" i="1"/>
  <c r="B1062" i="1"/>
  <c r="B1063" i="1"/>
  <c r="B1064" i="1"/>
  <c r="B1065" i="1"/>
  <c r="B1112" i="1"/>
  <c r="B1113" i="1"/>
  <c r="B1114" i="1"/>
  <c r="B1115" i="1"/>
  <c r="B1116" i="1"/>
  <c r="B1117" i="1"/>
  <c r="B1156" i="1"/>
  <c r="B1157" i="1"/>
  <c r="B1158" i="1"/>
  <c r="B1159" i="1"/>
  <c r="B1160" i="1"/>
  <c r="B1161" i="1"/>
  <c r="B1189" i="1"/>
  <c r="B1190" i="1"/>
  <c r="B1191" i="1"/>
  <c r="B1192" i="1"/>
  <c r="B1193" i="1"/>
  <c r="B1194" i="1"/>
  <c r="B1222" i="1"/>
  <c r="B1223" i="1"/>
  <c r="B1224" i="1"/>
  <c r="B1225" i="1"/>
  <c r="B1226" i="1"/>
  <c r="B1227" i="1"/>
  <c r="B1249" i="1"/>
  <c r="B1250" i="1"/>
  <c r="B1251" i="1"/>
  <c r="B1252" i="1"/>
  <c r="B1253" i="1"/>
  <c r="B1254" i="1"/>
  <c r="B1276" i="1"/>
  <c r="B1277" i="1"/>
  <c r="B1278" i="1"/>
  <c r="B1279" i="1"/>
  <c r="B1280" i="1"/>
  <c r="B1281" i="1"/>
  <c r="B1303" i="1"/>
  <c r="B1304" i="1"/>
  <c r="B1305" i="1"/>
  <c r="B1306" i="1"/>
  <c r="B1307" i="1"/>
  <c r="B1308" i="1"/>
  <c r="B1330" i="1"/>
  <c r="B1331" i="1"/>
  <c r="B1332" i="1"/>
  <c r="B1333" i="1"/>
  <c r="B1334" i="1"/>
  <c r="B1335" i="1"/>
  <c r="B1357" i="1"/>
  <c r="B1358" i="1"/>
  <c r="B1359" i="1"/>
  <c r="B1360" i="1"/>
  <c r="B1361" i="1"/>
  <c r="B1362" i="1"/>
  <c r="B1384" i="1"/>
  <c r="B1385" i="1"/>
  <c r="B1386" i="1"/>
  <c r="B1387" i="1"/>
  <c r="B1388" i="1"/>
  <c r="B1389" i="1"/>
  <c r="B1411" i="1"/>
  <c r="B1412" i="1"/>
  <c r="B1413" i="1"/>
  <c r="B1414" i="1"/>
  <c r="B1415" i="1"/>
  <c r="B1416" i="1"/>
  <c r="B1438" i="1"/>
  <c r="B1439" i="1"/>
  <c r="B1440" i="1"/>
  <c r="B1441" i="1"/>
  <c r="B1442" i="1"/>
  <c r="B1443" i="1"/>
  <c r="B1465" i="1"/>
  <c r="B1466" i="1"/>
  <c r="B1467" i="1"/>
  <c r="B1468" i="1"/>
  <c r="B1469" i="1"/>
  <c r="B1470" i="1"/>
  <c r="B1492" i="1"/>
  <c r="B1493" i="1"/>
  <c r="B1494" i="1"/>
  <c r="B1495" i="1"/>
  <c r="B1496" i="1"/>
  <c r="B1497" i="1"/>
  <c r="B1519" i="1"/>
  <c r="B1520" i="1"/>
  <c r="B1521" i="1"/>
  <c r="B1522" i="1"/>
  <c r="B1523" i="1"/>
  <c r="B1524" i="1"/>
  <c r="B1546" i="1"/>
  <c r="B1547" i="1"/>
  <c r="B1548" i="1"/>
  <c r="B1549" i="1"/>
  <c r="B1550" i="1"/>
  <c r="B1551" i="1"/>
  <c r="B1573" i="1"/>
  <c r="B1574" i="1"/>
  <c r="B1575" i="1"/>
  <c r="B1576" i="1"/>
  <c r="B1577" i="1"/>
  <c r="B1578" i="1"/>
  <c r="B1600" i="1"/>
  <c r="B1601" i="1"/>
  <c r="B1602" i="1"/>
  <c r="B1603" i="1"/>
  <c r="B1604" i="1"/>
  <c r="B1605" i="1"/>
  <c r="B1627" i="1"/>
  <c r="B1628" i="1"/>
  <c r="B1629" i="1"/>
  <c r="B1630" i="1"/>
  <c r="B1631" i="1"/>
  <c r="B1632" i="1"/>
  <c r="B1654" i="1"/>
  <c r="B1655" i="1"/>
  <c r="B1656" i="1"/>
  <c r="B1657" i="1"/>
  <c r="B1658" i="1"/>
  <c r="B1659" i="1"/>
  <c r="B1681" i="1"/>
  <c r="B1682" i="1"/>
  <c r="B1683" i="1"/>
  <c r="B1684" i="1"/>
  <c r="B1685" i="1"/>
  <c r="B1686" i="1"/>
  <c r="B1707" i="1"/>
  <c r="B1708" i="1"/>
  <c r="B1709" i="1"/>
  <c r="B1710" i="1"/>
  <c r="B1711" i="1"/>
  <c r="B1712" i="1"/>
  <c r="B1733" i="1"/>
  <c r="B1734" i="1"/>
  <c r="B1735" i="1"/>
  <c r="B1736" i="1"/>
  <c r="B1737" i="1"/>
  <c r="B1738" i="1"/>
  <c r="B1759" i="1"/>
  <c r="B1760" i="1"/>
  <c r="B1761" i="1"/>
  <c r="B1762" i="1"/>
  <c r="B1763" i="1"/>
  <c r="B1764" i="1"/>
  <c r="B1785" i="1"/>
  <c r="B1786" i="1"/>
  <c r="B1787" i="1"/>
  <c r="B1788" i="1"/>
  <c r="B1789" i="1"/>
  <c r="B1790" i="1"/>
  <c r="B1809" i="1"/>
  <c r="B1810" i="1"/>
  <c r="B1811" i="1"/>
  <c r="B1812" i="1"/>
  <c r="B1813" i="1"/>
  <c r="B23" i="1"/>
  <c r="B24" i="1"/>
  <c r="B25" i="1"/>
  <c r="B26" i="1"/>
  <c r="B27" i="1"/>
  <c r="B48" i="1"/>
  <c r="B49" i="1"/>
  <c r="B50" i="1"/>
  <c r="B51" i="1"/>
  <c r="B52" i="1"/>
  <c r="B73" i="1"/>
  <c r="B74" i="1"/>
  <c r="B75" i="1"/>
  <c r="B76" i="1"/>
  <c r="B77" i="1"/>
  <c r="B103" i="1"/>
  <c r="B104" i="1"/>
  <c r="B105" i="1"/>
  <c r="B106" i="1"/>
  <c r="B107" i="1"/>
  <c r="B133" i="1"/>
  <c r="B134" i="1"/>
  <c r="B135" i="1"/>
  <c r="B136" i="1"/>
  <c r="B137" i="1"/>
  <c r="B163" i="1"/>
  <c r="B164" i="1"/>
  <c r="B165" i="1"/>
  <c r="B166" i="1"/>
  <c r="B167" i="1"/>
  <c r="B193" i="1"/>
  <c r="B194" i="1"/>
  <c r="B195" i="1"/>
  <c r="B196" i="1"/>
  <c r="B197" i="1"/>
  <c r="B223" i="1"/>
  <c r="B224" i="1"/>
  <c r="B225" i="1"/>
  <c r="B226" i="1"/>
  <c r="B227" i="1"/>
  <c r="B253" i="1"/>
  <c r="B254" i="1"/>
  <c r="B255" i="1"/>
  <c r="B256" i="1"/>
  <c r="B257" i="1"/>
  <c r="B283" i="1"/>
  <c r="B284" i="1"/>
  <c r="B285" i="1"/>
  <c r="B286" i="1"/>
  <c r="B287" i="1"/>
  <c r="B313" i="1"/>
  <c r="B314" i="1"/>
  <c r="B315" i="1"/>
  <c r="B316" i="1"/>
  <c r="B317" i="1"/>
  <c r="B343" i="1"/>
  <c r="B344" i="1"/>
  <c r="B345" i="1"/>
  <c r="B346" i="1"/>
  <c r="B347" i="1"/>
  <c r="B373" i="1"/>
  <c r="B374" i="1"/>
  <c r="B375" i="1"/>
  <c r="B376" i="1"/>
  <c r="B377" i="1"/>
  <c r="B403" i="1"/>
  <c r="B404" i="1"/>
  <c r="B405" i="1"/>
  <c r="B406" i="1"/>
  <c r="B407" i="1"/>
  <c r="B433" i="1"/>
  <c r="B434" i="1"/>
  <c r="B435" i="1"/>
  <c r="B436" i="1"/>
  <c r="B437" i="1"/>
  <c r="B463" i="1"/>
  <c r="B464" i="1"/>
  <c r="B465" i="1"/>
  <c r="B466" i="1"/>
  <c r="B467" i="1"/>
  <c r="B493" i="1"/>
  <c r="B494" i="1"/>
  <c r="B495" i="1"/>
  <c r="B496" i="1"/>
  <c r="B497" i="1"/>
  <c r="B523" i="1"/>
  <c r="B524" i="1"/>
  <c r="B525" i="1"/>
  <c r="B526" i="1"/>
  <c r="B527" i="1"/>
  <c r="B553" i="1"/>
  <c r="B554" i="1"/>
  <c r="B555" i="1"/>
  <c r="B556" i="1"/>
  <c r="B557" i="1"/>
  <c r="B583" i="1"/>
  <c r="B584" i="1"/>
  <c r="B585" i="1"/>
  <c r="B586" i="1"/>
  <c r="B587" i="1"/>
  <c r="B613" i="1"/>
  <c r="B614" i="1"/>
  <c r="B615" i="1"/>
  <c r="B616" i="1"/>
  <c r="B617" i="1"/>
  <c r="B643" i="1"/>
  <c r="B644" i="1"/>
  <c r="B645" i="1"/>
  <c r="B646" i="1"/>
  <c r="B647" i="1"/>
  <c r="B648" i="1"/>
  <c r="B674" i="1"/>
  <c r="B675" i="1"/>
  <c r="B676" i="1"/>
  <c r="B677" i="1"/>
  <c r="B678" i="1"/>
  <c r="B679" i="1"/>
  <c r="B705" i="1"/>
  <c r="B706" i="1"/>
  <c r="B707" i="1"/>
  <c r="B708" i="1"/>
  <c r="B709" i="1"/>
  <c r="B710" i="1"/>
  <c r="B736" i="1"/>
  <c r="B737" i="1"/>
  <c r="B738" i="1"/>
  <c r="B739" i="1"/>
  <c r="B740" i="1"/>
  <c r="B741" i="1"/>
  <c r="B767" i="1"/>
  <c r="B768" i="1"/>
  <c r="B769" i="1"/>
  <c r="B770" i="1"/>
  <c r="B771" i="1"/>
  <c r="B772" i="1"/>
  <c r="B798" i="1"/>
  <c r="B799" i="1"/>
  <c r="B800" i="1"/>
  <c r="B801" i="1"/>
  <c r="B802" i="1"/>
  <c r="B803" i="1"/>
  <c r="B829" i="1"/>
  <c r="B830" i="1"/>
  <c r="B831" i="1"/>
  <c r="B832" i="1"/>
  <c r="B833" i="1"/>
  <c r="B834" i="1"/>
  <c r="B860" i="1"/>
  <c r="B861" i="1"/>
  <c r="B862" i="1"/>
  <c r="B863" i="1"/>
  <c r="B864" i="1"/>
  <c r="B865" i="1"/>
  <c r="B891" i="1"/>
  <c r="B892" i="1"/>
  <c r="B893" i="1"/>
  <c r="B894" i="1"/>
  <c r="B895" i="1"/>
  <c r="B896" i="1"/>
  <c r="B934" i="1"/>
  <c r="B935" i="1"/>
  <c r="B936" i="1"/>
  <c r="B937" i="1"/>
  <c r="B938" i="1"/>
  <c r="B978" i="1"/>
  <c r="B979" i="1"/>
  <c r="B980" i="1"/>
  <c r="B981" i="1"/>
  <c r="B982" i="1"/>
  <c r="B1022" i="1"/>
  <c r="B1023" i="1"/>
  <c r="B1024" i="1"/>
  <c r="B1025" i="1"/>
  <c r="B1026" i="1"/>
  <c r="B1066" i="1"/>
  <c r="B1067" i="1"/>
  <c r="B1068" i="1"/>
  <c r="B1069" i="1"/>
  <c r="B1070" i="1"/>
  <c r="B1118" i="1"/>
  <c r="B1119" i="1"/>
  <c r="B1120" i="1"/>
  <c r="B1121" i="1"/>
  <c r="B1122" i="1"/>
  <c r="B28" i="1"/>
  <c r="B29" i="1"/>
  <c r="B30" i="1"/>
  <c r="B31" i="1"/>
  <c r="B53" i="1"/>
  <c r="B54" i="1"/>
  <c r="B55" i="1"/>
  <c r="B56" i="1"/>
  <c r="B78" i="1"/>
  <c r="B79" i="1"/>
  <c r="B80" i="1"/>
  <c r="B81" i="1"/>
  <c r="B108" i="1"/>
  <c r="B109" i="1"/>
  <c r="B110" i="1"/>
  <c r="B111" i="1"/>
  <c r="B138" i="1"/>
  <c r="B139" i="1"/>
  <c r="B140" i="1"/>
  <c r="B141" i="1"/>
  <c r="B168" i="1"/>
  <c r="B169" i="1"/>
  <c r="B170" i="1"/>
  <c r="B171" i="1"/>
  <c r="B198" i="1"/>
  <c r="B199" i="1"/>
  <c r="B200" i="1"/>
  <c r="B201" i="1"/>
  <c r="B228" i="1"/>
  <c r="B229" i="1"/>
  <c r="B230" i="1"/>
  <c r="B231" i="1"/>
  <c r="B258" i="1"/>
  <c r="B259" i="1"/>
  <c r="B260" i="1"/>
  <c r="B261" i="1"/>
  <c r="B288" i="1"/>
  <c r="B289" i="1"/>
  <c r="B290" i="1"/>
  <c r="B291" i="1"/>
  <c r="B318" i="1"/>
  <c r="B319" i="1"/>
  <c r="B320" i="1"/>
  <c r="B321" i="1"/>
  <c r="B348" i="1"/>
  <c r="B349" i="1"/>
  <c r="B350" i="1"/>
  <c r="B351" i="1"/>
  <c r="B378" i="1"/>
  <c r="B379" i="1"/>
  <c r="B380" i="1"/>
  <c r="B381" i="1"/>
  <c r="B408" i="1"/>
  <c r="B409" i="1"/>
  <c r="B410" i="1"/>
  <c r="B411" i="1"/>
  <c r="B438" i="1"/>
  <c r="B439" i="1"/>
  <c r="B440" i="1"/>
  <c r="B441" i="1"/>
  <c r="B468" i="1"/>
  <c r="B469" i="1"/>
  <c r="B470" i="1"/>
  <c r="B471" i="1"/>
  <c r="B498" i="1"/>
  <c r="B499" i="1"/>
  <c r="B500" i="1"/>
  <c r="B501" i="1"/>
  <c r="B528" i="1"/>
  <c r="B529" i="1"/>
  <c r="B530" i="1"/>
  <c r="B531" i="1"/>
  <c r="B558" i="1"/>
  <c r="B559" i="1"/>
  <c r="B560" i="1"/>
  <c r="B561" i="1"/>
  <c r="B588" i="1"/>
  <c r="B589" i="1"/>
  <c r="B590" i="1"/>
  <c r="B591" i="1"/>
  <c r="B618" i="1"/>
  <c r="B619" i="1"/>
  <c r="B620" i="1"/>
  <c r="B621" i="1"/>
  <c r="B649" i="1"/>
  <c r="B650" i="1"/>
  <c r="B651" i="1"/>
  <c r="B652" i="1"/>
  <c r="B680" i="1"/>
  <c r="B681" i="1"/>
  <c r="B682" i="1"/>
  <c r="B683" i="1"/>
  <c r="B711" i="1"/>
  <c r="B712" i="1"/>
  <c r="B713" i="1"/>
  <c r="B714" i="1"/>
  <c r="B742" i="1"/>
  <c r="B743" i="1"/>
  <c r="B744" i="1"/>
  <c r="B745" i="1"/>
  <c r="B773" i="1"/>
  <c r="B774" i="1"/>
  <c r="B775" i="1"/>
  <c r="B776" i="1"/>
  <c r="B804" i="1"/>
  <c r="B805" i="1"/>
  <c r="B806" i="1"/>
  <c r="B807" i="1"/>
  <c r="B835" i="1"/>
  <c r="B836" i="1"/>
  <c r="B837" i="1"/>
  <c r="B838" i="1"/>
  <c r="B866" i="1"/>
  <c r="B867" i="1"/>
  <c r="B868" i="1"/>
  <c r="B869" i="1"/>
  <c r="B897" i="1"/>
  <c r="B898" i="1"/>
  <c r="B899" i="1"/>
  <c r="B900" i="1"/>
  <c r="B939" i="1"/>
  <c r="B940" i="1"/>
  <c r="B941" i="1"/>
  <c r="B983" i="1"/>
  <c r="B984" i="1"/>
  <c r="B985" i="1"/>
  <c r="B1027" i="1"/>
  <c r="B1028" i="1"/>
  <c r="B1029" i="1"/>
  <c r="B1071" i="1"/>
  <c r="B1072" i="1"/>
  <c r="B1073" i="1"/>
  <c r="B1123" i="1"/>
  <c r="B1124" i="1"/>
  <c r="B1125" i="1"/>
  <c r="B1162" i="1"/>
  <c r="B1163" i="1"/>
  <c r="B1164" i="1"/>
  <c r="B1195" i="1"/>
  <c r="B1196" i="1"/>
  <c r="B1197" i="1"/>
  <c r="B7" i="1"/>
  <c r="B8" i="1"/>
  <c r="B9" i="1"/>
  <c r="B10" i="1"/>
  <c r="B32" i="1"/>
  <c r="B33" i="1"/>
  <c r="B34" i="1"/>
  <c r="B35" i="1"/>
  <c r="B57" i="1"/>
  <c r="B58" i="1"/>
  <c r="B59" i="1"/>
  <c r="B60" i="1"/>
  <c r="B82" i="1"/>
  <c r="B83" i="1"/>
  <c r="B84" i="1"/>
  <c r="B85" i="1"/>
  <c r="B112" i="1"/>
  <c r="B113" i="1"/>
  <c r="B114" i="1"/>
  <c r="B115" i="1"/>
  <c r="B142" i="1"/>
  <c r="B143" i="1"/>
  <c r="B144" i="1"/>
  <c r="B145" i="1"/>
  <c r="B172" i="1"/>
  <c r="B173" i="1"/>
  <c r="B174" i="1"/>
  <c r="B175" i="1"/>
  <c r="B202" i="1"/>
  <c r="B203" i="1"/>
  <c r="B204" i="1"/>
  <c r="B205" i="1"/>
  <c r="B232" i="1"/>
  <c r="B233" i="1"/>
  <c r="B234" i="1"/>
  <c r="B235" i="1"/>
  <c r="B262" i="1"/>
  <c r="B263" i="1"/>
  <c r="B264" i="1"/>
  <c r="B265" i="1"/>
  <c r="B292" i="1"/>
  <c r="B293" i="1"/>
  <c r="B294" i="1"/>
  <c r="B295" i="1"/>
  <c r="B322" i="1"/>
  <c r="B323" i="1"/>
  <c r="B324" i="1"/>
  <c r="B325" i="1"/>
  <c r="B352" i="1"/>
  <c r="B353" i="1"/>
  <c r="B354" i="1"/>
  <c r="B355" i="1"/>
  <c r="B382" i="1"/>
  <c r="B383" i="1"/>
  <c r="B384" i="1"/>
  <c r="B385" i="1"/>
  <c r="B412" i="1"/>
  <c r="B413" i="1"/>
  <c r="B414" i="1"/>
  <c r="B415" i="1"/>
  <c r="B442" i="1"/>
  <c r="B443" i="1"/>
  <c r="B444" i="1"/>
  <c r="B445" i="1"/>
  <c r="B472" i="1"/>
  <c r="B473" i="1"/>
  <c r="B474" i="1"/>
  <c r="B475" i="1"/>
  <c r="B502" i="1"/>
  <c r="B503" i="1"/>
  <c r="B504" i="1"/>
  <c r="B505" i="1"/>
  <c r="B532" i="1"/>
  <c r="B533" i="1"/>
  <c r="B534" i="1"/>
  <c r="B535" i="1"/>
  <c r="B562" i="1"/>
  <c r="B563" i="1"/>
  <c r="B564" i="1"/>
  <c r="B565" i="1"/>
  <c r="B592" i="1"/>
  <c r="B593" i="1"/>
  <c r="B594" i="1"/>
  <c r="B595" i="1"/>
  <c r="B622" i="1"/>
  <c r="B623" i="1"/>
  <c r="B624" i="1"/>
  <c r="B625" i="1"/>
  <c r="B653" i="1"/>
  <c r="B654" i="1"/>
  <c r="B655" i="1"/>
  <c r="B656" i="1"/>
  <c r="B684" i="1"/>
  <c r="B685" i="1"/>
  <c r="B686" i="1"/>
  <c r="B687" i="1"/>
  <c r="B715" i="1"/>
  <c r="B716" i="1"/>
  <c r="B717" i="1"/>
  <c r="B718" i="1"/>
  <c r="B746" i="1"/>
  <c r="B747" i="1"/>
  <c r="B748" i="1"/>
  <c r="B749" i="1"/>
  <c r="B777" i="1"/>
  <c r="B778" i="1"/>
  <c r="B779" i="1"/>
  <c r="B780" i="1"/>
  <c r="B808" i="1"/>
  <c r="B809" i="1"/>
  <c r="B810" i="1"/>
  <c r="B811" i="1"/>
  <c r="B839" i="1"/>
  <c r="B840" i="1"/>
  <c r="B841" i="1"/>
  <c r="B842" i="1"/>
  <c r="B870" i="1"/>
  <c r="B871" i="1"/>
  <c r="B872" i="1"/>
  <c r="B873" i="1"/>
  <c r="B901" i="1"/>
  <c r="B902" i="1"/>
  <c r="B903" i="1"/>
  <c r="B904" i="1"/>
  <c r="B942" i="1"/>
  <c r="B943" i="1"/>
  <c r="B944" i="1"/>
  <c r="B986" i="1"/>
  <c r="B987" i="1"/>
  <c r="B988" i="1"/>
  <c r="B1030" i="1"/>
  <c r="B1031" i="1"/>
  <c r="B1032" i="1"/>
  <c r="B1074" i="1"/>
  <c r="B1075" i="1"/>
  <c r="B1076" i="1"/>
  <c r="B1126" i="1"/>
  <c r="B1127" i="1"/>
  <c r="B1128" i="1"/>
  <c r="B1165" i="1"/>
  <c r="B1166" i="1"/>
  <c r="B1167" i="1"/>
  <c r="B1198" i="1"/>
  <c r="B1199" i="1"/>
  <c r="B1200" i="1"/>
  <c r="B11" i="1"/>
  <c r="B12" i="1"/>
  <c r="B13" i="1"/>
  <c r="B14" i="1"/>
  <c r="B15" i="1"/>
  <c r="B16" i="1"/>
  <c r="B17" i="1"/>
  <c r="B36" i="1"/>
  <c r="B37" i="1"/>
  <c r="B38" i="1"/>
  <c r="B39" i="1"/>
  <c r="B40" i="1"/>
  <c r="B41" i="1"/>
  <c r="B42" i="1"/>
  <c r="B61" i="1"/>
  <c r="B62" i="1"/>
  <c r="B63" i="1"/>
  <c r="B64" i="1"/>
  <c r="B65" i="1"/>
  <c r="B66" i="1"/>
  <c r="B67" i="1"/>
  <c r="B86" i="1"/>
  <c r="B87" i="1"/>
  <c r="B88" i="1"/>
  <c r="B89" i="1"/>
  <c r="B90" i="1"/>
  <c r="B91" i="1"/>
  <c r="B92" i="1"/>
  <c r="B116" i="1"/>
  <c r="B117" i="1"/>
  <c r="B118" i="1"/>
  <c r="B119" i="1"/>
  <c r="B120" i="1"/>
  <c r="B121" i="1"/>
  <c r="B122" i="1"/>
  <c r="B146" i="1"/>
  <c r="B147" i="1"/>
  <c r="B148" i="1"/>
  <c r="B149" i="1"/>
  <c r="B150" i="1"/>
  <c r="B151" i="1"/>
  <c r="B152" i="1"/>
  <c r="B176" i="1"/>
  <c r="B177" i="1"/>
  <c r="B178" i="1"/>
  <c r="B179" i="1"/>
  <c r="B180" i="1"/>
  <c r="B181" i="1"/>
  <c r="B182" i="1"/>
  <c r="B206" i="1"/>
  <c r="B207" i="1"/>
  <c r="B208" i="1"/>
  <c r="B209" i="1"/>
  <c r="B210" i="1"/>
  <c r="B211" i="1"/>
  <c r="B212" i="1"/>
  <c r="B236" i="1"/>
  <c r="B237" i="1"/>
  <c r="B238" i="1"/>
  <c r="B239" i="1"/>
  <c r="B240" i="1"/>
  <c r="B241" i="1"/>
  <c r="B242" i="1"/>
  <c r="B266" i="1"/>
  <c r="B267" i="1"/>
  <c r="B268" i="1"/>
  <c r="B269" i="1"/>
  <c r="B270" i="1"/>
  <c r="B271" i="1"/>
  <c r="B272" i="1"/>
  <c r="B296" i="1"/>
  <c r="B297" i="1"/>
  <c r="B298" i="1"/>
  <c r="B299" i="1"/>
  <c r="B300" i="1"/>
  <c r="B301" i="1"/>
  <c r="B302" i="1"/>
  <c r="B326" i="1"/>
  <c r="B327" i="1"/>
  <c r="B328" i="1"/>
  <c r="B329" i="1"/>
  <c r="B330" i="1"/>
  <c r="B331" i="1"/>
  <c r="B332" i="1"/>
  <c r="B356" i="1"/>
  <c r="B357" i="1"/>
  <c r="B358" i="1"/>
  <c r="B359" i="1"/>
  <c r="B360" i="1"/>
  <c r="B361" i="1"/>
  <c r="B362" i="1"/>
  <c r="B386" i="1"/>
  <c r="B387" i="1"/>
  <c r="B388" i="1"/>
  <c r="B389" i="1"/>
  <c r="B390" i="1"/>
  <c r="B391" i="1"/>
  <c r="B392" i="1"/>
  <c r="B416" i="1"/>
  <c r="B417" i="1"/>
  <c r="B418" i="1"/>
  <c r="B419" i="1"/>
  <c r="B420" i="1"/>
  <c r="B421" i="1"/>
  <c r="B422" i="1"/>
  <c r="B446" i="1"/>
  <c r="B447" i="1"/>
  <c r="B448" i="1"/>
  <c r="B449" i="1"/>
  <c r="B450" i="1"/>
  <c r="B451" i="1"/>
  <c r="B452" i="1"/>
  <c r="B476" i="1"/>
  <c r="B477" i="1"/>
  <c r="B478" i="1"/>
  <c r="B479" i="1"/>
  <c r="B480" i="1"/>
  <c r="B481" i="1"/>
  <c r="B482" i="1"/>
  <c r="B506" i="1"/>
  <c r="B507" i="1"/>
  <c r="B508" i="1"/>
  <c r="B509" i="1"/>
  <c r="B510" i="1"/>
  <c r="B511" i="1"/>
  <c r="B512" i="1"/>
  <c r="B536" i="1"/>
  <c r="B537" i="1"/>
  <c r="B538" i="1"/>
  <c r="B539" i="1"/>
  <c r="B540" i="1"/>
  <c r="B541" i="1"/>
  <c r="B542" i="1"/>
  <c r="B566" i="1"/>
  <c r="B567" i="1"/>
  <c r="B568" i="1"/>
  <c r="B569" i="1"/>
  <c r="B570" i="1"/>
  <c r="B571" i="1"/>
  <c r="B572" i="1"/>
  <c r="B596" i="1"/>
  <c r="B597" i="1"/>
  <c r="B598" i="1"/>
  <c r="B599" i="1"/>
  <c r="B600" i="1"/>
  <c r="B601" i="1"/>
  <c r="B602" i="1"/>
  <c r="B626" i="1"/>
  <c r="B627" i="1"/>
  <c r="B628" i="1"/>
  <c r="B629" i="1"/>
  <c r="B630" i="1"/>
  <c r="B631" i="1"/>
  <c r="B632" i="1"/>
  <c r="B657" i="1"/>
  <c r="B658" i="1"/>
  <c r="B659" i="1"/>
  <c r="B660" i="1"/>
  <c r="B661" i="1"/>
  <c r="B662" i="1"/>
  <c r="B663" i="1"/>
  <c r="B688" i="1"/>
  <c r="B689" i="1"/>
  <c r="B690" i="1"/>
  <c r="B691" i="1"/>
  <c r="B692" i="1"/>
  <c r="B693" i="1"/>
  <c r="B694" i="1"/>
  <c r="B719" i="1"/>
  <c r="B720" i="1"/>
  <c r="B721" i="1"/>
  <c r="B722" i="1"/>
  <c r="B723" i="1"/>
  <c r="B724" i="1"/>
  <c r="B725" i="1"/>
  <c r="B750" i="1"/>
  <c r="B751" i="1"/>
  <c r="B752" i="1"/>
  <c r="B753" i="1"/>
  <c r="B754" i="1"/>
  <c r="B755" i="1"/>
  <c r="B756" i="1"/>
  <c r="B781" i="1"/>
  <c r="B782" i="1"/>
  <c r="B783" i="1"/>
  <c r="B784" i="1"/>
  <c r="B785" i="1"/>
  <c r="B786" i="1"/>
  <c r="B787" i="1"/>
  <c r="B812" i="1"/>
  <c r="B813" i="1"/>
  <c r="B814" i="1"/>
  <c r="B815" i="1"/>
  <c r="B816" i="1"/>
  <c r="B817" i="1"/>
  <c r="B818" i="1"/>
  <c r="B843" i="1"/>
  <c r="B844" i="1"/>
  <c r="B845" i="1"/>
  <c r="B846" i="1"/>
  <c r="B847" i="1"/>
  <c r="B848" i="1"/>
  <c r="B849" i="1"/>
  <c r="B874" i="1"/>
  <c r="B875" i="1"/>
  <c r="B876" i="1"/>
  <c r="B877" i="1"/>
  <c r="B878" i="1"/>
  <c r="B879" i="1"/>
  <c r="B880" i="1"/>
  <c r="B905" i="1"/>
  <c r="B906" i="1"/>
  <c r="B907" i="1"/>
  <c r="B908" i="1"/>
  <c r="B909" i="1"/>
  <c r="B910" i="1"/>
  <c r="B911" i="1"/>
  <c r="B945" i="1"/>
  <c r="B946" i="1"/>
  <c r="B947" i="1"/>
  <c r="B948" i="1"/>
  <c r="B949" i="1"/>
  <c r="B950" i="1"/>
  <c r="B989" i="1"/>
  <c r="B990" i="1"/>
  <c r="B991" i="1"/>
  <c r="B992" i="1"/>
  <c r="B993" i="1"/>
  <c r="B994" i="1"/>
  <c r="B1033" i="1"/>
  <c r="B1034" i="1"/>
  <c r="B1035" i="1"/>
  <c r="B1036" i="1"/>
  <c r="B1037" i="1"/>
  <c r="B1038" i="1"/>
  <c r="B1077" i="1"/>
  <c r="B1078" i="1"/>
  <c r="B1079" i="1"/>
  <c r="B1080" i="1"/>
  <c r="B1081" i="1"/>
  <c r="B1082" i="1"/>
  <c r="B1129" i="1"/>
  <c r="B1130" i="1"/>
  <c r="B1131" i="1"/>
  <c r="B1132" i="1"/>
  <c r="B1133" i="1"/>
  <c r="B1134" i="1"/>
  <c r="B1083" i="1"/>
  <c r="F48" i="24" l="1"/>
  <c r="E48" i="24"/>
  <c r="F50" i="24"/>
  <c r="E50" i="24"/>
  <c r="E36" i="24"/>
  <c r="E51" i="24"/>
  <c r="F51" i="24"/>
  <c r="E52" i="24"/>
  <c r="F52" i="24"/>
  <c r="E83" i="24"/>
  <c r="F83" i="24"/>
  <c r="F59" i="24"/>
  <c r="E59" i="24"/>
  <c r="F49" i="24"/>
  <c r="E49" i="24"/>
  <c r="F26" i="24"/>
  <c r="F29" i="24" s="1"/>
  <c r="F47" i="24"/>
  <c r="E47" i="24"/>
  <c r="F76" i="24"/>
  <c r="E76" i="24"/>
  <c r="F64" i="24"/>
  <c r="E64" i="24"/>
  <c r="E63" i="24"/>
  <c r="F63" i="24"/>
  <c r="F28" i="24"/>
  <c r="E28" i="24"/>
  <c r="E29" i="24" s="1"/>
  <c r="F61" i="24"/>
  <c r="E61" i="24"/>
  <c r="F62" i="24"/>
  <c r="E62" i="24"/>
  <c r="F60" i="24"/>
  <c r="E60" i="24"/>
  <c r="E88" i="24"/>
  <c r="F88" i="24"/>
  <c r="F71" i="24"/>
  <c r="F77" i="24" s="1"/>
  <c r="E71" i="24"/>
  <c r="E77" i="24" s="1"/>
  <c r="F53" i="24"/>
  <c r="F41" i="24"/>
  <c r="E41" i="24"/>
  <c r="H6" i="10"/>
  <c r="H10" i="10"/>
  <c r="H14" i="10"/>
  <c r="H18" i="10"/>
  <c r="H22" i="10"/>
  <c r="H26" i="10"/>
  <c r="H30" i="10"/>
  <c r="H34" i="10"/>
  <c r="H38" i="10"/>
  <c r="H42" i="10"/>
  <c r="H46" i="10"/>
  <c r="H50" i="10"/>
  <c r="H54" i="10"/>
  <c r="H58" i="10"/>
  <c r="H62" i="10"/>
  <c r="G7" i="10"/>
  <c r="G11" i="10"/>
  <c r="G15" i="10"/>
  <c r="G19" i="10"/>
  <c r="G23" i="10"/>
  <c r="G27" i="10"/>
  <c r="G31" i="10"/>
  <c r="G35" i="10"/>
  <c r="G39" i="10"/>
  <c r="G43" i="10"/>
  <c r="G47" i="10"/>
  <c r="G51" i="10"/>
  <c r="G55" i="10"/>
  <c r="G59" i="10"/>
  <c r="G3" i="10"/>
  <c r="G61" i="10"/>
  <c r="H3" i="10"/>
  <c r="H7" i="10"/>
  <c r="H11" i="10"/>
  <c r="I11" i="10" s="1"/>
  <c r="H15" i="10"/>
  <c r="H19" i="10"/>
  <c r="H23" i="10"/>
  <c r="H27" i="10"/>
  <c r="I27" i="10" s="1"/>
  <c r="H31" i="10"/>
  <c r="H35" i="10"/>
  <c r="H39" i="10"/>
  <c r="H43" i="10"/>
  <c r="I43" i="10" s="1"/>
  <c r="H47" i="10"/>
  <c r="H51" i="10"/>
  <c r="H55" i="10"/>
  <c r="H59" i="10"/>
  <c r="I59" i="10" s="1"/>
  <c r="H2" i="10"/>
  <c r="G8" i="10"/>
  <c r="G12" i="10"/>
  <c r="G16" i="10"/>
  <c r="G20" i="10"/>
  <c r="G24" i="10"/>
  <c r="G28" i="10"/>
  <c r="G32" i="10"/>
  <c r="G36" i="10"/>
  <c r="G40" i="10"/>
  <c r="G44" i="10"/>
  <c r="G48" i="10"/>
  <c r="G52" i="10"/>
  <c r="G56" i="10"/>
  <c r="G60" i="10"/>
  <c r="G4" i="10"/>
  <c r="G5" i="10"/>
  <c r="H4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G2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H5" i="10"/>
  <c r="H9" i="10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I61" i="10" s="1"/>
  <c r="G6" i="10"/>
  <c r="G10" i="10"/>
  <c r="G14" i="10"/>
  <c r="G18" i="10"/>
  <c r="G22" i="10"/>
  <c r="G26" i="10"/>
  <c r="G30" i="10"/>
  <c r="G34" i="10"/>
  <c r="G38" i="10"/>
  <c r="G42" i="10"/>
  <c r="G46" i="10"/>
  <c r="G50" i="10"/>
  <c r="G54" i="10"/>
  <c r="G58" i="10"/>
  <c r="G62" i="10"/>
  <c r="E89" i="24" l="1"/>
  <c r="E65" i="24"/>
  <c r="F65" i="24"/>
  <c r="F89" i="24"/>
  <c r="E53" i="24"/>
  <c r="I44" i="10"/>
  <c r="I28" i="10"/>
  <c r="I12" i="10"/>
  <c r="I47" i="10"/>
  <c r="I31" i="10"/>
  <c r="I15" i="10"/>
  <c r="I49" i="10"/>
  <c r="I33" i="10"/>
  <c r="I17" i="10"/>
  <c r="I52" i="10"/>
  <c r="I36" i="10"/>
  <c r="I20" i="10"/>
  <c r="I4" i="10"/>
  <c r="I51" i="10"/>
  <c r="I35" i="10"/>
  <c r="I19" i="10"/>
  <c r="I3" i="10"/>
  <c r="I53" i="10"/>
  <c r="I21" i="10"/>
  <c r="I5" i="10"/>
  <c r="I48" i="10"/>
  <c r="I32" i="10"/>
  <c r="I16" i="10"/>
  <c r="I37" i="10"/>
  <c r="I50" i="10"/>
  <c r="I34" i="10"/>
  <c r="I18" i="10"/>
  <c r="I45" i="10"/>
  <c r="I29" i="10"/>
  <c r="I13" i="10"/>
  <c r="I2" i="10"/>
  <c r="I62" i="10"/>
  <c r="I46" i="10"/>
  <c r="I30" i="10"/>
  <c r="I14" i="10"/>
  <c r="I57" i="10"/>
  <c r="I41" i="10"/>
  <c r="I25" i="10"/>
  <c r="I9" i="10"/>
  <c r="I60" i="10"/>
  <c r="I58" i="10"/>
  <c r="I42" i="10"/>
  <c r="I26" i="10"/>
  <c r="I10" i="10"/>
  <c r="I56" i="10"/>
  <c r="I40" i="10"/>
  <c r="I24" i="10"/>
  <c r="I8" i="10"/>
  <c r="I55" i="10"/>
  <c r="I39" i="10"/>
  <c r="I23" i="10"/>
  <c r="I7" i="10"/>
  <c r="I54" i="10"/>
  <c r="I38" i="10"/>
  <c r="I22" i="10"/>
  <c r="I6" i="10"/>
</calcChain>
</file>

<file path=xl/sharedStrings.xml><?xml version="1.0" encoding="utf-8"?>
<sst xmlns="http://schemas.openxmlformats.org/spreadsheetml/2006/main" count="5894" uniqueCount="146">
  <si>
    <t>Date</t>
  </si>
  <si>
    <t>Metric</t>
  </si>
  <si>
    <t>Ad</t>
  </si>
  <si>
    <t>Campaign</t>
  </si>
  <si>
    <t>Value</t>
  </si>
  <si>
    <t>Impressions</t>
  </si>
  <si>
    <t>Ad A</t>
  </si>
  <si>
    <t>AcmeCorp_Brand_US_Display</t>
  </si>
  <si>
    <t>Reach</t>
  </si>
  <si>
    <t>Impressions IG</t>
  </si>
  <si>
    <t>Impressions FB</t>
  </si>
  <si>
    <t>Video Views IG</t>
  </si>
  <si>
    <t>Video Views FB</t>
  </si>
  <si>
    <t>Spend</t>
  </si>
  <si>
    <t>Ad B</t>
  </si>
  <si>
    <t>AcmeCorp_Brand_US_Videos</t>
  </si>
  <si>
    <t>Ad C</t>
  </si>
  <si>
    <t>Ad D</t>
  </si>
  <si>
    <t>AcmeCorp_Competitor_US_Display</t>
  </si>
  <si>
    <t>Ad E</t>
  </si>
  <si>
    <t>AcmeCorp_Competitor_US_Video</t>
  </si>
  <si>
    <t>Ad F</t>
  </si>
  <si>
    <t>Link Clicks FB</t>
  </si>
  <si>
    <t>Ad G</t>
  </si>
  <si>
    <t>Ad H</t>
  </si>
  <si>
    <t>AcmeCorp_Prospecting_US_Display</t>
  </si>
  <si>
    <t>Ad I</t>
  </si>
  <si>
    <t>Ad J</t>
  </si>
  <si>
    <t>AcmeCorp_Prospecting_US_Videos</t>
  </si>
  <si>
    <t>Row Labels</t>
  </si>
  <si>
    <t>Grand Total</t>
  </si>
  <si>
    <t>Sum of Value</t>
  </si>
  <si>
    <t>Column Labels</t>
  </si>
  <si>
    <t>month</t>
  </si>
  <si>
    <t>week</t>
  </si>
  <si>
    <t>day</t>
  </si>
  <si>
    <t>weekday</t>
  </si>
  <si>
    <t>spent</t>
  </si>
  <si>
    <t>#</t>
  </si>
  <si>
    <t>campaign</t>
  </si>
  <si>
    <t>Spent</t>
  </si>
  <si>
    <t>AcmeCorp_Competitor_US_Videos</t>
  </si>
  <si>
    <t>Performance</t>
  </si>
  <si>
    <t>date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</si>
  <si>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</si>
  <si>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</si>
  <si>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</si>
  <si>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</si>
  <si>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</si>
  <si>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</si>
  <si>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</si>
  <si>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</si>
  <si>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</si>
  <si>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</si>
  <si>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</si>
  <si>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</si>
  <si>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</si>
  <si>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</si>
  <si>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</si>
  <si>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</si>
  <si>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</si>
  <si>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</si>
  <si>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</si>
  <si>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</si>
  <si>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</si>
  <si>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</si>
  <si>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</si>
  <si>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</si>
  <si>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</si>
  <si>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</si>
  <si>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</si>
  <si>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</si>
  <si>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</si>
  <si>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</si>
  <si>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</si>
  <si>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</si>
  <si>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</si>
  <si>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</si>
  <si>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</si>
  <si>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</si>
  <si>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</si>
  <si>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</si>
  <si>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</si>
  <si>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</si>
  <si>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</si>
  <si>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</si>
  <si>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</si>
  <si>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</si>
  <si>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</si>
  <si>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</si>
  <si>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</si>
  <si>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</si>
  <si>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</si>
  <si>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</si>
  <si>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</si>
  <si>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</si>
  <si>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</si>
  <si>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</si>
  <si>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</si>
  <si>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</si>
  <si>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</si>
  <si>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</si>
  <si>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</si>
  <si>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</si>
  <si>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</si>
  <si>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</si>
  <si>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spend</t>
  </si>
  <si>
    <t>CPM</t>
  </si>
  <si>
    <t>30-Apr</t>
  </si>
  <si>
    <t>CTR</t>
  </si>
  <si>
    <t>CPC</t>
  </si>
  <si>
    <t>Link Clicks IG</t>
  </si>
  <si>
    <t>CPV</t>
  </si>
  <si>
    <t>Cost Per 1000 Reach</t>
  </si>
  <si>
    <t>March</t>
  </si>
  <si>
    <t>April</t>
  </si>
  <si>
    <t>(All)</t>
  </si>
  <si>
    <t>Months</t>
  </si>
  <si>
    <t>Total</t>
  </si>
  <si>
    <t>spending</t>
  </si>
  <si>
    <t>-</t>
  </si>
  <si>
    <t>1-USD-Reach</t>
  </si>
  <si>
    <t>Cost of 1000 Reach</t>
  </si>
  <si>
    <t>total spent</t>
  </si>
  <si>
    <t>spent per month</t>
  </si>
  <si>
    <t>spent per day (daily budget)</t>
  </si>
  <si>
    <t>daily spent</t>
  </si>
  <si>
    <t>total</t>
  </si>
  <si>
    <t>1-USD-Impressions</t>
  </si>
  <si>
    <t>Reach coeff</t>
  </si>
  <si>
    <t>we have no idea how much the first ad will bring reach because we never spent money on it, but we assume the worst number: 292</t>
  </si>
  <si>
    <t>Scenario 2</t>
  </si>
  <si>
    <t>Scenario 3</t>
  </si>
  <si>
    <t>Daily Budget Scenarios</t>
  </si>
  <si>
    <t>Scenario 1 (even allocation)</t>
  </si>
  <si>
    <t>Scenario 4</t>
  </si>
  <si>
    <t>Scenario 5</t>
  </si>
  <si>
    <t>Scenario 6</t>
  </si>
  <si>
    <t>scenario</t>
  </si>
  <si>
    <t>Current plan</t>
  </si>
  <si>
    <t xml:space="preserve"> Scenario 1</t>
  </si>
  <si>
    <t xml:space="preserve"> Scenario 2</t>
  </si>
  <si>
    <t xml:space="preserve"> Scenario 3</t>
  </si>
  <si>
    <t xml:space="preserve"> Scenario 4</t>
  </si>
  <si>
    <t xml:space="preserve"> Scenario 5</t>
  </si>
  <si>
    <t xml:space="preserve"> Scenario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</si>
</sst>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D66C24"/>
        <bgColor indexed="64"/>
      </patternFill>
    </fill>
    <fill>
      <patternFill patternType="solid">
        <fgColor rgb="FF45186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252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center"/>
    </xf>
    <xf numFmtId="0" fontId="17" fillId="35" borderId="10" xfId="0" applyFont="1" applyFill="1" applyBorder="1" applyAlignment="1">
      <alignment horizontal="center"/>
    </xf>
    <xf numFmtId="3" fontId="0" fillId="0" borderId="10" xfId="42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16" fillId="36" borderId="10" xfId="0" applyNumberFormat="1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0" xfId="0" applyNumberFormat="1" applyFill="1" applyBorder="1" applyAlignment="1">
      <alignment horizontal="center"/>
    </xf>
    <xf numFmtId="0" fontId="16" fillId="40" borderId="10" xfId="0" applyNumberFormat="1" applyFont="1" applyFill="1" applyBorder="1" applyAlignment="1">
      <alignment horizontal="center"/>
    </xf>
    <xf numFmtId="0" fontId="0" fillId="42" borderId="10" xfId="0" applyNumberForma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16" fillId="42" borderId="10" xfId="0" applyNumberFormat="1" applyFont="1" applyFill="1" applyBorder="1" applyAlignment="1">
      <alignment horizontal="center"/>
    </xf>
    <xf numFmtId="0" fontId="0" fillId="43" borderId="10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46" borderId="10" xfId="0" applyNumberFormat="1" applyFill="1" applyBorder="1" applyAlignment="1">
      <alignment horizontal="center"/>
    </xf>
    <xf numFmtId="0" fontId="16" fillId="46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47" borderId="10" xfId="0" applyNumberFormat="1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0" fontId="18" fillId="45" borderId="10" xfId="0" applyFont="1" applyFill="1" applyBorder="1"/>
    <xf numFmtId="0" fontId="0" fillId="36" borderId="10" xfId="0" applyFill="1" applyBorder="1" applyAlignment="1">
      <alignment horizontal="center"/>
    </xf>
    <xf numFmtId="3" fontId="0" fillId="49" borderId="10" xfId="42" applyNumberFormat="1" applyFont="1" applyFill="1" applyBorder="1" applyAlignment="1">
      <alignment horizontal="center"/>
    </xf>
    <xf numFmtId="0" fontId="17" fillId="5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4" xfId="42" applyNumberFormat="1" applyFont="1" applyBorder="1" applyAlignment="1">
      <alignment horizontal="center"/>
    </xf>
    <xf numFmtId="0" fontId="17" fillId="35" borderId="15" xfId="0" applyFont="1" applyFill="1" applyBorder="1" applyAlignment="1">
      <alignment horizontal="center"/>
    </xf>
    <xf numFmtId="3" fontId="0" fillId="49" borderId="16" xfId="42" applyNumberFormat="1" applyFont="1" applyFill="1" applyBorder="1" applyAlignment="1">
      <alignment horizontal="center"/>
    </xf>
    <xf numFmtId="3" fontId="0" fillId="38" borderId="16" xfId="42" applyNumberFormat="1" applyFont="1" applyFill="1" applyBorder="1" applyAlignment="1">
      <alignment horizontal="center"/>
    </xf>
    <xf numFmtId="3" fontId="0" fillId="40" borderId="10" xfId="42" applyNumberFormat="1" applyFont="1" applyFill="1" applyBorder="1" applyAlignment="1">
      <alignment horizontal="center"/>
    </xf>
    <xf numFmtId="3" fontId="0" fillId="42" borderId="10" xfId="42" applyNumberFormat="1" applyFont="1" applyFill="1" applyBorder="1" applyAlignment="1">
      <alignment horizontal="center"/>
    </xf>
    <xf numFmtId="0" fontId="0" fillId="46" borderId="10" xfId="0" applyFill="1" applyBorder="1"/>
    <xf numFmtId="3" fontId="0" fillId="39" borderId="16" xfId="42" applyNumberFormat="1" applyFont="1" applyFill="1" applyBorder="1" applyAlignment="1">
      <alignment horizontal="center"/>
    </xf>
    <xf numFmtId="3" fontId="0" fillId="41" borderId="16" xfId="42" applyNumberFormat="1" applyFont="1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3" fontId="0" fillId="43" borderId="16" xfId="42" applyNumberFormat="1" applyFont="1" applyFill="1" applyBorder="1" applyAlignment="1">
      <alignment horizontal="center"/>
    </xf>
    <xf numFmtId="0" fontId="0" fillId="53" borderId="10" xfId="0" applyFill="1" applyBorder="1"/>
    <xf numFmtId="3" fontId="0" fillId="36" borderId="10" xfId="42" applyNumberFormat="1" applyFont="1" applyFill="1" applyBorder="1" applyAlignment="1">
      <alignment horizontal="center"/>
    </xf>
    <xf numFmtId="0" fontId="17" fillId="55" borderId="10" xfId="0" applyFont="1" applyFill="1" applyBorder="1" applyAlignment="1">
      <alignment horizontal="center"/>
    </xf>
    <xf numFmtId="3" fontId="0" fillId="56" borderId="10" xfId="0" applyNumberFormat="1" applyFill="1" applyBorder="1" applyAlignment="1">
      <alignment horizontal="center"/>
    </xf>
    <xf numFmtId="3" fontId="0" fillId="44" borderId="16" xfId="42" applyNumberFormat="1" applyFont="1" applyFill="1" applyBorder="1" applyAlignment="1">
      <alignment horizontal="center"/>
    </xf>
    <xf numFmtId="3" fontId="0" fillId="57" borderId="16" xfId="42" applyNumberFormat="1" applyFont="1" applyFill="1" applyBorder="1" applyAlignment="1">
      <alignment horizontal="center"/>
    </xf>
    <xf numFmtId="0" fontId="0" fillId="58" borderId="10" xfId="0" applyFill="1" applyBorder="1"/>
    <xf numFmtId="4" fontId="0" fillId="44" borderId="16" xfId="42" applyNumberFormat="1" applyFont="1" applyFill="1" applyBorder="1" applyAlignment="1">
      <alignment horizontal="center"/>
    </xf>
    <xf numFmtId="4" fontId="0" fillId="38" borderId="16" xfId="42" applyNumberFormat="1" applyFont="1" applyFill="1" applyBorder="1" applyAlignment="1">
      <alignment horizontal="center"/>
    </xf>
    <xf numFmtId="4" fontId="0" fillId="57" borderId="16" xfId="42" applyNumberFormat="1" applyFont="1" applyFill="1" applyBorder="1" applyAlignment="1">
      <alignment horizontal="center"/>
    </xf>
    <xf numFmtId="3" fontId="0" fillId="0" borderId="18" xfId="42" applyNumberFormat="1" applyFont="1" applyBorder="1" applyAlignment="1">
      <alignment horizontal="center"/>
    </xf>
    <xf numFmtId="3" fontId="0" fillId="49" borderId="18" xfId="42" applyNumberFormat="1" applyFont="1" applyFill="1" applyBorder="1" applyAlignment="1">
      <alignment horizontal="center"/>
    </xf>
    <xf numFmtId="0" fontId="0" fillId="49" borderId="18" xfId="0" applyNumberFormat="1" applyFill="1" applyBorder="1" applyAlignment="1">
      <alignment horizontal="center"/>
    </xf>
    <xf numFmtId="3" fontId="0" fillId="56" borderId="1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9" borderId="17" xfId="0" applyFill="1" applyBorder="1" applyAlignment="1">
      <alignment horizontal="center"/>
    </xf>
    <xf numFmtId="0" fontId="0" fillId="56" borderId="17" xfId="0" applyFill="1" applyBorder="1" applyAlignment="1">
      <alignment horizontal="center"/>
    </xf>
    <xf numFmtId="3" fontId="0" fillId="0" borderId="0" xfId="42" applyNumberFormat="1" applyFont="1" applyBorder="1" applyAlignment="1">
      <alignment horizontal="center"/>
    </xf>
    <xf numFmtId="0" fontId="19" fillId="48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3" fontId="0" fillId="0" borderId="19" xfId="42" applyNumberFormat="1" applyFont="1" applyBorder="1" applyAlignment="1">
      <alignment horizontal="center"/>
    </xf>
    <xf numFmtId="0" fontId="0" fillId="52" borderId="14" xfId="0" applyFill="1" applyBorder="1" applyAlignment="1">
      <alignment horizontal="center"/>
    </xf>
    <xf numFmtId="0" fontId="0" fillId="52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7" fillId="55" borderId="14" xfId="0" applyFont="1" applyFill="1" applyBorder="1" applyAlignment="1">
      <alignment horizontal="center"/>
    </xf>
    <xf numFmtId="0" fontId="19" fillId="48" borderId="10" xfId="0" applyFont="1" applyFill="1" applyBorder="1" applyAlignment="1">
      <alignment horizontal="center"/>
    </xf>
    <xf numFmtId="0" fontId="0" fillId="51" borderId="1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51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54" borderId="12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FF2525"/>
      <color rgb="FFFF6969"/>
      <color rgb="FF45186E"/>
      <color rgb="FFD66C24"/>
      <color rgb="FFFF9B9B"/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24504971102318E-2"/>
          <c:y val="0.14065162907268169"/>
          <c:w val="0.90186058128376689"/>
          <c:h val="0.705352357271130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daily!$B$2:$B$61</c:f>
              <c:numCache>
                <c:formatCode>m/d/yyyy</c:formatCode>
                <c:ptCount val="60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</c:numCache>
            </c:numRef>
          </c:cat>
          <c:val>
            <c:numRef>
              <c:f>daily!$I$2:$I$61</c:f>
              <c:numCache>
                <c:formatCode>General</c:formatCode>
                <c:ptCount val="60"/>
                <c:pt idx="0">
                  <c:v>962</c:v>
                </c:pt>
                <c:pt idx="1">
                  <c:v>985</c:v>
                </c:pt>
                <c:pt idx="2">
                  <c:v>1157</c:v>
                </c:pt>
                <c:pt idx="3">
                  <c:v>1096</c:v>
                </c:pt>
                <c:pt idx="4">
                  <c:v>911</c:v>
                </c:pt>
                <c:pt idx="5">
                  <c:v>747</c:v>
                </c:pt>
                <c:pt idx="6">
                  <c:v>709</c:v>
                </c:pt>
                <c:pt idx="7">
                  <c:v>664</c:v>
                </c:pt>
                <c:pt idx="8">
                  <c:v>690</c:v>
                </c:pt>
                <c:pt idx="9">
                  <c:v>716</c:v>
                </c:pt>
                <c:pt idx="10">
                  <c:v>761</c:v>
                </c:pt>
                <c:pt idx="11">
                  <c:v>739</c:v>
                </c:pt>
                <c:pt idx="12">
                  <c:v>688</c:v>
                </c:pt>
                <c:pt idx="13">
                  <c:v>691</c:v>
                </c:pt>
                <c:pt idx="14">
                  <c:v>659</c:v>
                </c:pt>
                <c:pt idx="15">
                  <c:v>637</c:v>
                </c:pt>
                <c:pt idx="16">
                  <c:v>710</c:v>
                </c:pt>
                <c:pt idx="17">
                  <c:v>771</c:v>
                </c:pt>
                <c:pt idx="18">
                  <c:v>711</c:v>
                </c:pt>
                <c:pt idx="19">
                  <c:v>656</c:v>
                </c:pt>
                <c:pt idx="20">
                  <c:v>661</c:v>
                </c:pt>
                <c:pt idx="21">
                  <c:v>610</c:v>
                </c:pt>
                <c:pt idx="22">
                  <c:v>566</c:v>
                </c:pt>
                <c:pt idx="23">
                  <c:v>601</c:v>
                </c:pt>
                <c:pt idx="24">
                  <c:v>643</c:v>
                </c:pt>
                <c:pt idx="25">
                  <c:v>607</c:v>
                </c:pt>
                <c:pt idx="26">
                  <c:v>571</c:v>
                </c:pt>
                <c:pt idx="27">
                  <c:v>529</c:v>
                </c:pt>
                <c:pt idx="28">
                  <c:v>513</c:v>
                </c:pt>
                <c:pt idx="29">
                  <c:v>546</c:v>
                </c:pt>
                <c:pt idx="30">
                  <c:v>687</c:v>
                </c:pt>
                <c:pt idx="31">
                  <c:v>601</c:v>
                </c:pt>
                <c:pt idx="32">
                  <c:v>477</c:v>
                </c:pt>
                <c:pt idx="33">
                  <c:v>408</c:v>
                </c:pt>
                <c:pt idx="34">
                  <c:v>347</c:v>
                </c:pt>
                <c:pt idx="35">
                  <c:v>319</c:v>
                </c:pt>
                <c:pt idx="36">
                  <c:v>318</c:v>
                </c:pt>
                <c:pt idx="37">
                  <c:v>331</c:v>
                </c:pt>
                <c:pt idx="38">
                  <c:v>358</c:v>
                </c:pt>
                <c:pt idx="39">
                  <c:v>354</c:v>
                </c:pt>
                <c:pt idx="40">
                  <c:v>338</c:v>
                </c:pt>
                <c:pt idx="41">
                  <c:v>331</c:v>
                </c:pt>
                <c:pt idx="42">
                  <c:v>304</c:v>
                </c:pt>
                <c:pt idx="43">
                  <c:v>289</c:v>
                </c:pt>
                <c:pt idx="44">
                  <c:v>308</c:v>
                </c:pt>
                <c:pt idx="45">
                  <c:v>337</c:v>
                </c:pt>
                <c:pt idx="46">
                  <c:v>338</c:v>
                </c:pt>
                <c:pt idx="47">
                  <c:v>311</c:v>
                </c:pt>
                <c:pt idx="48">
                  <c:v>304</c:v>
                </c:pt>
                <c:pt idx="49">
                  <c:v>289</c:v>
                </c:pt>
                <c:pt idx="50">
                  <c:v>288</c:v>
                </c:pt>
                <c:pt idx="51">
                  <c:v>291</c:v>
                </c:pt>
                <c:pt idx="52">
                  <c:v>320</c:v>
                </c:pt>
                <c:pt idx="53">
                  <c:v>329</c:v>
                </c:pt>
                <c:pt idx="54">
                  <c:v>285</c:v>
                </c:pt>
                <c:pt idx="55">
                  <c:v>285</c:v>
                </c:pt>
                <c:pt idx="56">
                  <c:v>271</c:v>
                </c:pt>
                <c:pt idx="57">
                  <c:v>270</c:v>
                </c:pt>
                <c:pt idx="58">
                  <c:v>288</c:v>
                </c:pt>
                <c:pt idx="5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222-8B2E-DAE73295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209088"/>
        <c:axId val="1060522912"/>
      </c:lineChart>
      <c:dateAx>
        <c:axId val="118520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22912"/>
        <c:crosses val="autoZero"/>
        <c:auto val="1"/>
        <c:lblOffset val="100"/>
        <c:baseTimeUnit val="days"/>
      </c:dateAx>
      <c:valAx>
        <c:axId val="106052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Instagram</a:t>
            </a:r>
            <a:r>
              <a:rPr lang="en-US" baseline="0"/>
              <a:t> CPV April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Competitor_Video!$B$33:$B$62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Competitor_Video!$T$33:$T$62</c:f>
              <c:numCache>
                <c:formatCode>General</c:formatCode>
                <c:ptCount val="30"/>
                <c:pt idx="0">
                  <c:v>0.04</c:v>
                </c:pt>
                <c:pt idx="1">
                  <c:v>0.08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</c:v>
                </c:pt>
                <c:pt idx="6">
                  <c:v>0.12</c:v>
                </c:pt>
                <c:pt idx="7">
                  <c:v>0.15</c:v>
                </c:pt>
                <c:pt idx="8">
                  <c:v>0.1</c:v>
                </c:pt>
                <c:pt idx="9">
                  <c:v>0.09</c:v>
                </c:pt>
                <c:pt idx="10">
                  <c:v>0.1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0.09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0.09</c:v>
                </c:pt>
                <c:pt idx="24">
                  <c:v>0.08</c:v>
                </c:pt>
                <c:pt idx="25">
                  <c:v>0.09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0-4B32-9F98-CF8EA2E0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71520"/>
        <c:axId val="971137936"/>
      </c:lineChart>
      <c:dateAx>
        <c:axId val="65647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7936"/>
        <c:crosses val="autoZero"/>
        <c:auto val="1"/>
        <c:lblOffset val="100"/>
        <c:baseTimeUnit val="days"/>
      </c:dateAx>
      <c:valAx>
        <c:axId val="971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in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Competitor_Video!$B$33:$B$62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Competitor_Video!$V$33:$V$62</c:f>
              <c:numCache>
                <c:formatCode>General</c:formatCode>
                <c:ptCount val="30"/>
                <c:pt idx="0">
                  <c:v>1.33</c:v>
                </c:pt>
                <c:pt idx="1">
                  <c:v>1.84</c:v>
                </c:pt>
                <c:pt idx="2">
                  <c:v>2.2599999999999998</c:v>
                </c:pt>
                <c:pt idx="3">
                  <c:v>2.71</c:v>
                </c:pt>
                <c:pt idx="4">
                  <c:v>3.06</c:v>
                </c:pt>
                <c:pt idx="5">
                  <c:v>3.08</c:v>
                </c:pt>
                <c:pt idx="6">
                  <c:v>2.82</c:v>
                </c:pt>
                <c:pt idx="7">
                  <c:v>2.4900000000000002</c:v>
                </c:pt>
                <c:pt idx="8">
                  <c:v>2.48</c:v>
                </c:pt>
                <c:pt idx="9">
                  <c:v>2.63</c:v>
                </c:pt>
                <c:pt idx="10">
                  <c:v>2.77</c:v>
                </c:pt>
                <c:pt idx="11">
                  <c:v>3.01</c:v>
                </c:pt>
                <c:pt idx="12">
                  <c:v>3.21</c:v>
                </c:pt>
                <c:pt idx="13">
                  <c:v>2.95</c:v>
                </c:pt>
                <c:pt idx="14">
                  <c:v>2.69</c:v>
                </c:pt>
                <c:pt idx="15">
                  <c:v>2.63</c:v>
                </c:pt>
                <c:pt idx="16">
                  <c:v>2.86</c:v>
                </c:pt>
                <c:pt idx="17">
                  <c:v>2.97</c:v>
                </c:pt>
                <c:pt idx="18">
                  <c:v>3.12</c:v>
                </c:pt>
                <c:pt idx="19">
                  <c:v>3.18</c:v>
                </c:pt>
                <c:pt idx="20">
                  <c:v>3.2</c:v>
                </c:pt>
                <c:pt idx="21">
                  <c:v>2.85</c:v>
                </c:pt>
                <c:pt idx="22">
                  <c:v>2.71</c:v>
                </c:pt>
                <c:pt idx="23">
                  <c:v>3.19</c:v>
                </c:pt>
                <c:pt idx="24">
                  <c:v>3.15</c:v>
                </c:pt>
                <c:pt idx="25">
                  <c:v>3.31</c:v>
                </c:pt>
                <c:pt idx="26">
                  <c:v>3.36</c:v>
                </c:pt>
                <c:pt idx="27">
                  <c:v>3.08</c:v>
                </c:pt>
                <c:pt idx="28">
                  <c:v>2.95</c:v>
                </c:pt>
                <c:pt idx="29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7-42DE-85AB-367B0F73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73600"/>
        <c:axId val="797251456"/>
      </c:lineChart>
      <c:dateAx>
        <c:axId val="65647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1456"/>
        <c:crosses val="autoZero"/>
        <c:auto val="1"/>
        <c:lblOffset val="100"/>
        <c:baseTimeUnit val="days"/>
      </c:dateAx>
      <c:valAx>
        <c:axId val="797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1000 Reach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Competitor_Video!$B$33:$B$61</c:f>
              <c:numCache>
                <c:formatCode>m/d/yyyy</c:formatCode>
                <c:ptCount val="2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</c:numCache>
            </c:numRef>
          </c:cat>
          <c:val>
            <c:numRef>
              <c:f>Competitor_Video!$W$33:$W$61</c:f>
              <c:numCache>
                <c:formatCode>General</c:formatCode>
                <c:ptCount val="29"/>
                <c:pt idx="0">
                  <c:v>1.33</c:v>
                </c:pt>
                <c:pt idx="1">
                  <c:v>1.84</c:v>
                </c:pt>
                <c:pt idx="2">
                  <c:v>2.2599999999999998</c:v>
                </c:pt>
                <c:pt idx="3">
                  <c:v>2.72</c:v>
                </c:pt>
                <c:pt idx="4">
                  <c:v>3.06</c:v>
                </c:pt>
                <c:pt idx="5">
                  <c:v>3.1</c:v>
                </c:pt>
                <c:pt idx="6">
                  <c:v>2.84</c:v>
                </c:pt>
                <c:pt idx="7">
                  <c:v>2.56</c:v>
                </c:pt>
                <c:pt idx="8">
                  <c:v>2.54</c:v>
                </c:pt>
                <c:pt idx="9">
                  <c:v>2.66</c:v>
                </c:pt>
                <c:pt idx="10">
                  <c:v>2.79</c:v>
                </c:pt>
                <c:pt idx="11">
                  <c:v>3.07</c:v>
                </c:pt>
                <c:pt idx="12">
                  <c:v>3.25</c:v>
                </c:pt>
                <c:pt idx="13">
                  <c:v>3.04</c:v>
                </c:pt>
                <c:pt idx="14">
                  <c:v>2.77</c:v>
                </c:pt>
                <c:pt idx="15">
                  <c:v>2.71</c:v>
                </c:pt>
                <c:pt idx="16">
                  <c:v>2.98</c:v>
                </c:pt>
                <c:pt idx="17">
                  <c:v>2.99</c:v>
                </c:pt>
                <c:pt idx="18">
                  <c:v>3.17</c:v>
                </c:pt>
                <c:pt idx="19">
                  <c:v>3.24</c:v>
                </c:pt>
                <c:pt idx="20">
                  <c:v>3.26</c:v>
                </c:pt>
                <c:pt idx="21">
                  <c:v>2.87</c:v>
                </c:pt>
                <c:pt idx="22">
                  <c:v>2.77</c:v>
                </c:pt>
                <c:pt idx="23">
                  <c:v>3.25</c:v>
                </c:pt>
                <c:pt idx="24">
                  <c:v>3.2</c:v>
                </c:pt>
                <c:pt idx="25">
                  <c:v>3.39</c:v>
                </c:pt>
                <c:pt idx="26">
                  <c:v>3.41</c:v>
                </c:pt>
                <c:pt idx="27">
                  <c:v>3.12</c:v>
                </c:pt>
                <c:pt idx="28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B-44DD-AD31-7B10D46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137008"/>
        <c:axId val="797216896"/>
      </c:lineChart>
      <c:dateAx>
        <c:axId val="80713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6896"/>
        <c:crosses val="autoZero"/>
        <c:auto val="1"/>
        <c:lblOffset val="100"/>
        <c:baseTimeUnit val="days"/>
      </c:dateAx>
      <c:valAx>
        <c:axId val="7972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in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Competitor_Display!$B$2:$B$33</c15:sqref>
                  </c15:fullRef>
                </c:ext>
              </c:extLst>
              <c:f>(Competitor_Display!$B$2:$B$31,Competitor_Display!$B$33)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Competitor_Display!$V$3:$V$33</c15:sqref>
                  </c15:fullRef>
                </c:ext>
              </c:extLst>
              <c:f>Competitor_Display!$V$3:$V$32</c:f>
              <c:numCache>
                <c:formatCode>General</c:formatCode>
                <c:ptCount val="30"/>
                <c:pt idx="0">
                  <c:v>1.83</c:v>
                </c:pt>
                <c:pt idx="1">
                  <c:v>1.95</c:v>
                </c:pt>
                <c:pt idx="2">
                  <c:v>1.8</c:v>
                </c:pt>
                <c:pt idx="3">
                  <c:v>2.2200000000000002</c:v>
                </c:pt>
                <c:pt idx="4">
                  <c:v>2.56</c:v>
                </c:pt>
                <c:pt idx="5">
                  <c:v>2.75</c:v>
                </c:pt>
                <c:pt idx="6">
                  <c:v>2.83</c:v>
                </c:pt>
                <c:pt idx="7">
                  <c:v>2.78</c:v>
                </c:pt>
                <c:pt idx="8">
                  <c:v>2.67</c:v>
                </c:pt>
                <c:pt idx="9">
                  <c:v>2.4500000000000002</c:v>
                </c:pt>
                <c:pt idx="10">
                  <c:v>2.48</c:v>
                </c:pt>
                <c:pt idx="11">
                  <c:v>2.66</c:v>
                </c:pt>
                <c:pt idx="12">
                  <c:v>2.77</c:v>
                </c:pt>
                <c:pt idx="13">
                  <c:v>2.86</c:v>
                </c:pt>
                <c:pt idx="14">
                  <c:v>2.85</c:v>
                </c:pt>
                <c:pt idx="15">
                  <c:v>2.65</c:v>
                </c:pt>
                <c:pt idx="16">
                  <c:v>2.36</c:v>
                </c:pt>
                <c:pt idx="17">
                  <c:v>2.56</c:v>
                </c:pt>
                <c:pt idx="18">
                  <c:v>2.69</c:v>
                </c:pt>
                <c:pt idx="19">
                  <c:v>2.78</c:v>
                </c:pt>
                <c:pt idx="20">
                  <c:v>3.08</c:v>
                </c:pt>
                <c:pt idx="21">
                  <c:v>3.01</c:v>
                </c:pt>
                <c:pt idx="22">
                  <c:v>2.95</c:v>
                </c:pt>
                <c:pt idx="23">
                  <c:v>2.75</c:v>
                </c:pt>
                <c:pt idx="24">
                  <c:v>2.71</c:v>
                </c:pt>
                <c:pt idx="25">
                  <c:v>2.98</c:v>
                </c:pt>
                <c:pt idx="26">
                  <c:v>3.17</c:v>
                </c:pt>
                <c:pt idx="27">
                  <c:v>3.21</c:v>
                </c:pt>
                <c:pt idx="28">
                  <c:v>3.12</c:v>
                </c:pt>
                <c:pt idx="2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9-48CD-924A-6666F44B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969616"/>
        <c:axId val="797223808"/>
      </c:lineChart>
      <c:dateAx>
        <c:axId val="79596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23808"/>
        <c:crosses val="autoZero"/>
        <c:auto val="1"/>
        <c:lblOffset val="100"/>
        <c:baseTimeUnit val="days"/>
      </c:dateAx>
      <c:valAx>
        <c:axId val="7972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1000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Competitor_Display!$B$2:$B$32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Competitor_Display!$W$2:$W$32</c:f>
              <c:numCache>
                <c:formatCode>General</c:formatCode>
                <c:ptCount val="31"/>
                <c:pt idx="0">
                  <c:v>0</c:v>
                </c:pt>
                <c:pt idx="1">
                  <c:v>1.91</c:v>
                </c:pt>
                <c:pt idx="2">
                  <c:v>2.0099999999999998</c:v>
                </c:pt>
                <c:pt idx="3">
                  <c:v>1.82</c:v>
                </c:pt>
                <c:pt idx="4">
                  <c:v>2.2599999999999998</c:v>
                </c:pt>
                <c:pt idx="5">
                  <c:v>2.59</c:v>
                </c:pt>
                <c:pt idx="6">
                  <c:v>2.77</c:v>
                </c:pt>
                <c:pt idx="7">
                  <c:v>2.85</c:v>
                </c:pt>
                <c:pt idx="8">
                  <c:v>2.79</c:v>
                </c:pt>
                <c:pt idx="9">
                  <c:v>2.75</c:v>
                </c:pt>
                <c:pt idx="10">
                  <c:v>2.5099999999999998</c:v>
                </c:pt>
                <c:pt idx="11">
                  <c:v>2.5</c:v>
                </c:pt>
                <c:pt idx="12">
                  <c:v>2.68</c:v>
                </c:pt>
                <c:pt idx="13">
                  <c:v>2.81</c:v>
                </c:pt>
                <c:pt idx="14">
                  <c:v>2.88</c:v>
                </c:pt>
                <c:pt idx="15">
                  <c:v>2.91</c:v>
                </c:pt>
                <c:pt idx="16">
                  <c:v>2.67</c:v>
                </c:pt>
                <c:pt idx="17">
                  <c:v>2.37</c:v>
                </c:pt>
                <c:pt idx="18">
                  <c:v>2.59</c:v>
                </c:pt>
                <c:pt idx="19">
                  <c:v>2.72</c:v>
                </c:pt>
                <c:pt idx="20">
                  <c:v>2.8</c:v>
                </c:pt>
                <c:pt idx="21">
                  <c:v>3.11</c:v>
                </c:pt>
                <c:pt idx="22">
                  <c:v>3.05</c:v>
                </c:pt>
                <c:pt idx="23">
                  <c:v>2.98</c:v>
                </c:pt>
                <c:pt idx="24">
                  <c:v>2.8</c:v>
                </c:pt>
                <c:pt idx="25">
                  <c:v>2.81</c:v>
                </c:pt>
                <c:pt idx="26">
                  <c:v>2.98</c:v>
                </c:pt>
                <c:pt idx="27">
                  <c:v>3.2</c:v>
                </c:pt>
                <c:pt idx="28">
                  <c:v>3.24</c:v>
                </c:pt>
                <c:pt idx="29">
                  <c:v>3.14</c:v>
                </c:pt>
                <c:pt idx="30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5-4EB4-8E59-F64A9EC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50416"/>
        <c:axId val="797225104"/>
      </c:lineChart>
      <c:dateAx>
        <c:axId val="800250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25104"/>
        <c:crosses val="autoZero"/>
        <c:auto val="1"/>
        <c:lblOffset val="100"/>
        <c:baseTimeUnit val="days"/>
      </c:dateAx>
      <c:valAx>
        <c:axId val="797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CPV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Prospecting_Video!$B$2:$B$32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Prospecting_Video!$N$2:$N$32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0.12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0.16</c:v>
                </c:pt>
                <c:pt idx="15">
                  <c:v>0.15</c:v>
                </c:pt>
                <c:pt idx="16">
                  <c:v>0.12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0.17</c:v>
                </c:pt>
                <c:pt idx="22">
                  <c:v>0.15</c:v>
                </c:pt>
                <c:pt idx="23">
                  <c:v>0.15</c:v>
                </c:pt>
                <c:pt idx="24">
                  <c:v>0.13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8-4BC3-AE53-60BF00ED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480608"/>
        <c:axId val="797258368"/>
      </c:lineChart>
      <c:dateAx>
        <c:axId val="96348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8368"/>
        <c:crosses val="autoZero"/>
        <c:auto val="1"/>
        <c:lblOffset val="100"/>
        <c:baseTimeUnit val="days"/>
      </c:dateAx>
      <c:valAx>
        <c:axId val="797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Instagram</a:t>
            </a:r>
            <a:r>
              <a:rPr lang="en-US" baseline="0"/>
              <a:t> CPV March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Prospecting_Video!$B$2:$B$32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Prospecting_Video!$T$2:$T$32</c:f>
              <c:numCache>
                <c:formatCode>General</c:formatCode>
                <c:ptCount val="31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0.05</c:v>
                </c:pt>
                <c:pt idx="3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C-4669-859D-584B9E54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79136"/>
        <c:axId val="971120656"/>
      </c:lineChart>
      <c:dateAx>
        <c:axId val="80247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20656"/>
        <c:crosses val="autoZero"/>
        <c:auto val="1"/>
        <c:lblOffset val="100"/>
        <c:baseTimeUnit val="days"/>
      </c:dateAx>
      <c:valAx>
        <c:axId val="9711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in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Prospecting_Video!$B$2:$B$32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Prospecting_Video!$V$2:$V$32</c:f>
              <c:numCache>
                <c:formatCode>General</c:formatCode>
                <c:ptCount val="31"/>
                <c:pt idx="0">
                  <c:v>1.83</c:v>
                </c:pt>
                <c:pt idx="1">
                  <c:v>2.1</c:v>
                </c:pt>
                <c:pt idx="2">
                  <c:v>2.3199999999999998</c:v>
                </c:pt>
                <c:pt idx="3">
                  <c:v>2.21</c:v>
                </c:pt>
                <c:pt idx="4">
                  <c:v>2.2799999999999998</c:v>
                </c:pt>
                <c:pt idx="5">
                  <c:v>2.5</c:v>
                </c:pt>
                <c:pt idx="6">
                  <c:v>2.73</c:v>
                </c:pt>
                <c:pt idx="7">
                  <c:v>3.01</c:v>
                </c:pt>
                <c:pt idx="8">
                  <c:v>2.81</c:v>
                </c:pt>
                <c:pt idx="9">
                  <c:v>2.75</c:v>
                </c:pt>
                <c:pt idx="10">
                  <c:v>2.42</c:v>
                </c:pt>
                <c:pt idx="11">
                  <c:v>2.46</c:v>
                </c:pt>
                <c:pt idx="12">
                  <c:v>2.66</c:v>
                </c:pt>
                <c:pt idx="13">
                  <c:v>2.79</c:v>
                </c:pt>
                <c:pt idx="14">
                  <c:v>3.03</c:v>
                </c:pt>
                <c:pt idx="15">
                  <c:v>2.85</c:v>
                </c:pt>
                <c:pt idx="16">
                  <c:v>2.64</c:v>
                </c:pt>
                <c:pt idx="17">
                  <c:v>2.31</c:v>
                </c:pt>
                <c:pt idx="18">
                  <c:v>2.5</c:v>
                </c:pt>
                <c:pt idx="19">
                  <c:v>2.58</c:v>
                </c:pt>
                <c:pt idx="20">
                  <c:v>2.69</c:v>
                </c:pt>
                <c:pt idx="21">
                  <c:v>3.12</c:v>
                </c:pt>
                <c:pt idx="22">
                  <c:v>3.08</c:v>
                </c:pt>
                <c:pt idx="23">
                  <c:v>2.93</c:v>
                </c:pt>
                <c:pt idx="24">
                  <c:v>2.65</c:v>
                </c:pt>
                <c:pt idx="25">
                  <c:v>2.7</c:v>
                </c:pt>
                <c:pt idx="26">
                  <c:v>3.05</c:v>
                </c:pt>
                <c:pt idx="27">
                  <c:v>3.27</c:v>
                </c:pt>
                <c:pt idx="28">
                  <c:v>3.39</c:v>
                </c:pt>
                <c:pt idx="29">
                  <c:v>3.27</c:v>
                </c:pt>
                <c:pt idx="30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7-44E6-A4E1-C28A9DF1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547024"/>
        <c:axId val="566743776"/>
      </c:lineChart>
      <c:dateAx>
        <c:axId val="80354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3776"/>
        <c:crosses val="autoZero"/>
        <c:auto val="1"/>
        <c:lblOffset val="100"/>
        <c:baseTimeUnit val="days"/>
      </c:dateAx>
      <c:valAx>
        <c:axId val="5667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1000 Reach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Prospecting_Video!$B$2:$B$32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Prospecting_Video!$W$2:$W$32</c:f>
              <c:numCache>
                <c:formatCode>General</c:formatCode>
                <c:ptCount val="31"/>
                <c:pt idx="0">
                  <c:v>1.87</c:v>
                </c:pt>
                <c:pt idx="1">
                  <c:v>2.17</c:v>
                </c:pt>
                <c:pt idx="2">
                  <c:v>2.37</c:v>
                </c:pt>
                <c:pt idx="3">
                  <c:v>2.2799999999999998</c:v>
                </c:pt>
                <c:pt idx="4">
                  <c:v>2.2799999999999998</c:v>
                </c:pt>
                <c:pt idx="5">
                  <c:v>2.54</c:v>
                </c:pt>
                <c:pt idx="6">
                  <c:v>2.76</c:v>
                </c:pt>
                <c:pt idx="7">
                  <c:v>3.01</c:v>
                </c:pt>
                <c:pt idx="8">
                  <c:v>2.99</c:v>
                </c:pt>
                <c:pt idx="9">
                  <c:v>2.79</c:v>
                </c:pt>
                <c:pt idx="10">
                  <c:v>2.4700000000000002</c:v>
                </c:pt>
                <c:pt idx="11">
                  <c:v>2.52</c:v>
                </c:pt>
                <c:pt idx="12">
                  <c:v>2.66</c:v>
                </c:pt>
                <c:pt idx="13">
                  <c:v>2.89</c:v>
                </c:pt>
                <c:pt idx="14">
                  <c:v>3.05</c:v>
                </c:pt>
                <c:pt idx="15">
                  <c:v>2.96</c:v>
                </c:pt>
                <c:pt idx="16">
                  <c:v>2.66</c:v>
                </c:pt>
                <c:pt idx="17">
                  <c:v>2.37</c:v>
                </c:pt>
                <c:pt idx="18">
                  <c:v>2.5</c:v>
                </c:pt>
                <c:pt idx="19">
                  <c:v>2.6</c:v>
                </c:pt>
                <c:pt idx="20">
                  <c:v>2.73</c:v>
                </c:pt>
                <c:pt idx="21">
                  <c:v>3.12</c:v>
                </c:pt>
                <c:pt idx="22">
                  <c:v>3.17</c:v>
                </c:pt>
                <c:pt idx="23">
                  <c:v>2.98</c:v>
                </c:pt>
                <c:pt idx="24">
                  <c:v>2.74</c:v>
                </c:pt>
                <c:pt idx="25">
                  <c:v>2.78</c:v>
                </c:pt>
                <c:pt idx="26">
                  <c:v>3.09</c:v>
                </c:pt>
                <c:pt idx="27">
                  <c:v>3.27</c:v>
                </c:pt>
                <c:pt idx="28">
                  <c:v>3.39</c:v>
                </c:pt>
                <c:pt idx="29">
                  <c:v>3.32</c:v>
                </c:pt>
                <c:pt idx="30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6-4F40-9297-DE2591F4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62416"/>
        <c:axId val="971140960"/>
      </c:lineChart>
      <c:dateAx>
        <c:axId val="97006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0960"/>
        <c:crosses val="autoZero"/>
        <c:auto val="1"/>
        <c:lblOffset val="100"/>
        <c:baseTimeUnit val="days"/>
      </c:dateAx>
      <c:valAx>
        <c:axId val="9711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budget!$E$94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budget!$D$95:$D$101</c:f>
              <c:strCache>
                <c:ptCount val="7"/>
                <c:pt idx="0">
                  <c:v>Current plan</c:v>
                </c:pt>
                <c:pt idx="1">
                  <c:v> Scenario 1</c:v>
                </c:pt>
                <c:pt idx="2">
                  <c:v> Scenario 2</c:v>
                </c:pt>
                <c:pt idx="3">
                  <c:v> Scenario 3</c:v>
                </c:pt>
                <c:pt idx="4">
                  <c:v> Scenario 4</c:v>
                </c:pt>
                <c:pt idx="5">
                  <c:v> Scenario 5</c:v>
                </c:pt>
                <c:pt idx="6">
                  <c:v> Scenario 6</c:v>
                </c:pt>
              </c:strCache>
            </c:strRef>
          </c:cat>
          <c:val>
            <c:numRef>
              <c:f>budget!$E$95:$E$101</c:f>
              <c:numCache>
                <c:formatCode>#,##0</c:formatCode>
                <c:ptCount val="7"/>
                <c:pt idx="0">
                  <c:v>160341628</c:v>
                </c:pt>
                <c:pt idx="1">
                  <c:v>146383695.5</c:v>
                </c:pt>
                <c:pt idx="2">
                  <c:v>124222270.11084531</c:v>
                </c:pt>
                <c:pt idx="3">
                  <c:v>162375770.1551834</c:v>
                </c:pt>
                <c:pt idx="4">
                  <c:v>145968530.04433814</c:v>
                </c:pt>
                <c:pt idx="5">
                  <c:v>169512391.2460925</c:v>
                </c:pt>
                <c:pt idx="6">
                  <c:v>183030296.2460925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4C01-B301-92DA1D022316}"/>
            </c:ext>
          </c:extLst>
        </c:ser>
        <c:ser>
          <c:idx val="1"/>
          <c:order val="1"/>
          <c:tx>
            <c:strRef>
              <c:f>budget!$F$94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budget!$D$95:$D$101</c:f>
              <c:strCache>
                <c:ptCount val="7"/>
                <c:pt idx="0">
                  <c:v>Current plan</c:v>
                </c:pt>
                <c:pt idx="1">
                  <c:v> Scenario 1</c:v>
                </c:pt>
                <c:pt idx="2">
                  <c:v> Scenario 2</c:v>
                </c:pt>
                <c:pt idx="3">
                  <c:v> Scenario 3</c:v>
                </c:pt>
                <c:pt idx="4">
                  <c:v> Scenario 4</c:v>
                </c:pt>
                <c:pt idx="5">
                  <c:v> Scenario 5</c:v>
                </c:pt>
                <c:pt idx="6">
                  <c:v> Scenario 6</c:v>
                </c:pt>
              </c:strCache>
            </c:strRef>
          </c:cat>
          <c:val>
            <c:numRef>
              <c:f>budget!$F$95:$F$101</c:f>
              <c:numCache>
                <c:formatCode>#,##0</c:formatCode>
                <c:ptCount val="7"/>
                <c:pt idx="0">
                  <c:v>164229809</c:v>
                </c:pt>
                <c:pt idx="1">
                  <c:v>149680293.5</c:v>
                </c:pt>
                <c:pt idx="2">
                  <c:v>159679912.65629986</c:v>
                </c:pt>
                <c:pt idx="3">
                  <c:v>164049563.1551834</c:v>
                </c:pt>
                <c:pt idx="4">
                  <c:v>149265128.04433814</c:v>
                </c:pt>
                <c:pt idx="5">
                  <c:v>171761414.2460925</c:v>
                </c:pt>
                <c:pt idx="6">
                  <c:v>184704089.2460925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A-4C01-B301-92DA1D02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269888"/>
        <c:axId val="1256152576"/>
      </c:barChart>
      <c:catAx>
        <c:axId val="14732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52576"/>
        <c:crosses val="autoZero"/>
        <c:auto val="1"/>
        <c:lblAlgn val="ctr"/>
        <c:lblOffset val="100"/>
        <c:noMultiLvlLbl val="0"/>
      </c:catAx>
      <c:valAx>
        <c:axId val="1256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</a:t>
            </a:r>
            <a:r>
              <a:rPr lang="en-US" baseline="0"/>
              <a:t> 1000 Reach in March</a:t>
            </a:r>
            <a:endParaRPr lang="en-US"/>
          </a:p>
        </c:rich>
      </c:tx>
      <c:layout>
        <c:manualLayout>
          <c:xMode val="edge"/>
          <c:yMode val="edge"/>
          <c:x val="0.253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88188976377966E-2"/>
          <c:y val="0.18097222222222226"/>
          <c:w val="0.88128280839895012"/>
          <c:h val="0.608536745406824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Brand_Video!$B$2:$B$32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Brand_Video!$W$2:$W$32</c:f>
              <c:numCache>
                <c:formatCode>General</c:formatCode>
                <c:ptCount val="31"/>
                <c:pt idx="0">
                  <c:v>1.32</c:v>
                </c:pt>
                <c:pt idx="1">
                  <c:v>1.52</c:v>
                </c:pt>
                <c:pt idx="2">
                  <c:v>1.59</c:v>
                </c:pt>
                <c:pt idx="3">
                  <c:v>1.55</c:v>
                </c:pt>
                <c:pt idx="4">
                  <c:v>1.61</c:v>
                </c:pt>
                <c:pt idx="5">
                  <c:v>1.86</c:v>
                </c:pt>
                <c:pt idx="6">
                  <c:v>1.91</c:v>
                </c:pt>
                <c:pt idx="7">
                  <c:v>1.88</c:v>
                </c:pt>
                <c:pt idx="8">
                  <c:v>1.85</c:v>
                </c:pt>
                <c:pt idx="9">
                  <c:v>1.84</c:v>
                </c:pt>
                <c:pt idx="10">
                  <c:v>1.75</c:v>
                </c:pt>
                <c:pt idx="11">
                  <c:v>1.78</c:v>
                </c:pt>
                <c:pt idx="12">
                  <c:v>1.91</c:v>
                </c:pt>
                <c:pt idx="13">
                  <c:v>1.98</c:v>
                </c:pt>
                <c:pt idx="14">
                  <c:v>2.06</c:v>
                </c:pt>
                <c:pt idx="15">
                  <c:v>1.99</c:v>
                </c:pt>
                <c:pt idx="16">
                  <c:v>1.81</c:v>
                </c:pt>
                <c:pt idx="17">
                  <c:v>1.7</c:v>
                </c:pt>
                <c:pt idx="18">
                  <c:v>1.84</c:v>
                </c:pt>
                <c:pt idx="19">
                  <c:v>2.02</c:v>
                </c:pt>
                <c:pt idx="20">
                  <c:v>2.1</c:v>
                </c:pt>
                <c:pt idx="21">
                  <c:v>2.25</c:v>
                </c:pt>
                <c:pt idx="22">
                  <c:v>2.16</c:v>
                </c:pt>
                <c:pt idx="23">
                  <c:v>2.0299999999999998</c:v>
                </c:pt>
                <c:pt idx="24">
                  <c:v>1.96</c:v>
                </c:pt>
                <c:pt idx="25">
                  <c:v>1.98</c:v>
                </c:pt>
                <c:pt idx="26">
                  <c:v>2.19</c:v>
                </c:pt>
                <c:pt idx="27">
                  <c:v>2.2999999999999998</c:v>
                </c:pt>
                <c:pt idx="28">
                  <c:v>2.3199999999999998</c:v>
                </c:pt>
                <c:pt idx="29">
                  <c:v>2.17</c:v>
                </c:pt>
                <c:pt idx="30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2-490A-AECA-236076AC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476144"/>
        <c:axId val="962847744"/>
      </c:lineChart>
      <c:dateAx>
        <c:axId val="958476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47744"/>
        <c:crosses val="autoZero"/>
        <c:auto val="1"/>
        <c:lblOffset val="100"/>
        <c:baseTimeUnit val="days"/>
      </c:dateAx>
      <c:valAx>
        <c:axId val="9628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</a:t>
            </a:r>
            <a:r>
              <a:rPr lang="en-US" baseline="0"/>
              <a:t> - March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Brand_Video!$B$2:$B$32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Brand_Video!$V$2:$V$32</c:f>
              <c:numCache>
                <c:formatCode>General</c:formatCode>
                <c:ptCount val="31"/>
                <c:pt idx="0">
                  <c:v>1.29</c:v>
                </c:pt>
                <c:pt idx="1">
                  <c:v>1.5</c:v>
                </c:pt>
                <c:pt idx="2">
                  <c:v>1.58</c:v>
                </c:pt>
                <c:pt idx="3">
                  <c:v>1.53</c:v>
                </c:pt>
                <c:pt idx="4">
                  <c:v>1.58</c:v>
                </c:pt>
                <c:pt idx="5">
                  <c:v>1.81</c:v>
                </c:pt>
                <c:pt idx="6">
                  <c:v>1.84</c:v>
                </c:pt>
                <c:pt idx="7">
                  <c:v>1.84</c:v>
                </c:pt>
                <c:pt idx="8">
                  <c:v>1.82</c:v>
                </c:pt>
                <c:pt idx="9">
                  <c:v>1.81</c:v>
                </c:pt>
                <c:pt idx="10">
                  <c:v>1.7</c:v>
                </c:pt>
                <c:pt idx="11">
                  <c:v>1.76</c:v>
                </c:pt>
                <c:pt idx="12">
                  <c:v>1.86</c:v>
                </c:pt>
                <c:pt idx="13">
                  <c:v>1.92</c:v>
                </c:pt>
                <c:pt idx="14">
                  <c:v>2.04</c:v>
                </c:pt>
                <c:pt idx="15">
                  <c:v>1.95</c:v>
                </c:pt>
                <c:pt idx="16">
                  <c:v>1.81</c:v>
                </c:pt>
                <c:pt idx="17">
                  <c:v>1.67</c:v>
                </c:pt>
                <c:pt idx="18">
                  <c:v>1.82</c:v>
                </c:pt>
                <c:pt idx="19">
                  <c:v>1.96</c:v>
                </c:pt>
                <c:pt idx="20">
                  <c:v>2.0699999999999998</c:v>
                </c:pt>
                <c:pt idx="21">
                  <c:v>2.2000000000000002</c:v>
                </c:pt>
                <c:pt idx="22">
                  <c:v>2.14</c:v>
                </c:pt>
                <c:pt idx="23">
                  <c:v>1.97</c:v>
                </c:pt>
                <c:pt idx="24">
                  <c:v>1.92</c:v>
                </c:pt>
                <c:pt idx="25">
                  <c:v>1.93</c:v>
                </c:pt>
                <c:pt idx="26">
                  <c:v>2.13</c:v>
                </c:pt>
                <c:pt idx="27">
                  <c:v>2.29</c:v>
                </c:pt>
                <c:pt idx="28">
                  <c:v>2.3199999999999998</c:v>
                </c:pt>
                <c:pt idx="29">
                  <c:v>2.17</c:v>
                </c:pt>
                <c:pt idx="3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F-42E6-A5B2-B8D11048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62000"/>
        <c:axId val="971133616"/>
      </c:lineChart>
      <c:dateAx>
        <c:axId val="95846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3616"/>
        <c:crosses val="autoZero"/>
        <c:auto val="1"/>
        <c:lblOffset val="100"/>
        <c:baseTimeUnit val="days"/>
      </c:dateAx>
      <c:valAx>
        <c:axId val="971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FB</a:t>
            </a:r>
            <a:r>
              <a:rPr lang="en-US" baseline="0"/>
              <a:t>- </a:t>
            </a:r>
            <a:r>
              <a:rPr lang="en-US"/>
              <a:t>CPV -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Brand_Display!$B$33:$B$62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Brand_Display!$N$33:$N$62</c:f>
              <c:numCache>
                <c:formatCode>General</c:formatCode>
                <c:ptCount val="30"/>
                <c:pt idx="0">
                  <c:v>0.16</c:v>
                </c:pt>
                <c:pt idx="1">
                  <c:v>0.18</c:v>
                </c:pt>
                <c:pt idx="2">
                  <c:v>0.17</c:v>
                </c:pt>
                <c:pt idx="3">
                  <c:v>0.22</c:v>
                </c:pt>
                <c:pt idx="4">
                  <c:v>0.27</c:v>
                </c:pt>
                <c:pt idx="5">
                  <c:v>0.36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0.39</c:v>
                </c:pt>
                <c:pt idx="12">
                  <c:v>0.5</c:v>
                </c:pt>
                <c:pt idx="13">
                  <c:v>0.38</c:v>
                </c:pt>
                <c:pt idx="14">
                  <c:v>0.39</c:v>
                </c:pt>
                <c:pt idx="15">
                  <c:v>0.45</c:v>
                </c:pt>
                <c:pt idx="16">
                  <c:v>0.41</c:v>
                </c:pt>
                <c:pt idx="17">
                  <c:v>0.47</c:v>
                </c:pt>
                <c:pt idx="18">
                  <c:v>0.51</c:v>
                </c:pt>
                <c:pt idx="19">
                  <c:v>0.47</c:v>
                </c:pt>
                <c:pt idx="20">
                  <c:v>0.44</c:v>
                </c:pt>
                <c:pt idx="21">
                  <c:v>0.55000000000000004</c:v>
                </c:pt>
                <c:pt idx="22">
                  <c:v>0.43</c:v>
                </c:pt>
                <c:pt idx="23">
                  <c:v>0.48</c:v>
                </c:pt>
                <c:pt idx="24">
                  <c:v>0.45</c:v>
                </c:pt>
                <c:pt idx="25">
                  <c:v>0.47</c:v>
                </c:pt>
                <c:pt idx="26">
                  <c:v>0.57999999999999996</c:v>
                </c:pt>
                <c:pt idx="27">
                  <c:v>0.61</c:v>
                </c:pt>
                <c:pt idx="28">
                  <c:v>0.5</c:v>
                </c:pt>
                <c:pt idx="2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D-46CD-A75C-70D36980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31520"/>
        <c:axId val="964912624"/>
      </c:lineChart>
      <c:dateAx>
        <c:axId val="80753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12624"/>
        <c:crosses val="autoZero"/>
        <c:auto val="1"/>
        <c:lblOffset val="100"/>
        <c:baseTimeUnit val="days"/>
      </c:dateAx>
      <c:valAx>
        <c:axId val="9649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IG-CPV-April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Brand_Display!$B$33:$B$62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Brand_Display!$T$33:$T$62</c:f>
              <c:numCache>
                <c:formatCode>General</c:formatCode>
                <c:ptCount val="3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0.09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B-42E6-902D-3B7A3014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4160"/>
        <c:axId val="962884464"/>
      </c:lineChart>
      <c:dateAx>
        <c:axId val="656044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84464"/>
        <c:crosses val="autoZero"/>
        <c:auto val="1"/>
        <c:lblOffset val="100"/>
        <c:baseTimeUnit val="days"/>
      </c:dateAx>
      <c:valAx>
        <c:axId val="9628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CPM-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Brand_Display!$B$33:$B$62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Brand_Display!$V$33:$V$62</c:f>
              <c:numCache>
                <c:formatCode>General</c:formatCode>
                <c:ptCount val="30"/>
                <c:pt idx="0">
                  <c:v>2.06</c:v>
                </c:pt>
                <c:pt idx="1">
                  <c:v>2.44</c:v>
                </c:pt>
                <c:pt idx="2">
                  <c:v>2.76</c:v>
                </c:pt>
                <c:pt idx="3">
                  <c:v>3.16</c:v>
                </c:pt>
                <c:pt idx="4">
                  <c:v>3.15</c:v>
                </c:pt>
                <c:pt idx="5">
                  <c:v>3.07</c:v>
                </c:pt>
                <c:pt idx="6">
                  <c:v>3.11</c:v>
                </c:pt>
                <c:pt idx="7">
                  <c:v>2.94</c:v>
                </c:pt>
                <c:pt idx="8">
                  <c:v>3.01</c:v>
                </c:pt>
                <c:pt idx="9">
                  <c:v>3.15</c:v>
                </c:pt>
                <c:pt idx="10">
                  <c:v>3.2</c:v>
                </c:pt>
                <c:pt idx="11">
                  <c:v>3.44</c:v>
                </c:pt>
                <c:pt idx="12">
                  <c:v>3.57</c:v>
                </c:pt>
                <c:pt idx="13">
                  <c:v>3.28</c:v>
                </c:pt>
                <c:pt idx="14">
                  <c:v>3.05</c:v>
                </c:pt>
                <c:pt idx="15">
                  <c:v>3.1</c:v>
                </c:pt>
                <c:pt idx="16">
                  <c:v>3.36</c:v>
                </c:pt>
                <c:pt idx="17">
                  <c:v>3.48</c:v>
                </c:pt>
                <c:pt idx="18">
                  <c:v>3.66</c:v>
                </c:pt>
                <c:pt idx="19">
                  <c:v>3.62</c:v>
                </c:pt>
                <c:pt idx="20">
                  <c:v>3.48</c:v>
                </c:pt>
                <c:pt idx="21">
                  <c:v>3.24</c:v>
                </c:pt>
                <c:pt idx="22">
                  <c:v>3.24</c:v>
                </c:pt>
                <c:pt idx="23">
                  <c:v>3.67</c:v>
                </c:pt>
                <c:pt idx="24">
                  <c:v>3.84</c:v>
                </c:pt>
                <c:pt idx="25">
                  <c:v>4.3899999999999997</c:v>
                </c:pt>
                <c:pt idx="26">
                  <c:v>4.53</c:v>
                </c:pt>
                <c:pt idx="27">
                  <c:v>4.34</c:v>
                </c:pt>
                <c:pt idx="28">
                  <c:v>3.99</c:v>
                </c:pt>
                <c:pt idx="29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D-470C-B613-1B9B9E37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539008"/>
        <c:axId val="962895696"/>
      </c:lineChart>
      <c:dateAx>
        <c:axId val="80753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95696"/>
        <c:crosses val="autoZero"/>
        <c:auto val="1"/>
        <c:lblOffset val="100"/>
        <c:baseTimeUnit val="days"/>
      </c:dateAx>
      <c:valAx>
        <c:axId val="9628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1000 Reach -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Brand_Display!$B$33:$B$61</c:f>
              <c:numCache>
                <c:formatCode>m/d/yyyy</c:formatCode>
                <c:ptCount val="29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</c:numCache>
            </c:numRef>
          </c:cat>
          <c:val>
            <c:numRef>
              <c:f>Brand_Display!$W$33:$W$61</c:f>
              <c:numCache>
                <c:formatCode>General</c:formatCode>
                <c:ptCount val="29"/>
                <c:pt idx="0">
                  <c:v>2.15</c:v>
                </c:pt>
                <c:pt idx="1">
                  <c:v>2.56</c:v>
                </c:pt>
                <c:pt idx="2">
                  <c:v>2.79</c:v>
                </c:pt>
                <c:pt idx="3">
                  <c:v>3.16</c:v>
                </c:pt>
                <c:pt idx="4">
                  <c:v>3.23</c:v>
                </c:pt>
                <c:pt idx="5">
                  <c:v>3.18</c:v>
                </c:pt>
                <c:pt idx="6">
                  <c:v>3.18</c:v>
                </c:pt>
                <c:pt idx="7">
                  <c:v>2.98</c:v>
                </c:pt>
                <c:pt idx="8">
                  <c:v>3.09</c:v>
                </c:pt>
                <c:pt idx="9">
                  <c:v>3.23</c:v>
                </c:pt>
                <c:pt idx="10">
                  <c:v>3.23</c:v>
                </c:pt>
                <c:pt idx="11">
                  <c:v>3.47</c:v>
                </c:pt>
                <c:pt idx="12">
                  <c:v>3.6</c:v>
                </c:pt>
                <c:pt idx="13">
                  <c:v>3.39</c:v>
                </c:pt>
                <c:pt idx="14">
                  <c:v>3.11</c:v>
                </c:pt>
                <c:pt idx="15">
                  <c:v>3.16</c:v>
                </c:pt>
                <c:pt idx="16">
                  <c:v>3.4</c:v>
                </c:pt>
                <c:pt idx="17">
                  <c:v>3.52</c:v>
                </c:pt>
                <c:pt idx="18">
                  <c:v>3.69</c:v>
                </c:pt>
                <c:pt idx="19">
                  <c:v>3.65</c:v>
                </c:pt>
                <c:pt idx="20">
                  <c:v>3.58</c:v>
                </c:pt>
                <c:pt idx="21">
                  <c:v>3.33</c:v>
                </c:pt>
                <c:pt idx="22">
                  <c:v>3.3</c:v>
                </c:pt>
                <c:pt idx="23">
                  <c:v>3.7</c:v>
                </c:pt>
                <c:pt idx="24">
                  <c:v>3.91</c:v>
                </c:pt>
                <c:pt idx="25">
                  <c:v>4.49</c:v>
                </c:pt>
                <c:pt idx="26">
                  <c:v>4.53</c:v>
                </c:pt>
                <c:pt idx="27">
                  <c:v>4.37</c:v>
                </c:pt>
                <c:pt idx="28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5-41D1-BE3B-2396CA11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03824"/>
        <c:axId val="962886192"/>
      </c:lineChart>
      <c:dateAx>
        <c:axId val="80700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86192"/>
        <c:crosses val="autoZero"/>
        <c:auto val="1"/>
        <c:lblOffset val="100"/>
        <c:baseTimeUnit val="days"/>
      </c:dateAx>
      <c:valAx>
        <c:axId val="9628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</a:t>
            </a:r>
            <a:r>
              <a:rPr lang="en-US" baseline="0"/>
              <a:t> CPV April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Competitor_Video!$B$33:$B$62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Competitor_Video!$N$33:$N$62</c:f>
              <c:numCache>
                <c:formatCode>General</c:formatCode>
                <c:ptCount val="30"/>
                <c:pt idx="0">
                  <c:v>0.04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0.16</c:v>
                </c:pt>
                <c:pt idx="5">
                  <c:v>0.19</c:v>
                </c:pt>
                <c:pt idx="6">
                  <c:v>0.18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0.22</c:v>
                </c:pt>
                <c:pt idx="10">
                  <c:v>0.2</c:v>
                </c:pt>
                <c:pt idx="11">
                  <c:v>0.25</c:v>
                </c:pt>
                <c:pt idx="12">
                  <c:v>0.26</c:v>
                </c:pt>
                <c:pt idx="13">
                  <c:v>0.18</c:v>
                </c:pt>
                <c:pt idx="14">
                  <c:v>0.15</c:v>
                </c:pt>
                <c:pt idx="15">
                  <c:v>0.15</c:v>
                </c:pt>
                <c:pt idx="16">
                  <c:v>0.18</c:v>
                </c:pt>
                <c:pt idx="17">
                  <c:v>0.16</c:v>
                </c:pt>
                <c:pt idx="18">
                  <c:v>0.17</c:v>
                </c:pt>
                <c:pt idx="19">
                  <c:v>0.2</c:v>
                </c:pt>
                <c:pt idx="20">
                  <c:v>0.18</c:v>
                </c:pt>
                <c:pt idx="21">
                  <c:v>0.16</c:v>
                </c:pt>
                <c:pt idx="22">
                  <c:v>0.13</c:v>
                </c:pt>
                <c:pt idx="23">
                  <c:v>0.23</c:v>
                </c:pt>
                <c:pt idx="24">
                  <c:v>0.19</c:v>
                </c:pt>
                <c:pt idx="25">
                  <c:v>0.22</c:v>
                </c:pt>
                <c:pt idx="26">
                  <c:v>0.27</c:v>
                </c:pt>
                <c:pt idx="27">
                  <c:v>0.2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4-4608-9616-0F501A29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49584"/>
        <c:axId val="964873312"/>
      </c:lineChart>
      <c:dateAx>
        <c:axId val="80024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73312"/>
        <c:crosses val="autoZero"/>
        <c:auto val="1"/>
        <c:lblOffset val="100"/>
        <c:baseTimeUnit val="days"/>
      </c:dateAx>
      <c:valAx>
        <c:axId val="9648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19050</xdr:rowOff>
    </xdr:from>
    <xdr:to>
      <xdr:col>23</xdr:col>
      <xdr:colOff>279400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F890-C298-4C41-967C-FB779E9E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358774</xdr:colOff>
      <xdr:row>79</xdr:row>
      <xdr:rowOff>168274</xdr:rowOff>
    </xdr:from>
    <xdr:to>
      <xdr:col>12</xdr:col>
      <xdr:colOff>6349</xdr:colOff>
      <xdr:row>103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4125A-A5F7-4F30-BDCE-08E6DA1D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22225</xdr:colOff>
      <xdr:row>1</xdr:row>
      <xdr:rowOff>12700</xdr:rowOff>
    </xdr:from>
    <xdr:to>
      <xdr:col>31</xdr:col>
      <xdr:colOff>327025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8E1C-0341-4A24-A618-8A992846A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16</xdr:row>
      <xdr:rowOff>63500</xdr:rowOff>
    </xdr:from>
    <xdr:to>
      <xdr:col>31</xdr:col>
      <xdr:colOff>295275</xdr:colOff>
      <xdr:row>31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8AF41-A57D-4401-89CB-96E36DD8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260350</xdr:colOff>
      <xdr:row>1</xdr:row>
      <xdr:rowOff>88900</xdr:rowOff>
    </xdr:from>
    <xdr:to>
      <xdr:col>30</xdr:col>
      <xdr:colOff>606425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4382D-B0CC-4FEA-8298-1A916D31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244474</xdr:colOff>
      <xdr:row>17</xdr:row>
      <xdr:rowOff>57150</xdr:rowOff>
    </xdr:from>
    <xdr:to>
      <xdr:col>30</xdr:col>
      <xdr:colOff>609599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A2E39-ED34-48EA-8188-9BAF2C4AA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193675</xdr:colOff>
      <xdr:row>1</xdr:row>
      <xdr:rowOff>19050</xdr:rowOff>
    </xdr:from>
    <xdr:to>
      <xdr:col>38</xdr:col>
      <xdr:colOff>498475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D2E05-2C3F-4B1C-A71D-C7936201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244475</xdr:colOff>
      <xdr:row>17</xdr:row>
      <xdr:rowOff>0</xdr:rowOff>
    </xdr:from>
    <xdr:to>
      <xdr:col>38</xdr:col>
      <xdr:colOff>549275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14A2A-E19E-4638-995F-7C5C2B48F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263525</xdr:colOff>
      <xdr:row>1</xdr:row>
      <xdr:rowOff>69850</xdr:rowOff>
    </xdr:from>
    <xdr:to>
      <xdr:col>30</xdr:col>
      <xdr:colOff>568325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26663-9C07-4F05-93A9-C2A5FCA3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276225</xdr:colOff>
      <xdr:row>16</xdr:row>
      <xdr:rowOff>177800</xdr:rowOff>
    </xdr:from>
    <xdr:to>
      <xdr:col>30</xdr:col>
      <xdr:colOff>581025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51FF-B3A5-4638-863B-FD711F6C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1</xdr:row>
      <xdr:rowOff>63500</xdr:rowOff>
    </xdr:from>
    <xdr:to>
      <xdr:col>38</xdr:col>
      <xdr:colOff>333375</xdr:colOff>
      <xdr:row>16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A0F8A-48D1-411E-81BB-B5A112E2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60325</xdr:colOff>
      <xdr:row>16</xdr:row>
      <xdr:rowOff>146050</xdr:rowOff>
    </xdr:from>
    <xdr:to>
      <xdr:col>38</xdr:col>
      <xdr:colOff>355601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5DA16-778A-4C5A-9C47-B81B3906E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262581</xdr:colOff>
      <xdr:row>0</xdr:row>
      <xdr:rowOff>160121</xdr:rowOff>
    </xdr:from>
    <xdr:to>
      <xdr:col>31</xdr:col>
      <xdr:colOff>377568</xdr:colOff>
      <xdr:row>18</xdr:row>
      <xdr:rowOff>120135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CE8B0-E9BF-4E29-8E49-70D5F2BA5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228256</xdr:colOff>
      <xdr:row>19</xdr:row>
      <xdr:rowOff>57149</xdr:rowOff>
    </xdr:from>
    <xdr:to>
      <xdr:col>31</xdr:col>
      <xdr:colOff>377567</xdr:colOff>
      <xdr:row>36</xdr:row>
      <xdr:rowOff>34324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1CD5C-73D7-4B18-9A35-0B28603C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187324</xdr:colOff>
      <xdr:row>1</xdr:row>
      <xdr:rowOff>73025</xdr:rowOff>
    </xdr:from>
    <xdr:to>
      <xdr:col>30</xdr:col>
      <xdr:colOff>552449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0E4AB-CCD5-4612-8342-3AA65A08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168274</xdr:colOff>
      <xdr:row>17</xdr:row>
      <xdr:rowOff>9524</xdr:rowOff>
    </xdr:from>
    <xdr:to>
      <xdr:col>30</xdr:col>
      <xdr:colOff>558799</xdr:colOff>
      <xdr:row>32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418B6-DCDC-4B62-8930-15F6069F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104775</xdr:colOff>
      <xdr:row>1</xdr:row>
      <xdr:rowOff>53975</xdr:rowOff>
    </xdr:from>
    <xdr:to>
      <xdr:col>38</xdr:col>
      <xdr:colOff>409575</xdr:colOff>
      <xdr:row>16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10FCF-327A-4A70-803B-246B2B32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117475</xdr:colOff>
      <xdr:row>17</xdr:row>
      <xdr:rowOff>53975</xdr:rowOff>
    </xdr:from>
    <xdr:to>
      <xdr:col>38</xdr:col>
      <xdr:colOff>422275</xdr:colOff>
      <xdr:row>32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A0F21-A3F1-4ED3-B70A-60F78F0C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way" refreshedDate="43229.434092708332" createdVersion="6" refreshedVersion="6" minRefreshableVersion="3" recordCount="1813" xr:uid="{00000000-000A-0000-FFFF-FFFF07000000}">
  <cacheSource type="worksheet">
    <worksheetSource ref="A1:I1048576" sheet="Data"/>
  </cacheSource>
  <cacheFields count="6">
    <cacheField name="Date" numFmtId="0">
      <sharedItems containsNonDate="0" containsDate="1" containsString="0" containsBlank="1" minDate="2018-03-01T00:00:00" maxDate="2018-05-01T00:00:00" count="62"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m/>
      </sharedItems>
      <fieldGroup par="5" base="0">
        <rangePr groupBy="days" startDate="2018-03-01T00:00:00" endDate="2018-05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18"/>
        </groupItems>
      </fieldGroup>
    </cacheField>
    <cacheField name="Metric" numFmtId="0">
      <sharedItems containsBlank="1" count="9">
        <s v="Impressions"/>
        <s v="Reach"/>
        <s v="Impressions IG"/>
        <s v="Impressions FB"/>
        <s v="Video Views IG"/>
        <s v="Video Views FB"/>
        <s v="Spend"/>
        <s v="Link Clicks FB"/>
        <m/>
      </sharedItems>
    </cacheField>
    <cacheField name="Ad" numFmtId="0">
      <sharedItems containsBlank="1" count="11">
        <s v="Ad A"/>
        <s v="Ad B"/>
        <s v="Ad C"/>
        <s v="Ad D"/>
        <s v="Ad E"/>
        <s v="Ad F"/>
        <s v="Ad G"/>
        <s v="Ad H"/>
        <s v="Ad I"/>
        <s v="Ad J"/>
        <m/>
      </sharedItems>
    </cacheField>
    <cacheField name="Campaign" numFmtId="0">
      <sharedItems containsBlank="1" count="7">
        <s v="AcmeCorp_Brand_US_Display"/>
        <s v="AcmeCorp_Brand_US_Videos"/>
        <s v="AcmeCorp_Competitor_US_Display"/>
        <s v="AcmeCorp_Competitor_US_Video"/>
        <s v="AcmeCorp_Prospecting_US_Display"/>
        <s v="AcmeCorp_Prospecting_US_Videos"/>
        <m/>
      </sharedItems>
    </cacheField>
    <cacheField name="Value" numFmtId="0">
      <sharedItems containsString="0" containsBlank="1" containsNumber="1" containsInteger="1" minValue="0" maxValue="1190310"/>
    </cacheField>
    <cacheField name="Months" numFmtId="0" databaseField="0">
      <fieldGroup base="0">
        <rangePr groupBy="months" startDate="2018-03-01T00:00:00" endDate="2018-05-01T00:00:00"/>
        <groupItems count="14">
          <s v="&lt;3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iway" refreshedDate="43229.691678703704" createdVersion="6" refreshedVersion="6" minRefreshableVersion="3" recordCount="1812" xr:uid="{414669C5-7A90-4F40-B31E-EB5B2D2633ED}">
  <cacheSource type="worksheet">
    <worksheetSource ref="A1:I1813" sheet="Data"/>
  </cacheSource>
  <cacheFields count="9">
    <cacheField name="Date" numFmtId="14">
      <sharedItems containsSemiMixedTypes="0" containsNonDate="0" containsDate="1" containsString="0" minDate="2018-03-01T00:00:00" maxDate="2018-05-01T00:00:00"/>
    </cacheField>
    <cacheField name="month" numFmtId="0">
      <sharedItems containsSemiMixedTypes="0" containsString="0" containsNumber="1" containsInteger="1" minValue="3" maxValue="4" count="2">
        <n v="3"/>
        <n v="4"/>
      </sharedItems>
    </cacheField>
    <cacheField name="week" numFmtId="0">
      <sharedItems containsSemiMixedTypes="0" containsString="0" containsNumber="1" containsInteger="1" minValue="1" maxValue="4"/>
    </cacheField>
    <cacheField name="day" numFmtId="0">
      <sharedItems containsSemiMixedTypes="0" containsString="0" containsNumber="1" containsInteger="1" minValue="1" maxValue="31"/>
    </cacheField>
    <cacheField name="weekday" numFmtId="165">
      <sharedItems containsSemiMixedTypes="0" containsNonDate="0" containsDate="1" containsString="0" minDate="1899-12-31T00:00:00" maxDate="1900-01-07T00:00:00"/>
    </cacheField>
    <cacheField name="Metric" numFmtId="0">
      <sharedItems count="8">
        <s v="Impressions"/>
        <s v="Reach"/>
        <s v="Impressions FB"/>
        <s v="Impressions IG"/>
        <s v="Spend"/>
        <s v="Video Views IG"/>
        <s v="Video Views FB"/>
        <s v="Link Clicks FB"/>
      </sharedItems>
    </cacheField>
    <cacheField name="Ad" numFmtId="0">
      <sharedItems/>
    </cacheField>
    <cacheField name="Campaign" numFmtId="0">
      <sharedItems count="6">
        <s v="AcmeCorp_Brand_US_Videos"/>
        <s v="AcmeCorp_Prospecting_US_Display"/>
        <s v="AcmeCorp_Prospecting_US_Videos"/>
        <s v="AcmeCorp_Competitor_US_Display"/>
        <s v="AcmeCorp_Brand_US_Display"/>
        <s v="AcmeCorp_Competitor_US_Video"/>
      </sharedItems>
    </cacheField>
    <cacheField name="Value" numFmtId="0">
      <sharedItems containsSemiMixedTypes="0" containsString="0" containsNumber="1" containsInteger="1" minValue="0" maxValue="1190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3">
  <r>
    <x v="0"/>
    <x v="0"/>
    <x v="0"/>
    <x v="0"/>
    <n v="214704"/>
  </r>
  <r>
    <x v="0"/>
    <x v="1"/>
    <x v="0"/>
    <x v="0"/>
    <n v="210015"/>
  </r>
  <r>
    <x v="0"/>
    <x v="2"/>
    <x v="0"/>
    <x v="0"/>
    <n v="123648"/>
  </r>
  <r>
    <x v="0"/>
    <x v="3"/>
    <x v="0"/>
    <x v="0"/>
    <n v="91056"/>
  </r>
  <r>
    <x v="0"/>
    <x v="4"/>
    <x v="0"/>
    <x v="0"/>
    <n v="7617"/>
  </r>
  <r>
    <x v="0"/>
    <x v="5"/>
    <x v="0"/>
    <x v="0"/>
    <n v="2119"/>
  </r>
  <r>
    <x v="0"/>
    <x v="6"/>
    <x v="0"/>
    <x v="0"/>
    <n v="511"/>
  </r>
  <r>
    <x v="1"/>
    <x v="0"/>
    <x v="0"/>
    <x v="0"/>
    <n v="640054"/>
  </r>
  <r>
    <x v="1"/>
    <x v="1"/>
    <x v="0"/>
    <x v="0"/>
    <n v="608115"/>
  </r>
  <r>
    <x v="1"/>
    <x v="2"/>
    <x v="0"/>
    <x v="0"/>
    <n v="383144"/>
  </r>
  <r>
    <x v="1"/>
    <x v="3"/>
    <x v="0"/>
    <x v="0"/>
    <n v="256911"/>
  </r>
  <r>
    <x v="1"/>
    <x v="4"/>
    <x v="0"/>
    <x v="0"/>
    <n v="23219"/>
  </r>
  <r>
    <x v="1"/>
    <x v="5"/>
    <x v="0"/>
    <x v="0"/>
    <n v="5732"/>
  </r>
  <r>
    <x v="1"/>
    <x v="6"/>
    <x v="0"/>
    <x v="0"/>
    <n v="1673"/>
  </r>
  <r>
    <x v="2"/>
    <x v="0"/>
    <x v="0"/>
    <x v="0"/>
    <n v="601724"/>
  </r>
  <r>
    <x v="2"/>
    <x v="1"/>
    <x v="0"/>
    <x v="0"/>
    <n v="584185"/>
  </r>
  <r>
    <x v="2"/>
    <x v="2"/>
    <x v="0"/>
    <x v="0"/>
    <n v="359895"/>
  </r>
  <r>
    <x v="2"/>
    <x v="3"/>
    <x v="0"/>
    <x v="0"/>
    <n v="241829"/>
  </r>
  <r>
    <x v="2"/>
    <x v="4"/>
    <x v="0"/>
    <x v="0"/>
    <n v="22205"/>
  </r>
  <r>
    <x v="2"/>
    <x v="5"/>
    <x v="0"/>
    <x v="0"/>
    <n v="5299"/>
  </r>
  <r>
    <x v="2"/>
    <x v="6"/>
    <x v="0"/>
    <x v="0"/>
    <n v="1633"/>
  </r>
  <r>
    <x v="3"/>
    <x v="0"/>
    <x v="0"/>
    <x v="0"/>
    <n v="776073"/>
  </r>
  <r>
    <x v="3"/>
    <x v="1"/>
    <x v="0"/>
    <x v="0"/>
    <n v="771828"/>
  </r>
  <r>
    <x v="3"/>
    <x v="2"/>
    <x v="0"/>
    <x v="0"/>
    <n v="550494"/>
  </r>
  <r>
    <x v="3"/>
    <x v="3"/>
    <x v="0"/>
    <x v="0"/>
    <n v="225579"/>
  </r>
  <r>
    <x v="3"/>
    <x v="4"/>
    <x v="0"/>
    <x v="0"/>
    <n v="36786"/>
  </r>
  <r>
    <x v="3"/>
    <x v="5"/>
    <x v="0"/>
    <x v="0"/>
    <n v="5279"/>
  </r>
  <r>
    <x v="3"/>
    <x v="6"/>
    <x v="0"/>
    <x v="0"/>
    <n v="2106"/>
  </r>
  <r>
    <x v="4"/>
    <x v="0"/>
    <x v="0"/>
    <x v="0"/>
    <n v="598997"/>
  </r>
  <r>
    <x v="4"/>
    <x v="1"/>
    <x v="0"/>
    <x v="0"/>
    <n v="586866"/>
  </r>
  <r>
    <x v="4"/>
    <x v="2"/>
    <x v="0"/>
    <x v="0"/>
    <n v="394820"/>
  </r>
  <r>
    <x v="4"/>
    <x v="3"/>
    <x v="0"/>
    <x v="0"/>
    <n v="204178"/>
  </r>
  <r>
    <x v="4"/>
    <x v="4"/>
    <x v="0"/>
    <x v="0"/>
    <n v="24954"/>
  </r>
  <r>
    <x v="4"/>
    <x v="5"/>
    <x v="0"/>
    <x v="0"/>
    <n v="4825"/>
  </r>
  <r>
    <x v="4"/>
    <x v="6"/>
    <x v="0"/>
    <x v="0"/>
    <n v="1731"/>
  </r>
  <r>
    <x v="5"/>
    <x v="0"/>
    <x v="0"/>
    <x v="0"/>
    <n v="510594"/>
  </r>
  <r>
    <x v="5"/>
    <x v="1"/>
    <x v="0"/>
    <x v="0"/>
    <n v="495990"/>
  </r>
  <r>
    <x v="5"/>
    <x v="2"/>
    <x v="0"/>
    <x v="0"/>
    <n v="334636"/>
  </r>
  <r>
    <x v="5"/>
    <x v="3"/>
    <x v="0"/>
    <x v="0"/>
    <n v="175958"/>
  </r>
  <r>
    <x v="5"/>
    <x v="4"/>
    <x v="0"/>
    <x v="0"/>
    <n v="21063"/>
  </r>
  <r>
    <x v="5"/>
    <x v="5"/>
    <x v="0"/>
    <x v="0"/>
    <n v="4053"/>
  </r>
  <r>
    <x v="5"/>
    <x v="6"/>
    <x v="0"/>
    <x v="0"/>
    <n v="1595"/>
  </r>
  <r>
    <x v="6"/>
    <x v="0"/>
    <x v="0"/>
    <x v="0"/>
    <n v="538172"/>
  </r>
  <r>
    <x v="6"/>
    <x v="1"/>
    <x v="0"/>
    <x v="0"/>
    <n v="537333"/>
  </r>
  <r>
    <x v="6"/>
    <x v="2"/>
    <x v="0"/>
    <x v="0"/>
    <n v="355877"/>
  </r>
  <r>
    <x v="6"/>
    <x v="3"/>
    <x v="0"/>
    <x v="0"/>
    <n v="182296"/>
  </r>
  <r>
    <x v="6"/>
    <x v="4"/>
    <x v="0"/>
    <x v="0"/>
    <n v="22877"/>
  </r>
  <r>
    <x v="6"/>
    <x v="5"/>
    <x v="0"/>
    <x v="0"/>
    <n v="4329"/>
  </r>
  <r>
    <x v="6"/>
    <x v="6"/>
    <x v="0"/>
    <x v="0"/>
    <n v="1723"/>
  </r>
  <r>
    <x v="7"/>
    <x v="1"/>
    <x v="0"/>
    <x v="0"/>
    <n v="621737"/>
  </r>
  <r>
    <x v="7"/>
    <x v="0"/>
    <x v="0"/>
    <x v="0"/>
    <n v="621737"/>
  </r>
  <r>
    <x v="7"/>
    <x v="2"/>
    <x v="0"/>
    <x v="0"/>
    <n v="432603"/>
  </r>
  <r>
    <x v="7"/>
    <x v="3"/>
    <x v="0"/>
    <x v="0"/>
    <n v="189134"/>
  </r>
  <r>
    <x v="7"/>
    <x v="4"/>
    <x v="0"/>
    <x v="0"/>
    <n v="28745"/>
  </r>
  <r>
    <x v="7"/>
    <x v="5"/>
    <x v="0"/>
    <x v="0"/>
    <n v="4782"/>
  </r>
  <r>
    <x v="7"/>
    <x v="6"/>
    <x v="0"/>
    <x v="0"/>
    <n v="2089"/>
  </r>
  <r>
    <x v="8"/>
    <x v="0"/>
    <x v="0"/>
    <x v="0"/>
    <n v="737933"/>
  </r>
  <r>
    <x v="8"/>
    <x v="1"/>
    <x v="0"/>
    <x v="0"/>
    <n v="731507"/>
  </r>
  <r>
    <x v="8"/>
    <x v="2"/>
    <x v="0"/>
    <x v="0"/>
    <n v="508966"/>
  </r>
  <r>
    <x v="8"/>
    <x v="3"/>
    <x v="0"/>
    <x v="0"/>
    <n v="228968"/>
  </r>
  <r>
    <x v="8"/>
    <x v="4"/>
    <x v="0"/>
    <x v="0"/>
    <n v="32508"/>
  </r>
  <r>
    <x v="8"/>
    <x v="5"/>
    <x v="0"/>
    <x v="0"/>
    <n v="5571"/>
  </r>
  <r>
    <x v="8"/>
    <x v="6"/>
    <x v="0"/>
    <x v="0"/>
    <n v="2449"/>
  </r>
  <r>
    <x v="9"/>
    <x v="0"/>
    <x v="0"/>
    <x v="0"/>
    <n v="844864"/>
  </r>
  <r>
    <x v="9"/>
    <x v="1"/>
    <x v="0"/>
    <x v="0"/>
    <n v="809587"/>
  </r>
  <r>
    <x v="9"/>
    <x v="2"/>
    <x v="0"/>
    <x v="0"/>
    <n v="516711"/>
  </r>
  <r>
    <x v="9"/>
    <x v="3"/>
    <x v="0"/>
    <x v="0"/>
    <n v="328153"/>
  </r>
  <r>
    <x v="9"/>
    <x v="4"/>
    <x v="0"/>
    <x v="0"/>
    <n v="32480"/>
  </r>
  <r>
    <x v="9"/>
    <x v="5"/>
    <x v="0"/>
    <x v="0"/>
    <n v="7909"/>
  </r>
  <r>
    <x v="9"/>
    <x v="6"/>
    <x v="0"/>
    <x v="0"/>
    <n v="2532"/>
  </r>
  <r>
    <x v="10"/>
    <x v="0"/>
    <x v="0"/>
    <x v="0"/>
    <n v="835646"/>
  </r>
  <r>
    <x v="10"/>
    <x v="1"/>
    <x v="0"/>
    <x v="0"/>
    <n v="827256"/>
  </r>
  <r>
    <x v="10"/>
    <x v="2"/>
    <x v="0"/>
    <x v="0"/>
    <n v="536041"/>
  </r>
  <r>
    <x v="10"/>
    <x v="3"/>
    <x v="0"/>
    <x v="0"/>
    <n v="299605"/>
  </r>
  <r>
    <x v="10"/>
    <x v="4"/>
    <x v="0"/>
    <x v="0"/>
    <n v="34052"/>
  </r>
  <r>
    <x v="10"/>
    <x v="5"/>
    <x v="0"/>
    <x v="0"/>
    <n v="7178"/>
  </r>
  <r>
    <x v="10"/>
    <x v="6"/>
    <x v="0"/>
    <x v="0"/>
    <n v="2356"/>
  </r>
  <r>
    <x v="11"/>
    <x v="0"/>
    <x v="0"/>
    <x v="0"/>
    <n v="748748"/>
  </r>
  <r>
    <x v="11"/>
    <x v="1"/>
    <x v="0"/>
    <x v="0"/>
    <n v="735736"/>
  </r>
  <r>
    <x v="11"/>
    <x v="2"/>
    <x v="0"/>
    <x v="0"/>
    <n v="552005"/>
  </r>
  <r>
    <x v="11"/>
    <x v="3"/>
    <x v="0"/>
    <x v="0"/>
    <n v="196744"/>
  </r>
  <r>
    <x v="11"/>
    <x v="4"/>
    <x v="0"/>
    <x v="0"/>
    <n v="34955"/>
  </r>
  <r>
    <x v="11"/>
    <x v="5"/>
    <x v="0"/>
    <x v="0"/>
    <n v="4685"/>
  </r>
  <r>
    <x v="11"/>
    <x v="6"/>
    <x v="0"/>
    <x v="0"/>
    <n v="2232"/>
  </r>
  <r>
    <x v="12"/>
    <x v="0"/>
    <x v="0"/>
    <x v="0"/>
    <n v="723419"/>
  </r>
  <r>
    <x v="12"/>
    <x v="1"/>
    <x v="0"/>
    <x v="0"/>
    <n v="720246"/>
  </r>
  <r>
    <x v="12"/>
    <x v="2"/>
    <x v="0"/>
    <x v="0"/>
    <n v="552368"/>
  </r>
  <r>
    <x v="12"/>
    <x v="3"/>
    <x v="0"/>
    <x v="0"/>
    <n v="171051"/>
  </r>
  <r>
    <x v="12"/>
    <x v="4"/>
    <x v="0"/>
    <x v="0"/>
    <n v="35426"/>
  </r>
  <r>
    <x v="12"/>
    <x v="5"/>
    <x v="0"/>
    <x v="0"/>
    <n v="4231"/>
  </r>
  <r>
    <x v="12"/>
    <x v="6"/>
    <x v="0"/>
    <x v="0"/>
    <n v="2334"/>
  </r>
  <r>
    <x v="13"/>
    <x v="0"/>
    <x v="0"/>
    <x v="0"/>
    <n v="699554"/>
  </r>
  <r>
    <x v="13"/>
    <x v="1"/>
    <x v="0"/>
    <x v="0"/>
    <n v="692587"/>
  </r>
  <r>
    <x v="13"/>
    <x v="2"/>
    <x v="0"/>
    <x v="0"/>
    <n v="524491"/>
  </r>
  <r>
    <x v="13"/>
    <x v="3"/>
    <x v="0"/>
    <x v="0"/>
    <n v="175064"/>
  </r>
  <r>
    <x v="13"/>
    <x v="4"/>
    <x v="0"/>
    <x v="0"/>
    <n v="33896"/>
  </r>
  <r>
    <x v="13"/>
    <x v="5"/>
    <x v="0"/>
    <x v="0"/>
    <n v="4219"/>
  </r>
  <r>
    <x v="13"/>
    <x v="6"/>
    <x v="0"/>
    <x v="0"/>
    <n v="2353"/>
  </r>
  <r>
    <x v="14"/>
    <x v="0"/>
    <x v="0"/>
    <x v="0"/>
    <n v="700579"/>
  </r>
  <r>
    <x v="14"/>
    <x v="1"/>
    <x v="0"/>
    <x v="0"/>
    <n v="690162"/>
  </r>
  <r>
    <x v="14"/>
    <x v="2"/>
    <x v="0"/>
    <x v="0"/>
    <n v="538282"/>
  </r>
  <r>
    <x v="14"/>
    <x v="3"/>
    <x v="0"/>
    <x v="0"/>
    <n v="162297"/>
  </r>
  <r>
    <x v="14"/>
    <x v="4"/>
    <x v="0"/>
    <x v="0"/>
    <n v="34670"/>
  </r>
  <r>
    <x v="14"/>
    <x v="5"/>
    <x v="0"/>
    <x v="0"/>
    <n v="3950"/>
  </r>
  <r>
    <x v="14"/>
    <x v="6"/>
    <x v="0"/>
    <x v="0"/>
    <n v="2484"/>
  </r>
  <r>
    <x v="15"/>
    <x v="1"/>
    <x v="0"/>
    <x v="0"/>
    <n v="767535"/>
  </r>
  <r>
    <x v="15"/>
    <x v="0"/>
    <x v="0"/>
    <x v="0"/>
    <n v="767535"/>
  </r>
  <r>
    <x v="15"/>
    <x v="2"/>
    <x v="0"/>
    <x v="0"/>
    <n v="539427"/>
  </r>
  <r>
    <x v="15"/>
    <x v="3"/>
    <x v="0"/>
    <x v="0"/>
    <n v="228108"/>
  </r>
  <r>
    <x v="15"/>
    <x v="4"/>
    <x v="0"/>
    <x v="0"/>
    <n v="34349"/>
  </r>
  <r>
    <x v="15"/>
    <x v="5"/>
    <x v="0"/>
    <x v="0"/>
    <n v="5528"/>
  </r>
  <r>
    <x v="15"/>
    <x v="6"/>
    <x v="0"/>
    <x v="0"/>
    <n v="2603"/>
  </r>
  <r>
    <x v="16"/>
    <x v="0"/>
    <x v="0"/>
    <x v="0"/>
    <n v="741703"/>
  </r>
  <r>
    <x v="16"/>
    <x v="1"/>
    <x v="0"/>
    <x v="0"/>
    <n v="719733"/>
  </r>
  <r>
    <x v="16"/>
    <x v="2"/>
    <x v="0"/>
    <x v="0"/>
    <n v="498170"/>
  </r>
  <r>
    <x v="16"/>
    <x v="3"/>
    <x v="0"/>
    <x v="0"/>
    <n v="243533"/>
  </r>
  <r>
    <x v="16"/>
    <x v="4"/>
    <x v="0"/>
    <x v="0"/>
    <n v="30853"/>
  </r>
  <r>
    <x v="16"/>
    <x v="5"/>
    <x v="0"/>
    <x v="0"/>
    <n v="5517"/>
  </r>
  <r>
    <x v="16"/>
    <x v="6"/>
    <x v="0"/>
    <x v="0"/>
    <n v="2368"/>
  </r>
  <r>
    <x v="17"/>
    <x v="0"/>
    <x v="0"/>
    <x v="0"/>
    <n v="925783"/>
  </r>
  <r>
    <x v="17"/>
    <x v="1"/>
    <x v="0"/>
    <x v="0"/>
    <n v="894201"/>
  </r>
  <r>
    <x v="17"/>
    <x v="2"/>
    <x v="0"/>
    <x v="0"/>
    <n v="720997"/>
  </r>
  <r>
    <x v="17"/>
    <x v="3"/>
    <x v="0"/>
    <x v="0"/>
    <n v="204786"/>
  </r>
  <r>
    <x v="17"/>
    <x v="4"/>
    <x v="0"/>
    <x v="0"/>
    <n v="44585"/>
  </r>
  <r>
    <x v="17"/>
    <x v="5"/>
    <x v="0"/>
    <x v="0"/>
    <n v="4767"/>
  </r>
  <r>
    <x v="17"/>
    <x v="6"/>
    <x v="0"/>
    <x v="0"/>
    <n v="2765"/>
  </r>
  <r>
    <x v="18"/>
    <x v="0"/>
    <x v="0"/>
    <x v="0"/>
    <n v="779339"/>
  </r>
  <r>
    <x v="18"/>
    <x v="1"/>
    <x v="0"/>
    <x v="0"/>
    <n v="768367"/>
  </r>
  <r>
    <x v="18"/>
    <x v="2"/>
    <x v="0"/>
    <x v="0"/>
    <n v="561436"/>
  </r>
  <r>
    <x v="18"/>
    <x v="3"/>
    <x v="0"/>
    <x v="0"/>
    <n v="217903"/>
  </r>
  <r>
    <x v="18"/>
    <x v="4"/>
    <x v="0"/>
    <x v="0"/>
    <n v="34056"/>
  </r>
  <r>
    <x v="18"/>
    <x v="5"/>
    <x v="0"/>
    <x v="0"/>
    <n v="4982"/>
  </r>
  <r>
    <x v="18"/>
    <x v="6"/>
    <x v="0"/>
    <x v="0"/>
    <n v="2359"/>
  </r>
  <r>
    <x v="19"/>
    <x v="0"/>
    <x v="0"/>
    <x v="0"/>
    <n v="674545"/>
  </r>
  <r>
    <x v="19"/>
    <x v="1"/>
    <x v="0"/>
    <x v="0"/>
    <n v="666228"/>
  </r>
  <r>
    <x v="19"/>
    <x v="2"/>
    <x v="0"/>
    <x v="0"/>
    <n v="468773"/>
  </r>
  <r>
    <x v="19"/>
    <x v="3"/>
    <x v="0"/>
    <x v="0"/>
    <n v="205772"/>
  </r>
  <r>
    <x v="19"/>
    <x v="4"/>
    <x v="0"/>
    <x v="0"/>
    <n v="29033"/>
  </r>
  <r>
    <x v="19"/>
    <x v="5"/>
    <x v="0"/>
    <x v="0"/>
    <n v="4800"/>
  </r>
  <r>
    <x v="19"/>
    <x v="6"/>
    <x v="0"/>
    <x v="0"/>
    <n v="2276"/>
  </r>
  <r>
    <x v="20"/>
    <x v="0"/>
    <x v="0"/>
    <x v="0"/>
    <n v="389082"/>
  </r>
  <r>
    <x v="20"/>
    <x v="1"/>
    <x v="0"/>
    <x v="0"/>
    <n v="375542"/>
  </r>
  <r>
    <x v="20"/>
    <x v="2"/>
    <x v="0"/>
    <x v="0"/>
    <n v="270233"/>
  </r>
  <r>
    <x v="20"/>
    <x v="3"/>
    <x v="0"/>
    <x v="0"/>
    <n v="118849"/>
  </r>
  <r>
    <x v="20"/>
    <x v="4"/>
    <x v="0"/>
    <x v="0"/>
    <n v="16378"/>
  </r>
  <r>
    <x v="20"/>
    <x v="5"/>
    <x v="0"/>
    <x v="0"/>
    <n v="2601"/>
  </r>
  <r>
    <x v="20"/>
    <x v="6"/>
    <x v="0"/>
    <x v="0"/>
    <n v="1380"/>
  </r>
  <r>
    <x v="21"/>
    <x v="6"/>
    <x v="0"/>
    <x v="0"/>
    <n v="0"/>
  </r>
  <r>
    <x v="21"/>
    <x v="5"/>
    <x v="0"/>
    <x v="0"/>
    <n v="0"/>
  </r>
  <r>
    <x v="21"/>
    <x v="4"/>
    <x v="0"/>
    <x v="0"/>
    <n v="0"/>
  </r>
  <r>
    <x v="21"/>
    <x v="0"/>
    <x v="0"/>
    <x v="0"/>
    <n v="0"/>
  </r>
  <r>
    <x v="21"/>
    <x v="2"/>
    <x v="0"/>
    <x v="0"/>
    <n v="0"/>
  </r>
  <r>
    <x v="21"/>
    <x v="3"/>
    <x v="0"/>
    <x v="0"/>
    <n v="0"/>
  </r>
  <r>
    <x v="22"/>
    <x v="6"/>
    <x v="0"/>
    <x v="0"/>
    <n v="0"/>
  </r>
  <r>
    <x v="22"/>
    <x v="5"/>
    <x v="0"/>
    <x v="0"/>
    <n v="0"/>
  </r>
  <r>
    <x v="22"/>
    <x v="4"/>
    <x v="0"/>
    <x v="0"/>
    <n v="0"/>
  </r>
  <r>
    <x v="22"/>
    <x v="0"/>
    <x v="0"/>
    <x v="0"/>
    <n v="0"/>
  </r>
  <r>
    <x v="22"/>
    <x v="2"/>
    <x v="0"/>
    <x v="0"/>
    <n v="0"/>
  </r>
  <r>
    <x v="22"/>
    <x v="3"/>
    <x v="0"/>
    <x v="0"/>
    <n v="0"/>
  </r>
  <r>
    <x v="23"/>
    <x v="6"/>
    <x v="0"/>
    <x v="0"/>
    <n v="0"/>
  </r>
  <r>
    <x v="23"/>
    <x v="5"/>
    <x v="0"/>
    <x v="0"/>
    <n v="0"/>
  </r>
  <r>
    <x v="23"/>
    <x v="4"/>
    <x v="0"/>
    <x v="0"/>
    <n v="0"/>
  </r>
  <r>
    <x v="23"/>
    <x v="0"/>
    <x v="0"/>
    <x v="0"/>
    <n v="0"/>
  </r>
  <r>
    <x v="23"/>
    <x v="2"/>
    <x v="0"/>
    <x v="0"/>
    <n v="0"/>
  </r>
  <r>
    <x v="23"/>
    <x v="3"/>
    <x v="0"/>
    <x v="0"/>
    <n v="0"/>
  </r>
  <r>
    <x v="24"/>
    <x v="6"/>
    <x v="0"/>
    <x v="0"/>
    <n v="0"/>
  </r>
  <r>
    <x v="24"/>
    <x v="5"/>
    <x v="0"/>
    <x v="0"/>
    <n v="0"/>
  </r>
  <r>
    <x v="24"/>
    <x v="4"/>
    <x v="0"/>
    <x v="0"/>
    <n v="0"/>
  </r>
  <r>
    <x v="24"/>
    <x v="0"/>
    <x v="0"/>
    <x v="0"/>
    <n v="0"/>
  </r>
  <r>
    <x v="24"/>
    <x v="2"/>
    <x v="0"/>
    <x v="0"/>
    <n v="0"/>
  </r>
  <r>
    <x v="24"/>
    <x v="3"/>
    <x v="0"/>
    <x v="0"/>
    <n v="0"/>
  </r>
  <r>
    <x v="25"/>
    <x v="6"/>
    <x v="0"/>
    <x v="0"/>
    <n v="0"/>
  </r>
  <r>
    <x v="25"/>
    <x v="5"/>
    <x v="0"/>
    <x v="0"/>
    <n v="0"/>
  </r>
  <r>
    <x v="25"/>
    <x v="4"/>
    <x v="0"/>
    <x v="0"/>
    <n v="0"/>
  </r>
  <r>
    <x v="25"/>
    <x v="0"/>
    <x v="0"/>
    <x v="0"/>
    <n v="0"/>
  </r>
  <r>
    <x v="25"/>
    <x v="2"/>
    <x v="0"/>
    <x v="0"/>
    <n v="0"/>
  </r>
  <r>
    <x v="25"/>
    <x v="3"/>
    <x v="0"/>
    <x v="0"/>
    <n v="0"/>
  </r>
  <r>
    <x v="26"/>
    <x v="0"/>
    <x v="1"/>
    <x v="1"/>
    <n v="591751"/>
  </r>
  <r>
    <x v="26"/>
    <x v="1"/>
    <x v="1"/>
    <x v="1"/>
    <n v="582095"/>
  </r>
  <r>
    <x v="26"/>
    <x v="3"/>
    <x v="1"/>
    <x v="1"/>
    <n v="423702"/>
  </r>
  <r>
    <x v="26"/>
    <x v="2"/>
    <x v="1"/>
    <x v="1"/>
    <n v="168049"/>
  </r>
  <r>
    <x v="26"/>
    <x v="6"/>
    <x v="1"/>
    <x v="1"/>
    <n v="766"/>
  </r>
  <r>
    <x v="27"/>
    <x v="0"/>
    <x v="1"/>
    <x v="1"/>
    <n v="748587"/>
  </r>
  <r>
    <x v="27"/>
    <x v="1"/>
    <x v="1"/>
    <x v="1"/>
    <n v="737771"/>
  </r>
  <r>
    <x v="27"/>
    <x v="3"/>
    <x v="1"/>
    <x v="1"/>
    <n v="538092"/>
  </r>
  <r>
    <x v="27"/>
    <x v="2"/>
    <x v="1"/>
    <x v="1"/>
    <n v="210495"/>
  </r>
  <r>
    <x v="27"/>
    <x v="6"/>
    <x v="1"/>
    <x v="1"/>
    <n v="1121"/>
  </r>
  <r>
    <x v="28"/>
    <x v="0"/>
    <x v="1"/>
    <x v="1"/>
    <n v="733830"/>
  </r>
  <r>
    <x v="28"/>
    <x v="1"/>
    <x v="1"/>
    <x v="1"/>
    <n v="731491"/>
  </r>
  <r>
    <x v="28"/>
    <x v="3"/>
    <x v="1"/>
    <x v="1"/>
    <n v="555615"/>
  </r>
  <r>
    <x v="28"/>
    <x v="2"/>
    <x v="1"/>
    <x v="1"/>
    <n v="178215"/>
  </r>
  <r>
    <x v="28"/>
    <x v="6"/>
    <x v="1"/>
    <x v="1"/>
    <n v="1160"/>
  </r>
  <r>
    <x v="29"/>
    <x v="0"/>
    <x v="1"/>
    <x v="1"/>
    <n v="808238"/>
  </r>
  <r>
    <x v="29"/>
    <x v="1"/>
    <x v="1"/>
    <x v="1"/>
    <n v="795621"/>
  </r>
  <r>
    <x v="29"/>
    <x v="3"/>
    <x v="1"/>
    <x v="1"/>
    <n v="415615"/>
  </r>
  <r>
    <x v="29"/>
    <x v="2"/>
    <x v="1"/>
    <x v="1"/>
    <n v="392623"/>
  </r>
  <r>
    <x v="29"/>
    <x v="6"/>
    <x v="1"/>
    <x v="1"/>
    <n v="1237"/>
  </r>
  <r>
    <x v="30"/>
    <x v="0"/>
    <x v="1"/>
    <x v="1"/>
    <n v="760649"/>
  </r>
  <r>
    <x v="30"/>
    <x v="1"/>
    <x v="1"/>
    <x v="1"/>
    <n v="749660"/>
  </r>
  <r>
    <x v="30"/>
    <x v="2"/>
    <x v="1"/>
    <x v="1"/>
    <n v="398387"/>
  </r>
  <r>
    <x v="30"/>
    <x v="3"/>
    <x v="1"/>
    <x v="1"/>
    <n v="362262"/>
  </r>
  <r>
    <x v="30"/>
    <x v="6"/>
    <x v="1"/>
    <x v="1"/>
    <n v="1204"/>
  </r>
  <r>
    <x v="31"/>
    <x v="0"/>
    <x v="1"/>
    <x v="1"/>
    <n v="700260"/>
  </r>
  <r>
    <x v="31"/>
    <x v="1"/>
    <x v="1"/>
    <x v="1"/>
    <n v="679525"/>
  </r>
  <r>
    <x v="31"/>
    <x v="2"/>
    <x v="1"/>
    <x v="1"/>
    <n v="383487"/>
  </r>
  <r>
    <x v="31"/>
    <x v="3"/>
    <x v="1"/>
    <x v="1"/>
    <n v="316773"/>
  </r>
  <r>
    <x v="31"/>
    <x v="6"/>
    <x v="1"/>
    <x v="1"/>
    <n v="1265"/>
  </r>
  <r>
    <x v="32"/>
    <x v="0"/>
    <x v="1"/>
    <x v="1"/>
    <n v="648944"/>
  </r>
  <r>
    <x v="32"/>
    <x v="1"/>
    <x v="1"/>
    <x v="1"/>
    <n v="626660"/>
  </r>
  <r>
    <x v="32"/>
    <x v="3"/>
    <x v="1"/>
    <x v="1"/>
    <n v="353589"/>
  </r>
  <r>
    <x v="32"/>
    <x v="2"/>
    <x v="1"/>
    <x v="1"/>
    <n v="295355"/>
  </r>
  <r>
    <x v="32"/>
    <x v="6"/>
    <x v="1"/>
    <x v="1"/>
    <n v="1195"/>
  </r>
  <r>
    <x v="33"/>
    <x v="0"/>
    <x v="1"/>
    <x v="1"/>
    <n v="665206"/>
  </r>
  <r>
    <x v="33"/>
    <x v="1"/>
    <x v="1"/>
    <x v="1"/>
    <n v="651828"/>
  </r>
  <r>
    <x v="33"/>
    <x v="3"/>
    <x v="1"/>
    <x v="1"/>
    <n v="393864"/>
  </r>
  <r>
    <x v="33"/>
    <x v="2"/>
    <x v="1"/>
    <x v="1"/>
    <n v="271342"/>
  </r>
  <r>
    <x v="33"/>
    <x v="6"/>
    <x v="1"/>
    <x v="1"/>
    <n v="1223"/>
  </r>
  <r>
    <x v="34"/>
    <x v="0"/>
    <x v="1"/>
    <x v="1"/>
    <n v="623870"/>
  </r>
  <r>
    <x v="34"/>
    <x v="1"/>
    <x v="1"/>
    <x v="1"/>
    <n v="614572"/>
  </r>
  <r>
    <x v="34"/>
    <x v="2"/>
    <x v="1"/>
    <x v="1"/>
    <n v="320916"/>
  </r>
  <r>
    <x v="34"/>
    <x v="3"/>
    <x v="1"/>
    <x v="1"/>
    <n v="302955"/>
  </r>
  <r>
    <x v="34"/>
    <x v="6"/>
    <x v="1"/>
    <x v="1"/>
    <n v="1136"/>
  </r>
  <r>
    <x v="35"/>
    <x v="0"/>
    <x v="1"/>
    <x v="1"/>
    <n v="659509"/>
  </r>
  <r>
    <x v="35"/>
    <x v="1"/>
    <x v="1"/>
    <x v="1"/>
    <n v="649936"/>
  </r>
  <r>
    <x v="35"/>
    <x v="3"/>
    <x v="1"/>
    <x v="1"/>
    <n v="359463"/>
  </r>
  <r>
    <x v="35"/>
    <x v="2"/>
    <x v="1"/>
    <x v="1"/>
    <n v="300046"/>
  </r>
  <r>
    <x v="35"/>
    <x v="6"/>
    <x v="1"/>
    <x v="1"/>
    <n v="1196"/>
  </r>
  <r>
    <x v="36"/>
    <x v="0"/>
    <x v="1"/>
    <x v="1"/>
    <n v="666361"/>
  </r>
  <r>
    <x v="36"/>
    <x v="1"/>
    <x v="1"/>
    <x v="1"/>
    <n v="647651"/>
  </r>
  <r>
    <x v="36"/>
    <x v="2"/>
    <x v="1"/>
    <x v="1"/>
    <n v="352319"/>
  </r>
  <r>
    <x v="36"/>
    <x v="3"/>
    <x v="1"/>
    <x v="1"/>
    <n v="314042"/>
  </r>
  <r>
    <x v="36"/>
    <x v="6"/>
    <x v="1"/>
    <x v="1"/>
    <n v="1136"/>
  </r>
  <r>
    <x v="37"/>
    <x v="0"/>
    <x v="1"/>
    <x v="1"/>
    <n v="752435"/>
  </r>
  <r>
    <x v="37"/>
    <x v="1"/>
    <x v="1"/>
    <x v="1"/>
    <n v="741445"/>
  </r>
  <r>
    <x v="37"/>
    <x v="2"/>
    <x v="1"/>
    <x v="1"/>
    <n v="426764"/>
  </r>
  <r>
    <x v="37"/>
    <x v="3"/>
    <x v="1"/>
    <x v="1"/>
    <n v="325671"/>
  </r>
  <r>
    <x v="37"/>
    <x v="6"/>
    <x v="1"/>
    <x v="1"/>
    <n v="1321"/>
  </r>
  <r>
    <x v="38"/>
    <x v="0"/>
    <x v="1"/>
    <x v="1"/>
    <n v="766822"/>
  </r>
  <r>
    <x v="38"/>
    <x v="1"/>
    <x v="1"/>
    <x v="1"/>
    <n v="750033"/>
  </r>
  <r>
    <x v="38"/>
    <x v="2"/>
    <x v="1"/>
    <x v="1"/>
    <n v="457298"/>
  </r>
  <r>
    <x v="38"/>
    <x v="3"/>
    <x v="1"/>
    <x v="1"/>
    <n v="309524"/>
  </r>
  <r>
    <x v="38"/>
    <x v="6"/>
    <x v="1"/>
    <x v="1"/>
    <n v="1430"/>
  </r>
  <r>
    <x v="39"/>
    <x v="0"/>
    <x v="1"/>
    <x v="1"/>
    <n v="678008"/>
  </r>
  <r>
    <x v="39"/>
    <x v="1"/>
    <x v="1"/>
    <x v="1"/>
    <n v="658105"/>
  </r>
  <r>
    <x v="39"/>
    <x v="2"/>
    <x v="1"/>
    <x v="1"/>
    <n v="361689"/>
  </r>
  <r>
    <x v="39"/>
    <x v="3"/>
    <x v="1"/>
    <x v="1"/>
    <n v="316319"/>
  </r>
  <r>
    <x v="39"/>
    <x v="6"/>
    <x v="1"/>
    <x v="1"/>
    <n v="1305"/>
  </r>
  <r>
    <x v="40"/>
    <x v="0"/>
    <x v="1"/>
    <x v="1"/>
    <n v="700124"/>
  </r>
  <r>
    <x v="40"/>
    <x v="1"/>
    <x v="1"/>
    <x v="1"/>
    <n v="692543"/>
  </r>
  <r>
    <x v="40"/>
    <x v="3"/>
    <x v="1"/>
    <x v="1"/>
    <n v="352780"/>
  </r>
  <r>
    <x v="40"/>
    <x v="2"/>
    <x v="1"/>
    <x v="1"/>
    <n v="347344"/>
  </r>
  <r>
    <x v="40"/>
    <x v="6"/>
    <x v="1"/>
    <x v="1"/>
    <n v="1429"/>
  </r>
  <r>
    <x v="41"/>
    <x v="0"/>
    <x v="1"/>
    <x v="1"/>
    <n v="679298"/>
  </r>
  <r>
    <x v="41"/>
    <x v="1"/>
    <x v="1"/>
    <x v="1"/>
    <n v="665687"/>
  </r>
  <r>
    <x v="41"/>
    <x v="3"/>
    <x v="1"/>
    <x v="1"/>
    <n v="354007"/>
  </r>
  <r>
    <x v="41"/>
    <x v="2"/>
    <x v="1"/>
    <x v="1"/>
    <n v="325291"/>
  </r>
  <r>
    <x v="41"/>
    <x v="6"/>
    <x v="1"/>
    <x v="1"/>
    <n v="1325"/>
  </r>
  <r>
    <x v="42"/>
    <x v="1"/>
    <x v="1"/>
    <x v="1"/>
    <n v="734130"/>
  </r>
  <r>
    <x v="42"/>
    <x v="0"/>
    <x v="1"/>
    <x v="1"/>
    <n v="734130"/>
  </r>
  <r>
    <x v="42"/>
    <x v="3"/>
    <x v="1"/>
    <x v="1"/>
    <n v="456530"/>
  </r>
  <r>
    <x v="42"/>
    <x v="2"/>
    <x v="1"/>
    <x v="1"/>
    <n v="277601"/>
  </r>
  <r>
    <x v="42"/>
    <x v="6"/>
    <x v="1"/>
    <x v="1"/>
    <n v="1329"/>
  </r>
  <r>
    <x v="43"/>
    <x v="0"/>
    <x v="1"/>
    <x v="1"/>
    <n v="814594"/>
  </r>
  <r>
    <x v="43"/>
    <x v="1"/>
    <x v="1"/>
    <x v="1"/>
    <n v="799458"/>
  </r>
  <r>
    <x v="43"/>
    <x v="2"/>
    <x v="1"/>
    <x v="1"/>
    <n v="408317"/>
  </r>
  <r>
    <x v="43"/>
    <x v="3"/>
    <x v="1"/>
    <x v="1"/>
    <n v="406277"/>
  </r>
  <r>
    <x v="43"/>
    <x v="6"/>
    <x v="1"/>
    <x v="1"/>
    <n v="1357"/>
  </r>
  <r>
    <x v="44"/>
    <x v="0"/>
    <x v="1"/>
    <x v="1"/>
    <n v="552538"/>
  </r>
  <r>
    <x v="44"/>
    <x v="1"/>
    <x v="1"/>
    <x v="1"/>
    <n v="545390"/>
  </r>
  <r>
    <x v="44"/>
    <x v="2"/>
    <x v="1"/>
    <x v="1"/>
    <n v="289134"/>
  </r>
  <r>
    <x v="44"/>
    <x v="3"/>
    <x v="1"/>
    <x v="1"/>
    <n v="263404"/>
  </r>
  <r>
    <x v="44"/>
    <x v="6"/>
    <x v="1"/>
    <x v="1"/>
    <n v="1005"/>
  </r>
  <r>
    <x v="45"/>
    <x v="0"/>
    <x v="1"/>
    <x v="1"/>
    <n v="690920"/>
  </r>
  <r>
    <x v="45"/>
    <x v="1"/>
    <x v="1"/>
    <x v="1"/>
    <n v="668889"/>
  </r>
  <r>
    <x v="45"/>
    <x v="3"/>
    <x v="1"/>
    <x v="1"/>
    <n v="362623"/>
  </r>
  <r>
    <x v="45"/>
    <x v="2"/>
    <x v="1"/>
    <x v="1"/>
    <n v="328298"/>
  </r>
  <r>
    <x v="45"/>
    <x v="6"/>
    <x v="1"/>
    <x v="1"/>
    <n v="1354"/>
  </r>
  <r>
    <x v="46"/>
    <x v="0"/>
    <x v="1"/>
    <x v="1"/>
    <n v="672134"/>
  </r>
  <r>
    <x v="46"/>
    <x v="1"/>
    <x v="1"/>
    <x v="1"/>
    <n v="661345"/>
  </r>
  <r>
    <x v="46"/>
    <x v="2"/>
    <x v="1"/>
    <x v="1"/>
    <n v="395735"/>
  </r>
  <r>
    <x v="46"/>
    <x v="3"/>
    <x v="1"/>
    <x v="1"/>
    <n v="276399"/>
  </r>
  <r>
    <x v="46"/>
    <x v="6"/>
    <x v="1"/>
    <x v="1"/>
    <n v="1389"/>
  </r>
  <r>
    <x v="47"/>
    <x v="0"/>
    <x v="1"/>
    <x v="1"/>
    <n v="604878"/>
  </r>
  <r>
    <x v="47"/>
    <x v="1"/>
    <x v="1"/>
    <x v="1"/>
    <n v="591533"/>
  </r>
  <r>
    <x v="47"/>
    <x v="2"/>
    <x v="1"/>
    <x v="1"/>
    <n v="336744"/>
  </r>
  <r>
    <x v="47"/>
    <x v="3"/>
    <x v="1"/>
    <x v="1"/>
    <n v="268134"/>
  </r>
  <r>
    <x v="47"/>
    <x v="6"/>
    <x v="1"/>
    <x v="1"/>
    <n v="1329"/>
  </r>
  <r>
    <x v="48"/>
    <x v="0"/>
    <x v="1"/>
    <x v="1"/>
    <n v="608319"/>
  </r>
  <r>
    <x v="48"/>
    <x v="1"/>
    <x v="1"/>
    <x v="1"/>
    <n v="600756"/>
  </r>
  <r>
    <x v="48"/>
    <x v="2"/>
    <x v="1"/>
    <x v="1"/>
    <n v="338347"/>
  </r>
  <r>
    <x v="48"/>
    <x v="3"/>
    <x v="1"/>
    <x v="1"/>
    <n v="269972"/>
  </r>
  <r>
    <x v="48"/>
    <x v="6"/>
    <x v="1"/>
    <x v="1"/>
    <n v="1300"/>
  </r>
  <r>
    <x v="49"/>
    <x v="0"/>
    <x v="1"/>
    <x v="1"/>
    <n v="681687"/>
  </r>
  <r>
    <x v="49"/>
    <x v="1"/>
    <x v="1"/>
    <x v="1"/>
    <n v="661187"/>
  </r>
  <r>
    <x v="49"/>
    <x v="3"/>
    <x v="1"/>
    <x v="1"/>
    <n v="342304"/>
  </r>
  <r>
    <x v="49"/>
    <x v="2"/>
    <x v="1"/>
    <x v="1"/>
    <n v="339383"/>
  </r>
  <r>
    <x v="49"/>
    <x v="6"/>
    <x v="1"/>
    <x v="1"/>
    <n v="1345"/>
  </r>
  <r>
    <x v="50"/>
    <x v="0"/>
    <x v="1"/>
    <x v="1"/>
    <n v="688484"/>
  </r>
  <r>
    <x v="50"/>
    <x v="1"/>
    <x v="1"/>
    <x v="1"/>
    <n v="677190"/>
  </r>
  <r>
    <x v="50"/>
    <x v="2"/>
    <x v="1"/>
    <x v="1"/>
    <n v="367415"/>
  </r>
  <r>
    <x v="50"/>
    <x v="3"/>
    <x v="1"/>
    <x v="1"/>
    <n v="321069"/>
  </r>
  <r>
    <x v="50"/>
    <x v="6"/>
    <x v="1"/>
    <x v="1"/>
    <n v="1325"/>
  </r>
  <r>
    <x v="51"/>
    <x v="0"/>
    <x v="1"/>
    <x v="1"/>
    <n v="626023"/>
  </r>
  <r>
    <x v="51"/>
    <x v="1"/>
    <x v="1"/>
    <x v="1"/>
    <n v="608337"/>
  </r>
  <r>
    <x v="51"/>
    <x v="2"/>
    <x v="1"/>
    <x v="1"/>
    <n v="348383"/>
  </r>
  <r>
    <x v="51"/>
    <x v="3"/>
    <x v="1"/>
    <x v="1"/>
    <n v="277640"/>
  </r>
  <r>
    <x v="51"/>
    <x v="6"/>
    <x v="1"/>
    <x v="1"/>
    <n v="1206"/>
  </r>
  <r>
    <x v="52"/>
    <x v="0"/>
    <x v="1"/>
    <x v="1"/>
    <n v="603156"/>
  </r>
  <r>
    <x v="52"/>
    <x v="1"/>
    <x v="1"/>
    <x v="1"/>
    <n v="586304"/>
  </r>
  <r>
    <x v="52"/>
    <x v="2"/>
    <x v="1"/>
    <x v="1"/>
    <n v="301920"/>
  </r>
  <r>
    <x v="52"/>
    <x v="3"/>
    <x v="1"/>
    <x v="1"/>
    <n v="301237"/>
  </r>
  <r>
    <x v="52"/>
    <x v="6"/>
    <x v="1"/>
    <x v="1"/>
    <n v="1284"/>
  </r>
  <r>
    <x v="53"/>
    <x v="0"/>
    <x v="1"/>
    <x v="1"/>
    <n v="568983"/>
  </r>
  <r>
    <x v="53"/>
    <x v="1"/>
    <x v="1"/>
    <x v="1"/>
    <n v="566898"/>
  </r>
  <r>
    <x v="53"/>
    <x v="2"/>
    <x v="1"/>
    <x v="1"/>
    <n v="296955"/>
  </r>
  <r>
    <x v="53"/>
    <x v="3"/>
    <x v="1"/>
    <x v="1"/>
    <n v="272029"/>
  </r>
  <r>
    <x v="53"/>
    <x v="6"/>
    <x v="1"/>
    <x v="1"/>
    <n v="1303"/>
  </r>
  <r>
    <x v="54"/>
    <x v="1"/>
    <x v="1"/>
    <x v="1"/>
    <n v="551995"/>
  </r>
  <r>
    <x v="54"/>
    <x v="0"/>
    <x v="1"/>
    <x v="1"/>
    <n v="551995"/>
  </r>
  <r>
    <x v="54"/>
    <x v="2"/>
    <x v="1"/>
    <x v="1"/>
    <n v="282987"/>
  </r>
  <r>
    <x v="54"/>
    <x v="3"/>
    <x v="1"/>
    <x v="1"/>
    <n v="269008"/>
  </r>
  <r>
    <x v="54"/>
    <x v="6"/>
    <x v="1"/>
    <x v="1"/>
    <n v="1282"/>
  </r>
  <r>
    <x v="55"/>
    <x v="1"/>
    <x v="1"/>
    <x v="1"/>
    <n v="629290"/>
  </r>
  <r>
    <x v="55"/>
    <x v="0"/>
    <x v="1"/>
    <x v="1"/>
    <n v="629290"/>
  </r>
  <r>
    <x v="55"/>
    <x v="2"/>
    <x v="1"/>
    <x v="1"/>
    <n v="325149"/>
  </r>
  <r>
    <x v="55"/>
    <x v="3"/>
    <x v="1"/>
    <x v="1"/>
    <n v="304142"/>
  </r>
  <r>
    <x v="55"/>
    <x v="6"/>
    <x v="1"/>
    <x v="1"/>
    <n v="1368"/>
  </r>
  <r>
    <x v="56"/>
    <x v="0"/>
    <x v="1"/>
    <x v="1"/>
    <n v="651487"/>
  </r>
  <r>
    <x v="56"/>
    <x v="1"/>
    <x v="1"/>
    <x v="1"/>
    <n v="639351"/>
  </r>
  <r>
    <x v="56"/>
    <x v="3"/>
    <x v="1"/>
    <x v="1"/>
    <n v="328707"/>
  </r>
  <r>
    <x v="56"/>
    <x v="2"/>
    <x v="1"/>
    <x v="1"/>
    <n v="322780"/>
  </r>
  <r>
    <x v="56"/>
    <x v="6"/>
    <x v="1"/>
    <x v="1"/>
    <n v="1240"/>
  </r>
  <r>
    <x v="57"/>
    <x v="0"/>
    <x v="1"/>
    <x v="1"/>
    <n v="0"/>
  </r>
  <r>
    <x v="57"/>
    <x v="6"/>
    <x v="1"/>
    <x v="1"/>
    <n v="0"/>
  </r>
  <r>
    <x v="57"/>
    <x v="2"/>
    <x v="1"/>
    <x v="1"/>
    <n v="0"/>
  </r>
  <r>
    <x v="57"/>
    <x v="3"/>
    <x v="1"/>
    <x v="1"/>
    <n v="0"/>
  </r>
  <r>
    <x v="58"/>
    <x v="0"/>
    <x v="1"/>
    <x v="1"/>
    <n v="0"/>
  </r>
  <r>
    <x v="58"/>
    <x v="6"/>
    <x v="1"/>
    <x v="1"/>
    <n v="0"/>
  </r>
  <r>
    <x v="58"/>
    <x v="2"/>
    <x v="1"/>
    <x v="1"/>
    <n v="0"/>
  </r>
  <r>
    <x v="58"/>
    <x v="3"/>
    <x v="1"/>
    <x v="1"/>
    <n v="0"/>
  </r>
  <r>
    <x v="59"/>
    <x v="0"/>
    <x v="1"/>
    <x v="1"/>
    <n v="0"/>
  </r>
  <r>
    <x v="59"/>
    <x v="6"/>
    <x v="1"/>
    <x v="1"/>
    <n v="0"/>
  </r>
  <r>
    <x v="59"/>
    <x v="2"/>
    <x v="1"/>
    <x v="1"/>
    <n v="0"/>
  </r>
  <r>
    <x v="59"/>
    <x v="3"/>
    <x v="1"/>
    <x v="1"/>
    <n v="0"/>
  </r>
  <r>
    <x v="60"/>
    <x v="0"/>
    <x v="1"/>
    <x v="1"/>
    <n v="0"/>
  </r>
  <r>
    <x v="60"/>
    <x v="6"/>
    <x v="1"/>
    <x v="1"/>
    <n v="0"/>
  </r>
  <r>
    <x v="60"/>
    <x v="2"/>
    <x v="1"/>
    <x v="1"/>
    <n v="0"/>
  </r>
  <r>
    <x v="60"/>
    <x v="3"/>
    <x v="1"/>
    <x v="1"/>
    <n v="0"/>
  </r>
  <r>
    <x v="0"/>
    <x v="0"/>
    <x v="1"/>
    <x v="1"/>
    <n v="0"/>
  </r>
  <r>
    <x v="0"/>
    <x v="6"/>
    <x v="1"/>
    <x v="1"/>
    <n v="0"/>
  </r>
  <r>
    <x v="0"/>
    <x v="2"/>
    <x v="1"/>
    <x v="1"/>
    <n v="0"/>
  </r>
  <r>
    <x v="0"/>
    <x v="3"/>
    <x v="1"/>
    <x v="1"/>
    <n v="0"/>
  </r>
  <r>
    <x v="57"/>
    <x v="0"/>
    <x v="2"/>
    <x v="0"/>
    <n v="471857"/>
  </r>
  <r>
    <x v="57"/>
    <x v="1"/>
    <x v="2"/>
    <x v="0"/>
    <n v="451707"/>
  </r>
  <r>
    <x v="57"/>
    <x v="2"/>
    <x v="2"/>
    <x v="0"/>
    <n v="305475"/>
  </r>
  <r>
    <x v="57"/>
    <x v="3"/>
    <x v="2"/>
    <x v="0"/>
    <n v="166382"/>
  </r>
  <r>
    <x v="57"/>
    <x v="4"/>
    <x v="2"/>
    <x v="0"/>
    <n v="19736"/>
  </r>
  <r>
    <x v="57"/>
    <x v="5"/>
    <x v="2"/>
    <x v="0"/>
    <n v="5981"/>
  </r>
  <r>
    <x v="57"/>
    <x v="6"/>
    <x v="2"/>
    <x v="0"/>
    <n v="971"/>
  </r>
  <r>
    <x v="58"/>
    <x v="0"/>
    <x v="2"/>
    <x v="0"/>
    <n v="593665"/>
  </r>
  <r>
    <x v="58"/>
    <x v="1"/>
    <x v="2"/>
    <x v="0"/>
    <n v="565624"/>
  </r>
  <r>
    <x v="58"/>
    <x v="2"/>
    <x v="2"/>
    <x v="0"/>
    <n v="369939"/>
  </r>
  <r>
    <x v="58"/>
    <x v="3"/>
    <x v="2"/>
    <x v="0"/>
    <n v="223726"/>
  </r>
  <r>
    <x v="58"/>
    <x v="4"/>
    <x v="2"/>
    <x v="0"/>
    <n v="24989"/>
  </r>
  <r>
    <x v="58"/>
    <x v="5"/>
    <x v="2"/>
    <x v="0"/>
    <n v="8045"/>
  </r>
  <r>
    <x v="58"/>
    <x v="6"/>
    <x v="2"/>
    <x v="0"/>
    <n v="1447"/>
  </r>
  <r>
    <x v="59"/>
    <x v="0"/>
    <x v="2"/>
    <x v="0"/>
    <n v="530556"/>
  </r>
  <r>
    <x v="59"/>
    <x v="1"/>
    <x v="2"/>
    <x v="0"/>
    <n v="523510"/>
  </r>
  <r>
    <x v="59"/>
    <x v="2"/>
    <x v="2"/>
    <x v="0"/>
    <n v="308681"/>
  </r>
  <r>
    <x v="59"/>
    <x v="3"/>
    <x v="2"/>
    <x v="0"/>
    <n v="221875"/>
  </r>
  <r>
    <x v="59"/>
    <x v="4"/>
    <x v="2"/>
    <x v="0"/>
    <n v="21510"/>
  </r>
  <r>
    <x v="59"/>
    <x v="5"/>
    <x v="2"/>
    <x v="0"/>
    <n v="8447"/>
  </r>
  <r>
    <x v="59"/>
    <x v="6"/>
    <x v="2"/>
    <x v="0"/>
    <n v="1462"/>
  </r>
  <r>
    <x v="60"/>
    <x v="0"/>
    <x v="2"/>
    <x v="0"/>
    <n v="486210"/>
  </r>
  <r>
    <x v="60"/>
    <x v="1"/>
    <x v="2"/>
    <x v="0"/>
    <n v="486210"/>
  </r>
  <r>
    <x v="60"/>
    <x v="2"/>
    <x v="2"/>
    <x v="0"/>
    <n v="310726"/>
  </r>
  <r>
    <x v="60"/>
    <x v="3"/>
    <x v="2"/>
    <x v="0"/>
    <n v="175484"/>
  </r>
  <r>
    <x v="60"/>
    <x v="4"/>
    <x v="2"/>
    <x v="0"/>
    <n v="22236"/>
  </r>
  <r>
    <x v="60"/>
    <x v="5"/>
    <x v="2"/>
    <x v="0"/>
    <n v="6991"/>
  </r>
  <r>
    <x v="60"/>
    <x v="6"/>
    <x v="2"/>
    <x v="0"/>
    <n v="1536"/>
  </r>
  <r>
    <x v="0"/>
    <x v="0"/>
    <x v="2"/>
    <x v="0"/>
    <n v="418842"/>
  </r>
  <r>
    <x v="0"/>
    <x v="1"/>
    <x v="2"/>
    <x v="0"/>
    <n v="407091"/>
  </r>
  <r>
    <x v="0"/>
    <x v="2"/>
    <x v="2"/>
    <x v="0"/>
    <n v="274133"/>
  </r>
  <r>
    <x v="0"/>
    <x v="3"/>
    <x v="2"/>
    <x v="0"/>
    <n v="144710"/>
  </r>
  <r>
    <x v="0"/>
    <x v="4"/>
    <x v="2"/>
    <x v="0"/>
    <n v="20041"/>
  </r>
  <r>
    <x v="0"/>
    <x v="5"/>
    <x v="2"/>
    <x v="0"/>
    <n v="5253"/>
  </r>
  <r>
    <x v="0"/>
    <x v="6"/>
    <x v="2"/>
    <x v="0"/>
    <n v="1483"/>
  </r>
  <r>
    <x v="1"/>
    <x v="0"/>
    <x v="2"/>
    <x v="0"/>
    <n v="428075"/>
  </r>
  <r>
    <x v="1"/>
    <x v="1"/>
    <x v="2"/>
    <x v="0"/>
    <n v="422970"/>
  </r>
  <r>
    <x v="1"/>
    <x v="2"/>
    <x v="2"/>
    <x v="0"/>
    <n v="317514"/>
  </r>
  <r>
    <x v="1"/>
    <x v="3"/>
    <x v="2"/>
    <x v="0"/>
    <n v="110561"/>
  </r>
  <r>
    <x v="1"/>
    <x v="4"/>
    <x v="2"/>
    <x v="0"/>
    <n v="23806"/>
  </r>
  <r>
    <x v="1"/>
    <x v="5"/>
    <x v="2"/>
    <x v="0"/>
    <n v="3324"/>
  </r>
  <r>
    <x v="1"/>
    <x v="6"/>
    <x v="2"/>
    <x v="0"/>
    <n v="1602"/>
  </r>
  <r>
    <x v="2"/>
    <x v="0"/>
    <x v="2"/>
    <x v="0"/>
    <n v="436158"/>
  </r>
  <r>
    <x v="2"/>
    <x v="1"/>
    <x v="2"/>
    <x v="0"/>
    <n v="430648"/>
  </r>
  <r>
    <x v="2"/>
    <x v="2"/>
    <x v="2"/>
    <x v="0"/>
    <n v="302164"/>
  </r>
  <r>
    <x v="2"/>
    <x v="3"/>
    <x v="2"/>
    <x v="0"/>
    <n v="133994"/>
  </r>
  <r>
    <x v="2"/>
    <x v="4"/>
    <x v="2"/>
    <x v="0"/>
    <n v="23123"/>
  </r>
  <r>
    <x v="2"/>
    <x v="5"/>
    <x v="2"/>
    <x v="0"/>
    <n v="4049"/>
  </r>
  <r>
    <x v="2"/>
    <x v="6"/>
    <x v="2"/>
    <x v="0"/>
    <n v="1592"/>
  </r>
  <r>
    <x v="3"/>
    <x v="0"/>
    <x v="2"/>
    <x v="0"/>
    <n v="489505"/>
  </r>
  <r>
    <x v="3"/>
    <x v="1"/>
    <x v="2"/>
    <x v="0"/>
    <n v="479351"/>
  </r>
  <r>
    <x v="3"/>
    <x v="2"/>
    <x v="2"/>
    <x v="0"/>
    <n v="300179"/>
  </r>
  <r>
    <x v="3"/>
    <x v="3"/>
    <x v="2"/>
    <x v="0"/>
    <n v="189326"/>
  </r>
  <r>
    <x v="3"/>
    <x v="4"/>
    <x v="2"/>
    <x v="0"/>
    <n v="23279"/>
  </r>
  <r>
    <x v="3"/>
    <x v="5"/>
    <x v="2"/>
    <x v="0"/>
    <n v="6030"/>
  </r>
  <r>
    <x v="3"/>
    <x v="6"/>
    <x v="2"/>
    <x v="0"/>
    <n v="1620"/>
  </r>
  <r>
    <x v="4"/>
    <x v="0"/>
    <x v="2"/>
    <x v="0"/>
    <n v="510308"/>
  </r>
  <r>
    <x v="4"/>
    <x v="1"/>
    <x v="2"/>
    <x v="0"/>
    <n v="491255"/>
  </r>
  <r>
    <x v="4"/>
    <x v="2"/>
    <x v="2"/>
    <x v="0"/>
    <n v="296107"/>
  </r>
  <r>
    <x v="4"/>
    <x v="3"/>
    <x v="2"/>
    <x v="0"/>
    <n v="214201"/>
  </r>
  <r>
    <x v="4"/>
    <x v="4"/>
    <x v="2"/>
    <x v="0"/>
    <n v="21767"/>
  </r>
  <r>
    <x v="4"/>
    <x v="5"/>
    <x v="2"/>
    <x v="0"/>
    <n v="6347"/>
  </r>
  <r>
    <x v="4"/>
    <x v="6"/>
    <x v="2"/>
    <x v="0"/>
    <n v="1603"/>
  </r>
  <r>
    <x v="5"/>
    <x v="0"/>
    <x v="2"/>
    <x v="0"/>
    <n v="511787"/>
  </r>
  <r>
    <x v="5"/>
    <x v="1"/>
    <x v="2"/>
    <x v="0"/>
    <n v="500087"/>
  </r>
  <r>
    <x v="5"/>
    <x v="2"/>
    <x v="2"/>
    <x v="0"/>
    <n v="289362"/>
  </r>
  <r>
    <x v="5"/>
    <x v="3"/>
    <x v="2"/>
    <x v="0"/>
    <n v="222425"/>
  </r>
  <r>
    <x v="5"/>
    <x v="4"/>
    <x v="2"/>
    <x v="0"/>
    <n v="20906"/>
  </r>
  <r>
    <x v="5"/>
    <x v="5"/>
    <x v="2"/>
    <x v="0"/>
    <n v="6426"/>
  </r>
  <r>
    <x v="5"/>
    <x v="6"/>
    <x v="2"/>
    <x v="0"/>
    <n v="1622"/>
  </r>
  <r>
    <x v="6"/>
    <x v="0"/>
    <x v="2"/>
    <x v="0"/>
    <n v="486314"/>
  </r>
  <r>
    <x v="6"/>
    <x v="1"/>
    <x v="2"/>
    <x v="0"/>
    <n v="477939"/>
  </r>
  <r>
    <x v="6"/>
    <x v="2"/>
    <x v="2"/>
    <x v="0"/>
    <n v="298454"/>
  </r>
  <r>
    <x v="6"/>
    <x v="3"/>
    <x v="2"/>
    <x v="0"/>
    <n v="187860"/>
  </r>
  <r>
    <x v="6"/>
    <x v="4"/>
    <x v="2"/>
    <x v="0"/>
    <n v="21927"/>
  </r>
  <r>
    <x v="6"/>
    <x v="5"/>
    <x v="2"/>
    <x v="0"/>
    <n v="5571"/>
  </r>
  <r>
    <x v="6"/>
    <x v="6"/>
    <x v="2"/>
    <x v="0"/>
    <n v="1552"/>
  </r>
  <r>
    <x v="7"/>
    <x v="0"/>
    <x v="2"/>
    <x v="0"/>
    <n v="424645"/>
  </r>
  <r>
    <x v="7"/>
    <x v="1"/>
    <x v="2"/>
    <x v="0"/>
    <n v="415930"/>
  </r>
  <r>
    <x v="7"/>
    <x v="2"/>
    <x v="2"/>
    <x v="0"/>
    <n v="275011"/>
  </r>
  <r>
    <x v="7"/>
    <x v="3"/>
    <x v="2"/>
    <x v="0"/>
    <n v="149634"/>
  </r>
  <r>
    <x v="7"/>
    <x v="4"/>
    <x v="2"/>
    <x v="0"/>
    <n v="19661"/>
  </r>
  <r>
    <x v="7"/>
    <x v="5"/>
    <x v="2"/>
    <x v="0"/>
    <n v="4367"/>
  </r>
  <r>
    <x v="7"/>
    <x v="6"/>
    <x v="2"/>
    <x v="0"/>
    <n v="1511"/>
  </r>
  <r>
    <x v="8"/>
    <x v="0"/>
    <x v="2"/>
    <x v="0"/>
    <n v="373401"/>
  </r>
  <r>
    <x v="8"/>
    <x v="1"/>
    <x v="2"/>
    <x v="0"/>
    <n v="370036"/>
  </r>
  <r>
    <x v="8"/>
    <x v="2"/>
    <x v="2"/>
    <x v="0"/>
    <n v="296746"/>
  </r>
  <r>
    <x v="8"/>
    <x v="3"/>
    <x v="2"/>
    <x v="0"/>
    <n v="76655"/>
  </r>
  <r>
    <x v="8"/>
    <x v="4"/>
    <x v="2"/>
    <x v="0"/>
    <n v="21362"/>
  </r>
  <r>
    <x v="8"/>
    <x v="5"/>
    <x v="2"/>
    <x v="0"/>
    <n v="2317"/>
  </r>
  <r>
    <x v="8"/>
    <x v="6"/>
    <x v="2"/>
    <x v="0"/>
    <n v="1522"/>
  </r>
  <r>
    <x v="9"/>
    <x v="0"/>
    <x v="2"/>
    <x v="0"/>
    <n v="420538"/>
  </r>
  <r>
    <x v="9"/>
    <x v="1"/>
    <x v="2"/>
    <x v="0"/>
    <n v="416314"/>
  </r>
  <r>
    <x v="9"/>
    <x v="2"/>
    <x v="2"/>
    <x v="0"/>
    <n v="317399"/>
  </r>
  <r>
    <x v="9"/>
    <x v="3"/>
    <x v="2"/>
    <x v="0"/>
    <n v="103140"/>
  </r>
  <r>
    <x v="9"/>
    <x v="4"/>
    <x v="2"/>
    <x v="0"/>
    <n v="23067"/>
  </r>
  <r>
    <x v="9"/>
    <x v="5"/>
    <x v="2"/>
    <x v="0"/>
    <n v="3080"/>
  </r>
  <r>
    <x v="9"/>
    <x v="6"/>
    <x v="2"/>
    <x v="0"/>
    <n v="1623"/>
  </r>
  <r>
    <x v="10"/>
    <x v="0"/>
    <x v="2"/>
    <x v="0"/>
    <n v="485537"/>
  </r>
  <r>
    <x v="10"/>
    <x v="1"/>
    <x v="2"/>
    <x v="0"/>
    <n v="469754"/>
  </r>
  <r>
    <x v="10"/>
    <x v="2"/>
    <x v="2"/>
    <x v="0"/>
    <n v="384214"/>
  </r>
  <r>
    <x v="10"/>
    <x v="3"/>
    <x v="2"/>
    <x v="0"/>
    <n v="101323"/>
  </r>
  <r>
    <x v="10"/>
    <x v="4"/>
    <x v="2"/>
    <x v="0"/>
    <n v="27597"/>
  </r>
  <r>
    <x v="10"/>
    <x v="5"/>
    <x v="2"/>
    <x v="0"/>
    <n v="3131"/>
  </r>
  <r>
    <x v="10"/>
    <x v="6"/>
    <x v="2"/>
    <x v="0"/>
    <n v="1672"/>
  </r>
  <r>
    <x v="11"/>
    <x v="0"/>
    <x v="2"/>
    <x v="0"/>
    <n v="463864"/>
  </r>
  <r>
    <x v="11"/>
    <x v="1"/>
    <x v="2"/>
    <x v="0"/>
    <n v="455803"/>
  </r>
  <r>
    <x v="11"/>
    <x v="2"/>
    <x v="2"/>
    <x v="0"/>
    <n v="342629"/>
  </r>
  <r>
    <x v="11"/>
    <x v="3"/>
    <x v="2"/>
    <x v="0"/>
    <n v="121236"/>
  </r>
  <r>
    <x v="11"/>
    <x v="4"/>
    <x v="2"/>
    <x v="0"/>
    <n v="24075"/>
  </r>
  <r>
    <x v="11"/>
    <x v="5"/>
    <x v="2"/>
    <x v="0"/>
    <n v="3637"/>
  </r>
  <r>
    <x v="11"/>
    <x v="6"/>
    <x v="2"/>
    <x v="0"/>
    <n v="1532"/>
  </r>
  <r>
    <x v="12"/>
    <x v="0"/>
    <x v="2"/>
    <x v="0"/>
    <n v="413610"/>
  </r>
  <r>
    <x v="12"/>
    <x v="1"/>
    <x v="2"/>
    <x v="0"/>
    <n v="404792"/>
  </r>
  <r>
    <x v="12"/>
    <x v="2"/>
    <x v="2"/>
    <x v="0"/>
    <n v="242877"/>
  </r>
  <r>
    <x v="12"/>
    <x v="3"/>
    <x v="2"/>
    <x v="0"/>
    <n v="170734"/>
  </r>
  <r>
    <x v="12"/>
    <x v="4"/>
    <x v="2"/>
    <x v="0"/>
    <n v="17123"/>
  </r>
  <r>
    <x v="12"/>
    <x v="5"/>
    <x v="2"/>
    <x v="0"/>
    <n v="5185"/>
  </r>
  <r>
    <x v="12"/>
    <x v="6"/>
    <x v="2"/>
    <x v="0"/>
    <n v="1488"/>
  </r>
  <r>
    <x v="13"/>
    <x v="0"/>
    <x v="2"/>
    <x v="0"/>
    <n v="428318"/>
  </r>
  <r>
    <x v="13"/>
    <x v="1"/>
    <x v="2"/>
    <x v="0"/>
    <n v="421691"/>
  </r>
  <r>
    <x v="13"/>
    <x v="2"/>
    <x v="2"/>
    <x v="0"/>
    <n v="286244"/>
  </r>
  <r>
    <x v="13"/>
    <x v="3"/>
    <x v="2"/>
    <x v="0"/>
    <n v="142074"/>
  </r>
  <r>
    <x v="13"/>
    <x v="4"/>
    <x v="2"/>
    <x v="0"/>
    <n v="20373"/>
  </r>
  <r>
    <x v="13"/>
    <x v="5"/>
    <x v="2"/>
    <x v="0"/>
    <n v="4166"/>
  </r>
  <r>
    <x v="13"/>
    <x v="6"/>
    <x v="2"/>
    <x v="0"/>
    <n v="1572"/>
  </r>
  <r>
    <x v="14"/>
    <x v="0"/>
    <x v="2"/>
    <x v="0"/>
    <n v="391240"/>
  </r>
  <r>
    <x v="14"/>
    <x v="1"/>
    <x v="2"/>
    <x v="0"/>
    <n v="391240"/>
  </r>
  <r>
    <x v="14"/>
    <x v="2"/>
    <x v="2"/>
    <x v="0"/>
    <n v="255992"/>
  </r>
  <r>
    <x v="14"/>
    <x v="3"/>
    <x v="2"/>
    <x v="0"/>
    <n v="135248"/>
  </r>
  <r>
    <x v="14"/>
    <x v="4"/>
    <x v="2"/>
    <x v="0"/>
    <n v="17836"/>
  </r>
  <r>
    <x v="14"/>
    <x v="5"/>
    <x v="2"/>
    <x v="0"/>
    <n v="3868"/>
  </r>
  <r>
    <x v="14"/>
    <x v="6"/>
    <x v="2"/>
    <x v="0"/>
    <n v="1510"/>
  </r>
  <r>
    <x v="15"/>
    <x v="0"/>
    <x v="2"/>
    <x v="0"/>
    <n v="394194"/>
  </r>
  <r>
    <x v="15"/>
    <x v="1"/>
    <x v="2"/>
    <x v="0"/>
    <n v="383864"/>
  </r>
  <r>
    <x v="15"/>
    <x v="2"/>
    <x v="2"/>
    <x v="0"/>
    <n v="276497"/>
  </r>
  <r>
    <x v="15"/>
    <x v="3"/>
    <x v="2"/>
    <x v="0"/>
    <n v="117697"/>
  </r>
  <r>
    <x v="15"/>
    <x v="4"/>
    <x v="2"/>
    <x v="0"/>
    <n v="19057"/>
  </r>
  <r>
    <x v="15"/>
    <x v="5"/>
    <x v="2"/>
    <x v="0"/>
    <n v="3327"/>
  </r>
  <r>
    <x v="15"/>
    <x v="6"/>
    <x v="2"/>
    <x v="0"/>
    <n v="1602"/>
  </r>
  <r>
    <x v="16"/>
    <x v="0"/>
    <x v="2"/>
    <x v="0"/>
    <n v="393730"/>
  </r>
  <r>
    <x v="16"/>
    <x v="1"/>
    <x v="2"/>
    <x v="0"/>
    <n v="383675"/>
  </r>
  <r>
    <x v="16"/>
    <x v="2"/>
    <x v="2"/>
    <x v="0"/>
    <n v="268966"/>
  </r>
  <r>
    <x v="16"/>
    <x v="3"/>
    <x v="2"/>
    <x v="0"/>
    <n v="124764"/>
  </r>
  <r>
    <x v="16"/>
    <x v="4"/>
    <x v="2"/>
    <x v="0"/>
    <n v="18535"/>
  </r>
  <r>
    <x v="16"/>
    <x v="5"/>
    <x v="2"/>
    <x v="0"/>
    <n v="3466"/>
  </r>
  <r>
    <x v="16"/>
    <x v="6"/>
    <x v="2"/>
    <x v="0"/>
    <n v="1585"/>
  </r>
  <r>
    <x v="17"/>
    <x v="0"/>
    <x v="2"/>
    <x v="0"/>
    <n v="424004"/>
  </r>
  <r>
    <x v="17"/>
    <x v="1"/>
    <x v="2"/>
    <x v="0"/>
    <n v="420028"/>
  </r>
  <r>
    <x v="17"/>
    <x v="2"/>
    <x v="2"/>
    <x v="0"/>
    <n v="311702"/>
  </r>
  <r>
    <x v="17"/>
    <x v="3"/>
    <x v="2"/>
    <x v="0"/>
    <n v="112302"/>
  </r>
  <r>
    <x v="17"/>
    <x v="4"/>
    <x v="2"/>
    <x v="0"/>
    <n v="21146"/>
  </r>
  <r>
    <x v="17"/>
    <x v="5"/>
    <x v="2"/>
    <x v="0"/>
    <n v="3158"/>
  </r>
  <r>
    <x v="17"/>
    <x v="6"/>
    <x v="2"/>
    <x v="0"/>
    <n v="1605"/>
  </r>
  <r>
    <x v="18"/>
    <x v="0"/>
    <x v="2"/>
    <x v="0"/>
    <n v="406297"/>
  </r>
  <r>
    <x v="18"/>
    <x v="1"/>
    <x v="2"/>
    <x v="0"/>
    <n v="397109"/>
  </r>
  <r>
    <x v="18"/>
    <x v="2"/>
    <x v="2"/>
    <x v="0"/>
    <n v="264045"/>
  </r>
  <r>
    <x v="18"/>
    <x v="3"/>
    <x v="2"/>
    <x v="0"/>
    <n v="142252"/>
  </r>
  <r>
    <x v="18"/>
    <x v="4"/>
    <x v="2"/>
    <x v="0"/>
    <n v="18106"/>
  </r>
  <r>
    <x v="18"/>
    <x v="5"/>
    <x v="2"/>
    <x v="0"/>
    <n v="3980"/>
  </r>
  <r>
    <x v="18"/>
    <x v="6"/>
    <x v="2"/>
    <x v="0"/>
    <n v="1487"/>
  </r>
  <r>
    <x v="19"/>
    <x v="0"/>
    <x v="2"/>
    <x v="0"/>
    <n v="364767"/>
  </r>
  <r>
    <x v="19"/>
    <x v="1"/>
    <x v="2"/>
    <x v="0"/>
    <n v="363640"/>
  </r>
  <r>
    <x v="19"/>
    <x v="2"/>
    <x v="2"/>
    <x v="0"/>
    <n v="252605"/>
  </r>
  <r>
    <x v="19"/>
    <x v="3"/>
    <x v="2"/>
    <x v="0"/>
    <n v="112162"/>
  </r>
  <r>
    <x v="19"/>
    <x v="4"/>
    <x v="2"/>
    <x v="0"/>
    <n v="17199"/>
  </r>
  <r>
    <x v="19"/>
    <x v="5"/>
    <x v="2"/>
    <x v="0"/>
    <n v="3119"/>
  </r>
  <r>
    <x v="19"/>
    <x v="6"/>
    <x v="2"/>
    <x v="0"/>
    <n v="1537"/>
  </r>
  <r>
    <x v="20"/>
    <x v="0"/>
    <x v="2"/>
    <x v="0"/>
    <n v="363767"/>
  </r>
  <r>
    <x v="20"/>
    <x v="1"/>
    <x v="2"/>
    <x v="0"/>
    <n v="363767"/>
  </r>
  <r>
    <x v="20"/>
    <x v="2"/>
    <x v="2"/>
    <x v="0"/>
    <n v="227871"/>
  </r>
  <r>
    <x v="20"/>
    <x v="3"/>
    <x v="2"/>
    <x v="0"/>
    <n v="135896"/>
  </r>
  <r>
    <x v="20"/>
    <x v="4"/>
    <x v="2"/>
    <x v="0"/>
    <n v="15662"/>
  </r>
  <r>
    <x v="20"/>
    <x v="5"/>
    <x v="2"/>
    <x v="0"/>
    <n v="3862"/>
  </r>
  <r>
    <x v="20"/>
    <x v="6"/>
    <x v="2"/>
    <x v="0"/>
    <n v="1511"/>
  </r>
  <r>
    <x v="21"/>
    <x v="0"/>
    <x v="2"/>
    <x v="0"/>
    <n v="360904"/>
  </r>
  <r>
    <x v="21"/>
    <x v="1"/>
    <x v="2"/>
    <x v="0"/>
    <n v="352823"/>
  </r>
  <r>
    <x v="21"/>
    <x v="2"/>
    <x v="2"/>
    <x v="0"/>
    <n v="242805"/>
  </r>
  <r>
    <x v="21"/>
    <x v="3"/>
    <x v="2"/>
    <x v="0"/>
    <n v="118099"/>
  </r>
  <r>
    <x v="21"/>
    <x v="4"/>
    <x v="2"/>
    <x v="0"/>
    <n v="16607"/>
  </r>
  <r>
    <x v="21"/>
    <x v="5"/>
    <x v="2"/>
    <x v="0"/>
    <n v="3360"/>
  </r>
  <r>
    <x v="21"/>
    <x v="6"/>
    <x v="2"/>
    <x v="0"/>
    <n v="1583"/>
  </r>
  <r>
    <x v="22"/>
    <x v="0"/>
    <x v="2"/>
    <x v="0"/>
    <n v="331566"/>
  </r>
  <r>
    <x v="22"/>
    <x v="1"/>
    <x v="2"/>
    <x v="0"/>
    <n v="331566"/>
  </r>
  <r>
    <x v="22"/>
    <x v="2"/>
    <x v="2"/>
    <x v="0"/>
    <n v="241401"/>
  </r>
  <r>
    <x v="22"/>
    <x v="3"/>
    <x v="2"/>
    <x v="0"/>
    <n v="90165"/>
  </r>
  <r>
    <x v="22"/>
    <x v="4"/>
    <x v="2"/>
    <x v="0"/>
    <n v="16597"/>
  </r>
  <r>
    <x v="22"/>
    <x v="5"/>
    <x v="2"/>
    <x v="0"/>
    <n v="2585"/>
  </r>
  <r>
    <x v="22"/>
    <x v="6"/>
    <x v="2"/>
    <x v="0"/>
    <n v="1502"/>
  </r>
  <r>
    <x v="23"/>
    <x v="0"/>
    <x v="2"/>
    <x v="0"/>
    <n v="378005"/>
  </r>
  <r>
    <x v="23"/>
    <x v="1"/>
    <x v="2"/>
    <x v="0"/>
    <n v="375483"/>
  </r>
  <r>
    <x v="23"/>
    <x v="2"/>
    <x v="2"/>
    <x v="0"/>
    <n v="279938"/>
  </r>
  <r>
    <x v="23"/>
    <x v="3"/>
    <x v="2"/>
    <x v="0"/>
    <n v="98067"/>
  </r>
  <r>
    <x v="23"/>
    <x v="4"/>
    <x v="2"/>
    <x v="0"/>
    <n v="19337"/>
  </r>
  <r>
    <x v="23"/>
    <x v="5"/>
    <x v="2"/>
    <x v="0"/>
    <n v="2685"/>
  </r>
  <r>
    <x v="23"/>
    <x v="6"/>
    <x v="2"/>
    <x v="0"/>
    <n v="1640"/>
  </r>
  <r>
    <x v="24"/>
    <x v="0"/>
    <x v="2"/>
    <x v="0"/>
    <n v="404725"/>
  </r>
  <r>
    <x v="24"/>
    <x v="1"/>
    <x v="2"/>
    <x v="0"/>
    <n v="389691"/>
  </r>
  <r>
    <x v="24"/>
    <x v="2"/>
    <x v="2"/>
    <x v="0"/>
    <n v="293045"/>
  </r>
  <r>
    <x v="24"/>
    <x v="3"/>
    <x v="2"/>
    <x v="0"/>
    <n v="111680"/>
  </r>
  <r>
    <x v="24"/>
    <x v="4"/>
    <x v="2"/>
    <x v="0"/>
    <n v="20208"/>
  </r>
  <r>
    <x v="24"/>
    <x v="5"/>
    <x v="2"/>
    <x v="0"/>
    <n v="3257"/>
  </r>
  <r>
    <x v="24"/>
    <x v="6"/>
    <x v="2"/>
    <x v="0"/>
    <n v="1614"/>
  </r>
  <r>
    <x v="25"/>
    <x v="0"/>
    <x v="2"/>
    <x v="0"/>
    <n v="360313"/>
  </r>
  <r>
    <x v="25"/>
    <x v="2"/>
    <x v="2"/>
    <x v="0"/>
    <n v="243194"/>
  </r>
  <r>
    <x v="25"/>
    <x v="3"/>
    <x v="2"/>
    <x v="0"/>
    <n v="117119"/>
  </r>
  <r>
    <x v="25"/>
    <x v="4"/>
    <x v="2"/>
    <x v="0"/>
    <n v="16067"/>
  </r>
  <r>
    <x v="25"/>
    <x v="5"/>
    <x v="2"/>
    <x v="0"/>
    <n v="3442"/>
  </r>
  <r>
    <x v="25"/>
    <x v="6"/>
    <x v="2"/>
    <x v="0"/>
    <n v="1414"/>
  </r>
  <r>
    <x v="30"/>
    <x v="0"/>
    <x v="3"/>
    <x v="2"/>
    <n v="253964"/>
  </r>
  <r>
    <x v="30"/>
    <x v="1"/>
    <x v="3"/>
    <x v="2"/>
    <n v="252018"/>
  </r>
  <r>
    <x v="30"/>
    <x v="2"/>
    <x v="3"/>
    <x v="2"/>
    <n v="193824"/>
  </r>
  <r>
    <x v="30"/>
    <x v="3"/>
    <x v="3"/>
    <x v="2"/>
    <n v="60140"/>
  </r>
  <r>
    <x v="30"/>
    <x v="6"/>
    <x v="3"/>
    <x v="2"/>
    <n v="702"/>
  </r>
  <r>
    <x v="31"/>
    <x v="0"/>
    <x v="3"/>
    <x v="2"/>
    <n v="669514"/>
  </r>
  <r>
    <x v="31"/>
    <x v="1"/>
    <x v="3"/>
    <x v="2"/>
    <n v="667105"/>
  </r>
  <r>
    <x v="31"/>
    <x v="2"/>
    <x v="3"/>
    <x v="2"/>
    <n v="535295"/>
  </r>
  <r>
    <x v="31"/>
    <x v="3"/>
    <x v="3"/>
    <x v="2"/>
    <n v="134219"/>
  </r>
  <r>
    <x v="31"/>
    <x v="6"/>
    <x v="3"/>
    <x v="2"/>
    <n v="1937"/>
  </r>
  <r>
    <x v="32"/>
    <x v="0"/>
    <x v="3"/>
    <x v="2"/>
    <n v="630730"/>
  </r>
  <r>
    <x v="32"/>
    <x v="1"/>
    <x v="3"/>
    <x v="2"/>
    <n v="630729"/>
  </r>
  <r>
    <x v="32"/>
    <x v="2"/>
    <x v="3"/>
    <x v="2"/>
    <n v="497572"/>
  </r>
  <r>
    <x v="32"/>
    <x v="3"/>
    <x v="3"/>
    <x v="2"/>
    <n v="133158"/>
  </r>
  <r>
    <x v="32"/>
    <x v="6"/>
    <x v="3"/>
    <x v="2"/>
    <n v="2013"/>
  </r>
  <r>
    <x v="33"/>
    <x v="0"/>
    <x v="3"/>
    <x v="2"/>
    <n v="658090"/>
  </r>
  <r>
    <x v="33"/>
    <x v="1"/>
    <x v="3"/>
    <x v="2"/>
    <n v="654515"/>
  </r>
  <r>
    <x v="33"/>
    <x v="2"/>
    <x v="3"/>
    <x v="2"/>
    <n v="404679"/>
  </r>
  <r>
    <x v="33"/>
    <x v="3"/>
    <x v="3"/>
    <x v="2"/>
    <n v="253411"/>
  </r>
  <r>
    <x v="33"/>
    <x v="6"/>
    <x v="3"/>
    <x v="2"/>
    <n v="2020"/>
  </r>
  <r>
    <x v="34"/>
    <x v="0"/>
    <x v="3"/>
    <x v="2"/>
    <n v="668575"/>
  </r>
  <r>
    <x v="34"/>
    <x v="1"/>
    <x v="3"/>
    <x v="2"/>
    <n v="664883"/>
  </r>
  <r>
    <x v="34"/>
    <x v="2"/>
    <x v="3"/>
    <x v="2"/>
    <n v="386743"/>
  </r>
  <r>
    <x v="34"/>
    <x v="3"/>
    <x v="3"/>
    <x v="2"/>
    <n v="281833"/>
  </r>
  <r>
    <x v="34"/>
    <x v="6"/>
    <x v="3"/>
    <x v="2"/>
    <n v="1997"/>
  </r>
  <r>
    <x v="35"/>
    <x v="0"/>
    <x v="3"/>
    <x v="2"/>
    <n v="685164"/>
  </r>
  <r>
    <x v="35"/>
    <x v="1"/>
    <x v="3"/>
    <x v="2"/>
    <n v="677182"/>
  </r>
  <r>
    <x v="35"/>
    <x v="2"/>
    <x v="3"/>
    <x v="2"/>
    <n v="366514"/>
  </r>
  <r>
    <x v="35"/>
    <x v="3"/>
    <x v="3"/>
    <x v="2"/>
    <n v="318651"/>
  </r>
  <r>
    <x v="35"/>
    <x v="6"/>
    <x v="3"/>
    <x v="2"/>
    <n v="2048"/>
  </r>
  <r>
    <x v="36"/>
    <x v="0"/>
    <x v="3"/>
    <x v="2"/>
    <n v="710140"/>
  </r>
  <r>
    <x v="36"/>
    <x v="1"/>
    <x v="3"/>
    <x v="2"/>
    <n v="697571"/>
  </r>
  <r>
    <x v="36"/>
    <x v="2"/>
    <x v="3"/>
    <x v="2"/>
    <n v="460020"/>
  </r>
  <r>
    <x v="36"/>
    <x v="3"/>
    <x v="3"/>
    <x v="2"/>
    <n v="250120"/>
  </r>
  <r>
    <x v="36"/>
    <x v="6"/>
    <x v="3"/>
    <x v="2"/>
    <n v="2024"/>
  </r>
  <r>
    <x v="37"/>
    <x v="0"/>
    <x v="3"/>
    <x v="2"/>
    <n v="638179"/>
  </r>
  <r>
    <x v="37"/>
    <x v="1"/>
    <x v="3"/>
    <x v="2"/>
    <n v="634555"/>
  </r>
  <r>
    <x v="37"/>
    <x v="2"/>
    <x v="3"/>
    <x v="2"/>
    <n v="435653"/>
  </r>
  <r>
    <x v="37"/>
    <x v="3"/>
    <x v="3"/>
    <x v="2"/>
    <n v="202526"/>
  </r>
  <r>
    <x v="37"/>
    <x v="6"/>
    <x v="3"/>
    <x v="2"/>
    <n v="1878"/>
  </r>
  <r>
    <x v="38"/>
    <x v="0"/>
    <x v="3"/>
    <x v="2"/>
    <n v="618745"/>
  </r>
  <r>
    <x v="38"/>
    <x v="1"/>
    <x v="3"/>
    <x v="2"/>
    <n v="617432"/>
  </r>
  <r>
    <x v="38"/>
    <x v="2"/>
    <x v="3"/>
    <x v="2"/>
    <n v="425702"/>
  </r>
  <r>
    <x v="38"/>
    <x v="3"/>
    <x v="3"/>
    <x v="2"/>
    <n v="193043"/>
  </r>
  <r>
    <x v="38"/>
    <x v="6"/>
    <x v="3"/>
    <x v="2"/>
    <n v="1934"/>
  </r>
  <r>
    <x v="39"/>
    <x v="0"/>
    <x v="3"/>
    <x v="2"/>
    <n v="568912"/>
  </r>
  <r>
    <x v="39"/>
    <x v="1"/>
    <x v="3"/>
    <x v="2"/>
    <n v="568255"/>
  </r>
  <r>
    <x v="39"/>
    <x v="2"/>
    <x v="3"/>
    <x v="2"/>
    <n v="394969"/>
  </r>
  <r>
    <x v="39"/>
    <x v="3"/>
    <x v="3"/>
    <x v="2"/>
    <n v="173943"/>
  </r>
  <r>
    <x v="39"/>
    <x v="6"/>
    <x v="3"/>
    <x v="2"/>
    <n v="1841"/>
  </r>
  <r>
    <x v="40"/>
    <x v="0"/>
    <x v="3"/>
    <x v="2"/>
    <n v="601471"/>
  </r>
  <r>
    <x v="40"/>
    <x v="1"/>
    <x v="3"/>
    <x v="2"/>
    <n v="592719"/>
  </r>
  <r>
    <x v="40"/>
    <x v="2"/>
    <x v="3"/>
    <x v="2"/>
    <n v="360398"/>
  </r>
  <r>
    <x v="40"/>
    <x v="3"/>
    <x v="3"/>
    <x v="2"/>
    <n v="241073"/>
  </r>
  <r>
    <x v="40"/>
    <x v="6"/>
    <x v="3"/>
    <x v="2"/>
    <n v="1934"/>
  </r>
  <r>
    <x v="41"/>
    <x v="0"/>
    <x v="3"/>
    <x v="2"/>
    <n v="630978"/>
  </r>
  <r>
    <x v="41"/>
    <x v="1"/>
    <x v="3"/>
    <x v="2"/>
    <n v="618836"/>
  </r>
  <r>
    <x v="41"/>
    <x v="2"/>
    <x v="3"/>
    <x v="2"/>
    <n v="351769"/>
  </r>
  <r>
    <x v="41"/>
    <x v="3"/>
    <x v="3"/>
    <x v="2"/>
    <n v="279209"/>
  </r>
  <r>
    <x v="41"/>
    <x v="6"/>
    <x v="3"/>
    <x v="2"/>
    <n v="2004"/>
  </r>
  <r>
    <x v="42"/>
    <x v="1"/>
    <x v="3"/>
    <x v="2"/>
    <n v="685068"/>
  </r>
  <r>
    <x v="42"/>
    <x v="0"/>
    <x v="3"/>
    <x v="2"/>
    <n v="685068"/>
  </r>
  <r>
    <x v="42"/>
    <x v="2"/>
    <x v="3"/>
    <x v="2"/>
    <n v="406504"/>
  </r>
  <r>
    <x v="42"/>
    <x v="3"/>
    <x v="3"/>
    <x v="2"/>
    <n v="278564"/>
  </r>
  <r>
    <x v="42"/>
    <x v="6"/>
    <x v="3"/>
    <x v="2"/>
    <n v="2100"/>
  </r>
  <r>
    <x v="43"/>
    <x v="1"/>
    <x v="3"/>
    <x v="2"/>
    <n v="718495"/>
  </r>
  <r>
    <x v="43"/>
    <x v="0"/>
    <x v="3"/>
    <x v="2"/>
    <n v="718495"/>
  </r>
  <r>
    <x v="43"/>
    <x v="2"/>
    <x v="3"/>
    <x v="2"/>
    <n v="487701"/>
  </r>
  <r>
    <x v="43"/>
    <x v="3"/>
    <x v="3"/>
    <x v="2"/>
    <n v="230795"/>
  </r>
  <r>
    <x v="43"/>
    <x v="6"/>
    <x v="3"/>
    <x v="2"/>
    <n v="2027"/>
  </r>
  <r>
    <x v="44"/>
    <x v="0"/>
    <x v="3"/>
    <x v="2"/>
    <n v="541998"/>
  </r>
  <r>
    <x v="44"/>
    <x v="1"/>
    <x v="3"/>
    <x v="2"/>
    <n v="539756"/>
  </r>
  <r>
    <x v="44"/>
    <x v="2"/>
    <x v="3"/>
    <x v="2"/>
    <n v="387178"/>
  </r>
  <r>
    <x v="44"/>
    <x v="3"/>
    <x v="3"/>
    <x v="2"/>
    <n v="154821"/>
  </r>
  <r>
    <x v="44"/>
    <x v="6"/>
    <x v="3"/>
    <x v="2"/>
    <n v="1649"/>
  </r>
  <r>
    <x v="45"/>
    <x v="0"/>
    <x v="3"/>
    <x v="2"/>
    <n v="640577"/>
  </r>
  <r>
    <x v="45"/>
    <x v="1"/>
    <x v="3"/>
    <x v="2"/>
    <n v="633817"/>
  </r>
  <r>
    <x v="45"/>
    <x v="2"/>
    <x v="3"/>
    <x v="2"/>
    <n v="426337"/>
  </r>
  <r>
    <x v="45"/>
    <x v="3"/>
    <x v="3"/>
    <x v="2"/>
    <n v="214241"/>
  </r>
  <r>
    <x v="45"/>
    <x v="6"/>
    <x v="3"/>
    <x v="2"/>
    <n v="2095"/>
  </r>
  <r>
    <x v="46"/>
    <x v="1"/>
    <x v="3"/>
    <x v="2"/>
    <n v="606140"/>
  </r>
  <r>
    <x v="46"/>
    <x v="0"/>
    <x v="3"/>
    <x v="2"/>
    <n v="606140"/>
  </r>
  <r>
    <x v="46"/>
    <x v="2"/>
    <x v="3"/>
    <x v="2"/>
    <n v="416767"/>
  </r>
  <r>
    <x v="46"/>
    <x v="3"/>
    <x v="3"/>
    <x v="2"/>
    <n v="189373"/>
  </r>
  <r>
    <x v="46"/>
    <x v="6"/>
    <x v="3"/>
    <x v="2"/>
    <n v="1995"/>
  </r>
  <r>
    <x v="47"/>
    <x v="0"/>
    <x v="3"/>
    <x v="2"/>
    <n v="546154"/>
  </r>
  <r>
    <x v="47"/>
    <x v="1"/>
    <x v="3"/>
    <x v="2"/>
    <n v="541891"/>
  </r>
  <r>
    <x v="47"/>
    <x v="2"/>
    <x v="3"/>
    <x v="2"/>
    <n v="341518"/>
  </r>
  <r>
    <x v="47"/>
    <x v="3"/>
    <x v="3"/>
    <x v="2"/>
    <n v="204636"/>
  </r>
  <r>
    <x v="47"/>
    <x v="6"/>
    <x v="3"/>
    <x v="2"/>
    <n v="1912"/>
  </r>
  <r>
    <x v="48"/>
    <x v="0"/>
    <x v="3"/>
    <x v="2"/>
    <n v="440267"/>
  </r>
  <r>
    <x v="48"/>
    <x v="1"/>
    <x v="3"/>
    <x v="2"/>
    <n v="434312"/>
  </r>
  <r>
    <x v="48"/>
    <x v="2"/>
    <x v="3"/>
    <x v="2"/>
    <n v="243260"/>
  </r>
  <r>
    <x v="48"/>
    <x v="3"/>
    <x v="3"/>
    <x v="2"/>
    <n v="197007"/>
  </r>
  <r>
    <x v="48"/>
    <x v="6"/>
    <x v="3"/>
    <x v="2"/>
    <n v="1494"/>
  </r>
  <r>
    <x v="49"/>
    <x v="0"/>
    <x v="3"/>
    <x v="2"/>
    <n v="635951"/>
  </r>
  <r>
    <x v="49"/>
    <x v="1"/>
    <x v="3"/>
    <x v="2"/>
    <n v="631111"/>
  </r>
  <r>
    <x v="49"/>
    <x v="2"/>
    <x v="3"/>
    <x v="2"/>
    <n v="419342"/>
  </r>
  <r>
    <x v="49"/>
    <x v="3"/>
    <x v="3"/>
    <x v="2"/>
    <n v="216610"/>
  </r>
  <r>
    <x v="49"/>
    <x v="6"/>
    <x v="3"/>
    <x v="2"/>
    <n v="2139"/>
  </r>
  <r>
    <x v="50"/>
    <x v="0"/>
    <x v="3"/>
    <x v="2"/>
    <n v="640961"/>
  </r>
  <r>
    <x v="50"/>
    <x v="1"/>
    <x v="3"/>
    <x v="2"/>
    <n v="634309"/>
  </r>
  <r>
    <x v="50"/>
    <x v="2"/>
    <x v="3"/>
    <x v="2"/>
    <n v="399588"/>
  </r>
  <r>
    <x v="50"/>
    <x v="3"/>
    <x v="3"/>
    <x v="2"/>
    <n v="241373"/>
  </r>
  <r>
    <x v="50"/>
    <x v="6"/>
    <x v="3"/>
    <x v="2"/>
    <n v="2029"/>
  </r>
  <r>
    <x v="51"/>
    <x v="0"/>
    <x v="3"/>
    <x v="2"/>
    <n v="573564"/>
  </r>
  <r>
    <x v="51"/>
    <x v="1"/>
    <x v="3"/>
    <x v="2"/>
    <n v="552521"/>
  </r>
  <r>
    <x v="51"/>
    <x v="2"/>
    <x v="3"/>
    <x v="2"/>
    <n v="422663"/>
  </r>
  <r>
    <x v="51"/>
    <x v="3"/>
    <x v="3"/>
    <x v="2"/>
    <n v="150901"/>
  </r>
  <r>
    <x v="51"/>
    <x v="6"/>
    <x v="3"/>
    <x v="2"/>
    <n v="1817"/>
  </r>
  <r>
    <x v="52"/>
    <x v="1"/>
    <x v="3"/>
    <x v="2"/>
    <n v="576853"/>
  </r>
  <r>
    <x v="52"/>
    <x v="0"/>
    <x v="3"/>
    <x v="2"/>
    <n v="576853"/>
  </r>
  <r>
    <x v="52"/>
    <x v="2"/>
    <x v="3"/>
    <x v="2"/>
    <n v="434021"/>
  </r>
  <r>
    <x v="52"/>
    <x v="3"/>
    <x v="3"/>
    <x v="2"/>
    <n v="142832"/>
  </r>
  <r>
    <x v="52"/>
    <x v="6"/>
    <x v="3"/>
    <x v="2"/>
    <n v="1972"/>
  </r>
  <r>
    <x v="53"/>
    <x v="1"/>
    <x v="3"/>
    <x v="2"/>
    <n v="532411"/>
  </r>
  <r>
    <x v="53"/>
    <x v="0"/>
    <x v="3"/>
    <x v="2"/>
    <n v="532411"/>
  </r>
  <r>
    <x v="53"/>
    <x v="2"/>
    <x v="3"/>
    <x v="2"/>
    <n v="374744"/>
  </r>
  <r>
    <x v="53"/>
    <x v="3"/>
    <x v="3"/>
    <x v="2"/>
    <n v="157667"/>
  </r>
  <r>
    <x v="53"/>
    <x v="6"/>
    <x v="3"/>
    <x v="2"/>
    <n v="1903"/>
  </r>
  <r>
    <x v="54"/>
    <x v="1"/>
    <x v="3"/>
    <x v="2"/>
    <n v="568197"/>
  </r>
  <r>
    <x v="54"/>
    <x v="0"/>
    <x v="3"/>
    <x v="2"/>
    <n v="568197"/>
  </r>
  <r>
    <x v="54"/>
    <x v="2"/>
    <x v="3"/>
    <x v="2"/>
    <n v="376837"/>
  </r>
  <r>
    <x v="54"/>
    <x v="3"/>
    <x v="3"/>
    <x v="2"/>
    <n v="191360"/>
  </r>
  <r>
    <x v="54"/>
    <x v="6"/>
    <x v="3"/>
    <x v="2"/>
    <n v="2038"/>
  </r>
  <r>
    <x v="55"/>
    <x v="0"/>
    <x v="3"/>
    <x v="2"/>
    <n v="597799"/>
  </r>
  <r>
    <x v="55"/>
    <x v="1"/>
    <x v="3"/>
    <x v="2"/>
    <n v="592372"/>
  </r>
  <r>
    <x v="55"/>
    <x v="2"/>
    <x v="3"/>
    <x v="2"/>
    <n v="377779"/>
  </r>
  <r>
    <x v="55"/>
    <x v="3"/>
    <x v="3"/>
    <x v="2"/>
    <n v="220021"/>
  </r>
  <r>
    <x v="55"/>
    <x v="6"/>
    <x v="3"/>
    <x v="2"/>
    <n v="2058"/>
  </r>
  <r>
    <x v="56"/>
    <x v="1"/>
    <x v="3"/>
    <x v="2"/>
    <n v="593639"/>
  </r>
  <r>
    <x v="56"/>
    <x v="0"/>
    <x v="3"/>
    <x v="2"/>
    <n v="593639"/>
  </r>
  <r>
    <x v="56"/>
    <x v="2"/>
    <x v="3"/>
    <x v="2"/>
    <n v="349747"/>
  </r>
  <r>
    <x v="56"/>
    <x v="3"/>
    <x v="3"/>
    <x v="2"/>
    <n v="243892"/>
  </r>
  <r>
    <x v="56"/>
    <x v="6"/>
    <x v="3"/>
    <x v="2"/>
    <n v="1840"/>
  </r>
  <r>
    <x v="57"/>
    <x v="3"/>
    <x v="3"/>
    <x v="2"/>
    <n v="0"/>
  </r>
  <r>
    <x v="57"/>
    <x v="2"/>
    <x v="3"/>
    <x v="2"/>
    <n v="0"/>
  </r>
  <r>
    <x v="57"/>
    <x v="6"/>
    <x v="3"/>
    <x v="2"/>
    <n v="0"/>
  </r>
  <r>
    <x v="57"/>
    <x v="0"/>
    <x v="3"/>
    <x v="2"/>
    <n v="0"/>
  </r>
  <r>
    <x v="58"/>
    <x v="3"/>
    <x v="3"/>
    <x v="2"/>
    <n v="0"/>
  </r>
  <r>
    <x v="58"/>
    <x v="2"/>
    <x v="3"/>
    <x v="2"/>
    <n v="0"/>
  </r>
  <r>
    <x v="58"/>
    <x v="6"/>
    <x v="3"/>
    <x v="2"/>
    <n v="0"/>
  </r>
  <r>
    <x v="58"/>
    <x v="0"/>
    <x v="3"/>
    <x v="2"/>
    <n v="0"/>
  </r>
  <r>
    <x v="59"/>
    <x v="3"/>
    <x v="3"/>
    <x v="2"/>
    <n v="0"/>
  </r>
  <r>
    <x v="59"/>
    <x v="2"/>
    <x v="3"/>
    <x v="2"/>
    <n v="0"/>
  </r>
  <r>
    <x v="59"/>
    <x v="6"/>
    <x v="3"/>
    <x v="2"/>
    <n v="0"/>
  </r>
  <r>
    <x v="59"/>
    <x v="0"/>
    <x v="3"/>
    <x v="2"/>
    <n v="0"/>
  </r>
  <r>
    <x v="60"/>
    <x v="3"/>
    <x v="3"/>
    <x v="2"/>
    <n v="0"/>
  </r>
  <r>
    <x v="60"/>
    <x v="2"/>
    <x v="3"/>
    <x v="2"/>
    <n v="0"/>
  </r>
  <r>
    <x v="60"/>
    <x v="6"/>
    <x v="3"/>
    <x v="2"/>
    <n v="0"/>
  </r>
  <r>
    <x v="60"/>
    <x v="0"/>
    <x v="3"/>
    <x v="2"/>
    <n v="0"/>
  </r>
  <r>
    <x v="0"/>
    <x v="3"/>
    <x v="3"/>
    <x v="2"/>
    <n v="0"/>
  </r>
  <r>
    <x v="0"/>
    <x v="2"/>
    <x v="3"/>
    <x v="2"/>
    <n v="0"/>
  </r>
  <r>
    <x v="0"/>
    <x v="6"/>
    <x v="3"/>
    <x v="2"/>
    <n v="0"/>
  </r>
  <r>
    <x v="0"/>
    <x v="0"/>
    <x v="3"/>
    <x v="2"/>
    <n v="0"/>
  </r>
  <r>
    <x v="57"/>
    <x v="1"/>
    <x v="4"/>
    <x v="3"/>
    <n v="659899"/>
  </r>
  <r>
    <x v="57"/>
    <x v="0"/>
    <x v="4"/>
    <x v="3"/>
    <n v="659899"/>
  </r>
  <r>
    <x v="57"/>
    <x v="3"/>
    <x v="4"/>
    <x v="3"/>
    <n v="467602"/>
  </r>
  <r>
    <x v="57"/>
    <x v="2"/>
    <x v="4"/>
    <x v="3"/>
    <n v="192297"/>
  </r>
  <r>
    <x v="57"/>
    <x v="5"/>
    <x v="4"/>
    <x v="3"/>
    <n v="24209"/>
  </r>
  <r>
    <x v="57"/>
    <x v="4"/>
    <x v="4"/>
    <x v="3"/>
    <n v="19582"/>
  </r>
  <r>
    <x v="57"/>
    <x v="6"/>
    <x v="4"/>
    <x v="3"/>
    <n v="879"/>
  </r>
  <r>
    <x v="58"/>
    <x v="1"/>
    <x v="4"/>
    <x v="3"/>
    <n v="578431"/>
  </r>
  <r>
    <x v="58"/>
    <x v="0"/>
    <x v="4"/>
    <x v="3"/>
    <n v="578431"/>
  </r>
  <r>
    <x v="58"/>
    <x v="3"/>
    <x v="4"/>
    <x v="3"/>
    <n v="372360"/>
  </r>
  <r>
    <x v="58"/>
    <x v="2"/>
    <x v="4"/>
    <x v="3"/>
    <n v="206071"/>
  </r>
  <r>
    <x v="58"/>
    <x v="4"/>
    <x v="4"/>
    <x v="3"/>
    <n v="23315"/>
  </r>
  <r>
    <x v="58"/>
    <x v="5"/>
    <x v="4"/>
    <x v="3"/>
    <n v="22853"/>
  </r>
  <r>
    <x v="58"/>
    <x v="6"/>
    <x v="4"/>
    <x v="3"/>
    <n v="973"/>
  </r>
  <r>
    <x v="59"/>
    <x v="1"/>
    <x v="4"/>
    <x v="3"/>
    <n v="401473"/>
  </r>
  <r>
    <x v="59"/>
    <x v="0"/>
    <x v="4"/>
    <x v="3"/>
    <n v="401473"/>
  </r>
  <r>
    <x v="59"/>
    <x v="3"/>
    <x v="4"/>
    <x v="3"/>
    <n v="243019"/>
  </r>
  <r>
    <x v="59"/>
    <x v="2"/>
    <x v="4"/>
    <x v="3"/>
    <n v="158454"/>
  </r>
  <r>
    <x v="59"/>
    <x v="4"/>
    <x v="4"/>
    <x v="3"/>
    <n v="19524"/>
  </r>
  <r>
    <x v="59"/>
    <x v="5"/>
    <x v="4"/>
    <x v="3"/>
    <n v="15440"/>
  </r>
  <r>
    <x v="59"/>
    <x v="6"/>
    <x v="4"/>
    <x v="3"/>
    <n v="823"/>
  </r>
  <r>
    <x v="60"/>
    <x v="0"/>
    <x v="4"/>
    <x v="3"/>
    <n v="414805"/>
  </r>
  <r>
    <x v="60"/>
    <x v="1"/>
    <x v="4"/>
    <x v="3"/>
    <n v="413049"/>
  </r>
  <r>
    <x v="60"/>
    <x v="3"/>
    <x v="4"/>
    <x v="3"/>
    <n v="239017"/>
  </r>
  <r>
    <x v="60"/>
    <x v="2"/>
    <x v="4"/>
    <x v="3"/>
    <n v="175788"/>
  </r>
  <r>
    <x v="60"/>
    <x v="4"/>
    <x v="4"/>
    <x v="3"/>
    <n v="21327"/>
  </r>
  <r>
    <x v="60"/>
    <x v="5"/>
    <x v="4"/>
    <x v="3"/>
    <n v="16951"/>
  </r>
  <r>
    <x v="60"/>
    <x v="6"/>
    <x v="4"/>
    <x v="3"/>
    <n v="1039"/>
  </r>
  <r>
    <x v="0"/>
    <x v="0"/>
    <x v="4"/>
    <x v="3"/>
    <n v="425930"/>
  </r>
  <r>
    <x v="0"/>
    <x v="1"/>
    <x v="4"/>
    <x v="3"/>
    <n v="425718"/>
  </r>
  <r>
    <x v="0"/>
    <x v="3"/>
    <x v="4"/>
    <x v="3"/>
    <n v="255835"/>
  </r>
  <r>
    <x v="0"/>
    <x v="2"/>
    <x v="4"/>
    <x v="3"/>
    <n v="170095"/>
  </r>
  <r>
    <x v="0"/>
    <x v="4"/>
    <x v="4"/>
    <x v="3"/>
    <n v="21590"/>
  </r>
  <r>
    <x v="0"/>
    <x v="5"/>
    <x v="4"/>
    <x v="3"/>
    <n v="15952"/>
  </r>
  <r>
    <x v="0"/>
    <x v="6"/>
    <x v="4"/>
    <x v="3"/>
    <n v="1208"/>
  </r>
  <r>
    <x v="1"/>
    <x v="1"/>
    <x v="4"/>
    <x v="3"/>
    <n v="462919"/>
  </r>
  <r>
    <x v="1"/>
    <x v="0"/>
    <x v="4"/>
    <x v="3"/>
    <n v="462919"/>
  </r>
  <r>
    <x v="1"/>
    <x v="3"/>
    <x v="4"/>
    <x v="3"/>
    <n v="256363"/>
  </r>
  <r>
    <x v="1"/>
    <x v="2"/>
    <x v="4"/>
    <x v="3"/>
    <n v="206556"/>
  </r>
  <r>
    <x v="1"/>
    <x v="4"/>
    <x v="4"/>
    <x v="3"/>
    <n v="27826"/>
  </r>
  <r>
    <x v="1"/>
    <x v="5"/>
    <x v="4"/>
    <x v="3"/>
    <n v="14370"/>
  </r>
  <r>
    <x v="1"/>
    <x v="6"/>
    <x v="4"/>
    <x v="3"/>
    <n v="1362"/>
  </r>
  <r>
    <x v="2"/>
    <x v="0"/>
    <x v="4"/>
    <x v="3"/>
    <n v="380099"/>
  </r>
  <r>
    <x v="2"/>
    <x v="1"/>
    <x v="4"/>
    <x v="3"/>
    <n v="377020"/>
  </r>
  <r>
    <x v="2"/>
    <x v="3"/>
    <x v="4"/>
    <x v="3"/>
    <n v="227485"/>
  </r>
  <r>
    <x v="2"/>
    <x v="2"/>
    <x v="4"/>
    <x v="3"/>
    <n v="152614"/>
  </r>
  <r>
    <x v="2"/>
    <x v="4"/>
    <x v="4"/>
    <x v="3"/>
    <n v="20699"/>
  </r>
  <r>
    <x v="2"/>
    <x v="5"/>
    <x v="4"/>
    <x v="3"/>
    <n v="13332"/>
  </r>
  <r>
    <x v="2"/>
    <x v="6"/>
    <x v="4"/>
    <x v="3"/>
    <n v="1105"/>
  </r>
  <r>
    <x v="3"/>
    <x v="0"/>
    <x v="4"/>
    <x v="3"/>
    <n v="520153"/>
  </r>
  <r>
    <x v="3"/>
    <x v="1"/>
    <x v="4"/>
    <x v="3"/>
    <n v="515322"/>
  </r>
  <r>
    <x v="3"/>
    <x v="3"/>
    <x v="4"/>
    <x v="3"/>
    <n v="383068"/>
  </r>
  <r>
    <x v="3"/>
    <x v="2"/>
    <x v="4"/>
    <x v="3"/>
    <n v="137085"/>
  </r>
  <r>
    <x v="3"/>
    <x v="5"/>
    <x v="4"/>
    <x v="3"/>
    <n v="18844"/>
  </r>
  <r>
    <x v="3"/>
    <x v="4"/>
    <x v="4"/>
    <x v="3"/>
    <n v="17306"/>
  </r>
  <r>
    <x v="3"/>
    <x v="6"/>
    <x v="4"/>
    <x v="3"/>
    <n v="1187"/>
  </r>
  <r>
    <x v="4"/>
    <x v="1"/>
    <x v="4"/>
    <x v="3"/>
    <n v="550901"/>
  </r>
  <r>
    <x v="4"/>
    <x v="0"/>
    <x v="4"/>
    <x v="3"/>
    <n v="550901"/>
  </r>
  <r>
    <x v="4"/>
    <x v="3"/>
    <x v="4"/>
    <x v="3"/>
    <n v="354113"/>
  </r>
  <r>
    <x v="4"/>
    <x v="2"/>
    <x v="4"/>
    <x v="3"/>
    <n v="196788"/>
  </r>
  <r>
    <x v="4"/>
    <x v="4"/>
    <x v="4"/>
    <x v="3"/>
    <n v="24591"/>
  </r>
  <r>
    <x v="4"/>
    <x v="5"/>
    <x v="4"/>
    <x v="3"/>
    <n v="17281"/>
  </r>
  <r>
    <x v="4"/>
    <x v="6"/>
    <x v="4"/>
    <x v="3"/>
    <n v="1244"/>
  </r>
  <r>
    <x v="5"/>
    <x v="0"/>
    <x v="4"/>
    <x v="3"/>
    <n v="408264"/>
  </r>
  <r>
    <x v="5"/>
    <x v="1"/>
    <x v="4"/>
    <x v="3"/>
    <n v="406774"/>
  </r>
  <r>
    <x v="5"/>
    <x v="3"/>
    <x v="4"/>
    <x v="3"/>
    <n v="210681"/>
  </r>
  <r>
    <x v="5"/>
    <x v="2"/>
    <x v="4"/>
    <x v="3"/>
    <n v="197583"/>
  </r>
  <r>
    <x v="5"/>
    <x v="4"/>
    <x v="4"/>
    <x v="3"/>
    <n v="25136"/>
  </r>
  <r>
    <x v="5"/>
    <x v="5"/>
    <x v="4"/>
    <x v="3"/>
    <n v="11002"/>
  </r>
  <r>
    <x v="5"/>
    <x v="6"/>
    <x v="4"/>
    <x v="3"/>
    <n v="1042"/>
  </r>
  <r>
    <x v="6"/>
    <x v="0"/>
    <x v="4"/>
    <x v="3"/>
    <n v="410038"/>
  </r>
  <r>
    <x v="6"/>
    <x v="1"/>
    <x v="4"/>
    <x v="3"/>
    <n v="407542"/>
  </r>
  <r>
    <x v="6"/>
    <x v="3"/>
    <x v="4"/>
    <x v="3"/>
    <n v="215316"/>
  </r>
  <r>
    <x v="6"/>
    <x v="2"/>
    <x v="4"/>
    <x v="3"/>
    <n v="194722"/>
  </r>
  <r>
    <x v="6"/>
    <x v="4"/>
    <x v="4"/>
    <x v="3"/>
    <n v="24498"/>
  </r>
  <r>
    <x v="6"/>
    <x v="5"/>
    <x v="4"/>
    <x v="3"/>
    <n v="11749"/>
  </r>
  <r>
    <x v="6"/>
    <x v="6"/>
    <x v="4"/>
    <x v="3"/>
    <n v="1078"/>
  </r>
  <r>
    <x v="7"/>
    <x v="0"/>
    <x v="4"/>
    <x v="3"/>
    <n v="411997"/>
  </r>
  <r>
    <x v="7"/>
    <x v="1"/>
    <x v="4"/>
    <x v="3"/>
    <n v="405239"/>
  </r>
  <r>
    <x v="7"/>
    <x v="2"/>
    <x v="4"/>
    <x v="3"/>
    <n v="242778"/>
  </r>
  <r>
    <x v="7"/>
    <x v="3"/>
    <x v="4"/>
    <x v="3"/>
    <n v="169219"/>
  </r>
  <r>
    <x v="7"/>
    <x v="4"/>
    <x v="4"/>
    <x v="3"/>
    <n v="30877"/>
  </r>
  <r>
    <x v="7"/>
    <x v="5"/>
    <x v="4"/>
    <x v="3"/>
    <n v="9750"/>
  </r>
  <r>
    <x v="7"/>
    <x v="6"/>
    <x v="4"/>
    <x v="3"/>
    <n v="1225"/>
  </r>
  <r>
    <x v="8"/>
    <x v="1"/>
    <x v="4"/>
    <x v="3"/>
    <n v="376712"/>
  </r>
  <r>
    <x v="8"/>
    <x v="0"/>
    <x v="4"/>
    <x v="3"/>
    <n v="376712"/>
  </r>
  <r>
    <x v="8"/>
    <x v="2"/>
    <x v="4"/>
    <x v="3"/>
    <n v="210748"/>
  </r>
  <r>
    <x v="8"/>
    <x v="3"/>
    <x v="4"/>
    <x v="3"/>
    <n v="165964"/>
  </r>
  <r>
    <x v="8"/>
    <x v="4"/>
    <x v="4"/>
    <x v="3"/>
    <n v="26642"/>
  </r>
  <r>
    <x v="8"/>
    <x v="5"/>
    <x v="4"/>
    <x v="3"/>
    <n v="9771"/>
  </r>
  <r>
    <x v="8"/>
    <x v="6"/>
    <x v="4"/>
    <x v="3"/>
    <n v="1176"/>
  </r>
  <r>
    <x v="9"/>
    <x v="0"/>
    <x v="4"/>
    <x v="3"/>
    <n v="457370"/>
  </r>
  <r>
    <x v="9"/>
    <x v="1"/>
    <x v="4"/>
    <x v="3"/>
    <n v="452219"/>
  </r>
  <r>
    <x v="9"/>
    <x v="3"/>
    <x v="4"/>
    <x v="3"/>
    <n v="237345"/>
  </r>
  <r>
    <x v="9"/>
    <x v="2"/>
    <x v="4"/>
    <x v="3"/>
    <n v="220026"/>
  </r>
  <r>
    <x v="9"/>
    <x v="4"/>
    <x v="4"/>
    <x v="3"/>
    <n v="27856"/>
  </r>
  <r>
    <x v="9"/>
    <x v="5"/>
    <x v="4"/>
    <x v="3"/>
    <n v="15024"/>
  </r>
  <r>
    <x v="9"/>
    <x v="6"/>
    <x v="4"/>
    <x v="3"/>
    <n v="1346"/>
  </r>
  <r>
    <x v="10"/>
    <x v="1"/>
    <x v="4"/>
    <x v="3"/>
    <n v="500797"/>
  </r>
  <r>
    <x v="10"/>
    <x v="0"/>
    <x v="4"/>
    <x v="3"/>
    <n v="500797"/>
  </r>
  <r>
    <x v="10"/>
    <x v="3"/>
    <x v="4"/>
    <x v="3"/>
    <n v="281107"/>
  </r>
  <r>
    <x v="10"/>
    <x v="2"/>
    <x v="4"/>
    <x v="3"/>
    <n v="219690"/>
  </r>
  <r>
    <x v="10"/>
    <x v="4"/>
    <x v="4"/>
    <x v="3"/>
    <n v="25682"/>
  </r>
  <r>
    <x v="10"/>
    <x v="5"/>
    <x v="4"/>
    <x v="3"/>
    <n v="17780"/>
  </r>
  <r>
    <x v="10"/>
    <x v="6"/>
    <x v="4"/>
    <x v="3"/>
    <n v="1286"/>
  </r>
  <r>
    <x v="11"/>
    <x v="1"/>
    <x v="4"/>
    <x v="3"/>
    <n v="506557"/>
  </r>
  <r>
    <x v="11"/>
    <x v="0"/>
    <x v="4"/>
    <x v="3"/>
    <n v="506557"/>
  </r>
  <r>
    <x v="11"/>
    <x v="3"/>
    <x v="4"/>
    <x v="3"/>
    <n v="279226"/>
  </r>
  <r>
    <x v="11"/>
    <x v="2"/>
    <x v="4"/>
    <x v="3"/>
    <n v="227331"/>
  </r>
  <r>
    <x v="11"/>
    <x v="4"/>
    <x v="4"/>
    <x v="3"/>
    <n v="27542"/>
  </r>
  <r>
    <x v="11"/>
    <x v="5"/>
    <x v="4"/>
    <x v="3"/>
    <n v="17111"/>
  </r>
  <r>
    <x v="11"/>
    <x v="6"/>
    <x v="4"/>
    <x v="3"/>
    <n v="1256"/>
  </r>
  <r>
    <x v="12"/>
    <x v="0"/>
    <x v="4"/>
    <x v="3"/>
    <n v="414740"/>
  </r>
  <r>
    <x v="12"/>
    <x v="1"/>
    <x v="4"/>
    <x v="3"/>
    <n v="408635"/>
  </r>
  <r>
    <x v="12"/>
    <x v="3"/>
    <x v="4"/>
    <x v="3"/>
    <n v="230945"/>
  </r>
  <r>
    <x v="12"/>
    <x v="2"/>
    <x v="4"/>
    <x v="3"/>
    <n v="183795"/>
  </r>
  <r>
    <x v="12"/>
    <x v="4"/>
    <x v="4"/>
    <x v="3"/>
    <n v="22977"/>
  </r>
  <r>
    <x v="12"/>
    <x v="5"/>
    <x v="4"/>
    <x v="3"/>
    <n v="13838"/>
  </r>
  <r>
    <x v="12"/>
    <x v="6"/>
    <x v="4"/>
    <x v="3"/>
    <n v="1166"/>
  </r>
  <r>
    <x v="13"/>
    <x v="0"/>
    <x v="4"/>
    <x v="3"/>
    <n v="445194"/>
  </r>
  <r>
    <x v="13"/>
    <x v="1"/>
    <x v="4"/>
    <x v="3"/>
    <n v="445193"/>
  </r>
  <r>
    <x v="13"/>
    <x v="3"/>
    <x v="4"/>
    <x v="3"/>
    <n v="270708"/>
  </r>
  <r>
    <x v="13"/>
    <x v="2"/>
    <x v="4"/>
    <x v="3"/>
    <n v="174486"/>
  </r>
  <r>
    <x v="13"/>
    <x v="4"/>
    <x v="4"/>
    <x v="3"/>
    <n v="22140"/>
  </r>
  <r>
    <x v="13"/>
    <x v="5"/>
    <x v="4"/>
    <x v="3"/>
    <n v="16704"/>
  </r>
  <r>
    <x v="13"/>
    <x v="6"/>
    <x v="4"/>
    <x v="3"/>
    <n v="1290"/>
  </r>
  <r>
    <x v="14"/>
    <x v="1"/>
    <x v="4"/>
    <x v="3"/>
    <n v="421640"/>
  </r>
  <r>
    <x v="14"/>
    <x v="0"/>
    <x v="4"/>
    <x v="3"/>
    <n v="421640"/>
  </r>
  <r>
    <x v="14"/>
    <x v="3"/>
    <x v="4"/>
    <x v="3"/>
    <n v="247464"/>
  </r>
  <r>
    <x v="14"/>
    <x v="2"/>
    <x v="4"/>
    <x v="3"/>
    <n v="174176"/>
  </r>
  <r>
    <x v="14"/>
    <x v="4"/>
    <x v="4"/>
    <x v="3"/>
    <n v="21659"/>
  </r>
  <r>
    <x v="14"/>
    <x v="5"/>
    <x v="4"/>
    <x v="3"/>
    <n v="15417"/>
  </r>
  <r>
    <x v="14"/>
    <x v="6"/>
    <x v="4"/>
    <x v="3"/>
    <n v="1302"/>
  </r>
  <r>
    <x v="15"/>
    <x v="0"/>
    <x v="4"/>
    <x v="3"/>
    <n v="493041"/>
  </r>
  <r>
    <x v="15"/>
    <x v="1"/>
    <x v="4"/>
    <x v="3"/>
    <n v="486903"/>
  </r>
  <r>
    <x v="15"/>
    <x v="3"/>
    <x v="4"/>
    <x v="3"/>
    <n v="257228"/>
  </r>
  <r>
    <x v="15"/>
    <x v="2"/>
    <x v="4"/>
    <x v="3"/>
    <n v="235813"/>
  </r>
  <r>
    <x v="15"/>
    <x v="4"/>
    <x v="4"/>
    <x v="3"/>
    <n v="27224"/>
  </r>
  <r>
    <x v="15"/>
    <x v="5"/>
    <x v="4"/>
    <x v="3"/>
    <n v="15091"/>
  </r>
  <r>
    <x v="15"/>
    <x v="6"/>
    <x v="4"/>
    <x v="3"/>
    <n v="1622"/>
  </r>
  <r>
    <x v="16"/>
    <x v="0"/>
    <x v="4"/>
    <x v="3"/>
    <n v="516388"/>
  </r>
  <r>
    <x v="16"/>
    <x v="1"/>
    <x v="4"/>
    <x v="3"/>
    <n v="509180"/>
  </r>
  <r>
    <x v="16"/>
    <x v="3"/>
    <x v="4"/>
    <x v="3"/>
    <n v="280082"/>
  </r>
  <r>
    <x v="16"/>
    <x v="2"/>
    <x v="4"/>
    <x v="3"/>
    <n v="236306"/>
  </r>
  <r>
    <x v="16"/>
    <x v="4"/>
    <x v="4"/>
    <x v="3"/>
    <n v="28520"/>
  </r>
  <r>
    <x v="16"/>
    <x v="5"/>
    <x v="4"/>
    <x v="3"/>
    <n v="16578"/>
  </r>
  <r>
    <x v="16"/>
    <x v="6"/>
    <x v="4"/>
    <x v="3"/>
    <n v="1647"/>
  </r>
  <r>
    <x v="17"/>
    <x v="0"/>
    <x v="4"/>
    <x v="3"/>
    <n v="549306"/>
  </r>
  <r>
    <x v="17"/>
    <x v="1"/>
    <x v="4"/>
    <x v="3"/>
    <n v="546805"/>
  </r>
  <r>
    <x v="17"/>
    <x v="3"/>
    <x v="4"/>
    <x v="3"/>
    <n v="313826"/>
  </r>
  <r>
    <x v="17"/>
    <x v="2"/>
    <x v="4"/>
    <x v="3"/>
    <n v="235481"/>
  </r>
  <r>
    <x v="17"/>
    <x v="4"/>
    <x v="4"/>
    <x v="3"/>
    <n v="27184"/>
  </r>
  <r>
    <x v="17"/>
    <x v="5"/>
    <x v="4"/>
    <x v="3"/>
    <n v="18290"/>
  </r>
  <r>
    <x v="17"/>
    <x v="6"/>
    <x v="4"/>
    <x v="3"/>
    <n v="1551"/>
  </r>
  <r>
    <x v="18"/>
    <x v="1"/>
    <x v="4"/>
    <x v="3"/>
    <n v="637228"/>
  </r>
  <r>
    <x v="18"/>
    <x v="0"/>
    <x v="4"/>
    <x v="3"/>
    <n v="637228"/>
  </r>
  <r>
    <x v="18"/>
    <x v="3"/>
    <x v="4"/>
    <x v="3"/>
    <n v="401087"/>
  </r>
  <r>
    <x v="18"/>
    <x v="2"/>
    <x v="4"/>
    <x v="3"/>
    <n v="236141"/>
  </r>
  <r>
    <x v="18"/>
    <x v="4"/>
    <x v="4"/>
    <x v="3"/>
    <n v="27717"/>
  </r>
  <r>
    <x v="18"/>
    <x v="5"/>
    <x v="4"/>
    <x v="3"/>
    <n v="23615"/>
  </r>
  <r>
    <x v="18"/>
    <x v="6"/>
    <x v="4"/>
    <x v="3"/>
    <n v="1686"/>
  </r>
  <r>
    <x v="19"/>
    <x v="1"/>
    <x v="4"/>
    <x v="3"/>
    <n v="419556"/>
  </r>
  <r>
    <x v="19"/>
    <x v="0"/>
    <x v="4"/>
    <x v="3"/>
    <n v="419556"/>
  </r>
  <r>
    <x v="19"/>
    <x v="2"/>
    <x v="4"/>
    <x v="3"/>
    <n v="224370"/>
  </r>
  <r>
    <x v="19"/>
    <x v="3"/>
    <x v="4"/>
    <x v="3"/>
    <n v="195186"/>
  </r>
  <r>
    <x v="19"/>
    <x v="4"/>
    <x v="4"/>
    <x v="3"/>
    <n v="29405"/>
  </r>
  <r>
    <x v="19"/>
    <x v="5"/>
    <x v="4"/>
    <x v="3"/>
    <n v="11113"/>
  </r>
  <r>
    <x v="19"/>
    <x v="6"/>
    <x v="4"/>
    <x v="3"/>
    <n v="1389"/>
  </r>
  <r>
    <x v="20"/>
    <x v="0"/>
    <x v="4"/>
    <x v="3"/>
    <n v="580542"/>
  </r>
  <r>
    <x v="20"/>
    <x v="1"/>
    <x v="4"/>
    <x v="3"/>
    <n v="580344"/>
  </r>
  <r>
    <x v="20"/>
    <x v="2"/>
    <x v="4"/>
    <x v="3"/>
    <n v="310906"/>
  </r>
  <r>
    <x v="20"/>
    <x v="3"/>
    <x v="4"/>
    <x v="3"/>
    <n v="269637"/>
  </r>
  <r>
    <x v="20"/>
    <x v="4"/>
    <x v="4"/>
    <x v="3"/>
    <n v="40295"/>
  </r>
  <r>
    <x v="20"/>
    <x v="5"/>
    <x v="4"/>
    <x v="3"/>
    <n v="16817"/>
  </r>
  <r>
    <x v="20"/>
    <x v="6"/>
    <x v="4"/>
    <x v="3"/>
    <n v="1873"/>
  </r>
  <r>
    <x v="21"/>
    <x v="0"/>
    <x v="4"/>
    <x v="3"/>
    <n v="519993"/>
  </r>
  <r>
    <x v="21"/>
    <x v="1"/>
    <x v="4"/>
    <x v="3"/>
    <n v="513269"/>
  </r>
  <r>
    <x v="21"/>
    <x v="2"/>
    <x v="4"/>
    <x v="3"/>
    <n v="273401"/>
  </r>
  <r>
    <x v="21"/>
    <x v="3"/>
    <x v="4"/>
    <x v="3"/>
    <n v="246592"/>
  </r>
  <r>
    <x v="21"/>
    <x v="4"/>
    <x v="4"/>
    <x v="3"/>
    <n v="33972"/>
  </r>
  <r>
    <x v="21"/>
    <x v="5"/>
    <x v="4"/>
    <x v="3"/>
    <n v="14531"/>
  </r>
  <r>
    <x v="21"/>
    <x v="6"/>
    <x v="4"/>
    <x v="3"/>
    <n v="1779"/>
  </r>
  <r>
    <x v="22"/>
    <x v="0"/>
    <x v="4"/>
    <x v="3"/>
    <n v="544672"/>
  </r>
  <r>
    <x v="22"/>
    <x v="1"/>
    <x v="4"/>
    <x v="3"/>
    <n v="542320"/>
  </r>
  <r>
    <x v="22"/>
    <x v="2"/>
    <x v="4"/>
    <x v="3"/>
    <n v="335579"/>
  </r>
  <r>
    <x v="22"/>
    <x v="3"/>
    <x v="4"/>
    <x v="3"/>
    <n v="209093"/>
  </r>
  <r>
    <x v="22"/>
    <x v="4"/>
    <x v="4"/>
    <x v="3"/>
    <n v="41420"/>
  </r>
  <r>
    <x v="22"/>
    <x v="5"/>
    <x v="4"/>
    <x v="3"/>
    <n v="12084"/>
  </r>
  <r>
    <x v="22"/>
    <x v="6"/>
    <x v="4"/>
    <x v="3"/>
    <n v="1895"/>
  </r>
  <r>
    <x v="23"/>
    <x v="0"/>
    <x v="4"/>
    <x v="3"/>
    <n v="532236"/>
  </r>
  <r>
    <x v="23"/>
    <x v="1"/>
    <x v="4"/>
    <x v="3"/>
    <n v="529015"/>
  </r>
  <r>
    <x v="23"/>
    <x v="3"/>
    <x v="4"/>
    <x v="3"/>
    <n v="270206"/>
  </r>
  <r>
    <x v="23"/>
    <x v="2"/>
    <x v="4"/>
    <x v="3"/>
    <n v="262030"/>
  </r>
  <r>
    <x v="23"/>
    <x v="4"/>
    <x v="4"/>
    <x v="3"/>
    <n v="31966"/>
  </r>
  <r>
    <x v="23"/>
    <x v="5"/>
    <x v="4"/>
    <x v="3"/>
    <n v="15196"/>
  </r>
  <r>
    <x v="23"/>
    <x v="6"/>
    <x v="4"/>
    <x v="3"/>
    <n v="1700"/>
  </r>
  <r>
    <x v="24"/>
    <x v="0"/>
    <x v="4"/>
    <x v="3"/>
    <n v="589312"/>
  </r>
  <r>
    <x v="24"/>
    <x v="1"/>
    <x v="4"/>
    <x v="3"/>
    <n v="586743"/>
  </r>
  <r>
    <x v="24"/>
    <x v="3"/>
    <x v="4"/>
    <x v="3"/>
    <n v="312494"/>
  </r>
  <r>
    <x v="24"/>
    <x v="2"/>
    <x v="4"/>
    <x v="3"/>
    <n v="276818"/>
  </r>
  <r>
    <x v="24"/>
    <x v="4"/>
    <x v="4"/>
    <x v="3"/>
    <n v="32497"/>
  </r>
  <r>
    <x v="24"/>
    <x v="5"/>
    <x v="4"/>
    <x v="3"/>
    <n v="19089"/>
  </r>
  <r>
    <x v="24"/>
    <x v="6"/>
    <x v="4"/>
    <x v="3"/>
    <n v="1712"/>
  </r>
  <r>
    <x v="25"/>
    <x v="0"/>
    <x v="4"/>
    <x v="3"/>
    <n v="560720"/>
  </r>
  <r>
    <x v="25"/>
    <x v="3"/>
    <x v="4"/>
    <x v="3"/>
    <n v="329205"/>
  </r>
  <r>
    <x v="25"/>
    <x v="2"/>
    <x v="4"/>
    <x v="3"/>
    <n v="231515"/>
  </r>
  <r>
    <x v="25"/>
    <x v="4"/>
    <x v="4"/>
    <x v="3"/>
    <n v="26764"/>
  </r>
  <r>
    <x v="25"/>
    <x v="5"/>
    <x v="4"/>
    <x v="3"/>
    <n v="18596"/>
  </r>
  <r>
    <x v="25"/>
    <x v="6"/>
    <x v="4"/>
    <x v="3"/>
    <n v="1536"/>
  </r>
  <r>
    <x v="58"/>
    <x v="0"/>
    <x v="5"/>
    <x v="3"/>
    <n v="430242"/>
  </r>
  <r>
    <x v="58"/>
    <x v="1"/>
    <x v="5"/>
    <x v="3"/>
    <n v="430075"/>
  </r>
  <r>
    <x v="58"/>
    <x v="3"/>
    <x v="5"/>
    <x v="3"/>
    <n v="233734"/>
  </r>
  <r>
    <x v="58"/>
    <x v="2"/>
    <x v="5"/>
    <x v="3"/>
    <n v="196509"/>
  </r>
  <r>
    <x v="58"/>
    <x v="6"/>
    <x v="5"/>
    <x v="3"/>
    <n v="883"/>
  </r>
  <r>
    <x v="59"/>
    <x v="1"/>
    <x v="5"/>
    <x v="3"/>
    <n v="533124"/>
  </r>
  <r>
    <x v="59"/>
    <x v="0"/>
    <x v="5"/>
    <x v="3"/>
    <n v="533124"/>
  </r>
  <r>
    <x v="59"/>
    <x v="3"/>
    <x v="5"/>
    <x v="3"/>
    <n v="297987"/>
  </r>
  <r>
    <x v="59"/>
    <x v="2"/>
    <x v="5"/>
    <x v="3"/>
    <n v="235137"/>
  </r>
  <r>
    <x v="59"/>
    <x v="6"/>
    <x v="5"/>
    <x v="3"/>
    <n v="1290"/>
  </r>
  <r>
    <x v="60"/>
    <x v="0"/>
    <x v="5"/>
    <x v="3"/>
    <n v="428391"/>
  </r>
  <r>
    <x v="60"/>
    <x v="1"/>
    <x v="5"/>
    <x v="3"/>
    <n v="428088"/>
  </r>
  <r>
    <x v="60"/>
    <x v="2"/>
    <x v="5"/>
    <x v="3"/>
    <n v="217263"/>
  </r>
  <r>
    <x v="60"/>
    <x v="3"/>
    <x v="5"/>
    <x v="3"/>
    <n v="211129"/>
  </r>
  <r>
    <x v="60"/>
    <x v="6"/>
    <x v="5"/>
    <x v="3"/>
    <n v="1248"/>
  </r>
  <r>
    <x v="0"/>
    <x v="1"/>
    <x v="5"/>
    <x v="3"/>
    <n v="400368"/>
  </r>
  <r>
    <x v="0"/>
    <x v="0"/>
    <x v="5"/>
    <x v="3"/>
    <n v="400368"/>
  </r>
  <r>
    <x v="0"/>
    <x v="3"/>
    <x v="5"/>
    <x v="3"/>
    <n v="235229"/>
  </r>
  <r>
    <x v="0"/>
    <x v="2"/>
    <x v="5"/>
    <x v="3"/>
    <n v="165139"/>
  </r>
  <r>
    <x v="0"/>
    <x v="6"/>
    <x v="5"/>
    <x v="3"/>
    <n v="1317"/>
  </r>
  <r>
    <x v="0"/>
    <x v="7"/>
    <x v="5"/>
    <x v="3"/>
    <n v="1"/>
  </r>
  <r>
    <x v="1"/>
    <x v="0"/>
    <x v="5"/>
    <x v="3"/>
    <n v="418705"/>
  </r>
  <r>
    <x v="1"/>
    <x v="1"/>
    <x v="5"/>
    <x v="3"/>
    <n v="412795"/>
  </r>
  <r>
    <x v="1"/>
    <x v="3"/>
    <x v="5"/>
    <x v="3"/>
    <n v="198600"/>
  </r>
  <r>
    <x v="1"/>
    <x v="2"/>
    <x v="5"/>
    <x v="3"/>
    <n v="146105"/>
  </r>
  <r>
    <x v="1"/>
    <x v="6"/>
    <x v="5"/>
    <x v="3"/>
    <n v="1357"/>
  </r>
  <r>
    <x v="1"/>
    <x v="7"/>
    <x v="5"/>
    <x v="3"/>
    <n v="0"/>
  </r>
  <r>
    <x v="2"/>
    <x v="0"/>
    <x v="5"/>
    <x v="3"/>
    <n v="494299"/>
  </r>
  <r>
    <x v="2"/>
    <x v="1"/>
    <x v="5"/>
    <x v="3"/>
    <n v="489592"/>
  </r>
  <r>
    <x v="2"/>
    <x v="3"/>
    <x v="5"/>
    <x v="3"/>
    <n v="196168"/>
  </r>
  <r>
    <x v="2"/>
    <x v="2"/>
    <x v="5"/>
    <x v="3"/>
    <n v="61496"/>
  </r>
  <r>
    <x v="2"/>
    <x v="6"/>
    <x v="5"/>
    <x v="3"/>
    <n v="1360"/>
  </r>
  <r>
    <x v="2"/>
    <x v="7"/>
    <x v="5"/>
    <x v="3"/>
    <n v="0"/>
  </r>
  <r>
    <x v="3"/>
    <x v="0"/>
    <x v="5"/>
    <x v="3"/>
    <n v="512673"/>
  </r>
  <r>
    <x v="3"/>
    <x v="1"/>
    <x v="5"/>
    <x v="3"/>
    <n v="486651"/>
  </r>
  <r>
    <x v="3"/>
    <x v="3"/>
    <x v="5"/>
    <x v="3"/>
    <n v="187364"/>
  </r>
  <r>
    <x v="3"/>
    <x v="2"/>
    <x v="5"/>
    <x v="3"/>
    <n v="68849"/>
  </r>
  <r>
    <x v="3"/>
    <x v="6"/>
    <x v="5"/>
    <x v="3"/>
    <n v="1382"/>
  </r>
  <r>
    <x v="3"/>
    <x v="7"/>
    <x v="5"/>
    <x v="3"/>
    <n v="0"/>
  </r>
  <r>
    <x v="4"/>
    <x v="0"/>
    <x v="5"/>
    <x v="3"/>
    <n v="467877"/>
  </r>
  <r>
    <x v="4"/>
    <x v="1"/>
    <x v="5"/>
    <x v="3"/>
    <n v="444282"/>
  </r>
  <r>
    <x v="4"/>
    <x v="3"/>
    <x v="5"/>
    <x v="3"/>
    <n v="203947"/>
  </r>
  <r>
    <x v="4"/>
    <x v="2"/>
    <x v="5"/>
    <x v="3"/>
    <n v="95767"/>
  </r>
  <r>
    <x v="4"/>
    <x v="6"/>
    <x v="5"/>
    <x v="3"/>
    <n v="1280"/>
  </r>
  <r>
    <x v="4"/>
    <x v="7"/>
    <x v="5"/>
    <x v="3"/>
    <n v="0"/>
  </r>
  <r>
    <x v="5"/>
    <x v="0"/>
    <x v="5"/>
    <x v="3"/>
    <n v="494261"/>
  </r>
  <r>
    <x v="5"/>
    <x v="1"/>
    <x v="5"/>
    <x v="3"/>
    <n v="484470"/>
  </r>
  <r>
    <x v="5"/>
    <x v="3"/>
    <x v="5"/>
    <x v="3"/>
    <n v="178186"/>
  </r>
  <r>
    <x v="5"/>
    <x v="2"/>
    <x v="5"/>
    <x v="3"/>
    <n v="111632"/>
  </r>
  <r>
    <x v="5"/>
    <x v="6"/>
    <x v="5"/>
    <x v="3"/>
    <n v="1330"/>
  </r>
  <r>
    <x v="5"/>
    <x v="7"/>
    <x v="5"/>
    <x v="3"/>
    <n v="0"/>
  </r>
  <r>
    <x v="6"/>
    <x v="0"/>
    <x v="5"/>
    <x v="3"/>
    <n v="447984"/>
  </r>
  <r>
    <x v="6"/>
    <x v="1"/>
    <x v="5"/>
    <x v="3"/>
    <n v="447293"/>
  </r>
  <r>
    <x v="6"/>
    <x v="3"/>
    <x v="5"/>
    <x v="3"/>
    <n v="161830"/>
  </r>
  <r>
    <x v="6"/>
    <x v="2"/>
    <x v="5"/>
    <x v="3"/>
    <n v="108900"/>
  </r>
  <r>
    <x v="6"/>
    <x v="6"/>
    <x v="5"/>
    <x v="3"/>
    <n v="1303"/>
  </r>
  <r>
    <x v="6"/>
    <x v="7"/>
    <x v="5"/>
    <x v="3"/>
    <n v="0"/>
  </r>
  <r>
    <x v="7"/>
    <x v="0"/>
    <x v="5"/>
    <x v="3"/>
    <n v="410445"/>
  </r>
  <r>
    <x v="7"/>
    <x v="1"/>
    <x v="5"/>
    <x v="3"/>
    <n v="402740"/>
  </r>
  <r>
    <x v="7"/>
    <x v="3"/>
    <x v="5"/>
    <x v="3"/>
    <n v="143212"/>
  </r>
  <r>
    <x v="7"/>
    <x v="2"/>
    <x v="5"/>
    <x v="3"/>
    <n v="95037"/>
  </r>
  <r>
    <x v="7"/>
    <x v="6"/>
    <x v="5"/>
    <x v="3"/>
    <n v="1254"/>
  </r>
  <r>
    <x v="7"/>
    <x v="7"/>
    <x v="5"/>
    <x v="3"/>
    <n v="0"/>
  </r>
  <r>
    <x v="8"/>
    <x v="0"/>
    <x v="5"/>
    <x v="3"/>
    <n v="404575"/>
  </r>
  <r>
    <x v="8"/>
    <x v="1"/>
    <x v="5"/>
    <x v="3"/>
    <n v="395132"/>
  </r>
  <r>
    <x v="8"/>
    <x v="3"/>
    <x v="5"/>
    <x v="3"/>
    <n v="131003"/>
  </r>
  <r>
    <x v="8"/>
    <x v="2"/>
    <x v="5"/>
    <x v="3"/>
    <n v="92878"/>
  </r>
  <r>
    <x v="8"/>
    <x v="6"/>
    <x v="5"/>
    <x v="3"/>
    <n v="1329"/>
  </r>
  <r>
    <x v="8"/>
    <x v="7"/>
    <x v="5"/>
    <x v="3"/>
    <n v="0"/>
  </r>
  <r>
    <x v="9"/>
    <x v="0"/>
    <x v="5"/>
    <x v="3"/>
    <n v="466359"/>
  </r>
  <r>
    <x v="9"/>
    <x v="1"/>
    <x v="5"/>
    <x v="3"/>
    <n v="441853"/>
  </r>
  <r>
    <x v="9"/>
    <x v="3"/>
    <x v="5"/>
    <x v="3"/>
    <n v="149348"/>
  </r>
  <r>
    <x v="9"/>
    <x v="2"/>
    <x v="5"/>
    <x v="3"/>
    <n v="107943"/>
  </r>
  <r>
    <x v="9"/>
    <x v="6"/>
    <x v="5"/>
    <x v="3"/>
    <n v="1376"/>
  </r>
  <r>
    <x v="9"/>
    <x v="7"/>
    <x v="5"/>
    <x v="3"/>
    <n v="0"/>
  </r>
  <r>
    <x v="10"/>
    <x v="0"/>
    <x v="5"/>
    <x v="3"/>
    <n v="481614"/>
  </r>
  <r>
    <x v="10"/>
    <x v="1"/>
    <x v="5"/>
    <x v="3"/>
    <n v="452471"/>
  </r>
  <r>
    <x v="10"/>
    <x v="3"/>
    <x v="5"/>
    <x v="3"/>
    <n v="177655"/>
  </r>
  <r>
    <x v="10"/>
    <x v="2"/>
    <x v="5"/>
    <x v="3"/>
    <n v="100321"/>
  </r>
  <r>
    <x v="10"/>
    <x v="6"/>
    <x v="5"/>
    <x v="3"/>
    <n v="1357"/>
  </r>
  <r>
    <x v="10"/>
    <x v="7"/>
    <x v="5"/>
    <x v="3"/>
    <n v="0"/>
  </r>
  <r>
    <x v="11"/>
    <x v="0"/>
    <x v="5"/>
    <x v="3"/>
    <n v="466694"/>
  </r>
  <r>
    <x v="11"/>
    <x v="1"/>
    <x v="5"/>
    <x v="3"/>
    <n v="438714"/>
  </r>
  <r>
    <x v="11"/>
    <x v="3"/>
    <x v="5"/>
    <x v="3"/>
    <n v="172016"/>
  </r>
  <r>
    <x v="11"/>
    <x v="2"/>
    <x v="5"/>
    <x v="3"/>
    <n v="80022"/>
  </r>
  <r>
    <x v="11"/>
    <x v="6"/>
    <x v="5"/>
    <x v="3"/>
    <n v="1302"/>
  </r>
  <r>
    <x v="11"/>
    <x v="7"/>
    <x v="5"/>
    <x v="3"/>
    <n v="0"/>
  </r>
  <r>
    <x v="12"/>
    <x v="0"/>
    <x v="5"/>
    <x v="3"/>
    <n v="456593"/>
  </r>
  <r>
    <x v="12"/>
    <x v="1"/>
    <x v="5"/>
    <x v="3"/>
    <n v="429883"/>
  </r>
  <r>
    <x v="12"/>
    <x v="3"/>
    <x v="5"/>
    <x v="3"/>
    <n v="147116"/>
  </r>
  <r>
    <x v="12"/>
    <x v="2"/>
    <x v="5"/>
    <x v="3"/>
    <n v="90495"/>
  </r>
  <r>
    <x v="12"/>
    <x v="6"/>
    <x v="5"/>
    <x v="3"/>
    <n v="1329"/>
  </r>
  <r>
    <x v="12"/>
    <x v="7"/>
    <x v="5"/>
    <x v="3"/>
    <n v="0"/>
  </r>
  <r>
    <x v="13"/>
    <x v="0"/>
    <x v="5"/>
    <x v="3"/>
    <n v="444048"/>
  </r>
  <r>
    <x v="13"/>
    <x v="1"/>
    <x v="5"/>
    <x v="3"/>
    <n v="436079"/>
  </r>
  <r>
    <x v="13"/>
    <x v="3"/>
    <x v="5"/>
    <x v="3"/>
    <n v="146147"/>
  </r>
  <r>
    <x v="13"/>
    <x v="2"/>
    <x v="5"/>
    <x v="3"/>
    <n v="94869"/>
  </r>
  <r>
    <x v="13"/>
    <x v="6"/>
    <x v="5"/>
    <x v="3"/>
    <n v="1347"/>
  </r>
  <r>
    <x v="13"/>
    <x v="7"/>
    <x v="5"/>
    <x v="3"/>
    <n v="0"/>
  </r>
  <r>
    <x v="14"/>
    <x v="0"/>
    <x v="5"/>
    <x v="3"/>
    <n v="421189"/>
  </r>
  <r>
    <x v="14"/>
    <x v="1"/>
    <x v="5"/>
    <x v="3"/>
    <n v="408757"/>
  </r>
  <r>
    <x v="14"/>
    <x v="3"/>
    <x v="5"/>
    <x v="3"/>
    <n v="146437"/>
  </r>
  <r>
    <x v="14"/>
    <x v="2"/>
    <x v="5"/>
    <x v="3"/>
    <n v="94561"/>
  </r>
  <r>
    <x v="14"/>
    <x v="6"/>
    <x v="5"/>
    <x v="3"/>
    <n v="1327"/>
  </r>
  <r>
    <x v="14"/>
    <x v="7"/>
    <x v="5"/>
    <x v="3"/>
    <n v="0"/>
  </r>
  <r>
    <x v="15"/>
    <x v="0"/>
    <x v="5"/>
    <x v="3"/>
    <n v="442101"/>
  </r>
  <r>
    <x v="15"/>
    <x v="1"/>
    <x v="5"/>
    <x v="3"/>
    <n v="430966"/>
  </r>
  <r>
    <x v="15"/>
    <x v="3"/>
    <x v="5"/>
    <x v="3"/>
    <n v="123438"/>
  </r>
  <r>
    <x v="15"/>
    <x v="2"/>
    <x v="5"/>
    <x v="3"/>
    <n v="57756"/>
  </r>
  <r>
    <x v="15"/>
    <x v="6"/>
    <x v="5"/>
    <x v="3"/>
    <n v="1353"/>
  </r>
  <r>
    <x v="15"/>
    <x v="7"/>
    <x v="5"/>
    <x v="3"/>
    <n v="0"/>
  </r>
  <r>
    <x v="16"/>
    <x v="0"/>
    <x v="5"/>
    <x v="3"/>
    <n v="434543"/>
  </r>
  <r>
    <x v="16"/>
    <x v="1"/>
    <x v="5"/>
    <x v="3"/>
    <n v="424060"/>
  </r>
  <r>
    <x v="16"/>
    <x v="3"/>
    <x v="5"/>
    <x v="3"/>
    <n v="164019"/>
  </r>
  <r>
    <x v="16"/>
    <x v="2"/>
    <x v="5"/>
    <x v="3"/>
    <n v="103273"/>
  </r>
  <r>
    <x v="16"/>
    <x v="6"/>
    <x v="5"/>
    <x v="3"/>
    <n v="1399"/>
  </r>
  <r>
    <x v="16"/>
    <x v="7"/>
    <x v="5"/>
    <x v="3"/>
    <n v="0"/>
  </r>
  <r>
    <x v="17"/>
    <x v="0"/>
    <x v="5"/>
    <x v="3"/>
    <n v="473448"/>
  </r>
  <r>
    <x v="17"/>
    <x v="1"/>
    <x v="5"/>
    <x v="3"/>
    <n v="467324"/>
  </r>
  <r>
    <x v="17"/>
    <x v="3"/>
    <x v="5"/>
    <x v="3"/>
    <n v="146406"/>
  </r>
  <r>
    <x v="17"/>
    <x v="2"/>
    <x v="5"/>
    <x v="3"/>
    <n v="134356"/>
  </r>
  <r>
    <x v="17"/>
    <x v="6"/>
    <x v="5"/>
    <x v="3"/>
    <n v="1360"/>
  </r>
  <r>
    <x v="17"/>
    <x v="7"/>
    <x v="5"/>
    <x v="3"/>
    <n v="0"/>
  </r>
  <r>
    <x v="18"/>
    <x v="0"/>
    <x v="5"/>
    <x v="3"/>
    <n v="491650"/>
  </r>
  <r>
    <x v="18"/>
    <x v="1"/>
    <x v="5"/>
    <x v="3"/>
    <n v="469495"/>
  </r>
  <r>
    <x v="18"/>
    <x v="3"/>
    <x v="5"/>
    <x v="3"/>
    <n v="152114"/>
  </r>
  <r>
    <x v="18"/>
    <x v="2"/>
    <x v="5"/>
    <x v="3"/>
    <n v="86110"/>
  </r>
  <r>
    <x v="18"/>
    <x v="6"/>
    <x v="5"/>
    <x v="3"/>
    <n v="1378"/>
  </r>
  <r>
    <x v="18"/>
    <x v="7"/>
    <x v="5"/>
    <x v="3"/>
    <n v="0"/>
  </r>
  <r>
    <x v="19"/>
    <x v="0"/>
    <x v="5"/>
    <x v="3"/>
    <n v="398690"/>
  </r>
  <r>
    <x v="19"/>
    <x v="1"/>
    <x v="5"/>
    <x v="3"/>
    <n v="383290"/>
  </r>
  <r>
    <x v="19"/>
    <x v="3"/>
    <x v="5"/>
    <x v="3"/>
    <n v="149654"/>
  </r>
  <r>
    <x v="19"/>
    <x v="2"/>
    <x v="5"/>
    <x v="3"/>
    <n v="129161"/>
  </r>
  <r>
    <x v="19"/>
    <x v="6"/>
    <x v="5"/>
    <x v="3"/>
    <n v="1219"/>
  </r>
  <r>
    <x v="19"/>
    <x v="7"/>
    <x v="5"/>
    <x v="3"/>
    <n v="0"/>
  </r>
  <r>
    <x v="20"/>
    <x v="0"/>
    <x v="5"/>
    <x v="3"/>
    <n v="416042"/>
  </r>
  <r>
    <x v="20"/>
    <x v="1"/>
    <x v="5"/>
    <x v="3"/>
    <n v="399801"/>
  </r>
  <r>
    <x v="20"/>
    <x v="3"/>
    <x v="5"/>
    <x v="3"/>
    <n v="139132"/>
  </r>
  <r>
    <x v="20"/>
    <x v="2"/>
    <x v="5"/>
    <x v="3"/>
    <n v="67096"/>
  </r>
  <r>
    <x v="20"/>
    <x v="6"/>
    <x v="5"/>
    <x v="3"/>
    <n v="1267"/>
  </r>
  <r>
    <x v="20"/>
    <x v="7"/>
    <x v="5"/>
    <x v="3"/>
    <n v="0"/>
  </r>
  <r>
    <x v="21"/>
    <x v="0"/>
    <x v="5"/>
    <x v="3"/>
    <n v="429965"/>
  </r>
  <r>
    <x v="21"/>
    <x v="1"/>
    <x v="5"/>
    <x v="3"/>
    <n v="413493"/>
  </r>
  <r>
    <x v="21"/>
    <x v="3"/>
    <x v="5"/>
    <x v="3"/>
    <n v="135441"/>
  </r>
  <r>
    <x v="21"/>
    <x v="2"/>
    <x v="5"/>
    <x v="3"/>
    <n v="72975"/>
  </r>
  <r>
    <x v="21"/>
    <x v="6"/>
    <x v="5"/>
    <x v="3"/>
    <n v="1363"/>
  </r>
  <r>
    <x v="21"/>
    <x v="7"/>
    <x v="5"/>
    <x v="3"/>
    <n v="0"/>
  </r>
  <r>
    <x v="22"/>
    <x v="0"/>
    <x v="5"/>
    <x v="3"/>
    <n v="420160"/>
  </r>
  <r>
    <x v="22"/>
    <x v="1"/>
    <x v="5"/>
    <x v="3"/>
    <n v="409271"/>
  </r>
  <r>
    <x v="22"/>
    <x v="3"/>
    <x v="5"/>
    <x v="3"/>
    <n v="138710"/>
  </r>
  <r>
    <x v="22"/>
    <x v="2"/>
    <x v="5"/>
    <x v="3"/>
    <n v="70066"/>
  </r>
  <r>
    <x v="22"/>
    <x v="6"/>
    <x v="5"/>
    <x v="3"/>
    <n v="1349"/>
  </r>
  <r>
    <x v="22"/>
    <x v="7"/>
    <x v="5"/>
    <x v="3"/>
    <n v="0"/>
  </r>
  <r>
    <x v="23"/>
    <x v="0"/>
    <x v="5"/>
    <x v="3"/>
    <n v="432464"/>
  </r>
  <r>
    <x v="23"/>
    <x v="1"/>
    <x v="5"/>
    <x v="3"/>
    <n v="425016"/>
  </r>
  <r>
    <x v="23"/>
    <x v="3"/>
    <x v="5"/>
    <x v="3"/>
    <n v="166764"/>
  </r>
  <r>
    <x v="23"/>
    <x v="2"/>
    <x v="5"/>
    <x v="3"/>
    <n v="69042"/>
  </r>
  <r>
    <x v="23"/>
    <x v="6"/>
    <x v="5"/>
    <x v="3"/>
    <n v="1273"/>
  </r>
  <r>
    <x v="23"/>
    <x v="7"/>
    <x v="5"/>
    <x v="3"/>
    <n v="0"/>
  </r>
  <r>
    <x v="24"/>
    <x v="0"/>
    <x v="5"/>
    <x v="3"/>
    <n v="410347"/>
  </r>
  <r>
    <x v="24"/>
    <x v="1"/>
    <x v="5"/>
    <x v="3"/>
    <n v="403897"/>
  </r>
  <r>
    <x v="24"/>
    <x v="2"/>
    <x v="5"/>
    <x v="3"/>
    <n v="141675"/>
  </r>
  <r>
    <x v="24"/>
    <x v="3"/>
    <x v="5"/>
    <x v="3"/>
    <n v="123598"/>
  </r>
  <r>
    <x v="24"/>
    <x v="6"/>
    <x v="5"/>
    <x v="3"/>
    <n v="1240"/>
  </r>
  <r>
    <x v="24"/>
    <x v="7"/>
    <x v="5"/>
    <x v="3"/>
    <n v="0"/>
  </r>
  <r>
    <x v="25"/>
    <x v="0"/>
    <x v="5"/>
    <x v="3"/>
    <n v="408824"/>
  </r>
  <r>
    <x v="25"/>
    <x v="2"/>
    <x v="5"/>
    <x v="3"/>
    <n v="136682"/>
  </r>
  <r>
    <x v="25"/>
    <x v="3"/>
    <x v="5"/>
    <x v="3"/>
    <n v="113418"/>
  </r>
  <r>
    <x v="25"/>
    <x v="6"/>
    <x v="5"/>
    <x v="3"/>
    <n v="1242"/>
  </r>
  <r>
    <x v="25"/>
    <x v="7"/>
    <x v="5"/>
    <x v="3"/>
    <n v="0"/>
  </r>
  <r>
    <x v="27"/>
    <x v="0"/>
    <x v="6"/>
    <x v="2"/>
    <n v="196636"/>
  </r>
  <r>
    <x v="27"/>
    <x v="1"/>
    <x v="6"/>
    <x v="2"/>
    <n v="187930"/>
  </r>
  <r>
    <x v="27"/>
    <x v="3"/>
    <x v="6"/>
    <x v="2"/>
    <n v="114435"/>
  </r>
  <r>
    <x v="27"/>
    <x v="2"/>
    <x v="6"/>
    <x v="2"/>
    <n v="82201"/>
  </r>
  <r>
    <x v="27"/>
    <x v="6"/>
    <x v="6"/>
    <x v="2"/>
    <n v="359"/>
  </r>
  <r>
    <x v="28"/>
    <x v="0"/>
    <x v="6"/>
    <x v="2"/>
    <n v="326912"/>
  </r>
  <r>
    <x v="28"/>
    <x v="1"/>
    <x v="6"/>
    <x v="2"/>
    <n v="317363"/>
  </r>
  <r>
    <x v="28"/>
    <x v="3"/>
    <x v="6"/>
    <x v="2"/>
    <n v="208849"/>
  </r>
  <r>
    <x v="28"/>
    <x v="2"/>
    <x v="6"/>
    <x v="2"/>
    <n v="118063"/>
  </r>
  <r>
    <x v="28"/>
    <x v="6"/>
    <x v="6"/>
    <x v="2"/>
    <n v="639"/>
  </r>
  <r>
    <x v="29"/>
    <x v="0"/>
    <x v="6"/>
    <x v="2"/>
    <n v="410585"/>
  </r>
  <r>
    <x v="29"/>
    <x v="1"/>
    <x v="6"/>
    <x v="2"/>
    <n v="405751"/>
  </r>
  <r>
    <x v="29"/>
    <x v="3"/>
    <x v="6"/>
    <x v="2"/>
    <n v="277314"/>
  </r>
  <r>
    <x v="29"/>
    <x v="2"/>
    <x v="6"/>
    <x v="2"/>
    <n v="133271"/>
  </r>
  <r>
    <x v="29"/>
    <x v="6"/>
    <x v="6"/>
    <x v="2"/>
    <n v="740"/>
  </r>
  <r>
    <x v="30"/>
    <x v="0"/>
    <x v="6"/>
    <x v="2"/>
    <n v="415157"/>
  </r>
  <r>
    <x v="30"/>
    <x v="1"/>
    <x v="6"/>
    <x v="2"/>
    <n v="406381"/>
  </r>
  <r>
    <x v="30"/>
    <x v="3"/>
    <x v="6"/>
    <x v="2"/>
    <n v="259289"/>
  </r>
  <r>
    <x v="30"/>
    <x v="2"/>
    <x v="6"/>
    <x v="2"/>
    <n v="155869"/>
  </r>
  <r>
    <x v="30"/>
    <x v="6"/>
    <x v="6"/>
    <x v="2"/>
    <n v="786"/>
  </r>
  <r>
    <x v="31"/>
    <x v="0"/>
    <x v="6"/>
    <x v="2"/>
    <n v="436783"/>
  </r>
  <r>
    <x v="31"/>
    <x v="1"/>
    <x v="6"/>
    <x v="2"/>
    <n v="426542"/>
  </r>
  <r>
    <x v="31"/>
    <x v="3"/>
    <x v="6"/>
    <x v="2"/>
    <n v="230169"/>
  </r>
  <r>
    <x v="31"/>
    <x v="2"/>
    <x v="6"/>
    <x v="2"/>
    <n v="206615"/>
  </r>
  <r>
    <x v="31"/>
    <x v="6"/>
    <x v="6"/>
    <x v="2"/>
    <n v="897"/>
  </r>
  <r>
    <x v="32"/>
    <x v="0"/>
    <x v="6"/>
    <x v="2"/>
    <n v="439820"/>
  </r>
  <r>
    <x v="32"/>
    <x v="1"/>
    <x v="6"/>
    <x v="2"/>
    <n v="433132"/>
  </r>
  <r>
    <x v="32"/>
    <x v="3"/>
    <x v="6"/>
    <x v="2"/>
    <n v="277117"/>
  </r>
  <r>
    <x v="32"/>
    <x v="2"/>
    <x v="6"/>
    <x v="2"/>
    <n v="162704"/>
  </r>
  <r>
    <x v="32"/>
    <x v="6"/>
    <x v="6"/>
    <x v="2"/>
    <n v="932"/>
  </r>
  <r>
    <x v="33"/>
    <x v="0"/>
    <x v="6"/>
    <x v="2"/>
    <n v="401629"/>
  </r>
  <r>
    <x v="33"/>
    <x v="1"/>
    <x v="6"/>
    <x v="2"/>
    <n v="396249"/>
  </r>
  <r>
    <x v="33"/>
    <x v="3"/>
    <x v="6"/>
    <x v="2"/>
    <n v="219694"/>
  </r>
  <r>
    <x v="33"/>
    <x v="2"/>
    <x v="6"/>
    <x v="2"/>
    <n v="181935"/>
  </r>
  <r>
    <x v="33"/>
    <x v="6"/>
    <x v="6"/>
    <x v="2"/>
    <n v="977"/>
  </r>
  <r>
    <x v="34"/>
    <x v="1"/>
    <x v="6"/>
    <x v="2"/>
    <n v="425124"/>
  </r>
  <r>
    <x v="34"/>
    <x v="0"/>
    <x v="6"/>
    <x v="2"/>
    <n v="425124"/>
  </r>
  <r>
    <x v="34"/>
    <x v="3"/>
    <x v="6"/>
    <x v="2"/>
    <n v="226417"/>
  </r>
  <r>
    <x v="34"/>
    <x v="2"/>
    <x v="6"/>
    <x v="2"/>
    <n v="198707"/>
  </r>
  <r>
    <x v="34"/>
    <x v="6"/>
    <x v="6"/>
    <x v="2"/>
    <n v="1048"/>
  </r>
  <r>
    <x v="35"/>
    <x v="0"/>
    <x v="6"/>
    <x v="2"/>
    <n v="485620"/>
  </r>
  <r>
    <x v="35"/>
    <x v="1"/>
    <x v="6"/>
    <x v="2"/>
    <n v="461544"/>
  </r>
  <r>
    <x v="35"/>
    <x v="3"/>
    <x v="6"/>
    <x v="2"/>
    <n v="315928"/>
  </r>
  <r>
    <x v="35"/>
    <x v="2"/>
    <x v="6"/>
    <x v="2"/>
    <n v="169692"/>
  </r>
  <r>
    <x v="35"/>
    <x v="6"/>
    <x v="6"/>
    <x v="2"/>
    <n v="1080"/>
  </r>
  <r>
    <x v="36"/>
    <x v="0"/>
    <x v="6"/>
    <x v="2"/>
    <n v="528734"/>
  </r>
  <r>
    <x v="36"/>
    <x v="1"/>
    <x v="6"/>
    <x v="2"/>
    <n v="513135"/>
  </r>
  <r>
    <x v="36"/>
    <x v="3"/>
    <x v="6"/>
    <x v="2"/>
    <n v="362077"/>
  </r>
  <r>
    <x v="36"/>
    <x v="2"/>
    <x v="6"/>
    <x v="2"/>
    <n v="166658"/>
  </r>
  <r>
    <x v="36"/>
    <x v="6"/>
    <x v="6"/>
    <x v="2"/>
    <n v="1010"/>
  </r>
  <r>
    <x v="37"/>
    <x v="0"/>
    <x v="6"/>
    <x v="2"/>
    <n v="519001"/>
  </r>
  <r>
    <x v="37"/>
    <x v="1"/>
    <x v="6"/>
    <x v="2"/>
    <n v="514506"/>
  </r>
  <r>
    <x v="37"/>
    <x v="3"/>
    <x v="6"/>
    <x v="2"/>
    <n v="335038"/>
  </r>
  <r>
    <x v="37"/>
    <x v="2"/>
    <x v="6"/>
    <x v="2"/>
    <n v="183963"/>
  </r>
  <r>
    <x v="37"/>
    <x v="6"/>
    <x v="6"/>
    <x v="2"/>
    <n v="990"/>
  </r>
  <r>
    <x v="38"/>
    <x v="0"/>
    <x v="6"/>
    <x v="2"/>
    <n v="511513"/>
  </r>
  <r>
    <x v="38"/>
    <x v="1"/>
    <x v="6"/>
    <x v="2"/>
    <n v="502878"/>
  </r>
  <r>
    <x v="38"/>
    <x v="3"/>
    <x v="6"/>
    <x v="2"/>
    <n v="284034"/>
  </r>
  <r>
    <x v="38"/>
    <x v="2"/>
    <x v="6"/>
    <x v="2"/>
    <n v="227480"/>
  </r>
  <r>
    <x v="38"/>
    <x v="6"/>
    <x v="6"/>
    <x v="2"/>
    <n v="1067"/>
  </r>
  <r>
    <x v="39"/>
    <x v="0"/>
    <x v="6"/>
    <x v="2"/>
    <n v="454803"/>
  </r>
  <r>
    <x v="39"/>
    <x v="1"/>
    <x v="6"/>
    <x v="2"/>
    <n v="442143"/>
  </r>
  <r>
    <x v="39"/>
    <x v="3"/>
    <x v="6"/>
    <x v="2"/>
    <n v="249801"/>
  </r>
  <r>
    <x v="39"/>
    <x v="2"/>
    <x v="6"/>
    <x v="2"/>
    <n v="205002"/>
  </r>
  <r>
    <x v="39"/>
    <x v="6"/>
    <x v="6"/>
    <x v="2"/>
    <n v="994"/>
  </r>
  <r>
    <x v="40"/>
    <x v="1"/>
    <x v="6"/>
    <x v="2"/>
    <n v="441799"/>
  </r>
  <r>
    <x v="40"/>
    <x v="0"/>
    <x v="6"/>
    <x v="2"/>
    <n v="441799"/>
  </r>
  <r>
    <x v="40"/>
    <x v="3"/>
    <x v="6"/>
    <x v="2"/>
    <n v="226726"/>
  </r>
  <r>
    <x v="40"/>
    <x v="2"/>
    <x v="6"/>
    <x v="2"/>
    <n v="215074"/>
  </r>
  <r>
    <x v="40"/>
    <x v="6"/>
    <x v="6"/>
    <x v="2"/>
    <n v="1046"/>
  </r>
  <r>
    <x v="41"/>
    <x v="0"/>
    <x v="6"/>
    <x v="2"/>
    <n v="461565"/>
  </r>
  <r>
    <x v="41"/>
    <x v="1"/>
    <x v="6"/>
    <x v="2"/>
    <n v="450536"/>
  </r>
  <r>
    <x v="41"/>
    <x v="3"/>
    <x v="6"/>
    <x v="2"/>
    <n v="232015"/>
  </r>
  <r>
    <x v="41"/>
    <x v="2"/>
    <x v="6"/>
    <x v="2"/>
    <n v="229551"/>
  </r>
  <r>
    <x v="41"/>
    <x v="6"/>
    <x v="6"/>
    <x v="2"/>
    <n v="1110"/>
  </r>
  <r>
    <x v="42"/>
    <x v="0"/>
    <x v="6"/>
    <x v="2"/>
    <n v="510575"/>
  </r>
  <r>
    <x v="42"/>
    <x v="1"/>
    <x v="6"/>
    <x v="2"/>
    <n v="502382"/>
  </r>
  <r>
    <x v="42"/>
    <x v="3"/>
    <x v="6"/>
    <x v="2"/>
    <n v="308737"/>
  </r>
  <r>
    <x v="42"/>
    <x v="2"/>
    <x v="6"/>
    <x v="2"/>
    <n v="201838"/>
  </r>
  <r>
    <x v="42"/>
    <x v="6"/>
    <x v="6"/>
    <x v="2"/>
    <n v="1065"/>
  </r>
  <r>
    <x v="43"/>
    <x v="0"/>
    <x v="6"/>
    <x v="2"/>
    <n v="607817"/>
  </r>
  <r>
    <x v="43"/>
    <x v="1"/>
    <x v="6"/>
    <x v="2"/>
    <n v="603107"/>
  </r>
  <r>
    <x v="43"/>
    <x v="3"/>
    <x v="6"/>
    <x v="2"/>
    <n v="336224"/>
  </r>
  <r>
    <x v="43"/>
    <x v="2"/>
    <x v="6"/>
    <x v="2"/>
    <n v="271593"/>
  </r>
  <r>
    <x v="43"/>
    <x v="6"/>
    <x v="6"/>
    <x v="2"/>
    <n v="1102"/>
  </r>
  <r>
    <x v="44"/>
    <x v="0"/>
    <x v="6"/>
    <x v="2"/>
    <n v="412121"/>
  </r>
  <r>
    <x v="44"/>
    <x v="1"/>
    <x v="6"/>
    <x v="2"/>
    <n v="404529"/>
  </r>
  <r>
    <x v="44"/>
    <x v="3"/>
    <x v="6"/>
    <x v="2"/>
    <n v="232984"/>
  </r>
  <r>
    <x v="44"/>
    <x v="2"/>
    <x v="6"/>
    <x v="2"/>
    <n v="179137"/>
  </r>
  <r>
    <x v="44"/>
    <x v="6"/>
    <x v="6"/>
    <x v="2"/>
    <n v="795"/>
  </r>
  <r>
    <x v="45"/>
    <x v="0"/>
    <x v="6"/>
    <x v="2"/>
    <n v="546237"/>
  </r>
  <r>
    <x v="45"/>
    <x v="1"/>
    <x v="6"/>
    <x v="2"/>
    <n v="538728"/>
  </r>
  <r>
    <x v="45"/>
    <x v="3"/>
    <x v="6"/>
    <x v="2"/>
    <n v="329132"/>
  </r>
  <r>
    <x v="45"/>
    <x v="2"/>
    <x v="6"/>
    <x v="2"/>
    <n v="217105"/>
  </r>
  <r>
    <x v="45"/>
    <x v="6"/>
    <x v="6"/>
    <x v="2"/>
    <n v="1100"/>
  </r>
  <r>
    <x v="46"/>
    <x v="0"/>
    <x v="6"/>
    <x v="2"/>
    <n v="480470"/>
  </r>
  <r>
    <x v="46"/>
    <x v="1"/>
    <x v="6"/>
    <x v="2"/>
    <n v="471531"/>
  </r>
  <r>
    <x v="46"/>
    <x v="3"/>
    <x v="6"/>
    <x v="2"/>
    <n v="285379"/>
  </r>
  <r>
    <x v="46"/>
    <x v="2"/>
    <x v="6"/>
    <x v="2"/>
    <n v="195091"/>
  </r>
  <r>
    <x v="46"/>
    <x v="6"/>
    <x v="6"/>
    <x v="2"/>
    <n v="1024"/>
  </r>
  <r>
    <x v="47"/>
    <x v="0"/>
    <x v="6"/>
    <x v="2"/>
    <n v="398076"/>
  </r>
  <r>
    <x v="47"/>
    <x v="1"/>
    <x v="6"/>
    <x v="2"/>
    <n v="393030"/>
  </r>
  <r>
    <x v="47"/>
    <x v="3"/>
    <x v="6"/>
    <x v="2"/>
    <n v="219188"/>
  </r>
  <r>
    <x v="47"/>
    <x v="2"/>
    <x v="6"/>
    <x v="2"/>
    <n v="178888"/>
  </r>
  <r>
    <x v="47"/>
    <x v="6"/>
    <x v="6"/>
    <x v="2"/>
    <n v="994"/>
  </r>
  <r>
    <x v="48"/>
    <x v="0"/>
    <x v="6"/>
    <x v="2"/>
    <n v="382865"/>
  </r>
  <r>
    <x v="48"/>
    <x v="1"/>
    <x v="6"/>
    <x v="2"/>
    <n v="377742"/>
  </r>
  <r>
    <x v="48"/>
    <x v="3"/>
    <x v="6"/>
    <x v="2"/>
    <n v="207934"/>
  </r>
  <r>
    <x v="48"/>
    <x v="2"/>
    <x v="6"/>
    <x v="2"/>
    <n v="174931"/>
  </r>
  <r>
    <x v="48"/>
    <x v="6"/>
    <x v="6"/>
    <x v="2"/>
    <n v="981"/>
  </r>
  <r>
    <x v="48"/>
    <x v="7"/>
    <x v="6"/>
    <x v="2"/>
    <n v="1"/>
  </r>
  <r>
    <x v="49"/>
    <x v="0"/>
    <x v="6"/>
    <x v="2"/>
    <n v="470402"/>
  </r>
  <r>
    <x v="49"/>
    <x v="1"/>
    <x v="6"/>
    <x v="2"/>
    <n v="462675"/>
  </r>
  <r>
    <x v="49"/>
    <x v="3"/>
    <x v="6"/>
    <x v="2"/>
    <n v="248152"/>
  </r>
  <r>
    <x v="49"/>
    <x v="2"/>
    <x v="6"/>
    <x v="2"/>
    <n v="222251"/>
  </r>
  <r>
    <x v="49"/>
    <x v="6"/>
    <x v="6"/>
    <x v="2"/>
    <n v="1122"/>
  </r>
  <r>
    <x v="49"/>
    <x v="7"/>
    <x v="6"/>
    <x v="2"/>
    <n v="0"/>
  </r>
  <r>
    <x v="50"/>
    <x v="0"/>
    <x v="6"/>
    <x v="2"/>
    <n v="454586"/>
  </r>
  <r>
    <x v="50"/>
    <x v="1"/>
    <x v="6"/>
    <x v="2"/>
    <n v="441319"/>
  </r>
  <r>
    <x v="50"/>
    <x v="3"/>
    <x v="6"/>
    <x v="2"/>
    <n v="278737"/>
  </r>
  <r>
    <x v="50"/>
    <x v="2"/>
    <x v="6"/>
    <x v="2"/>
    <n v="175849"/>
  </r>
  <r>
    <x v="50"/>
    <x v="6"/>
    <x v="6"/>
    <x v="2"/>
    <n v="988"/>
  </r>
  <r>
    <x v="50"/>
    <x v="7"/>
    <x v="6"/>
    <x v="2"/>
    <n v="0"/>
  </r>
  <r>
    <x v="51"/>
    <x v="0"/>
    <x v="6"/>
    <x v="2"/>
    <n v="421864"/>
  </r>
  <r>
    <x v="51"/>
    <x v="1"/>
    <x v="6"/>
    <x v="2"/>
    <n v="408612"/>
  </r>
  <r>
    <x v="51"/>
    <x v="3"/>
    <x v="6"/>
    <x v="2"/>
    <n v="292577"/>
  </r>
  <r>
    <x v="51"/>
    <x v="2"/>
    <x v="6"/>
    <x v="2"/>
    <n v="129287"/>
  </r>
  <r>
    <x v="51"/>
    <x v="6"/>
    <x v="6"/>
    <x v="2"/>
    <n v="883"/>
  </r>
  <r>
    <x v="51"/>
    <x v="7"/>
    <x v="6"/>
    <x v="2"/>
    <n v="0"/>
  </r>
  <r>
    <x v="52"/>
    <x v="0"/>
    <x v="6"/>
    <x v="2"/>
    <n v="428099"/>
  </r>
  <r>
    <x v="52"/>
    <x v="1"/>
    <x v="6"/>
    <x v="2"/>
    <n v="426200"/>
  </r>
  <r>
    <x v="52"/>
    <x v="3"/>
    <x v="6"/>
    <x v="2"/>
    <n v="276177"/>
  </r>
  <r>
    <x v="52"/>
    <x v="2"/>
    <x v="6"/>
    <x v="2"/>
    <n v="151923"/>
  </r>
  <r>
    <x v="52"/>
    <x v="6"/>
    <x v="6"/>
    <x v="2"/>
    <n v="1019"/>
  </r>
  <r>
    <x v="52"/>
    <x v="7"/>
    <x v="6"/>
    <x v="2"/>
    <n v="0"/>
  </r>
  <r>
    <x v="53"/>
    <x v="0"/>
    <x v="6"/>
    <x v="2"/>
    <n v="387929"/>
  </r>
  <r>
    <x v="53"/>
    <x v="1"/>
    <x v="6"/>
    <x v="2"/>
    <n v="378742"/>
  </r>
  <r>
    <x v="53"/>
    <x v="3"/>
    <x v="6"/>
    <x v="2"/>
    <n v="240779"/>
  </r>
  <r>
    <x v="53"/>
    <x v="2"/>
    <x v="6"/>
    <x v="2"/>
    <n v="147151"/>
  </r>
  <r>
    <x v="53"/>
    <x v="6"/>
    <x v="6"/>
    <x v="2"/>
    <n v="1017"/>
  </r>
  <r>
    <x v="53"/>
    <x v="7"/>
    <x v="6"/>
    <x v="2"/>
    <n v="1"/>
  </r>
  <r>
    <x v="54"/>
    <x v="0"/>
    <x v="6"/>
    <x v="2"/>
    <n v="375199"/>
  </r>
  <r>
    <x v="54"/>
    <x v="1"/>
    <x v="6"/>
    <x v="2"/>
    <n v="366630"/>
  </r>
  <r>
    <x v="54"/>
    <x v="3"/>
    <x v="6"/>
    <x v="2"/>
    <n v="249360"/>
  </r>
  <r>
    <x v="54"/>
    <x v="2"/>
    <x v="6"/>
    <x v="2"/>
    <n v="125839"/>
  </r>
  <r>
    <x v="54"/>
    <x v="6"/>
    <x v="6"/>
    <x v="2"/>
    <n v="994"/>
  </r>
  <r>
    <x v="54"/>
    <x v="7"/>
    <x v="6"/>
    <x v="2"/>
    <n v="0"/>
  </r>
  <r>
    <x v="55"/>
    <x v="1"/>
    <x v="6"/>
    <x v="2"/>
    <n v="397619"/>
  </r>
  <r>
    <x v="55"/>
    <x v="0"/>
    <x v="6"/>
    <x v="2"/>
    <n v="397619"/>
  </r>
  <r>
    <x v="55"/>
    <x v="3"/>
    <x v="6"/>
    <x v="2"/>
    <n v="232695"/>
  </r>
  <r>
    <x v="55"/>
    <x v="2"/>
    <x v="6"/>
    <x v="2"/>
    <n v="164924"/>
  </r>
  <r>
    <x v="55"/>
    <x v="6"/>
    <x v="6"/>
    <x v="2"/>
    <n v="1049"/>
  </r>
  <r>
    <x v="55"/>
    <x v="7"/>
    <x v="6"/>
    <x v="2"/>
    <n v="0"/>
  </r>
  <r>
    <x v="56"/>
    <x v="0"/>
    <x v="6"/>
    <x v="2"/>
    <n v="398616"/>
  </r>
  <r>
    <x v="56"/>
    <x v="1"/>
    <x v="6"/>
    <x v="2"/>
    <n v="397372"/>
  </r>
  <r>
    <x v="56"/>
    <x v="3"/>
    <x v="6"/>
    <x v="2"/>
    <n v="206791"/>
  </r>
  <r>
    <x v="56"/>
    <x v="2"/>
    <x v="6"/>
    <x v="2"/>
    <n v="191825"/>
  </r>
  <r>
    <x v="56"/>
    <x v="6"/>
    <x v="6"/>
    <x v="2"/>
    <n v="926"/>
  </r>
  <r>
    <x v="56"/>
    <x v="7"/>
    <x v="6"/>
    <x v="2"/>
    <n v="0"/>
  </r>
  <r>
    <x v="57"/>
    <x v="6"/>
    <x v="6"/>
    <x v="2"/>
    <n v="0"/>
  </r>
  <r>
    <x v="57"/>
    <x v="0"/>
    <x v="6"/>
    <x v="2"/>
    <n v="0"/>
  </r>
  <r>
    <x v="57"/>
    <x v="2"/>
    <x v="6"/>
    <x v="2"/>
    <n v="0"/>
  </r>
  <r>
    <x v="57"/>
    <x v="3"/>
    <x v="6"/>
    <x v="2"/>
    <n v="0"/>
  </r>
  <r>
    <x v="57"/>
    <x v="7"/>
    <x v="6"/>
    <x v="2"/>
    <n v="0"/>
  </r>
  <r>
    <x v="58"/>
    <x v="6"/>
    <x v="6"/>
    <x v="2"/>
    <n v="0"/>
  </r>
  <r>
    <x v="58"/>
    <x v="0"/>
    <x v="6"/>
    <x v="2"/>
    <n v="0"/>
  </r>
  <r>
    <x v="58"/>
    <x v="2"/>
    <x v="6"/>
    <x v="2"/>
    <n v="0"/>
  </r>
  <r>
    <x v="58"/>
    <x v="3"/>
    <x v="6"/>
    <x v="2"/>
    <n v="0"/>
  </r>
  <r>
    <x v="58"/>
    <x v="7"/>
    <x v="6"/>
    <x v="2"/>
    <n v="0"/>
  </r>
  <r>
    <x v="59"/>
    <x v="6"/>
    <x v="6"/>
    <x v="2"/>
    <n v="0"/>
  </r>
  <r>
    <x v="59"/>
    <x v="0"/>
    <x v="6"/>
    <x v="2"/>
    <n v="0"/>
  </r>
  <r>
    <x v="59"/>
    <x v="2"/>
    <x v="6"/>
    <x v="2"/>
    <n v="0"/>
  </r>
  <r>
    <x v="59"/>
    <x v="3"/>
    <x v="6"/>
    <x v="2"/>
    <n v="0"/>
  </r>
  <r>
    <x v="59"/>
    <x v="7"/>
    <x v="6"/>
    <x v="2"/>
    <n v="0"/>
  </r>
  <r>
    <x v="60"/>
    <x v="6"/>
    <x v="6"/>
    <x v="2"/>
    <n v="0"/>
  </r>
  <r>
    <x v="60"/>
    <x v="0"/>
    <x v="6"/>
    <x v="2"/>
    <n v="0"/>
  </r>
  <r>
    <x v="60"/>
    <x v="2"/>
    <x v="6"/>
    <x v="2"/>
    <n v="0"/>
  </r>
  <r>
    <x v="60"/>
    <x v="3"/>
    <x v="6"/>
    <x v="2"/>
    <n v="0"/>
  </r>
  <r>
    <x v="60"/>
    <x v="7"/>
    <x v="6"/>
    <x v="2"/>
    <n v="0"/>
  </r>
  <r>
    <x v="0"/>
    <x v="6"/>
    <x v="6"/>
    <x v="2"/>
    <n v="0"/>
  </r>
  <r>
    <x v="0"/>
    <x v="0"/>
    <x v="6"/>
    <x v="2"/>
    <n v="0"/>
  </r>
  <r>
    <x v="0"/>
    <x v="2"/>
    <x v="6"/>
    <x v="2"/>
    <n v="0"/>
  </r>
  <r>
    <x v="0"/>
    <x v="3"/>
    <x v="6"/>
    <x v="2"/>
    <n v="0"/>
  </r>
  <r>
    <x v="0"/>
    <x v="7"/>
    <x v="6"/>
    <x v="2"/>
    <n v="0"/>
  </r>
  <r>
    <x v="27"/>
    <x v="0"/>
    <x v="7"/>
    <x v="4"/>
    <n v="199022"/>
  </r>
  <r>
    <x v="27"/>
    <x v="1"/>
    <x v="7"/>
    <x v="4"/>
    <n v="194009"/>
  </r>
  <r>
    <x v="27"/>
    <x v="2"/>
    <x v="7"/>
    <x v="4"/>
    <n v="175560"/>
  </r>
  <r>
    <x v="27"/>
    <x v="3"/>
    <x v="7"/>
    <x v="4"/>
    <n v="23462"/>
  </r>
  <r>
    <x v="28"/>
    <x v="0"/>
    <x v="7"/>
    <x v="4"/>
    <n v="1123569"/>
  </r>
  <r>
    <x v="28"/>
    <x v="1"/>
    <x v="7"/>
    <x v="4"/>
    <n v="1032411"/>
  </r>
  <r>
    <x v="28"/>
    <x v="2"/>
    <x v="7"/>
    <x v="4"/>
    <n v="737178"/>
  </r>
  <r>
    <x v="28"/>
    <x v="3"/>
    <x v="7"/>
    <x v="4"/>
    <n v="386392"/>
  </r>
  <r>
    <x v="29"/>
    <x v="0"/>
    <x v="7"/>
    <x v="4"/>
    <n v="986354"/>
  </r>
  <r>
    <x v="29"/>
    <x v="1"/>
    <x v="7"/>
    <x v="4"/>
    <n v="946151"/>
  </r>
  <r>
    <x v="29"/>
    <x v="2"/>
    <x v="7"/>
    <x v="4"/>
    <n v="651759"/>
  </r>
  <r>
    <x v="29"/>
    <x v="3"/>
    <x v="7"/>
    <x v="4"/>
    <n v="334596"/>
  </r>
  <r>
    <x v="30"/>
    <x v="0"/>
    <x v="7"/>
    <x v="4"/>
    <n v="909972"/>
  </r>
  <r>
    <x v="30"/>
    <x v="1"/>
    <x v="7"/>
    <x v="4"/>
    <n v="900311"/>
  </r>
  <r>
    <x v="30"/>
    <x v="2"/>
    <x v="7"/>
    <x v="4"/>
    <n v="643646"/>
  </r>
  <r>
    <x v="30"/>
    <x v="3"/>
    <x v="7"/>
    <x v="4"/>
    <n v="266326"/>
  </r>
  <r>
    <x v="31"/>
    <x v="0"/>
    <x v="7"/>
    <x v="4"/>
    <n v="962982"/>
  </r>
  <r>
    <x v="31"/>
    <x v="1"/>
    <x v="7"/>
    <x v="4"/>
    <n v="954069"/>
  </r>
  <r>
    <x v="31"/>
    <x v="2"/>
    <x v="7"/>
    <x v="4"/>
    <n v="761092"/>
  </r>
  <r>
    <x v="31"/>
    <x v="3"/>
    <x v="7"/>
    <x v="4"/>
    <n v="201890"/>
  </r>
  <r>
    <x v="32"/>
    <x v="0"/>
    <x v="7"/>
    <x v="4"/>
    <n v="911911"/>
  </r>
  <r>
    <x v="32"/>
    <x v="1"/>
    <x v="7"/>
    <x v="4"/>
    <n v="901841"/>
  </r>
  <r>
    <x v="32"/>
    <x v="2"/>
    <x v="7"/>
    <x v="4"/>
    <n v="660487"/>
  </r>
  <r>
    <x v="32"/>
    <x v="3"/>
    <x v="7"/>
    <x v="4"/>
    <n v="251424"/>
  </r>
  <r>
    <x v="33"/>
    <x v="0"/>
    <x v="7"/>
    <x v="4"/>
    <n v="842982"/>
  </r>
  <r>
    <x v="33"/>
    <x v="1"/>
    <x v="7"/>
    <x v="4"/>
    <n v="830375"/>
  </r>
  <r>
    <x v="33"/>
    <x v="2"/>
    <x v="7"/>
    <x v="4"/>
    <n v="574707"/>
  </r>
  <r>
    <x v="33"/>
    <x v="3"/>
    <x v="7"/>
    <x v="4"/>
    <n v="268275"/>
  </r>
  <r>
    <x v="34"/>
    <x v="1"/>
    <x v="7"/>
    <x v="4"/>
    <n v="970318"/>
  </r>
  <r>
    <x v="34"/>
    <x v="0"/>
    <x v="7"/>
    <x v="4"/>
    <n v="970318"/>
  </r>
  <r>
    <x v="34"/>
    <x v="2"/>
    <x v="7"/>
    <x v="4"/>
    <n v="639020"/>
  </r>
  <r>
    <x v="34"/>
    <x v="3"/>
    <x v="7"/>
    <x v="4"/>
    <n v="331298"/>
  </r>
  <r>
    <x v="35"/>
    <x v="0"/>
    <x v="7"/>
    <x v="4"/>
    <n v="1063323"/>
  </r>
  <r>
    <x v="35"/>
    <x v="1"/>
    <x v="7"/>
    <x v="4"/>
    <n v="1015727"/>
  </r>
  <r>
    <x v="35"/>
    <x v="2"/>
    <x v="7"/>
    <x v="4"/>
    <n v="629856"/>
  </r>
  <r>
    <x v="35"/>
    <x v="3"/>
    <x v="7"/>
    <x v="4"/>
    <n v="433467"/>
  </r>
  <r>
    <x v="36"/>
    <x v="0"/>
    <x v="7"/>
    <x v="4"/>
    <n v="1083593"/>
  </r>
  <r>
    <x v="36"/>
    <x v="1"/>
    <x v="7"/>
    <x v="4"/>
    <n v="1051611"/>
  </r>
  <r>
    <x v="36"/>
    <x v="2"/>
    <x v="7"/>
    <x v="4"/>
    <n v="668111"/>
  </r>
  <r>
    <x v="36"/>
    <x v="3"/>
    <x v="7"/>
    <x v="4"/>
    <n v="415483"/>
  </r>
  <r>
    <x v="37"/>
    <x v="0"/>
    <x v="7"/>
    <x v="4"/>
    <n v="993151"/>
  </r>
  <r>
    <x v="37"/>
    <x v="1"/>
    <x v="7"/>
    <x v="4"/>
    <n v="973486"/>
  </r>
  <r>
    <x v="37"/>
    <x v="2"/>
    <x v="7"/>
    <x v="4"/>
    <n v="641259"/>
  </r>
  <r>
    <x v="37"/>
    <x v="3"/>
    <x v="7"/>
    <x v="4"/>
    <n v="351893"/>
  </r>
  <r>
    <x v="38"/>
    <x v="0"/>
    <x v="7"/>
    <x v="4"/>
    <n v="955341"/>
  </r>
  <r>
    <x v="38"/>
    <x v="1"/>
    <x v="7"/>
    <x v="4"/>
    <n v="930503"/>
  </r>
  <r>
    <x v="38"/>
    <x v="2"/>
    <x v="7"/>
    <x v="4"/>
    <n v="657079"/>
  </r>
  <r>
    <x v="38"/>
    <x v="3"/>
    <x v="7"/>
    <x v="4"/>
    <n v="298263"/>
  </r>
  <r>
    <x v="39"/>
    <x v="0"/>
    <x v="7"/>
    <x v="4"/>
    <n v="943154"/>
  </r>
  <r>
    <x v="39"/>
    <x v="1"/>
    <x v="7"/>
    <x v="4"/>
    <n v="925602"/>
  </r>
  <r>
    <x v="39"/>
    <x v="2"/>
    <x v="7"/>
    <x v="4"/>
    <n v="644608"/>
  </r>
  <r>
    <x v="39"/>
    <x v="3"/>
    <x v="7"/>
    <x v="4"/>
    <n v="298546"/>
  </r>
  <r>
    <x v="40"/>
    <x v="0"/>
    <x v="7"/>
    <x v="4"/>
    <n v="983061"/>
  </r>
  <r>
    <x v="40"/>
    <x v="1"/>
    <x v="7"/>
    <x v="4"/>
    <n v="970922"/>
  </r>
  <r>
    <x v="40"/>
    <x v="2"/>
    <x v="7"/>
    <x v="4"/>
    <n v="736736"/>
  </r>
  <r>
    <x v="40"/>
    <x v="3"/>
    <x v="7"/>
    <x v="4"/>
    <n v="246325"/>
  </r>
  <r>
    <x v="41"/>
    <x v="0"/>
    <x v="7"/>
    <x v="4"/>
    <n v="913353"/>
  </r>
  <r>
    <x v="41"/>
    <x v="1"/>
    <x v="7"/>
    <x v="4"/>
    <n v="892098"/>
  </r>
  <r>
    <x v="41"/>
    <x v="2"/>
    <x v="7"/>
    <x v="4"/>
    <n v="655933"/>
  </r>
  <r>
    <x v="41"/>
    <x v="3"/>
    <x v="7"/>
    <x v="4"/>
    <n v="257420"/>
  </r>
  <r>
    <x v="42"/>
    <x v="0"/>
    <x v="7"/>
    <x v="4"/>
    <n v="1055877"/>
  </r>
  <r>
    <x v="42"/>
    <x v="1"/>
    <x v="7"/>
    <x v="4"/>
    <n v="1049807"/>
  </r>
  <r>
    <x v="42"/>
    <x v="2"/>
    <x v="7"/>
    <x v="4"/>
    <n v="675307"/>
  </r>
  <r>
    <x v="42"/>
    <x v="3"/>
    <x v="7"/>
    <x v="4"/>
    <n v="380570"/>
  </r>
  <r>
    <x v="43"/>
    <x v="0"/>
    <x v="7"/>
    <x v="4"/>
    <n v="1190310"/>
  </r>
  <r>
    <x v="43"/>
    <x v="1"/>
    <x v="7"/>
    <x v="4"/>
    <n v="1147870"/>
  </r>
  <r>
    <x v="43"/>
    <x v="2"/>
    <x v="7"/>
    <x v="4"/>
    <n v="802180"/>
  </r>
  <r>
    <x v="43"/>
    <x v="3"/>
    <x v="7"/>
    <x v="4"/>
    <n v="388130"/>
  </r>
  <r>
    <x v="44"/>
    <x v="0"/>
    <x v="7"/>
    <x v="4"/>
    <n v="874420"/>
  </r>
  <r>
    <x v="44"/>
    <x v="1"/>
    <x v="7"/>
    <x v="4"/>
    <n v="852442"/>
  </r>
  <r>
    <x v="44"/>
    <x v="2"/>
    <x v="7"/>
    <x v="4"/>
    <n v="577892"/>
  </r>
  <r>
    <x v="44"/>
    <x v="3"/>
    <x v="7"/>
    <x v="4"/>
    <n v="296529"/>
  </r>
  <r>
    <x v="45"/>
    <x v="0"/>
    <x v="7"/>
    <x v="4"/>
    <n v="1028330"/>
  </r>
  <r>
    <x v="45"/>
    <x v="1"/>
    <x v="7"/>
    <x v="4"/>
    <n v="1015230"/>
  </r>
  <r>
    <x v="45"/>
    <x v="2"/>
    <x v="7"/>
    <x v="4"/>
    <n v="655818"/>
  </r>
  <r>
    <x v="45"/>
    <x v="3"/>
    <x v="7"/>
    <x v="4"/>
    <n v="372512"/>
  </r>
  <r>
    <x v="46"/>
    <x v="1"/>
    <x v="7"/>
    <x v="4"/>
    <n v="988801"/>
  </r>
  <r>
    <x v="46"/>
    <x v="0"/>
    <x v="7"/>
    <x v="4"/>
    <n v="988801"/>
  </r>
  <r>
    <x v="46"/>
    <x v="2"/>
    <x v="7"/>
    <x v="4"/>
    <n v="689091"/>
  </r>
  <r>
    <x v="46"/>
    <x v="3"/>
    <x v="7"/>
    <x v="4"/>
    <n v="299710"/>
  </r>
  <r>
    <x v="47"/>
    <x v="1"/>
    <x v="7"/>
    <x v="4"/>
    <n v="896886"/>
  </r>
  <r>
    <x v="47"/>
    <x v="0"/>
    <x v="7"/>
    <x v="4"/>
    <n v="896886"/>
  </r>
  <r>
    <x v="47"/>
    <x v="2"/>
    <x v="7"/>
    <x v="4"/>
    <n v="625918"/>
  </r>
  <r>
    <x v="47"/>
    <x v="3"/>
    <x v="7"/>
    <x v="4"/>
    <n v="270968"/>
  </r>
  <r>
    <x v="48"/>
    <x v="0"/>
    <x v="7"/>
    <x v="4"/>
    <n v="555402"/>
  </r>
  <r>
    <x v="48"/>
    <x v="1"/>
    <x v="7"/>
    <x v="4"/>
    <n v="541496"/>
  </r>
  <r>
    <x v="48"/>
    <x v="2"/>
    <x v="7"/>
    <x v="4"/>
    <n v="500017"/>
  </r>
  <r>
    <x v="48"/>
    <x v="3"/>
    <x v="7"/>
    <x v="4"/>
    <n v="55385"/>
  </r>
  <r>
    <x v="49"/>
    <x v="0"/>
    <x v="7"/>
    <x v="4"/>
    <n v="811771"/>
  </r>
  <r>
    <x v="49"/>
    <x v="1"/>
    <x v="7"/>
    <x v="4"/>
    <n v="798014"/>
  </r>
  <r>
    <x v="49"/>
    <x v="2"/>
    <x v="7"/>
    <x v="4"/>
    <n v="602919"/>
  </r>
  <r>
    <x v="49"/>
    <x v="3"/>
    <x v="7"/>
    <x v="4"/>
    <n v="208852"/>
  </r>
  <r>
    <x v="50"/>
    <x v="1"/>
    <x v="7"/>
    <x v="4"/>
    <n v="877398"/>
  </r>
  <r>
    <x v="50"/>
    <x v="0"/>
    <x v="7"/>
    <x v="4"/>
    <n v="877398"/>
  </r>
  <r>
    <x v="50"/>
    <x v="2"/>
    <x v="7"/>
    <x v="4"/>
    <n v="641334"/>
  </r>
  <r>
    <x v="50"/>
    <x v="3"/>
    <x v="7"/>
    <x v="4"/>
    <n v="236064"/>
  </r>
  <r>
    <x v="51"/>
    <x v="0"/>
    <x v="7"/>
    <x v="4"/>
    <n v="677542"/>
  </r>
  <r>
    <x v="51"/>
    <x v="1"/>
    <x v="7"/>
    <x v="4"/>
    <n v="676838"/>
  </r>
  <r>
    <x v="51"/>
    <x v="2"/>
    <x v="7"/>
    <x v="4"/>
    <n v="533404"/>
  </r>
  <r>
    <x v="51"/>
    <x v="3"/>
    <x v="7"/>
    <x v="4"/>
    <n v="144138"/>
  </r>
  <r>
    <x v="52"/>
    <x v="0"/>
    <x v="7"/>
    <x v="4"/>
    <n v="703037"/>
  </r>
  <r>
    <x v="52"/>
    <x v="1"/>
    <x v="7"/>
    <x v="4"/>
    <n v="702258"/>
  </r>
  <r>
    <x v="52"/>
    <x v="2"/>
    <x v="7"/>
    <x v="4"/>
    <n v="542801"/>
  </r>
  <r>
    <x v="52"/>
    <x v="3"/>
    <x v="7"/>
    <x v="4"/>
    <n v="160236"/>
  </r>
  <r>
    <x v="53"/>
    <x v="0"/>
    <x v="7"/>
    <x v="4"/>
    <n v="536388"/>
  </r>
  <r>
    <x v="53"/>
    <x v="1"/>
    <x v="7"/>
    <x v="4"/>
    <n v="534767"/>
  </r>
  <r>
    <x v="53"/>
    <x v="2"/>
    <x v="7"/>
    <x v="4"/>
    <n v="426668"/>
  </r>
  <r>
    <x v="53"/>
    <x v="3"/>
    <x v="7"/>
    <x v="4"/>
    <n v="109720"/>
  </r>
  <r>
    <x v="54"/>
    <x v="0"/>
    <x v="7"/>
    <x v="4"/>
    <n v="479942"/>
  </r>
  <r>
    <x v="54"/>
    <x v="1"/>
    <x v="7"/>
    <x v="4"/>
    <n v="466399"/>
  </r>
  <r>
    <x v="54"/>
    <x v="2"/>
    <x v="7"/>
    <x v="4"/>
    <n v="340353"/>
  </r>
  <r>
    <x v="54"/>
    <x v="3"/>
    <x v="7"/>
    <x v="4"/>
    <n v="139589"/>
  </r>
  <r>
    <x v="55"/>
    <x v="0"/>
    <x v="7"/>
    <x v="4"/>
    <n v="597326"/>
  </r>
  <r>
    <x v="55"/>
    <x v="1"/>
    <x v="7"/>
    <x v="4"/>
    <n v="596848"/>
  </r>
  <r>
    <x v="55"/>
    <x v="2"/>
    <x v="7"/>
    <x v="4"/>
    <n v="444299"/>
  </r>
  <r>
    <x v="55"/>
    <x v="3"/>
    <x v="7"/>
    <x v="4"/>
    <n v="153027"/>
  </r>
  <r>
    <x v="56"/>
    <x v="0"/>
    <x v="7"/>
    <x v="4"/>
    <n v="698501"/>
  </r>
  <r>
    <x v="56"/>
    <x v="1"/>
    <x v="7"/>
    <x v="4"/>
    <n v="692597"/>
  </r>
  <r>
    <x v="56"/>
    <x v="2"/>
    <x v="7"/>
    <x v="4"/>
    <n v="445823"/>
  </r>
  <r>
    <x v="56"/>
    <x v="3"/>
    <x v="7"/>
    <x v="4"/>
    <n v="252678"/>
  </r>
  <r>
    <x v="57"/>
    <x v="2"/>
    <x v="7"/>
    <x v="4"/>
    <n v="0"/>
  </r>
  <r>
    <x v="57"/>
    <x v="3"/>
    <x v="7"/>
    <x v="4"/>
    <n v="0"/>
  </r>
  <r>
    <x v="57"/>
    <x v="0"/>
    <x v="7"/>
    <x v="4"/>
    <n v="0"/>
  </r>
  <r>
    <x v="58"/>
    <x v="2"/>
    <x v="7"/>
    <x v="4"/>
    <n v="0"/>
  </r>
  <r>
    <x v="58"/>
    <x v="3"/>
    <x v="7"/>
    <x v="4"/>
    <n v="0"/>
  </r>
  <r>
    <x v="58"/>
    <x v="0"/>
    <x v="7"/>
    <x v="4"/>
    <n v="0"/>
  </r>
  <r>
    <x v="59"/>
    <x v="2"/>
    <x v="7"/>
    <x v="4"/>
    <n v="0"/>
  </r>
  <r>
    <x v="59"/>
    <x v="3"/>
    <x v="7"/>
    <x v="4"/>
    <n v="0"/>
  </r>
  <r>
    <x v="59"/>
    <x v="0"/>
    <x v="7"/>
    <x v="4"/>
    <n v="0"/>
  </r>
  <r>
    <x v="60"/>
    <x v="2"/>
    <x v="7"/>
    <x v="4"/>
    <n v="0"/>
  </r>
  <r>
    <x v="60"/>
    <x v="3"/>
    <x v="7"/>
    <x v="4"/>
    <n v="0"/>
  </r>
  <r>
    <x v="60"/>
    <x v="0"/>
    <x v="7"/>
    <x v="4"/>
    <n v="0"/>
  </r>
  <r>
    <x v="0"/>
    <x v="2"/>
    <x v="7"/>
    <x v="4"/>
    <n v="0"/>
  </r>
  <r>
    <x v="0"/>
    <x v="3"/>
    <x v="7"/>
    <x v="4"/>
    <n v="0"/>
  </r>
  <r>
    <x v="0"/>
    <x v="0"/>
    <x v="7"/>
    <x v="4"/>
    <n v="0"/>
  </r>
  <r>
    <x v="1"/>
    <x v="2"/>
    <x v="7"/>
    <x v="4"/>
    <n v="0"/>
  </r>
  <r>
    <x v="1"/>
    <x v="3"/>
    <x v="7"/>
    <x v="4"/>
    <n v="0"/>
  </r>
  <r>
    <x v="1"/>
    <x v="0"/>
    <x v="7"/>
    <x v="4"/>
    <n v="0"/>
  </r>
  <r>
    <x v="2"/>
    <x v="2"/>
    <x v="7"/>
    <x v="4"/>
    <n v="0"/>
  </r>
  <r>
    <x v="2"/>
    <x v="3"/>
    <x v="7"/>
    <x v="4"/>
    <n v="0"/>
  </r>
  <r>
    <x v="2"/>
    <x v="0"/>
    <x v="7"/>
    <x v="4"/>
    <n v="0"/>
  </r>
  <r>
    <x v="26"/>
    <x v="0"/>
    <x v="8"/>
    <x v="4"/>
    <n v="224928"/>
  </r>
  <r>
    <x v="26"/>
    <x v="1"/>
    <x v="8"/>
    <x v="4"/>
    <n v="222971"/>
  </r>
  <r>
    <x v="26"/>
    <x v="2"/>
    <x v="8"/>
    <x v="4"/>
    <n v="156747"/>
  </r>
  <r>
    <x v="26"/>
    <x v="3"/>
    <x v="8"/>
    <x v="4"/>
    <n v="68181"/>
  </r>
  <r>
    <x v="27"/>
    <x v="0"/>
    <x v="8"/>
    <x v="4"/>
    <n v="855470"/>
  </r>
  <r>
    <x v="27"/>
    <x v="1"/>
    <x v="8"/>
    <x v="4"/>
    <n v="832102"/>
  </r>
  <r>
    <x v="27"/>
    <x v="2"/>
    <x v="8"/>
    <x v="4"/>
    <n v="527482"/>
  </r>
  <r>
    <x v="27"/>
    <x v="3"/>
    <x v="8"/>
    <x v="4"/>
    <n v="327989"/>
  </r>
  <r>
    <x v="28"/>
    <x v="0"/>
    <x v="8"/>
    <x v="4"/>
    <n v="837591"/>
  </r>
  <r>
    <x v="28"/>
    <x v="1"/>
    <x v="8"/>
    <x v="4"/>
    <n v="835553"/>
  </r>
  <r>
    <x v="28"/>
    <x v="2"/>
    <x v="8"/>
    <x v="4"/>
    <n v="496135"/>
  </r>
  <r>
    <x v="28"/>
    <x v="3"/>
    <x v="8"/>
    <x v="4"/>
    <n v="341457"/>
  </r>
  <r>
    <x v="29"/>
    <x v="0"/>
    <x v="8"/>
    <x v="4"/>
    <n v="826944"/>
  </r>
  <r>
    <x v="29"/>
    <x v="1"/>
    <x v="8"/>
    <x v="4"/>
    <n v="815085"/>
  </r>
  <r>
    <x v="29"/>
    <x v="2"/>
    <x v="8"/>
    <x v="4"/>
    <n v="475048"/>
  </r>
  <r>
    <x v="29"/>
    <x v="3"/>
    <x v="8"/>
    <x v="4"/>
    <n v="351896"/>
  </r>
  <r>
    <x v="30"/>
    <x v="0"/>
    <x v="8"/>
    <x v="4"/>
    <n v="753888"/>
  </r>
  <r>
    <x v="30"/>
    <x v="1"/>
    <x v="8"/>
    <x v="4"/>
    <n v="740704"/>
  </r>
  <r>
    <x v="30"/>
    <x v="2"/>
    <x v="8"/>
    <x v="4"/>
    <n v="418393"/>
  </r>
  <r>
    <x v="30"/>
    <x v="3"/>
    <x v="8"/>
    <x v="4"/>
    <n v="335495"/>
  </r>
  <r>
    <x v="31"/>
    <x v="0"/>
    <x v="8"/>
    <x v="4"/>
    <n v="793889"/>
  </r>
  <r>
    <x v="31"/>
    <x v="1"/>
    <x v="8"/>
    <x v="4"/>
    <n v="782820"/>
  </r>
  <r>
    <x v="31"/>
    <x v="2"/>
    <x v="8"/>
    <x v="4"/>
    <n v="507870"/>
  </r>
  <r>
    <x v="31"/>
    <x v="3"/>
    <x v="8"/>
    <x v="4"/>
    <n v="286019"/>
  </r>
  <r>
    <x v="32"/>
    <x v="0"/>
    <x v="8"/>
    <x v="4"/>
    <n v="762549"/>
  </r>
  <r>
    <x v="32"/>
    <x v="1"/>
    <x v="8"/>
    <x v="4"/>
    <n v="750166"/>
  </r>
  <r>
    <x v="32"/>
    <x v="2"/>
    <x v="8"/>
    <x v="4"/>
    <n v="383100"/>
  </r>
  <r>
    <x v="32"/>
    <x v="3"/>
    <x v="8"/>
    <x v="4"/>
    <n v="379449"/>
  </r>
  <r>
    <x v="33"/>
    <x v="1"/>
    <x v="8"/>
    <x v="4"/>
    <n v="720526"/>
  </r>
  <r>
    <x v="33"/>
    <x v="0"/>
    <x v="8"/>
    <x v="4"/>
    <n v="720526"/>
  </r>
  <r>
    <x v="33"/>
    <x v="3"/>
    <x v="8"/>
    <x v="4"/>
    <n v="398922"/>
  </r>
  <r>
    <x v="33"/>
    <x v="2"/>
    <x v="8"/>
    <x v="4"/>
    <n v="321605"/>
  </r>
  <r>
    <x v="34"/>
    <x v="0"/>
    <x v="8"/>
    <x v="4"/>
    <n v="699597"/>
  </r>
  <r>
    <x v="34"/>
    <x v="1"/>
    <x v="8"/>
    <x v="4"/>
    <n v="688055"/>
  </r>
  <r>
    <x v="34"/>
    <x v="3"/>
    <x v="8"/>
    <x v="4"/>
    <n v="427880"/>
  </r>
  <r>
    <x v="34"/>
    <x v="2"/>
    <x v="8"/>
    <x v="4"/>
    <n v="271717"/>
  </r>
  <r>
    <x v="35"/>
    <x v="1"/>
    <x v="8"/>
    <x v="4"/>
    <n v="790633"/>
  </r>
  <r>
    <x v="35"/>
    <x v="0"/>
    <x v="8"/>
    <x v="4"/>
    <n v="790633"/>
  </r>
  <r>
    <x v="35"/>
    <x v="3"/>
    <x v="8"/>
    <x v="4"/>
    <n v="444016"/>
  </r>
  <r>
    <x v="35"/>
    <x v="2"/>
    <x v="8"/>
    <x v="4"/>
    <n v="346617"/>
  </r>
  <r>
    <x v="36"/>
    <x v="0"/>
    <x v="8"/>
    <x v="4"/>
    <n v="737664"/>
  </r>
  <r>
    <x v="36"/>
    <x v="1"/>
    <x v="8"/>
    <x v="4"/>
    <n v="734693"/>
  </r>
  <r>
    <x v="36"/>
    <x v="3"/>
    <x v="8"/>
    <x v="4"/>
    <n v="393457"/>
  </r>
  <r>
    <x v="36"/>
    <x v="2"/>
    <x v="8"/>
    <x v="4"/>
    <n v="344207"/>
  </r>
  <r>
    <x v="37"/>
    <x v="0"/>
    <x v="8"/>
    <x v="4"/>
    <n v="679788"/>
  </r>
  <r>
    <x v="37"/>
    <x v="1"/>
    <x v="8"/>
    <x v="4"/>
    <n v="674370"/>
  </r>
  <r>
    <x v="37"/>
    <x v="3"/>
    <x v="8"/>
    <x v="4"/>
    <n v="365557"/>
  </r>
  <r>
    <x v="37"/>
    <x v="2"/>
    <x v="8"/>
    <x v="4"/>
    <n v="314231"/>
  </r>
  <r>
    <x v="38"/>
    <x v="0"/>
    <x v="8"/>
    <x v="4"/>
    <n v="677637"/>
  </r>
  <r>
    <x v="38"/>
    <x v="1"/>
    <x v="8"/>
    <x v="4"/>
    <n v="670558"/>
  </r>
  <r>
    <x v="38"/>
    <x v="2"/>
    <x v="8"/>
    <x v="4"/>
    <n v="370849"/>
  </r>
  <r>
    <x v="38"/>
    <x v="3"/>
    <x v="8"/>
    <x v="4"/>
    <n v="306788"/>
  </r>
  <r>
    <x v="39"/>
    <x v="0"/>
    <x v="8"/>
    <x v="4"/>
    <n v="694438"/>
  </r>
  <r>
    <x v="39"/>
    <x v="1"/>
    <x v="8"/>
    <x v="4"/>
    <n v="692535"/>
  </r>
  <r>
    <x v="39"/>
    <x v="2"/>
    <x v="8"/>
    <x v="4"/>
    <n v="383343"/>
  </r>
  <r>
    <x v="39"/>
    <x v="3"/>
    <x v="8"/>
    <x v="4"/>
    <n v="311095"/>
  </r>
  <r>
    <x v="40"/>
    <x v="0"/>
    <x v="8"/>
    <x v="4"/>
    <n v="695615"/>
  </r>
  <r>
    <x v="40"/>
    <x v="1"/>
    <x v="8"/>
    <x v="4"/>
    <n v="680132"/>
  </r>
  <r>
    <x v="40"/>
    <x v="3"/>
    <x v="8"/>
    <x v="4"/>
    <n v="369175"/>
  </r>
  <r>
    <x v="40"/>
    <x v="2"/>
    <x v="8"/>
    <x v="4"/>
    <n v="326440"/>
  </r>
  <r>
    <x v="41"/>
    <x v="0"/>
    <x v="8"/>
    <x v="4"/>
    <n v="610195"/>
  </r>
  <r>
    <x v="41"/>
    <x v="1"/>
    <x v="8"/>
    <x v="4"/>
    <n v="608982"/>
  </r>
  <r>
    <x v="41"/>
    <x v="3"/>
    <x v="8"/>
    <x v="4"/>
    <n v="384764"/>
  </r>
  <r>
    <x v="41"/>
    <x v="2"/>
    <x v="8"/>
    <x v="4"/>
    <n v="225431"/>
  </r>
  <r>
    <x v="42"/>
    <x v="1"/>
    <x v="8"/>
    <x v="4"/>
    <n v="682388"/>
  </r>
  <r>
    <x v="42"/>
    <x v="0"/>
    <x v="8"/>
    <x v="4"/>
    <n v="682388"/>
  </r>
  <r>
    <x v="42"/>
    <x v="3"/>
    <x v="8"/>
    <x v="4"/>
    <n v="373721"/>
  </r>
  <r>
    <x v="42"/>
    <x v="2"/>
    <x v="8"/>
    <x v="4"/>
    <n v="308667"/>
  </r>
  <r>
    <x v="43"/>
    <x v="0"/>
    <x v="8"/>
    <x v="4"/>
    <n v="691872"/>
  </r>
  <r>
    <x v="43"/>
    <x v="1"/>
    <x v="8"/>
    <x v="4"/>
    <n v="682852"/>
  </r>
  <r>
    <x v="43"/>
    <x v="2"/>
    <x v="8"/>
    <x v="4"/>
    <n v="349338"/>
  </r>
  <r>
    <x v="43"/>
    <x v="3"/>
    <x v="8"/>
    <x v="4"/>
    <n v="342534"/>
  </r>
  <r>
    <x v="44"/>
    <x v="0"/>
    <x v="8"/>
    <x v="4"/>
    <n v="450196"/>
  </r>
  <r>
    <x v="44"/>
    <x v="1"/>
    <x v="8"/>
    <x v="4"/>
    <n v="445673"/>
  </r>
  <r>
    <x v="44"/>
    <x v="3"/>
    <x v="8"/>
    <x v="4"/>
    <n v="228486"/>
  </r>
  <r>
    <x v="44"/>
    <x v="2"/>
    <x v="8"/>
    <x v="4"/>
    <n v="221710"/>
  </r>
  <r>
    <x v="45"/>
    <x v="0"/>
    <x v="8"/>
    <x v="4"/>
    <n v="531672"/>
  </r>
  <r>
    <x v="45"/>
    <x v="1"/>
    <x v="8"/>
    <x v="4"/>
    <n v="518881"/>
  </r>
  <r>
    <x v="45"/>
    <x v="3"/>
    <x v="8"/>
    <x v="4"/>
    <n v="324790"/>
  </r>
  <r>
    <x v="45"/>
    <x v="2"/>
    <x v="8"/>
    <x v="4"/>
    <n v="206882"/>
  </r>
  <r>
    <x v="46"/>
    <x v="1"/>
    <x v="8"/>
    <x v="4"/>
    <n v="572890"/>
  </r>
  <r>
    <x v="46"/>
    <x v="0"/>
    <x v="8"/>
    <x v="4"/>
    <n v="572890"/>
  </r>
  <r>
    <x v="46"/>
    <x v="3"/>
    <x v="8"/>
    <x v="4"/>
    <n v="390567"/>
  </r>
  <r>
    <x v="46"/>
    <x v="2"/>
    <x v="8"/>
    <x v="4"/>
    <n v="182323"/>
  </r>
  <r>
    <x v="47"/>
    <x v="0"/>
    <x v="8"/>
    <x v="4"/>
    <n v="551544"/>
  </r>
  <r>
    <x v="47"/>
    <x v="1"/>
    <x v="8"/>
    <x v="4"/>
    <n v="538545"/>
  </r>
  <r>
    <x v="47"/>
    <x v="3"/>
    <x v="8"/>
    <x v="4"/>
    <n v="391739"/>
  </r>
  <r>
    <x v="47"/>
    <x v="2"/>
    <x v="8"/>
    <x v="4"/>
    <n v="159805"/>
  </r>
  <r>
    <x v="48"/>
    <x v="0"/>
    <x v="8"/>
    <x v="4"/>
    <n v="437088"/>
  </r>
  <r>
    <x v="48"/>
    <x v="1"/>
    <x v="8"/>
    <x v="4"/>
    <n v="436483"/>
  </r>
  <r>
    <x v="48"/>
    <x v="3"/>
    <x v="8"/>
    <x v="4"/>
    <n v="253268"/>
  </r>
  <r>
    <x v="48"/>
    <x v="2"/>
    <x v="8"/>
    <x v="4"/>
    <n v="183820"/>
  </r>
  <r>
    <x v="49"/>
    <x v="0"/>
    <x v="8"/>
    <x v="4"/>
    <n v="589058"/>
  </r>
  <r>
    <x v="49"/>
    <x v="1"/>
    <x v="8"/>
    <x v="4"/>
    <n v="578509"/>
  </r>
  <r>
    <x v="49"/>
    <x v="3"/>
    <x v="8"/>
    <x v="4"/>
    <n v="415002"/>
  </r>
  <r>
    <x v="49"/>
    <x v="2"/>
    <x v="8"/>
    <x v="4"/>
    <n v="174056"/>
  </r>
  <r>
    <x v="50"/>
    <x v="0"/>
    <x v="8"/>
    <x v="4"/>
    <n v="542511"/>
  </r>
  <r>
    <x v="50"/>
    <x v="1"/>
    <x v="8"/>
    <x v="4"/>
    <n v="541143"/>
  </r>
  <r>
    <x v="50"/>
    <x v="3"/>
    <x v="8"/>
    <x v="4"/>
    <n v="368536"/>
  </r>
  <r>
    <x v="50"/>
    <x v="2"/>
    <x v="8"/>
    <x v="4"/>
    <n v="173975"/>
  </r>
  <r>
    <x v="51"/>
    <x v="0"/>
    <x v="8"/>
    <x v="4"/>
    <n v="444023"/>
  </r>
  <r>
    <x v="51"/>
    <x v="1"/>
    <x v="8"/>
    <x v="4"/>
    <n v="418138"/>
  </r>
  <r>
    <x v="51"/>
    <x v="3"/>
    <x v="8"/>
    <x v="4"/>
    <n v="274033"/>
  </r>
  <r>
    <x v="51"/>
    <x v="2"/>
    <x v="8"/>
    <x v="4"/>
    <n v="169990"/>
  </r>
  <r>
    <x v="52"/>
    <x v="1"/>
    <x v="8"/>
    <x v="4"/>
    <n v="485917"/>
  </r>
  <r>
    <x v="52"/>
    <x v="0"/>
    <x v="8"/>
    <x v="4"/>
    <n v="485917"/>
  </r>
  <r>
    <x v="52"/>
    <x v="3"/>
    <x v="8"/>
    <x v="4"/>
    <n v="302865"/>
  </r>
  <r>
    <x v="52"/>
    <x v="2"/>
    <x v="8"/>
    <x v="4"/>
    <n v="183052"/>
  </r>
  <r>
    <x v="53"/>
    <x v="1"/>
    <x v="8"/>
    <x v="4"/>
    <n v="520679"/>
  </r>
  <r>
    <x v="53"/>
    <x v="0"/>
    <x v="8"/>
    <x v="4"/>
    <n v="520679"/>
  </r>
  <r>
    <x v="53"/>
    <x v="3"/>
    <x v="8"/>
    <x v="4"/>
    <n v="318819"/>
  </r>
  <r>
    <x v="53"/>
    <x v="2"/>
    <x v="8"/>
    <x v="4"/>
    <n v="201860"/>
  </r>
  <r>
    <x v="54"/>
    <x v="0"/>
    <x v="8"/>
    <x v="4"/>
    <n v="540609"/>
  </r>
  <r>
    <x v="54"/>
    <x v="1"/>
    <x v="8"/>
    <x v="4"/>
    <n v="540255"/>
  </r>
  <r>
    <x v="54"/>
    <x v="3"/>
    <x v="8"/>
    <x v="4"/>
    <n v="385545"/>
  </r>
  <r>
    <x v="54"/>
    <x v="2"/>
    <x v="8"/>
    <x v="4"/>
    <n v="155064"/>
  </r>
  <r>
    <x v="55"/>
    <x v="0"/>
    <x v="8"/>
    <x v="4"/>
    <n v="566434"/>
  </r>
  <r>
    <x v="55"/>
    <x v="1"/>
    <x v="8"/>
    <x v="4"/>
    <n v="552817"/>
  </r>
  <r>
    <x v="55"/>
    <x v="3"/>
    <x v="8"/>
    <x v="4"/>
    <n v="356814"/>
  </r>
  <r>
    <x v="55"/>
    <x v="2"/>
    <x v="8"/>
    <x v="4"/>
    <n v="209620"/>
  </r>
  <r>
    <x v="56"/>
    <x v="1"/>
    <x v="8"/>
    <x v="4"/>
    <n v="551682"/>
  </r>
  <r>
    <x v="56"/>
    <x v="0"/>
    <x v="8"/>
    <x v="4"/>
    <n v="551682"/>
  </r>
  <r>
    <x v="56"/>
    <x v="3"/>
    <x v="8"/>
    <x v="4"/>
    <n v="339738"/>
  </r>
  <r>
    <x v="56"/>
    <x v="2"/>
    <x v="8"/>
    <x v="4"/>
    <n v="211945"/>
  </r>
  <r>
    <x v="57"/>
    <x v="2"/>
    <x v="8"/>
    <x v="4"/>
    <n v="0"/>
  </r>
  <r>
    <x v="57"/>
    <x v="3"/>
    <x v="8"/>
    <x v="4"/>
    <n v="0"/>
  </r>
  <r>
    <x v="57"/>
    <x v="0"/>
    <x v="8"/>
    <x v="4"/>
    <n v="0"/>
  </r>
  <r>
    <x v="58"/>
    <x v="2"/>
    <x v="8"/>
    <x v="4"/>
    <n v="0"/>
  </r>
  <r>
    <x v="58"/>
    <x v="3"/>
    <x v="8"/>
    <x v="4"/>
    <n v="0"/>
  </r>
  <r>
    <x v="58"/>
    <x v="0"/>
    <x v="8"/>
    <x v="4"/>
    <n v="0"/>
  </r>
  <r>
    <x v="59"/>
    <x v="2"/>
    <x v="8"/>
    <x v="4"/>
    <n v="0"/>
  </r>
  <r>
    <x v="59"/>
    <x v="3"/>
    <x v="8"/>
    <x v="4"/>
    <n v="0"/>
  </r>
  <r>
    <x v="59"/>
    <x v="0"/>
    <x v="8"/>
    <x v="4"/>
    <n v="0"/>
  </r>
  <r>
    <x v="60"/>
    <x v="2"/>
    <x v="8"/>
    <x v="4"/>
    <n v="0"/>
  </r>
  <r>
    <x v="60"/>
    <x v="3"/>
    <x v="8"/>
    <x v="4"/>
    <n v="0"/>
  </r>
  <r>
    <x v="60"/>
    <x v="0"/>
    <x v="8"/>
    <x v="4"/>
    <n v="0"/>
  </r>
  <r>
    <x v="0"/>
    <x v="2"/>
    <x v="8"/>
    <x v="4"/>
    <n v="0"/>
  </r>
  <r>
    <x v="0"/>
    <x v="3"/>
    <x v="8"/>
    <x v="4"/>
    <n v="0"/>
  </r>
  <r>
    <x v="0"/>
    <x v="0"/>
    <x v="8"/>
    <x v="4"/>
    <n v="0"/>
  </r>
  <r>
    <x v="1"/>
    <x v="2"/>
    <x v="8"/>
    <x v="4"/>
    <n v="0"/>
  </r>
  <r>
    <x v="1"/>
    <x v="3"/>
    <x v="8"/>
    <x v="4"/>
    <n v="0"/>
  </r>
  <r>
    <x v="1"/>
    <x v="0"/>
    <x v="8"/>
    <x v="4"/>
    <n v="0"/>
  </r>
  <r>
    <x v="2"/>
    <x v="2"/>
    <x v="8"/>
    <x v="4"/>
    <n v="0"/>
  </r>
  <r>
    <x v="2"/>
    <x v="3"/>
    <x v="8"/>
    <x v="4"/>
    <n v="0"/>
  </r>
  <r>
    <x v="2"/>
    <x v="0"/>
    <x v="8"/>
    <x v="4"/>
    <n v="0"/>
  </r>
  <r>
    <x v="26"/>
    <x v="0"/>
    <x v="9"/>
    <x v="5"/>
    <n v="86767"/>
  </r>
  <r>
    <x v="26"/>
    <x v="1"/>
    <x v="9"/>
    <x v="5"/>
    <n v="84992"/>
  </r>
  <r>
    <x v="26"/>
    <x v="2"/>
    <x v="9"/>
    <x v="5"/>
    <n v="50181"/>
  </r>
  <r>
    <x v="26"/>
    <x v="3"/>
    <x v="9"/>
    <x v="5"/>
    <n v="36586"/>
  </r>
  <r>
    <x v="26"/>
    <x v="4"/>
    <x v="9"/>
    <x v="5"/>
    <n v="5150"/>
  </r>
  <r>
    <x v="26"/>
    <x v="5"/>
    <x v="9"/>
    <x v="5"/>
    <n v="2264"/>
  </r>
  <r>
    <x v="26"/>
    <x v="6"/>
    <x v="9"/>
    <x v="5"/>
    <n v="159"/>
  </r>
  <r>
    <x v="27"/>
    <x v="0"/>
    <x v="9"/>
    <x v="5"/>
    <n v="449817"/>
  </r>
  <r>
    <x v="27"/>
    <x v="1"/>
    <x v="9"/>
    <x v="5"/>
    <n v="433837"/>
  </r>
  <r>
    <x v="27"/>
    <x v="2"/>
    <x v="9"/>
    <x v="5"/>
    <n v="229646"/>
  </r>
  <r>
    <x v="27"/>
    <x v="3"/>
    <x v="9"/>
    <x v="5"/>
    <n v="220171"/>
  </r>
  <r>
    <x v="27"/>
    <x v="4"/>
    <x v="9"/>
    <x v="5"/>
    <n v="25303"/>
  </r>
  <r>
    <x v="27"/>
    <x v="5"/>
    <x v="9"/>
    <x v="5"/>
    <n v="13132"/>
  </r>
  <r>
    <x v="27"/>
    <x v="6"/>
    <x v="9"/>
    <x v="5"/>
    <n v="943"/>
  </r>
  <r>
    <x v="28"/>
    <x v="0"/>
    <x v="9"/>
    <x v="5"/>
    <n v="488844"/>
  </r>
  <r>
    <x v="28"/>
    <x v="1"/>
    <x v="9"/>
    <x v="5"/>
    <n v="478965"/>
  </r>
  <r>
    <x v="28"/>
    <x v="2"/>
    <x v="9"/>
    <x v="5"/>
    <n v="252082"/>
  </r>
  <r>
    <x v="28"/>
    <x v="3"/>
    <x v="9"/>
    <x v="5"/>
    <n v="236762"/>
  </r>
  <r>
    <x v="28"/>
    <x v="4"/>
    <x v="9"/>
    <x v="5"/>
    <n v="28714"/>
  </r>
  <r>
    <x v="28"/>
    <x v="5"/>
    <x v="9"/>
    <x v="5"/>
    <n v="13956"/>
  </r>
  <r>
    <x v="28"/>
    <x v="6"/>
    <x v="9"/>
    <x v="5"/>
    <n v="1135"/>
  </r>
  <r>
    <x v="29"/>
    <x v="0"/>
    <x v="9"/>
    <x v="5"/>
    <n v="545692"/>
  </r>
  <r>
    <x v="29"/>
    <x v="1"/>
    <x v="9"/>
    <x v="5"/>
    <n v="529647"/>
  </r>
  <r>
    <x v="29"/>
    <x v="2"/>
    <x v="9"/>
    <x v="5"/>
    <n v="311700"/>
  </r>
  <r>
    <x v="29"/>
    <x v="3"/>
    <x v="9"/>
    <x v="5"/>
    <n v="233992"/>
  </r>
  <r>
    <x v="29"/>
    <x v="4"/>
    <x v="9"/>
    <x v="5"/>
    <n v="35624"/>
  </r>
  <r>
    <x v="29"/>
    <x v="5"/>
    <x v="9"/>
    <x v="5"/>
    <n v="14239"/>
  </r>
  <r>
    <x v="29"/>
    <x v="6"/>
    <x v="9"/>
    <x v="5"/>
    <n v="1208"/>
  </r>
  <r>
    <x v="30"/>
    <x v="0"/>
    <x v="9"/>
    <x v="5"/>
    <n v="553636"/>
  </r>
  <r>
    <x v="30"/>
    <x v="1"/>
    <x v="9"/>
    <x v="5"/>
    <n v="552938"/>
  </r>
  <r>
    <x v="30"/>
    <x v="2"/>
    <x v="9"/>
    <x v="5"/>
    <n v="311235"/>
  </r>
  <r>
    <x v="30"/>
    <x v="3"/>
    <x v="9"/>
    <x v="5"/>
    <n v="242401"/>
  </r>
  <r>
    <x v="30"/>
    <x v="4"/>
    <x v="9"/>
    <x v="5"/>
    <n v="37003"/>
  </r>
  <r>
    <x v="30"/>
    <x v="5"/>
    <x v="9"/>
    <x v="5"/>
    <n v="15254"/>
  </r>
  <r>
    <x v="30"/>
    <x v="6"/>
    <x v="9"/>
    <x v="5"/>
    <n v="1260"/>
  </r>
  <r>
    <x v="31"/>
    <x v="0"/>
    <x v="9"/>
    <x v="5"/>
    <n v="508975"/>
  </r>
  <r>
    <x v="31"/>
    <x v="1"/>
    <x v="9"/>
    <x v="5"/>
    <n v="500968"/>
  </r>
  <r>
    <x v="31"/>
    <x v="2"/>
    <x v="9"/>
    <x v="5"/>
    <n v="345195"/>
  </r>
  <r>
    <x v="31"/>
    <x v="3"/>
    <x v="9"/>
    <x v="5"/>
    <n v="163780"/>
  </r>
  <r>
    <x v="31"/>
    <x v="4"/>
    <x v="9"/>
    <x v="5"/>
    <n v="43038"/>
  </r>
  <r>
    <x v="31"/>
    <x v="5"/>
    <x v="9"/>
    <x v="5"/>
    <n v="11026"/>
  </r>
  <r>
    <x v="31"/>
    <x v="6"/>
    <x v="9"/>
    <x v="5"/>
    <n v="1271"/>
  </r>
  <r>
    <x v="32"/>
    <x v="0"/>
    <x v="9"/>
    <x v="5"/>
    <n v="430261"/>
  </r>
  <r>
    <x v="32"/>
    <x v="1"/>
    <x v="9"/>
    <x v="5"/>
    <n v="426093"/>
  </r>
  <r>
    <x v="32"/>
    <x v="2"/>
    <x v="9"/>
    <x v="5"/>
    <n v="265171"/>
  </r>
  <r>
    <x v="32"/>
    <x v="3"/>
    <x v="9"/>
    <x v="5"/>
    <n v="165090"/>
  </r>
  <r>
    <x v="32"/>
    <x v="4"/>
    <x v="9"/>
    <x v="5"/>
    <n v="34049"/>
  </r>
  <r>
    <x v="32"/>
    <x v="5"/>
    <x v="9"/>
    <x v="5"/>
    <n v="11795"/>
  </r>
  <r>
    <x v="32"/>
    <x v="6"/>
    <x v="9"/>
    <x v="5"/>
    <n v="1174"/>
  </r>
  <r>
    <x v="33"/>
    <x v="1"/>
    <x v="9"/>
    <x v="5"/>
    <n v="451340"/>
  </r>
  <r>
    <x v="33"/>
    <x v="0"/>
    <x v="9"/>
    <x v="5"/>
    <n v="451340"/>
  </r>
  <r>
    <x v="33"/>
    <x v="2"/>
    <x v="9"/>
    <x v="5"/>
    <n v="281166"/>
  </r>
  <r>
    <x v="33"/>
    <x v="3"/>
    <x v="9"/>
    <x v="5"/>
    <n v="170174"/>
  </r>
  <r>
    <x v="33"/>
    <x v="4"/>
    <x v="9"/>
    <x v="5"/>
    <n v="34356"/>
  </r>
  <r>
    <x v="33"/>
    <x v="5"/>
    <x v="9"/>
    <x v="5"/>
    <n v="11769"/>
  </r>
  <r>
    <x v="33"/>
    <x v="6"/>
    <x v="9"/>
    <x v="5"/>
    <n v="1360"/>
  </r>
  <r>
    <x v="34"/>
    <x v="0"/>
    <x v="9"/>
    <x v="5"/>
    <n v="479821"/>
  </r>
  <r>
    <x v="34"/>
    <x v="1"/>
    <x v="9"/>
    <x v="5"/>
    <n v="451406"/>
  </r>
  <r>
    <x v="34"/>
    <x v="2"/>
    <x v="9"/>
    <x v="5"/>
    <n v="314205"/>
  </r>
  <r>
    <x v="34"/>
    <x v="3"/>
    <x v="9"/>
    <x v="5"/>
    <n v="165617"/>
  </r>
  <r>
    <x v="34"/>
    <x v="4"/>
    <x v="9"/>
    <x v="5"/>
    <n v="37803"/>
  </r>
  <r>
    <x v="34"/>
    <x v="5"/>
    <x v="9"/>
    <x v="5"/>
    <n v="10212"/>
  </r>
  <r>
    <x v="34"/>
    <x v="6"/>
    <x v="9"/>
    <x v="5"/>
    <n v="1350"/>
  </r>
  <r>
    <x v="35"/>
    <x v="0"/>
    <x v="9"/>
    <x v="5"/>
    <n v="506182"/>
  </r>
  <r>
    <x v="35"/>
    <x v="1"/>
    <x v="9"/>
    <x v="5"/>
    <n v="497507"/>
  </r>
  <r>
    <x v="35"/>
    <x v="2"/>
    <x v="9"/>
    <x v="5"/>
    <n v="303570"/>
  </r>
  <r>
    <x v="35"/>
    <x v="3"/>
    <x v="9"/>
    <x v="5"/>
    <n v="202612"/>
  </r>
  <r>
    <x v="35"/>
    <x v="4"/>
    <x v="9"/>
    <x v="5"/>
    <n v="35741"/>
  </r>
  <r>
    <x v="35"/>
    <x v="5"/>
    <x v="9"/>
    <x v="5"/>
    <n v="12087"/>
  </r>
  <r>
    <x v="35"/>
    <x v="6"/>
    <x v="9"/>
    <x v="5"/>
    <n v="1390"/>
  </r>
  <r>
    <x v="36"/>
    <x v="0"/>
    <x v="9"/>
    <x v="5"/>
    <n v="544634"/>
  </r>
  <r>
    <x v="36"/>
    <x v="1"/>
    <x v="9"/>
    <x v="5"/>
    <n v="533104"/>
  </r>
  <r>
    <x v="36"/>
    <x v="2"/>
    <x v="9"/>
    <x v="5"/>
    <n v="315523"/>
  </r>
  <r>
    <x v="36"/>
    <x v="3"/>
    <x v="9"/>
    <x v="5"/>
    <n v="229111"/>
  </r>
  <r>
    <x v="36"/>
    <x v="4"/>
    <x v="9"/>
    <x v="5"/>
    <n v="36786"/>
  </r>
  <r>
    <x v="36"/>
    <x v="5"/>
    <x v="9"/>
    <x v="5"/>
    <n v="13577"/>
  </r>
  <r>
    <x v="36"/>
    <x v="6"/>
    <x v="9"/>
    <x v="5"/>
    <n v="1318"/>
  </r>
  <r>
    <x v="37"/>
    <x v="0"/>
    <x v="9"/>
    <x v="5"/>
    <n v="528077"/>
  </r>
  <r>
    <x v="37"/>
    <x v="1"/>
    <x v="9"/>
    <x v="5"/>
    <n v="514777"/>
  </r>
  <r>
    <x v="37"/>
    <x v="2"/>
    <x v="9"/>
    <x v="5"/>
    <n v="322729"/>
  </r>
  <r>
    <x v="37"/>
    <x v="3"/>
    <x v="9"/>
    <x v="5"/>
    <n v="205348"/>
  </r>
  <r>
    <x v="37"/>
    <x v="4"/>
    <x v="9"/>
    <x v="5"/>
    <n v="37175"/>
  </r>
  <r>
    <x v="37"/>
    <x v="5"/>
    <x v="9"/>
    <x v="5"/>
    <n v="12085"/>
  </r>
  <r>
    <x v="37"/>
    <x v="6"/>
    <x v="9"/>
    <x v="5"/>
    <n v="1299"/>
  </r>
  <r>
    <x v="38"/>
    <x v="0"/>
    <x v="9"/>
    <x v="5"/>
    <n v="509656"/>
  </r>
  <r>
    <x v="38"/>
    <x v="1"/>
    <x v="9"/>
    <x v="5"/>
    <n v="508260"/>
  </r>
  <r>
    <x v="38"/>
    <x v="2"/>
    <x v="9"/>
    <x v="5"/>
    <n v="324254"/>
  </r>
  <r>
    <x v="38"/>
    <x v="3"/>
    <x v="9"/>
    <x v="5"/>
    <n v="185402"/>
  </r>
  <r>
    <x v="38"/>
    <x v="4"/>
    <x v="9"/>
    <x v="5"/>
    <n v="38872"/>
  </r>
  <r>
    <x v="38"/>
    <x v="5"/>
    <x v="9"/>
    <x v="5"/>
    <n v="11013"/>
  </r>
  <r>
    <x v="38"/>
    <x v="6"/>
    <x v="9"/>
    <x v="5"/>
    <n v="1354"/>
  </r>
  <r>
    <x v="39"/>
    <x v="0"/>
    <x v="9"/>
    <x v="5"/>
    <n v="441477"/>
  </r>
  <r>
    <x v="39"/>
    <x v="1"/>
    <x v="9"/>
    <x v="5"/>
    <n v="427032"/>
  </r>
  <r>
    <x v="39"/>
    <x v="2"/>
    <x v="9"/>
    <x v="5"/>
    <n v="279377"/>
  </r>
  <r>
    <x v="39"/>
    <x v="3"/>
    <x v="9"/>
    <x v="5"/>
    <n v="162100"/>
  </r>
  <r>
    <x v="39"/>
    <x v="4"/>
    <x v="9"/>
    <x v="5"/>
    <n v="31828"/>
  </r>
  <r>
    <x v="39"/>
    <x v="5"/>
    <x v="9"/>
    <x v="5"/>
    <n v="9261"/>
  </r>
  <r>
    <x v="39"/>
    <x v="6"/>
    <x v="9"/>
    <x v="5"/>
    <n v="1232"/>
  </r>
  <r>
    <x v="40"/>
    <x v="0"/>
    <x v="9"/>
    <x v="5"/>
    <n v="469507"/>
  </r>
  <r>
    <x v="40"/>
    <x v="1"/>
    <x v="9"/>
    <x v="5"/>
    <n v="465494"/>
  </r>
  <r>
    <x v="40"/>
    <x v="2"/>
    <x v="9"/>
    <x v="5"/>
    <n v="319137"/>
  </r>
  <r>
    <x v="40"/>
    <x v="3"/>
    <x v="9"/>
    <x v="5"/>
    <n v="150371"/>
  </r>
  <r>
    <x v="40"/>
    <x v="4"/>
    <x v="9"/>
    <x v="5"/>
    <n v="36661"/>
  </r>
  <r>
    <x v="40"/>
    <x v="5"/>
    <x v="9"/>
    <x v="5"/>
    <n v="8725"/>
  </r>
  <r>
    <x v="40"/>
    <x v="6"/>
    <x v="9"/>
    <x v="5"/>
    <n v="1421"/>
  </r>
  <r>
    <x v="41"/>
    <x v="0"/>
    <x v="9"/>
    <x v="5"/>
    <n v="481487"/>
  </r>
  <r>
    <x v="41"/>
    <x v="1"/>
    <x v="9"/>
    <x v="5"/>
    <n v="463843"/>
  </r>
  <r>
    <x v="41"/>
    <x v="2"/>
    <x v="9"/>
    <x v="5"/>
    <n v="311874"/>
  </r>
  <r>
    <x v="41"/>
    <x v="3"/>
    <x v="9"/>
    <x v="5"/>
    <n v="169613"/>
  </r>
  <r>
    <x v="41"/>
    <x v="4"/>
    <x v="9"/>
    <x v="5"/>
    <n v="35679"/>
  </r>
  <r>
    <x v="41"/>
    <x v="5"/>
    <x v="9"/>
    <x v="5"/>
    <n v="9173"/>
  </r>
  <r>
    <x v="41"/>
    <x v="6"/>
    <x v="9"/>
    <x v="5"/>
    <n v="1373"/>
  </r>
  <r>
    <x v="42"/>
    <x v="0"/>
    <x v="9"/>
    <x v="5"/>
    <n v="525099"/>
  </r>
  <r>
    <x v="42"/>
    <x v="1"/>
    <x v="9"/>
    <x v="5"/>
    <n v="521325"/>
  </r>
  <r>
    <x v="42"/>
    <x v="2"/>
    <x v="9"/>
    <x v="5"/>
    <n v="316569"/>
  </r>
  <r>
    <x v="42"/>
    <x v="3"/>
    <x v="9"/>
    <x v="5"/>
    <n v="208530"/>
  </r>
  <r>
    <x v="42"/>
    <x v="4"/>
    <x v="9"/>
    <x v="5"/>
    <n v="35217"/>
  </r>
  <r>
    <x v="42"/>
    <x v="5"/>
    <x v="9"/>
    <x v="5"/>
    <n v="11127"/>
  </r>
  <r>
    <x v="42"/>
    <x v="6"/>
    <x v="9"/>
    <x v="5"/>
    <n v="1386"/>
  </r>
  <r>
    <x v="43"/>
    <x v="0"/>
    <x v="9"/>
    <x v="5"/>
    <n v="613400"/>
  </r>
  <r>
    <x v="43"/>
    <x v="1"/>
    <x v="9"/>
    <x v="5"/>
    <n v="599020"/>
  </r>
  <r>
    <x v="43"/>
    <x v="2"/>
    <x v="9"/>
    <x v="5"/>
    <n v="394579"/>
  </r>
  <r>
    <x v="43"/>
    <x v="3"/>
    <x v="9"/>
    <x v="5"/>
    <n v="218822"/>
  </r>
  <r>
    <x v="43"/>
    <x v="4"/>
    <x v="9"/>
    <x v="5"/>
    <n v="44841"/>
  </r>
  <r>
    <x v="43"/>
    <x v="5"/>
    <x v="9"/>
    <x v="5"/>
    <n v="11434"/>
  </r>
  <r>
    <x v="43"/>
    <x v="6"/>
    <x v="9"/>
    <x v="5"/>
    <n v="1417"/>
  </r>
  <r>
    <x v="44"/>
    <x v="0"/>
    <x v="9"/>
    <x v="5"/>
    <n v="432183"/>
  </r>
  <r>
    <x v="44"/>
    <x v="1"/>
    <x v="9"/>
    <x v="5"/>
    <n v="432171"/>
  </r>
  <r>
    <x v="44"/>
    <x v="2"/>
    <x v="9"/>
    <x v="5"/>
    <n v="286670"/>
  </r>
  <r>
    <x v="44"/>
    <x v="3"/>
    <x v="9"/>
    <x v="5"/>
    <n v="145513"/>
  </r>
  <r>
    <x v="44"/>
    <x v="4"/>
    <x v="9"/>
    <x v="5"/>
    <n v="32656"/>
  </r>
  <r>
    <x v="44"/>
    <x v="5"/>
    <x v="9"/>
    <x v="5"/>
    <n v="7639"/>
  </r>
  <r>
    <x v="44"/>
    <x v="6"/>
    <x v="9"/>
    <x v="5"/>
    <n v="1082"/>
  </r>
  <r>
    <x v="45"/>
    <x v="0"/>
    <x v="9"/>
    <x v="5"/>
    <n v="558387"/>
  </r>
  <r>
    <x v="45"/>
    <x v="1"/>
    <x v="9"/>
    <x v="5"/>
    <n v="554590"/>
  </r>
  <r>
    <x v="45"/>
    <x v="2"/>
    <x v="9"/>
    <x v="5"/>
    <n v="376709"/>
  </r>
  <r>
    <x v="45"/>
    <x v="3"/>
    <x v="9"/>
    <x v="5"/>
    <n v="181678"/>
  </r>
  <r>
    <x v="45"/>
    <x v="4"/>
    <x v="9"/>
    <x v="5"/>
    <n v="43933"/>
  </r>
  <r>
    <x v="45"/>
    <x v="5"/>
    <x v="9"/>
    <x v="5"/>
    <n v="9931"/>
  </r>
  <r>
    <x v="45"/>
    <x v="6"/>
    <x v="9"/>
    <x v="5"/>
    <n v="1442"/>
  </r>
  <r>
    <x v="46"/>
    <x v="0"/>
    <x v="9"/>
    <x v="5"/>
    <n v="486193"/>
  </r>
  <r>
    <x v="46"/>
    <x v="1"/>
    <x v="9"/>
    <x v="5"/>
    <n v="478821"/>
  </r>
  <r>
    <x v="46"/>
    <x v="2"/>
    <x v="9"/>
    <x v="5"/>
    <n v="328836"/>
  </r>
  <r>
    <x v="46"/>
    <x v="3"/>
    <x v="9"/>
    <x v="5"/>
    <n v="157357"/>
  </r>
  <r>
    <x v="46"/>
    <x v="4"/>
    <x v="9"/>
    <x v="5"/>
    <n v="39352"/>
  </r>
  <r>
    <x v="46"/>
    <x v="5"/>
    <x v="9"/>
    <x v="5"/>
    <n v="8336"/>
  </r>
  <r>
    <x v="46"/>
    <x v="6"/>
    <x v="9"/>
    <x v="5"/>
    <n v="1307"/>
  </r>
  <r>
    <x v="47"/>
    <x v="1"/>
    <x v="9"/>
    <x v="5"/>
    <n v="420261"/>
  </r>
  <r>
    <x v="47"/>
    <x v="0"/>
    <x v="9"/>
    <x v="5"/>
    <n v="420261"/>
  </r>
  <r>
    <x v="47"/>
    <x v="2"/>
    <x v="9"/>
    <x v="5"/>
    <n v="279461"/>
  </r>
  <r>
    <x v="47"/>
    <x v="3"/>
    <x v="9"/>
    <x v="5"/>
    <n v="140800"/>
  </r>
  <r>
    <x v="47"/>
    <x v="4"/>
    <x v="9"/>
    <x v="5"/>
    <n v="33138"/>
  </r>
  <r>
    <x v="47"/>
    <x v="5"/>
    <x v="9"/>
    <x v="5"/>
    <n v="7508"/>
  </r>
  <r>
    <x v="47"/>
    <x v="6"/>
    <x v="9"/>
    <x v="5"/>
    <n v="1311"/>
  </r>
  <r>
    <x v="48"/>
    <x v="0"/>
    <x v="9"/>
    <x v="5"/>
    <n v="328989"/>
  </r>
  <r>
    <x v="48"/>
    <x v="1"/>
    <x v="9"/>
    <x v="5"/>
    <n v="319705"/>
  </r>
  <r>
    <x v="48"/>
    <x v="2"/>
    <x v="9"/>
    <x v="5"/>
    <n v="203218"/>
  </r>
  <r>
    <x v="48"/>
    <x v="3"/>
    <x v="9"/>
    <x v="5"/>
    <n v="125771"/>
  </r>
  <r>
    <x v="48"/>
    <x v="4"/>
    <x v="9"/>
    <x v="5"/>
    <n v="22780"/>
  </r>
  <r>
    <x v="48"/>
    <x v="5"/>
    <x v="9"/>
    <x v="5"/>
    <n v="6561"/>
  </r>
  <r>
    <x v="48"/>
    <x v="6"/>
    <x v="9"/>
    <x v="5"/>
    <n v="1012"/>
  </r>
  <r>
    <x v="49"/>
    <x v="0"/>
    <x v="9"/>
    <x v="5"/>
    <n v="467466"/>
  </r>
  <r>
    <x v="49"/>
    <x v="1"/>
    <x v="9"/>
    <x v="5"/>
    <n v="460501"/>
  </r>
  <r>
    <x v="49"/>
    <x v="2"/>
    <x v="9"/>
    <x v="5"/>
    <n v="289379"/>
  </r>
  <r>
    <x v="49"/>
    <x v="3"/>
    <x v="9"/>
    <x v="5"/>
    <n v="178088"/>
  </r>
  <r>
    <x v="49"/>
    <x v="4"/>
    <x v="9"/>
    <x v="5"/>
    <n v="33066"/>
  </r>
  <r>
    <x v="49"/>
    <x v="5"/>
    <x v="9"/>
    <x v="5"/>
    <n v="9250"/>
  </r>
  <r>
    <x v="49"/>
    <x v="6"/>
    <x v="9"/>
    <x v="5"/>
    <n v="1370"/>
  </r>
  <r>
    <x v="50"/>
    <x v="0"/>
    <x v="9"/>
    <x v="5"/>
    <n v="517910"/>
  </r>
  <r>
    <x v="50"/>
    <x v="1"/>
    <x v="9"/>
    <x v="5"/>
    <n v="502110"/>
  </r>
  <r>
    <x v="50"/>
    <x v="2"/>
    <x v="9"/>
    <x v="5"/>
    <n v="314319"/>
  </r>
  <r>
    <x v="50"/>
    <x v="3"/>
    <x v="9"/>
    <x v="5"/>
    <n v="203591"/>
  </r>
  <r>
    <x v="50"/>
    <x v="4"/>
    <x v="9"/>
    <x v="5"/>
    <n v="34639"/>
  </r>
  <r>
    <x v="50"/>
    <x v="5"/>
    <x v="9"/>
    <x v="5"/>
    <n v="10234"/>
  </r>
  <r>
    <x v="50"/>
    <x v="6"/>
    <x v="9"/>
    <x v="5"/>
    <n v="1375"/>
  </r>
  <r>
    <x v="51"/>
    <x v="0"/>
    <x v="9"/>
    <x v="5"/>
    <n v="438145"/>
  </r>
  <r>
    <x v="51"/>
    <x v="1"/>
    <x v="9"/>
    <x v="5"/>
    <n v="425364"/>
  </r>
  <r>
    <x v="51"/>
    <x v="2"/>
    <x v="9"/>
    <x v="5"/>
    <n v="243217"/>
  </r>
  <r>
    <x v="51"/>
    <x v="3"/>
    <x v="9"/>
    <x v="5"/>
    <n v="194928"/>
  </r>
  <r>
    <x v="51"/>
    <x v="4"/>
    <x v="9"/>
    <x v="5"/>
    <n v="26552"/>
  </r>
  <r>
    <x v="51"/>
    <x v="5"/>
    <x v="9"/>
    <x v="5"/>
    <n v="9832"/>
  </r>
  <r>
    <x v="51"/>
    <x v="6"/>
    <x v="9"/>
    <x v="5"/>
    <n v="1182"/>
  </r>
  <r>
    <x v="52"/>
    <x v="0"/>
    <x v="9"/>
    <x v="5"/>
    <n v="448134"/>
  </r>
  <r>
    <x v="52"/>
    <x v="1"/>
    <x v="9"/>
    <x v="5"/>
    <n v="442970"/>
  </r>
  <r>
    <x v="52"/>
    <x v="2"/>
    <x v="9"/>
    <x v="5"/>
    <n v="252507"/>
  </r>
  <r>
    <x v="52"/>
    <x v="3"/>
    <x v="9"/>
    <x v="5"/>
    <n v="195627"/>
  </r>
  <r>
    <x v="52"/>
    <x v="4"/>
    <x v="9"/>
    <x v="5"/>
    <n v="27987"/>
  </r>
  <r>
    <x v="52"/>
    <x v="5"/>
    <x v="9"/>
    <x v="5"/>
    <n v="10104"/>
  </r>
  <r>
    <x v="52"/>
    <x v="6"/>
    <x v="9"/>
    <x v="5"/>
    <n v="1367"/>
  </r>
  <r>
    <x v="53"/>
    <x v="1"/>
    <x v="9"/>
    <x v="5"/>
    <n v="414548"/>
  </r>
  <r>
    <x v="53"/>
    <x v="0"/>
    <x v="9"/>
    <x v="5"/>
    <n v="414548"/>
  </r>
  <r>
    <x v="53"/>
    <x v="2"/>
    <x v="9"/>
    <x v="5"/>
    <n v="246604"/>
  </r>
  <r>
    <x v="53"/>
    <x v="3"/>
    <x v="9"/>
    <x v="5"/>
    <n v="167944"/>
  </r>
  <r>
    <x v="53"/>
    <x v="4"/>
    <x v="9"/>
    <x v="5"/>
    <n v="27003"/>
  </r>
  <r>
    <x v="53"/>
    <x v="5"/>
    <x v="9"/>
    <x v="5"/>
    <n v="8648"/>
  </r>
  <r>
    <x v="53"/>
    <x v="6"/>
    <x v="9"/>
    <x v="5"/>
    <n v="1355"/>
  </r>
  <r>
    <x v="54"/>
    <x v="1"/>
    <x v="9"/>
    <x v="5"/>
    <n v="381010"/>
  </r>
  <r>
    <x v="54"/>
    <x v="0"/>
    <x v="9"/>
    <x v="5"/>
    <n v="381010"/>
  </r>
  <r>
    <x v="54"/>
    <x v="2"/>
    <x v="9"/>
    <x v="5"/>
    <n v="207756"/>
  </r>
  <r>
    <x v="54"/>
    <x v="3"/>
    <x v="9"/>
    <x v="5"/>
    <n v="173254"/>
  </r>
  <r>
    <x v="54"/>
    <x v="4"/>
    <x v="9"/>
    <x v="5"/>
    <n v="22814"/>
  </r>
  <r>
    <x v="54"/>
    <x v="5"/>
    <x v="9"/>
    <x v="5"/>
    <n v="9418"/>
  </r>
  <r>
    <x v="54"/>
    <x v="6"/>
    <x v="9"/>
    <x v="5"/>
    <n v="1292"/>
  </r>
  <r>
    <x v="55"/>
    <x v="0"/>
    <x v="9"/>
    <x v="5"/>
    <n v="410023"/>
  </r>
  <r>
    <x v="55"/>
    <x v="1"/>
    <x v="9"/>
    <x v="5"/>
    <n v="403192"/>
  </r>
  <r>
    <x v="55"/>
    <x v="2"/>
    <x v="9"/>
    <x v="5"/>
    <n v="237594"/>
  </r>
  <r>
    <x v="55"/>
    <x v="3"/>
    <x v="9"/>
    <x v="5"/>
    <n v="172430"/>
  </r>
  <r>
    <x v="55"/>
    <x v="4"/>
    <x v="9"/>
    <x v="5"/>
    <n v="26153"/>
  </r>
  <r>
    <x v="55"/>
    <x v="5"/>
    <x v="9"/>
    <x v="5"/>
    <n v="8757"/>
  </r>
  <r>
    <x v="55"/>
    <x v="6"/>
    <x v="9"/>
    <x v="5"/>
    <n v="1340"/>
  </r>
  <r>
    <x v="56"/>
    <x v="1"/>
    <x v="9"/>
    <x v="5"/>
    <n v="108679"/>
  </r>
  <r>
    <x v="56"/>
    <x v="0"/>
    <x v="9"/>
    <x v="5"/>
    <n v="108679"/>
  </r>
  <r>
    <x v="56"/>
    <x v="2"/>
    <x v="9"/>
    <x v="5"/>
    <n v="68822"/>
  </r>
  <r>
    <x v="56"/>
    <x v="3"/>
    <x v="9"/>
    <x v="5"/>
    <n v="39857"/>
  </r>
  <r>
    <x v="56"/>
    <x v="4"/>
    <x v="9"/>
    <x v="5"/>
    <n v="7921"/>
  </r>
  <r>
    <x v="56"/>
    <x v="5"/>
    <x v="9"/>
    <x v="5"/>
    <n v="1986"/>
  </r>
  <r>
    <x v="56"/>
    <x v="6"/>
    <x v="9"/>
    <x v="5"/>
    <n v="334"/>
  </r>
  <r>
    <x v="57"/>
    <x v="6"/>
    <x v="9"/>
    <x v="5"/>
    <n v="0"/>
  </r>
  <r>
    <x v="57"/>
    <x v="5"/>
    <x v="9"/>
    <x v="5"/>
    <n v="0"/>
  </r>
  <r>
    <x v="57"/>
    <x v="0"/>
    <x v="9"/>
    <x v="5"/>
    <n v="0"/>
  </r>
  <r>
    <x v="57"/>
    <x v="4"/>
    <x v="9"/>
    <x v="5"/>
    <n v="0"/>
  </r>
  <r>
    <x v="57"/>
    <x v="2"/>
    <x v="9"/>
    <x v="5"/>
    <n v="0"/>
  </r>
  <r>
    <x v="57"/>
    <x v="3"/>
    <x v="9"/>
    <x v="5"/>
    <n v="0"/>
  </r>
  <r>
    <x v="58"/>
    <x v="6"/>
    <x v="9"/>
    <x v="5"/>
    <n v="0"/>
  </r>
  <r>
    <x v="58"/>
    <x v="5"/>
    <x v="9"/>
    <x v="5"/>
    <n v="0"/>
  </r>
  <r>
    <x v="58"/>
    <x v="0"/>
    <x v="9"/>
    <x v="5"/>
    <n v="0"/>
  </r>
  <r>
    <x v="58"/>
    <x v="4"/>
    <x v="9"/>
    <x v="5"/>
    <n v="0"/>
  </r>
  <r>
    <x v="58"/>
    <x v="2"/>
    <x v="9"/>
    <x v="5"/>
    <n v="0"/>
  </r>
  <r>
    <x v="58"/>
    <x v="3"/>
    <x v="9"/>
    <x v="5"/>
    <n v="0"/>
  </r>
  <r>
    <x v="59"/>
    <x v="6"/>
    <x v="9"/>
    <x v="5"/>
    <n v="0"/>
  </r>
  <r>
    <x v="59"/>
    <x v="5"/>
    <x v="9"/>
    <x v="5"/>
    <n v="0"/>
  </r>
  <r>
    <x v="59"/>
    <x v="0"/>
    <x v="9"/>
    <x v="5"/>
    <n v="0"/>
  </r>
  <r>
    <x v="59"/>
    <x v="4"/>
    <x v="9"/>
    <x v="5"/>
    <n v="0"/>
  </r>
  <r>
    <x v="59"/>
    <x v="2"/>
    <x v="9"/>
    <x v="5"/>
    <n v="0"/>
  </r>
  <r>
    <x v="59"/>
    <x v="3"/>
    <x v="9"/>
    <x v="5"/>
    <n v="0"/>
  </r>
  <r>
    <x v="60"/>
    <x v="6"/>
    <x v="9"/>
    <x v="5"/>
    <n v="0"/>
  </r>
  <r>
    <x v="60"/>
    <x v="5"/>
    <x v="9"/>
    <x v="5"/>
    <n v="0"/>
  </r>
  <r>
    <x v="60"/>
    <x v="0"/>
    <x v="9"/>
    <x v="5"/>
    <n v="0"/>
  </r>
  <r>
    <x v="60"/>
    <x v="4"/>
    <x v="9"/>
    <x v="5"/>
    <n v="0"/>
  </r>
  <r>
    <x v="60"/>
    <x v="2"/>
    <x v="9"/>
    <x v="5"/>
    <n v="0"/>
  </r>
  <r>
    <x v="60"/>
    <x v="3"/>
    <x v="9"/>
    <x v="5"/>
    <n v="0"/>
  </r>
  <r>
    <x v="0"/>
    <x v="6"/>
    <x v="9"/>
    <x v="5"/>
    <n v="0"/>
  </r>
  <r>
    <x v="0"/>
    <x v="5"/>
    <x v="9"/>
    <x v="5"/>
    <n v="0"/>
  </r>
  <r>
    <x v="0"/>
    <x v="0"/>
    <x v="9"/>
    <x v="5"/>
    <n v="0"/>
  </r>
  <r>
    <x v="0"/>
    <x v="4"/>
    <x v="9"/>
    <x v="5"/>
    <n v="0"/>
  </r>
  <r>
    <x v="0"/>
    <x v="2"/>
    <x v="9"/>
    <x v="5"/>
    <n v="0"/>
  </r>
  <r>
    <x v="0"/>
    <x v="3"/>
    <x v="9"/>
    <x v="5"/>
    <n v="0"/>
  </r>
  <r>
    <x v="61"/>
    <x v="8"/>
    <x v="10"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2">
  <r>
    <d v="2018-03-01T00:00:00"/>
    <x v="0"/>
    <n v="1"/>
    <n v="1"/>
    <d v="1900-01-04T00:00:00"/>
    <x v="0"/>
    <s v="Ad B"/>
    <x v="0"/>
    <n v="591751"/>
  </r>
  <r>
    <d v="2018-03-01T00:00:00"/>
    <x v="0"/>
    <n v="1"/>
    <n v="1"/>
    <d v="1900-01-04T00:00:00"/>
    <x v="1"/>
    <s v="Ad B"/>
    <x v="0"/>
    <n v="582095"/>
  </r>
  <r>
    <d v="2018-03-01T00:00:00"/>
    <x v="0"/>
    <n v="1"/>
    <n v="1"/>
    <d v="1900-01-04T00:00:00"/>
    <x v="2"/>
    <s v="Ad B"/>
    <x v="0"/>
    <n v="423702"/>
  </r>
  <r>
    <d v="2018-03-01T00:00:00"/>
    <x v="0"/>
    <n v="1"/>
    <n v="1"/>
    <d v="1900-01-04T00:00:00"/>
    <x v="3"/>
    <s v="Ad B"/>
    <x v="0"/>
    <n v="168049"/>
  </r>
  <r>
    <d v="2018-03-01T00:00:00"/>
    <x v="0"/>
    <n v="1"/>
    <n v="1"/>
    <d v="1900-01-04T00:00:00"/>
    <x v="4"/>
    <s v="Ad B"/>
    <x v="0"/>
    <n v="766"/>
  </r>
  <r>
    <d v="2018-03-01T00:00:00"/>
    <x v="0"/>
    <n v="1"/>
    <n v="1"/>
    <d v="1900-01-04T00:00:00"/>
    <x v="0"/>
    <s v="Ad I"/>
    <x v="1"/>
    <n v="224928"/>
  </r>
  <r>
    <d v="2018-03-01T00:00:00"/>
    <x v="0"/>
    <n v="1"/>
    <n v="1"/>
    <d v="1900-01-04T00:00:00"/>
    <x v="1"/>
    <s v="Ad I"/>
    <x v="1"/>
    <n v="222971"/>
  </r>
  <r>
    <d v="2018-03-01T00:00:00"/>
    <x v="0"/>
    <n v="1"/>
    <n v="1"/>
    <d v="1900-01-04T00:00:00"/>
    <x v="3"/>
    <s v="Ad I"/>
    <x v="1"/>
    <n v="156747"/>
  </r>
  <r>
    <d v="2018-03-01T00:00:00"/>
    <x v="0"/>
    <n v="1"/>
    <n v="1"/>
    <d v="1900-01-04T00:00:00"/>
    <x v="2"/>
    <s v="Ad I"/>
    <x v="1"/>
    <n v="68181"/>
  </r>
  <r>
    <d v="2018-03-01T00:00:00"/>
    <x v="0"/>
    <n v="1"/>
    <n v="1"/>
    <d v="1900-01-04T00:00:00"/>
    <x v="0"/>
    <s v="Ad J"/>
    <x v="2"/>
    <n v="86767"/>
  </r>
  <r>
    <d v="2018-03-01T00:00:00"/>
    <x v="0"/>
    <n v="1"/>
    <n v="1"/>
    <d v="1900-01-04T00:00:00"/>
    <x v="1"/>
    <s v="Ad J"/>
    <x v="2"/>
    <n v="84992"/>
  </r>
  <r>
    <d v="2018-03-01T00:00:00"/>
    <x v="0"/>
    <n v="1"/>
    <n v="1"/>
    <d v="1900-01-04T00:00:00"/>
    <x v="3"/>
    <s v="Ad J"/>
    <x v="2"/>
    <n v="50181"/>
  </r>
  <r>
    <d v="2018-03-01T00:00:00"/>
    <x v="0"/>
    <n v="1"/>
    <n v="1"/>
    <d v="1900-01-04T00:00:00"/>
    <x v="2"/>
    <s v="Ad J"/>
    <x v="2"/>
    <n v="36586"/>
  </r>
  <r>
    <d v="2018-03-01T00:00:00"/>
    <x v="0"/>
    <n v="1"/>
    <n v="1"/>
    <d v="1900-01-04T00:00:00"/>
    <x v="5"/>
    <s v="Ad J"/>
    <x v="2"/>
    <n v="5150"/>
  </r>
  <r>
    <d v="2018-03-01T00:00:00"/>
    <x v="0"/>
    <n v="1"/>
    <n v="1"/>
    <d v="1900-01-04T00:00:00"/>
    <x v="6"/>
    <s v="Ad J"/>
    <x v="2"/>
    <n v="2264"/>
  </r>
  <r>
    <d v="2018-03-01T00:00:00"/>
    <x v="0"/>
    <n v="1"/>
    <n v="1"/>
    <d v="1900-01-04T00:00:00"/>
    <x v="4"/>
    <s v="Ad J"/>
    <x v="2"/>
    <n v="159"/>
  </r>
  <r>
    <d v="2018-03-02T00:00:00"/>
    <x v="0"/>
    <n v="1"/>
    <n v="2"/>
    <d v="1900-01-05T00:00:00"/>
    <x v="0"/>
    <s v="Ad B"/>
    <x v="0"/>
    <n v="748587"/>
  </r>
  <r>
    <d v="2018-03-02T00:00:00"/>
    <x v="0"/>
    <n v="1"/>
    <n v="2"/>
    <d v="1900-01-05T00:00:00"/>
    <x v="1"/>
    <s v="Ad B"/>
    <x v="0"/>
    <n v="737771"/>
  </r>
  <r>
    <d v="2018-03-02T00:00:00"/>
    <x v="0"/>
    <n v="1"/>
    <n v="2"/>
    <d v="1900-01-05T00:00:00"/>
    <x v="2"/>
    <s v="Ad B"/>
    <x v="0"/>
    <n v="538092"/>
  </r>
  <r>
    <d v="2018-03-02T00:00:00"/>
    <x v="0"/>
    <n v="1"/>
    <n v="2"/>
    <d v="1900-01-05T00:00:00"/>
    <x v="3"/>
    <s v="Ad B"/>
    <x v="0"/>
    <n v="210495"/>
  </r>
  <r>
    <d v="2018-03-02T00:00:00"/>
    <x v="0"/>
    <n v="1"/>
    <n v="2"/>
    <d v="1900-01-05T00:00:00"/>
    <x v="4"/>
    <s v="Ad B"/>
    <x v="0"/>
    <n v="1121"/>
  </r>
  <r>
    <d v="2018-03-02T00:00:00"/>
    <x v="0"/>
    <n v="1"/>
    <n v="2"/>
    <d v="1900-01-05T00:00:00"/>
    <x v="0"/>
    <s v="Ad G"/>
    <x v="3"/>
    <n v="196636"/>
  </r>
  <r>
    <d v="2018-03-02T00:00:00"/>
    <x v="0"/>
    <n v="1"/>
    <n v="2"/>
    <d v="1900-01-05T00:00:00"/>
    <x v="1"/>
    <s v="Ad G"/>
    <x v="3"/>
    <n v="187930"/>
  </r>
  <r>
    <d v="2018-03-02T00:00:00"/>
    <x v="0"/>
    <n v="1"/>
    <n v="2"/>
    <d v="1900-01-05T00:00:00"/>
    <x v="2"/>
    <s v="Ad G"/>
    <x v="3"/>
    <n v="114435"/>
  </r>
  <r>
    <d v="2018-03-02T00:00:00"/>
    <x v="0"/>
    <n v="1"/>
    <n v="2"/>
    <d v="1900-01-05T00:00:00"/>
    <x v="3"/>
    <s v="Ad G"/>
    <x v="3"/>
    <n v="82201"/>
  </r>
  <r>
    <d v="2018-03-02T00:00:00"/>
    <x v="0"/>
    <n v="1"/>
    <n v="2"/>
    <d v="1900-01-05T00:00:00"/>
    <x v="4"/>
    <s v="Ad G"/>
    <x v="3"/>
    <n v="359"/>
  </r>
  <r>
    <d v="2018-03-02T00:00:00"/>
    <x v="0"/>
    <n v="1"/>
    <n v="2"/>
    <d v="1900-01-05T00:00:00"/>
    <x v="0"/>
    <s v="Ad H"/>
    <x v="1"/>
    <n v="199022"/>
  </r>
  <r>
    <d v="2018-03-02T00:00:00"/>
    <x v="0"/>
    <n v="1"/>
    <n v="2"/>
    <d v="1900-01-05T00:00:00"/>
    <x v="1"/>
    <s v="Ad H"/>
    <x v="1"/>
    <n v="194009"/>
  </r>
  <r>
    <d v="2018-03-02T00:00:00"/>
    <x v="0"/>
    <n v="1"/>
    <n v="2"/>
    <d v="1900-01-05T00:00:00"/>
    <x v="3"/>
    <s v="Ad H"/>
    <x v="1"/>
    <n v="175560"/>
  </r>
  <r>
    <d v="2018-03-02T00:00:00"/>
    <x v="0"/>
    <n v="1"/>
    <n v="2"/>
    <d v="1900-01-05T00:00:00"/>
    <x v="2"/>
    <s v="Ad H"/>
    <x v="1"/>
    <n v="23462"/>
  </r>
  <r>
    <d v="2018-03-02T00:00:00"/>
    <x v="0"/>
    <n v="1"/>
    <n v="2"/>
    <d v="1900-01-05T00:00:00"/>
    <x v="0"/>
    <s v="Ad I"/>
    <x v="1"/>
    <n v="855470"/>
  </r>
  <r>
    <d v="2018-03-02T00:00:00"/>
    <x v="0"/>
    <n v="1"/>
    <n v="2"/>
    <d v="1900-01-05T00:00:00"/>
    <x v="1"/>
    <s v="Ad I"/>
    <x v="1"/>
    <n v="832102"/>
  </r>
  <r>
    <d v="2018-03-02T00:00:00"/>
    <x v="0"/>
    <n v="1"/>
    <n v="2"/>
    <d v="1900-01-05T00:00:00"/>
    <x v="3"/>
    <s v="Ad I"/>
    <x v="1"/>
    <n v="527482"/>
  </r>
  <r>
    <d v="2018-03-02T00:00:00"/>
    <x v="0"/>
    <n v="1"/>
    <n v="2"/>
    <d v="1900-01-05T00:00:00"/>
    <x v="2"/>
    <s v="Ad I"/>
    <x v="1"/>
    <n v="327989"/>
  </r>
  <r>
    <d v="2018-03-02T00:00:00"/>
    <x v="0"/>
    <n v="1"/>
    <n v="2"/>
    <d v="1900-01-05T00:00:00"/>
    <x v="0"/>
    <s v="Ad J"/>
    <x v="2"/>
    <n v="449817"/>
  </r>
  <r>
    <d v="2018-03-02T00:00:00"/>
    <x v="0"/>
    <n v="1"/>
    <n v="2"/>
    <d v="1900-01-05T00:00:00"/>
    <x v="1"/>
    <s v="Ad J"/>
    <x v="2"/>
    <n v="433837"/>
  </r>
  <r>
    <d v="2018-03-02T00:00:00"/>
    <x v="0"/>
    <n v="1"/>
    <n v="2"/>
    <d v="1900-01-05T00:00:00"/>
    <x v="3"/>
    <s v="Ad J"/>
    <x v="2"/>
    <n v="229646"/>
  </r>
  <r>
    <d v="2018-03-02T00:00:00"/>
    <x v="0"/>
    <n v="1"/>
    <n v="2"/>
    <d v="1900-01-05T00:00:00"/>
    <x v="2"/>
    <s v="Ad J"/>
    <x v="2"/>
    <n v="220171"/>
  </r>
  <r>
    <d v="2018-03-02T00:00:00"/>
    <x v="0"/>
    <n v="1"/>
    <n v="2"/>
    <d v="1900-01-05T00:00:00"/>
    <x v="5"/>
    <s v="Ad J"/>
    <x v="2"/>
    <n v="25303"/>
  </r>
  <r>
    <d v="2018-03-02T00:00:00"/>
    <x v="0"/>
    <n v="1"/>
    <n v="2"/>
    <d v="1900-01-05T00:00:00"/>
    <x v="6"/>
    <s v="Ad J"/>
    <x v="2"/>
    <n v="13132"/>
  </r>
  <r>
    <d v="2018-03-02T00:00:00"/>
    <x v="0"/>
    <n v="1"/>
    <n v="2"/>
    <d v="1900-01-05T00:00:00"/>
    <x v="4"/>
    <s v="Ad J"/>
    <x v="2"/>
    <n v="943"/>
  </r>
  <r>
    <d v="2018-03-03T00:00:00"/>
    <x v="0"/>
    <n v="1"/>
    <n v="3"/>
    <d v="1900-01-06T00:00:00"/>
    <x v="0"/>
    <s v="Ad B"/>
    <x v="0"/>
    <n v="733830"/>
  </r>
  <r>
    <d v="2018-03-03T00:00:00"/>
    <x v="0"/>
    <n v="1"/>
    <n v="3"/>
    <d v="1900-01-06T00:00:00"/>
    <x v="1"/>
    <s v="Ad B"/>
    <x v="0"/>
    <n v="731491"/>
  </r>
  <r>
    <d v="2018-03-03T00:00:00"/>
    <x v="0"/>
    <n v="1"/>
    <n v="3"/>
    <d v="1900-01-06T00:00:00"/>
    <x v="2"/>
    <s v="Ad B"/>
    <x v="0"/>
    <n v="555615"/>
  </r>
  <r>
    <d v="2018-03-03T00:00:00"/>
    <x v="0"/>
    <n v="1"/>
    <n v="3"/>
    <d v="1900-01-06T00:00:00"/>
    <x v="3"/>
    <s v="Ad B"/>
    <x v="0"/>
    <n v="178215"/>
  </r>
  <r>
    <d v="2018-03-03T00:00:00"/>
    <x v="0"/>
    <n v="1"/>
    <n v="3"/>
    <d v="1900-01-06T00:00:00"/>
    <x v="4"/>
    <s v="Ad B"/>
    <x v="0"/>
    <n v="1160"/>
  </r>
  <r>
    <d v="2018-03-03T00:00:00"/>
    <x v="0"/>
    <n v="1"/>
    <n v="3"/>
    <d v="1900-01-06T00:00:00"/>
    <x v="0"/>
    <s v="Ad G"/>
    <x v="3"/>
    <n v="326912"/>
  </r>
  <r>
    <d v="2018-03-03T00:00:00"/>
    <x v="0"/>
    <n v="1"/>
    <n v="3"/>
    <d v="1900-01-06T00:00:00"/>
    <x v="1"/>
    <s v="Ad G"/>
    <x v="3"/>
    <n v="317363"/>
  </r>
  <r>
    <d v="2018-03-03T00:00:00"/>
    <x v="0"/>
    <n v="1"/>
    <n v="3"/>
    <d v="1900-01-06T00:00:00"/>
    <x v="2"/>
    <s v="Ad G"/>
    <x v="3"/>
    <n v="208849"/>
  </r>
  <r>
    <d v="2018-03-03T00:00:00"/>
    <x v="0"/>
    <n v="1"/>
    <n v="3"/>
    <d v="1900-01-06T00:00:00"/>
    <x v="3"/>
    <s v="Ad G"/>
    <x v="3"/>
    <n v="118063"/>
  </r>
  <r>
    <d v="2018-03-03T00:00:00"/>
    <x v="0"/>
    <n v="1"/>
    <n v="3"/>
    <d v="1900-01-06T00:00:00"/>
    <x v="4"/>
    <s v="Ad G"/>
    <x v="3"/>
    <n v="639"/>
  </r>
  <r>
    <d v="2018-03-03T00:00:00"/>
    <x v="0"/>
    <n v="1"/>
    <n v="3"/>
    <d v="1900-01-06T00:00:00"/>
    <x v="0"/>
    <s v="Ad H"/>
    <x v="1"/>
    <n v="1123569"/>
  </r>
  <r>
    <d v="2018-03-03T00:00:00"/>
    <x v="0"/>
    <n v="1"/>
    <n v="3"/>
    <d v="1900-01-06T00:00:00"/>
    <x v="1"/>
    <s v="Ad H"/>
    <x v="1"/>
    <n v="1032411"/>
  </r>
  <r>
    <d v="2018-03-03T00:00:00"/>
    <x v="0"/>
    <n v="1"/>
    <n v="3"/>
    <d v="1900-01-06T00:00:00"/>
    <x v="3"/>
    <s v="Ad H"/>
    <x v="1"/>
    <n v="737178"/>
  </r>
  <r>
    <d v="2018-03-03T00:00:00"/>
    <x v="0"/>
    <n v="1"/>
    <n v="3"/>
    <d v="1900-01-06T00:00:00"/>
    <x v="2"/>
    <s v="Ad H"/>
    <x v="1"/>
    <n v="386392"/>
  </r>
  <r>
    <d v="2018-03-03T00:00:00"/>
    <x v="0"/>
    <n v="1"/>
    <n v="3"/>
    <d v="1900-01-06T00:00:00"/>
    <x v="0"/>
    <s v="Ad I"/>
    <x v="1"/>
    <n v="837591"/>
  </r>
  <r>
    <d v="2018-03-03T00:00:00"/>
    <x v="0"/>
    <n v="1"/>
    <n v="3"/>
    <d v="1900-01-06T00:00:00"/>
    <x v="1"/>
    <s v="Ad I"/>
    <x v="1"/>
    <n v="835553"/>
  </r>
  <r>
    <d v="2018-03-03T00:00:00"/>
    <x v="0"/>
    <n v="1"/>
    <n v="3"/>
    <d v="1900-01-06T00:00:00"/>
    <x v="3"/>
    <s v="Ad I"/>
    <x v="1"/>
    <n v="496135"/>
  </r>
  <r>
    <d v="2018-03-03T00:00:00"/>
    <x v="0"/>
    <n v="1"/>
    <n v="3"/>
    <d v="1900-01-06T00:00:00"/>
    <x v="2"/>
    <s v="Ad I"/>
    <x v="1"/>
    <n v="341457"/>
  </r>
  <r>
    <d v="2018-03-03T00:00:00"/>
    <x v="0"/>
    <n v="1"/>
    <n v="3"/>
    <d v="1900-01-06T00:00:00"/>
    <x v="0"/>
    <s v="Ad J"/>
    <x v="2"/>
    <n v="488844"/>
  </r>
  <r>
    <d v="2018-03-03T00:00:00"/>
    <x v="0"/>
    <n v="1"/>
    <n v="3"/>
    <d v="1900-01-06T00:00:00"/>
    <x v="1"/>
    <s v="Ad J"/>
    <x v="2"/>
    <n v="478965"/>
  </r>
  <r>
    <d v="2018-03-03T00:00:00"/>
    <x v="0"/>
    <n v="1"/>
    <n v="3"/>
    <d v="1900-01-06T00:00:00"/>
    <x v="3"/>
    <s v="Ad J"/>
    <x v="2"/>
    <n v="252082"/>
  </r>
  <r>
    <d v="2018-03-03T00:00:00"/>
    <x v="0"/>
    <n v="1"/>
    <n v="3"/>
    <d v="1900-01-06T00:00:00"/>
    <x v="2"/>
    <s v="Ad J"/>
    <x v="2"/>
    <n v="236762"/>
  </r>
  <r>
    <d v="2018-03-03T00:00:00"/>
    <x v="0"/>
    <n v="1"/>
    <n v="3"/>
    <d v="1900-01-06T00:00:00"/>
    <x v="5"/>
    <s v="Ad J"/>
    <x v="2"/>
    <n v="28714"/>
  </r>
  <r>
    <d v="2018-03-03T00:00:00"/>
    <x v="0"/>
    <n v="1"/>
    <n v="3"/>
    <d v="1900-01-06T00:00:00"/>
    <x v="6"/>
    <s v="Ad J"/>
    <x v="2"/>
    <n v="13956"/>
  </r>
  <r>
    <d v="2018-03-03T00:00:00"/>
    <x v="0"/>
    <n v="1"/>
    <n v="3"/>
    <d v="1900-01-06T00:00:00"/>
    <x v="4"/>
    <s v="Ad J"/>
    <x v="2"/>
    <n v="1135"/>
  </r>
  <r>
    <d v="2018-03-04T00:00:00"/>
    <x v="0"/>
    <n v="1"/>
    <n v="4"/>
    <d v="1899-12-31T00:00:00"/>
    <x v="0"/>
    <s v="Ad B"/>
    <x v="0"/>
    <n v="808238"/>
  </r>
  <r>
    <d v="2018-03-04T00:00:00"/>
    <x v="0"/>
    <n v="1"/>
    <n v="4"/>
    <d v="1899-12-31T00:00:00"/>
    <x v="1"/>
    <s v="Ad B"/>
    <x v="0"/>
    <n v="795621"/>
  </r>
  <r>
    <d v="2018-03-04T00:00:00"/>
    <x v="0"/>
    <n v="1"/>
    <n v="4"/>
    <d v="1899-12-31T00:00:00"/>
    <x v="2"/>
    <s v="Ad B"/>
    <x v="0"/>
    <n v="415615"/>
  </r>
  <r>
    <d v="2018-03-04T00:00:00"/>
    <x v="0"/>
    <n v="1"/>
    <n v="4"/>
    <d v="1899-12-31T00:00:00"/>
    <x v="3"/>
    <s v="Ad B"/>
    <x v="0"/>
    <n v="392623"/>
  </r>
  <r>
    <d v="2018-03-04T00:00:00"/>
    <x v="0"/>
    <n v="1"/>
    <n v="4"/>
    <d v="1899-12-31T00:00:00"/>
    <x v="4"/>
    <s v="Ad B"/>
    <x v="0"/>
    <n v="1237"/>
  </r>
  <r>
    <d v="2018-03-04T00:00:00"/>
    <x v="0"/>
    <n v="1"/>
    <n v="4"/>
    <d v="1899-12-31T00:00:00"/>
    <x v="0"/>
    <s v="Ad G"/>
    <x v="3"/>
    <n v="410585"/>
  </r>
  <r>
    <d v="2018-03-04T00:00:00"/>
    <x v="0"/>
    <n v="1"/>
    <n v="4"/>
    <d v="1899-12-31T00:00:00"/>
    <x v="1"/>
    <s v="Ad G"/>
    <x v="3"/>
    <n v="405751"/>
  </r>
  <r>
    <d v="2018-03-04T00:00:00"/>
    <x v="0"/>
    <n v="1"/>
    <n v="4"/>
    <d v="1899-12-31T00:00:00"/>
    <x v="2"/>
    <s v="Ad G"/>
    <x v="3"/>
    <n v="277314"/>
  </r>
  <r>
    <d v="2018-03-04T00:00:00"/>
    <x v="0"/>
    <n v="1"/>
    <n v="4"/>
    <d v="1899-12-31T00:00:00"/>
    <x v="3"/>
    <s v="Ad G"/>
    <x v="3"/>
    <n v="133271"/>
  </r>
  <r>
    <d v="2018-03-04T00:00:00"/>
    <x v="0"/>
    <n v="1"/>
    <n v="4"/>
    <d v="1899-12-31T00:00:00"/>
    <x v="4"/>
    <s v="Ad G"/>
    <x v="3"/>
    <n v="740"/>
  </r>
  <r>
    <d v="2018-03-04T00:00:00"/>
    <x v="0"/>
    <n v="1"/>
    <n v="4"/>
    <d v="1899-12-31T00:00:00"/>
    <x v="0"/>
    <s v="Ad H"/>
    <x v="1"/>
    <n v="986354"/>
  </r>
  <r>
    <d v="2018-03-04T00:00:00"/>
    <x v="0"/>
    <n v="1"/>
    <n v="4"/>
    <d v="1899-12-31T00:00:00"/>
    <x v="1"/>
    <s v="Ad H"/>
    <x v="1"/>
    <n v="946151"/>
  </r>
  <r>
    <d v="2018-03-04T00:00:00"/>
    <x v="0"/>
    <n v="1"/>
    <n v="4"/>
    <d v="1899-12-31T00:00:00"/>
    <x v="3"/>
    <s v="Ad H"/>
    <x v="1"/>
    <n v="651759"/>
  </r>
  <r>
    <d v="2018-03-04T00:00:00"/>
    <x v="0"/>
    <n v="1"/>
    <n v="4"/>
    <d v="1899-12-31T00:00:00"/>
    <x v="2"/>
    <s v="Ad H"/>
    <x v="1"/>
    <n v="334596"/>
  </r>
  <r>
    <d v="2018-03-04T00:00:00"/>
    <x v="0"/>
    <n v="1"/>
    <n v="4"/>
    <d v="1899-12-31T00:00:00"/>
    <x v="0"/>
    <s v="Ad I"/>
    <x v="1"/>
    <n v="826944"/>
  </r>
  <r>
    <d v="2018-03-04T00:00:00"/>
    <x v="0"/>
    <n v="1"/>
    <n v="4"/>
    <d v="1899-12-31T00:00:00"/>
    <x v="1"/>
    <s v="Ad I"/>
    <x v="1"/>
    <n v="815085"/>
  </r>
  <r>
    <d v="2018-03-04T00:00:00"/>
    <x v="0"/>
    <n v="1"/>
    <n v="4"/>
    <d v="1899-12-31T00:00:00"/>
    <x v="3"/>
    <s v="Ad I"/>
    <x v="1"/>
    <n v="475048"/>
  </r>
  <r>
    <d v="2018-03-04T00:00:00"/>
    <x v="0"/>
    <n v="1"/>
    <n v="4"/>
    <d v="1899-12-31T00:00:00"/>
    <x v="2"/>
    <s v="Ad I"/>
    <x v="1"/>
    <n v="351896"/>
  </r>
  <r>
    <d v="2018-03-04T00:00:00"/>
    <x v="0"/>
    <n v="1"/>
    <n v="4"/>
    <d v="1899-12-31T00:00:00"/>
    <x v="0"/>
    <s v="Ad J"/>
    <x v="2"/>
    <n v="545692"/>
  </r>
  <r>
    <d v="2018-03-04T00:00:00"/>
    <x v="0"/>
    <n v="1"/>
    <n v="4"/>
    <d v="1899-12-31T00:00:00"/>
    <x v="1"/>
    <s v="Ad J"/>
    <x v="2"/>
    <n v="529647"/>
  </r>
  <r>
    <d v="2018-03-04T00:00:00"/>
    <x v="0"/>
    <n v="1"/>
    <n v="4"/>
    <d v="1899-12-31T00:00:00"/>
    <x v="3"/>
    <s v="Ad J"/>
    <x v="2"/>
    <n v="311700"/>
  </r>
  <r>
    <d v="2018-03-04T00:00:00"/>
    <x v="0"/>
    <n v="1"/>
    <n v="4"/>
    <d v="1899-12-31T00:00:00"/>
    <x v="2"/>
    <s v="Ad J"/>
    <x v="2"/>
    <n v="233992"/>
  </r>
  <r>
    <d v="2018-03-04T00:00:00"/>
    <x v="0"/>
    <n v="1"/>
    <n v="4"/>
    <d v="1899-12-31T00:00:00"/>
    <x v="5"/>
    <s v="Ad J"/>
    <x v="2"/>
    <n v="35624"/>
  </r>
  <r>
    <d v="2018-03-04T00:00:00"/>
    <x v="0"/>
    <n v="1"/>
    <n v="4"/>
    <d v="1899-12-31T00:00:00"/>
    <x v="6"/>
    <s v="Ad J"/>
    <x v="2"/>
    <n v="14239"/>
  </r>
  <r>
    <d v="2018-03-04T00:00:00"/>
    <x v="0"/>
    <n v="1"/>
    <n v="4"/>
    <d v="1899-12-31T00:00:00"/>
    <x v="4"/>
    <s v="Ad J"/>
    <x v="2"/>
    <n v="1208"/>
  </r>
  <r>
    <d v="2018-03-05T00:00:00"/>
    <x v="0"/>
    <n v="1"/>
    <n v="5"/>
    <d v="1900-01-01T00:00:00"/>
    <x v="0"/>
    <s v="Ad B"/>
    <x v="0"/>
    <n v="760649"/>
  </r>
  <r>
    <d v="2018-03-05T00:00:00"/>
    <x v="0"/>
    <n v="1"/>
    <n v="5"/>
    <d v="1900-01-01T00:00:00"/>
    <x v="1"/>
    <s v="Ad B"/>
    <x v="0"/>
    <n v="749660"/>
  </r>
  <r>
    <d v="2018-03-05T00:00:00"/>
    <x v="0"/>
    <n v="1"/>
    <n v="5"/>
    <d v="1900-01-01T00:00:00"/>
    <x v="3"/>
    <s v="Ad B"/>
    <x v="0"/>
    <n v="398387"/>
  </r>
  <r>
    <d v="2018-03-05T00:00:00"/>
    <x v="0"/>
    <n v="1"/>
    <n v="5"/>
    <d v="1900-01-01T00:00:00"/>
    <x v="2"/>
    <s v="Ad B"/>
    <x v="0"/>
    <n v="362262"/>
  </r>
  <r>
    <d v="2018-03-05T00:00:00"/>
    <x v="0"/>
    <n v="1"/>
    <n v="5"/>
    <d v="1900-01-01T00:00:00"/>
    <x v="4"/>
    <s v="Ad B"/>
    <x v="0"/>
    <n v="1204"/>
  </r>
  <r>
    <d v="2018-03-05T00:00:00"/>
    <x v="0"/>
    <n v="1"/>
    <n v="5"/>
    <d v="1900-01-01T00:00:00"/>
    <x v="0"/>
    <s v="Ad D"/>
    <x v="3"/>
    <n v="253964"/>
  </r>
  <r>
    <d v="2018-03-05T00:00:00"/>
    <x v="0"/>
    <n v="1"/>
    <n v="5"/>
    <d v="1900-01-01T00:00:00"/>
    <x v="1"/>
    <s v="Ad D"/>
    <x v="3"/>
    <n v="252018"/>
  </r>
  <r>
    <d v="2018-03-05T00:00:00"/>
    <x v="0"/>
    <n v="1"/>
    <n v="5"/>
    <d v="1900-01-01T00:00:00"/>
    <x v="3"/>
    <s v="Ad D"/>
    <x v="3"/>
    <n v="193824"/>
  </r>
  <r>
    <d v="2018-03-05T00:00:00"/>
    <x v="0"/>
    <n v="1"/>
    <n v="5"/>
    <d v="1900-01-01T00:00:00"/>
    <x v="2"/>
    <s v="Ad D"/>
    <x v="3"/>
    <n v="60140"/>
  </r>
  <r>
    <d v="2018-03-05T00:00:00"/>
    <x v="0"/>
    <n v="1"/>
    <n v="5"/>
    <d v="1900-01-01T00:00:00"/>
    <x v="4"/>
    <s v="Ad D"/>
    <x v="3"/>
    <n v="702"/>
  </r>
  <r>
    <d v="2018-03-05T00:00:00"/>
    <x v="0"/>
    <n v="1"/>
    <n v="5"/>
    <d v="1900-01-01T00:00:00"/>
    <x v="0"/>
    <s v="Ad G"/>
    <x v="3"/>
    <n v="415157"/>
  </r>
  <r>
    <d v="2018-03-05T00:00:00"/>
    <x v="0"/>
    <n v="1"/>
    <n v="5"/>
    <d v="1900-01-01T00:00:00"/>
    <x v="1"/>
    <s v="Ad G"/>
    <x v="3"/>
    <n v="406381"/>
  </r>
  <r>
    <d v="2018-03-05T00:00:00"/>
    <x v="0"/>
    <n v="1"/>
    <n v="5"/>
    <d v="1900-01-01T00:00:00"/>
    <x v="2"/>
    <s v="Ad G"/>
    <x v="3"/>
    <n v="259289"/>
  </r>
  <r>
    <d v="2018-03-05T00:00:00"/>
    <x v="0"/>
    <n v="1"/>
    <n v="5"/>
    <d v="1900-01-01T00:00:00"/>
    <x v="3"/>
    <s v="Ad G"/>
    <x v="3"/>
    <n v="155869"/>
  </r>
  <r>
    <d v="2018-03-05T00:00:00"/>
    <x v="0"/>
    <n v="1"/>
    <n v="5"/>
    <d v="1900-01-01T00:00:00"/>
    <x v="4"/>
    <s v="Ad G"/>
    <x v="3"/>
    <n v="786"/>
  </r>
  <r>
    <d v="2018-03-05T00:00:00"/>
    <x v="0"/>
    <n v="1"/>
    <n v="5"/>
    <d v="1900-01-01T00:00:00"/>
    <x v="0"/>
    <s v="Ad H"/>
    <x v="1"/>
    <n v="909972"/>
  </r>
  <r>
    <d v="2018-03-05T00:00:00"/>
    <x v="0"/>
    <n v="1"/>
    <n v="5"/>
    <d v="1900-01-01T00:00:00"/>
    <x v="1"/>
    <s v="Ad H"/>
    <x v="1"/>
    <n v="900311"/>
  </r>
  <r>
    <d v="2018-03-05T00:00:00"/>
    <x v="0"/>
    <n v="1"/>
    <n v="5"/>
    <d v="1900-01-01T00:00:00"/>
    <x v="3"/>
    <s v="Ad H"/>
    <x v="1"/>
    <n v="643646"/>
  </r>
  <r>
    <d v="2018-03-05T00:00:00"/>
    <x v="0"/>
    <n v="1"/>
    <n v="5"/>
    <d v="1900-01-01T00:00:00"/>
    <x v="2"/>
    <s v="Ad H"/>
    <x v="1"/>
    <n v="266326"/>
  </r>
  <r>
    <d v="2018-03-05T00:00:00"/>
    <x v="0"/>
    <n v="1"/>
    <n v="5"/>
    <d v="1900-01-01T00:00:00"/>
    <x v="0"/>
    <s v="Ad I"/>
    <x v="1"/>
    <n v="753888"/>
  </r>
  <r>
    <d v="2018-03-05T00:00:00"/>
    <x v="0"/>
    <n v="1"/>
    <n v="5"/>
    <d v="1900-01-01T00:00:00"/>
    <x v="1"/>
    <s v="Ad I"/>
    <x v="1"/>
    <n v="740704"/>
  </r>
  <r>
    <d v="2018-03-05T00:00:00"/>
    <x v="0"/>
    <n v="1"/>
    <n v="5"/>
    <d v="1900-01-01T00:00:00"/>
    <x v="3"/>
    <s v="Ad I"/>
    <x v="1"/>
    <n v="418393"/>
  </r>
  <r>
    <d v="2018-03-05T00:00:00"/>
    <x v="0"/>
    <n v="1"/>
    <n v="5"/>
    <d v="1900-01-01T00:00:00"/>
    <x v="2"/>
    <s v="Ad I"/>
    <x v="1"/>
    <n v="335495"/>
  </r>
  <r>
    <d v="2018-03-05T00:00:00"/>
    <x v="0"/>
    <n v="1"/>
    <n v="5"/>
    <d v="1900-01-01T00:00:00"/>
    <x v="0"/>
    <s v="Ad J"/>
    <x v="2"/>
    <n v="553636"/>
  </r>
  <r>
    <d v="2018-03-05T00:00:00"/>
    <x v="0"/>
    <n v="1"/>
    <n v="5"/>
    <d v="1900-01-01T00:00:00"/>
    <x v="1"/>
    <s v="Ad J"/>
    <x v="2"/>
    <n v="552938"/>
  </r>
  <r>
    <d v="2018-03-05T00:00:00"/>
    <x v="0"/>
    <n v="1"/>
    <n v="5"/>
    <d v="1900-01-01T00:00:00"/>
    <x v="3"/>
    <s v="Ad J"/>
    <x v="2"/>
    <n v="311235"/>
  </r>
  <r>
    <d v="2018-03-05T00:00:00"/>
    <x v="0"/>
    <n v="1"/>
    <n v="5"/>
    <d v="1900-01-01T00:00:00"/>
    <x v="2"/>
    <s v="Ad J"/>
    <x v="2"/>
    <n v="242401"/>
  </r>
  <r>
    <d v="2018-03-05T00:00:00"/>
    <x v="0"/>
    <n v="1"/>
    <n v="5"/>
    <d v="1900-01-01T00:00:00"/>
    <x v="5"/>
    <s v="Ad J"/>
    <x v="2"/>
    <n v="37003"/>
  </r>
  <r>
    <d v="2018-03-05T00:00:00"/>
    <x v="0"/>
    <n v="1"/>
    <n v="5"/>
    <d v="1900-01-01T00:00:00"/>
    <x v="6"/>
    <s v="Ad J"/>
    <x v="2"/>
    <n v="15254"/>
  </r>
  <r>
    <d v="2018-03-05T00:00:00"/>
    <x v="0"/>
    <n v="1"/>
    <n v="5"/>
    <d v="1900-01-01T00:00:00"/>
    <x v="4"/>
    <s v="Ad J"/>
    <x v="2"/>
    <n v="1260"/>
  </r>
  <r>
    <d v="2018-03-06T00:00:00"/>
    <x v="0"/>
    <n v="1"/>
    <n v="6"/>
    <d v="1900-01-02T00:00:00"/>
    <x v="0"/>
    <s v="Ad B"/>
    <x v="0"/>
    <n v="700260"/>
  </r>
  <r>
    <d v="2018-03-06T00:00:00"/>
    <x v="0"/>
    <n v="1"/>
    <n v="6"/>
    <d v="1900-01-02T00:00:00"/>
    <x v="1"/>
    <s v="Ad B"/>
    <x v="0"/>
    <n v="679525"/>
  </r>
  <r>
    <d v="2018-03-06T00:00:00"/>
    <x v="0"/>
    <n v="1"/>
    <n v="6"/>
    <d v="1900-01-02T00:00:00"/>
    <x v="3"/>
    <s v="Ad B"/>
    <x v="0"/>
    <n v="383487"/>
  </r>
  <r>
    <d v="2018-03-06T00:00:00"/>
    <x v="0"/>
    <n v="1"/>
    <n v="6"/>
    <d v="1900-01-02T00:00:00"/>
    <x v="2"/>
    <s v="Ad B"/>
    <x v="0"/>
    <n v="316773"/>
  </r>
  <r>
    <d v="2018-03-06T00:00:00"/>
    <x v="0"/>
    <n v="1"/>
    <n v="6"/>
    <d v="1900-01-02T00:00:00"/>
    <x v="4"/>
    <s v="Ad B"/>
    <x v="0"/>
    <n v="1265"/>
  </r>
  <r>
    <d v="2018-03-06T00:00:00"/>
    <x v="0"/>
    <n v="1"/>
    <n v="6"/>
    <d v="1900-01-02T00:00:00"/>
    <x v="0"/>
    <s v="Ad D"/>
    <x v="3"/>
    <n v="669514"/>
  </r>
  <r>
    <d v="2018-03-06T00:00:00"/>
    <x v="0"/>
    <n v="1"/>
    <n v="6"/>
    <d v="1900-01-02T00:00:00"/>
    <x v="1"/>
    <s v="Ad D"/>
    <x v="3"/>
    <n v="667105"/>
  </r>
  <r>
    <d v="2018-03-06T00:00:00"/>
    <x v="0"/>
    <n v="1"/>
    <n v="6"/>
    <d v="1900-01-02T00:00:00"/>
    <x v="3"/>
    <s v="Ad D"/>
    <x v="3"/>
    <n v="535295"/>
  </r>
  <r>
    <d v="2018-03-06T00:00:00"/>
    <x v="0"/>
    <n v="1"/>
    <n v="6"/>
    <d v="1900-01-02T00:00:00"/>
    <x v="2"/>
    <s v="Ad D"/>
    <x v="3"/>
    <n v="134219"/>
  </r>
  <r>
    <d v="2018-03-06T00:00:00"/>
    <x v="0"/>
    <n v="1"/>
    <n v="6"/>
    <d v="1900-01-02T00:00:00"/>
    <x v="4"/>
    <s v="Ad D"/>
    <x v="3"/>
    <n v="1937"/>
  </r>
  <r>
    <d v="2018-03-06T00:00:00"/>
    <x v="0"/>
    <n v="1"/>
    <n v="6"/>
    <d v="1900-01-02T00:00:00"/>
    <x v="0"/>
    <s v="Ad G"/>
    <x v="3"/>
    <n v="436783"/>
  </r>
  <r>
    <d v="2018-03-06T00:00:00"/>
    <x v="0"/>
    <n v="1"/>
    <n v="6"/>
    <d v="1900-01-02T00:00:00"/>
    <x v="1"/>
    <s v="Ad G"/>
    <x v="3"/>
    <n v="426542"/>
  </r>
  <r>
    <d v="2018-03-06T00:00:00"/>
    <x v="0"/>
    <n v="1"/>
    <n v="6"/>
    <d v="1900-01-02T00:00:00"/>
    <x v="2"/>
    <s v="Ad G"/>
    <x v="3"/>
    <n v="230169"/>
  </r>
  <r>
    <d v="2018-03-06T00:00:00"/>
    <x v="0"/>
    <n v="1"/>
    <n v="6"/>
    <d v="1900-01-02T00:00:00"/>
    <x v="3"/>
    <s v="Ad G"/>
    <x v="3"/>
    <n v="206615"/>
  </r>
  <r>
    <d v="2018-03-06T00:00:00"/>
    <x v="0"/>
    <n v="1"/>
    <n v="6"/>
    <d v="1900-01-02T00:00:00"/>
    <x v="4"/>
    <s v="Ad G"/>
    <x v="3"/>
    <n v="897"/>
  </r>
  <r>
    <d v="2018-03-06T00:00:00"/>
    <x v="0"/>
    <n v="1"/>
    <n v="6"/>
    <d v="1900-01-02T00:00:00"/>
    <x v="0"/>
    <s v="Ad H"/>
    <x v="1"/>
    <n v="962982"/>
  </r>
  <r>
    <d v="2018-03-06T00:00:00"/>
    <x v="0"/>
    <n v="1"/>
    <n v="6"/>
    <d v="1900-01-02T00:00:00"/>
    <x v="1"/>
    <s v="Ad H"/>
    <x v="1"/>
    <n v="954069"/>
  </r>
  <r>
    <d v="2018-03-06T00:00:00"/>
    <x v="0"/>
    <n v="1"/>
    <n v="6"/>
    <d v="1900-01-02T00:00:00"/>
    <x v="3"/>
    <s v="Ad H"/>
    <x v="1"/>
    <n v="761092"/>
  </r>
  <r>
    <d v="2018-03-06T00:00:00"/>
    <x v="0"/>
    <n v="1"/>
    <n v="6"/>
    <d v="1900-01-02T00:00:00"/>
    <x v="2"/>
    <s v="Ad H"/>
    <x v="1"/>
    <n v="201890"/>
  </r>
  <r>
    <d v="2018-03-06T00:00:00"/>
    <x v="0"/>
    <n v="1"/>
    <n v="6"/>
    <d v="1900-01-02T00:00:00"/>
    <x v="0"/>
    <s v="Ad I"/>
    <x v="1"/>
    <n v="793889"/>
  </r>
  <r>
    <d v="2018-03-06T00:00:00"/>
    <x v="0"/>
    <n v="1"/>
    <n v="6"/>
    <d v="1900-01-02T00:00:00"/>
    <x v="1"/>
    <s v="Ad I"/>
    <x v="1"/>
    <n v="782820"/>
  </r>
  <r>
    <d v="2018-03-06T00:00:00"/>
    <x v="0"/>
    <n v="1"/>
    <n v="6"/>
    <d v="1900-01-02T00:00:00"/>
    <x v="3"/>
    <s v="Ad I"/>
    <x v="1"/>
    <n v="507870"/>
  </r>
  <r>
    <d v="2018-03-06T00:00:00"/>
    <x v="0"/>
    <n v="1"/>
    <n v="6"/>
    <d v="1900-01-02T00:00:00"/>
    <x v="2"/>
    <s v="Ad I"/>
    <x v="1"/>
    <n v="286019"/>
  </r>
  <r>
    <d v="2018-03-06T00:00:00"/>
    <x v="0"/>
    <n v="1"/>
    <n v="6"/>
    <d v="1900-01-02T00:00:00"/>
    <x v="0"/>
    <s v="Ad J"/>
    <x v="2"/>
    <n v="508975"/>
  </r>
  <r>
    <d v="2018-03-06T00:00:00"/>
    <x v="0"/>
    <n v="1"/>
    <n v="6"/>
    <d v="1900-01-02T00:00:00"/>
    <x v="1"/>
    <s v="Ad J"/>
    <x v="2"/>
    <n v="500968"/>
  </r>
  <r>
    <d v="2018-03-06T00:00:00"/>
    <x v="0"/>
    <n v="1"/>
    <n v="6"/>
    <d v="1900-01-02T00:00:00"/>
    <x v="3"/>
    <s v="Ad J"/>
    <x v="2"/>
    <n v="345195"/>
  </r>
  <r>
    <d v="2018-03-06T00:00:00"/>
    <x v="0"/>
    <n v="1"/>
    <n v="6"/>
    <d v="1900-01-02T00:00:00"/>
    <x v="2"/>
    <s v="Ad J"/>
    <x v="2"/>
    <n v="163780"/>
  </r>
  <r>
    <d v="2018-03-06T00:00:00"/>
    <x v="0"/>
    <n v="1"/>
    <n v="6"/>
    <d v="1900-01-02T00:00:00"/>
    <x v="5"/>
    <s v="Ad J"/>
    <x v="2"/>
    <n v="43038"/>
  </r>
  <r>
    <d v="2018-03-06T00:00:00"/>
    <x v="0"/>
    <n v="1"/>
    <n v="6"/>
    <d v="1900-01-02T00:00:00"/>
    <x v="6"/>
    <s v="Ad J"/>
    <x v="2"/>
    <n v="11026"/>
  </r>
  <r>
    <d v="2018-03-06T00:00:00"/>
    <x v="0"/>
    <n v="1"/>
    <n v="6"/>
    <d v="1900-01-02T00:00:00"/>
    <x v="4"/>
    <s v="Ad J"/>
    <x v="2"/>
    <n v="1271"/>
  </r>
  <r>
    <d v="2018-03-07T00:00:00"/>
    <x v="0"/>
    <n v="1"/>
    <n v="7"/>
    <d v="1900-01-03T00:00:00"/>
    <x v="0"/>
    <s v="Ad B"/>
    <x v="0"/>
    <n v="648944"/>
  </r>
  <r>
    <d v="2018-03-07T00:00:00"/>
    <x v="0"/>
    <n v="1"/>
    <n v="7"/>
    <d v="1900-01-03T00:00:00"/>
    <x v="1"/>
    <s v="Ad B"/>
    <x v="0"/>
    <n v="626660"/>
  </r>
  <r>
    <d v="2018-03-07T00:00:00"/>
    <x v="0"/>
    <n v="1"/>
    <n v="7"/>
    <d v="1900-01-03T00:00:00"/>
    <x v="2"/>
    <s v="Ad B"/>
    <x v="0"/>
    <n v="353589"/>
  </r>
  <r>
    <d v="2018-03-07T00:00:00"/>
    <x v="0"/>
    <n v="1"/>
    <n v="7"/>
    <d v="1900-01-03T00:00:00"/>
    <x v="3"/>
    <s v="Ad B"/>
    <x v="0"/>
    <n v="295355"/>
  </r>
  <r>
    <d v="2018-03-07T00:00:00"/>
    <x v="0"/>
    <n v="1"/>
    <n v="7"/>
    <d v="1900-01-03T00:00:00"/>
    <x v="4"/>
    <s v="Ad B"/>
    <x v="0"/>
    <n v="1195"/>
  </r>
  <r>
    <d v="2018-03-07T00:00:00"/>
    <x v="0"/>
    <n v="1"/>
    <n v="7"/>
    <d v="1900-01-03T00:00:00"/>
    <x v="0"/>
    <s v="Ad D"/>
    <x v="3"/>
    <n v="630730"/>
  </r>
  <r>
    <d v="2018-03-07T00:00:00"/>
    <x v="0"/>
    <n v="1"/>
    <n v="7"/>
    <d v="1900-01-03T00:00:00"/>
    <x v="1"/>
    <s v="Ad D"/>
    <x v="3"/>
    <n v="630729"/>
  </r>
  <r>
    <d v="2018-03-07T00:00:00"/>
    <x v="0"/>
    <n v="1"/>
    <n v="7"/>
    <d v="1900-01-03T00:00:00"/>
    <x v="3"/>
    <s v="Ad D"/>
    <x v="3"/>
    <n v="497572"/>
  </r>
  <r>
    <d v="2018-03-07T00:00:00"/>
    <x v="0"/>
    <n v="1"/>
    <n v="7"/>
    <d v="1900-01-03T00:00:00"/>
    <x v="2"/>
    <s v="Ad D"/>
    <x v="3"/>
    <n v="133158"/>
  </r>
  <r>
    <d v="2018-03-07T00:00:00"/>
    <x v="0"/>
    <n v="1"/>
    <n v="7"/>
    <d v="1900-01-03T00:00:00"/>
    <x v="4"/>
    <s v="Ad D"/>
    <x v="3"/>
    <n v="2013"/>
  </r>
  <r>
    <d v="2018-03-07T00:00:00"/>
    <x v="0"/>
    <n v="1"/>
    <n v="7"/>
    <d v="1900-01-03T00:00:00"/>
    <x v="0"/>
    <s v="Ad G"/>
    <x v="3"/>
    <n v="439820"/>
  </r>
  <r>
    <d v="2018-03-07T00:00:00"/>
    <x v="0"/>
    <n v="1"/>
    <n v="7"/>
    <d v="1900-01-03T00:00:00"/>
    <x v="1"/>
    <s v="Ad G"/>
    <x v="3"/>
    <n v="433132"/>
  </r>
  <r>
    <d v="2018-03-07T00:00:00"/>
    <x v="0"/>
    <n v="1"/>
    <n v="7"/>
    <d v="1900-01-03T00:00:00"/>
    <x v="2"/>
    <s v="Ad G"/>
    <x v="3"/>
    <n v="277117"/>
  </r>
  <r>
    <d v="2018-03-07T00:00:00"/>
    <x v="0"/>
    <n v="1"/>
    <n v="7"/>
    <d v="1900-01-03T00:00:00"/>
    <x v="3"/>
    <s v="Ad G"/>
    <x v="3"/>
    <n v="162704"/>
  </r>
  <r>
    <d v="2018-03-07T00:00:00"/>
    <x v="0"/>
    <n v="1"/>
    <n v="7"/>
    <d v="1900-01-03T00:00:00"/>
    <x v="4"/>
    <s v="Ad G"/>
    <x v="3"/>
    <n v="932"/>
  </r>
  <r>
    <d v="2018-03-07T00:00:00"/>
    <x v="0"/>
    <n v="1"/>
    <n v="7"/>
    <d v="1900-01-03T00:00:00"/>
    <x v="0"/>
    <s v="Ad H"/>
    <x v="1"/>
    <n v="911911"/>
  </r>
  <r>
    <d v="2018-03-07T00:00:00"/>
    <x v="0"/>
    <n v="1"/>
    <n v="7"/>
    <d v="1900-01-03T00:00:00"/>
    <x v="1"/>
    <s v="Ad H"/>
    <x v="1"/>
    <n v="901841"/>
  </r>
  <r>
    <d v="2018-03-07T00:00:00"/>
    <x v="0"/>
    <n v="1"/>
    <n v="7"/>
    <d v="1900-01-03T00:00:00"/>
    <x v="3"/>
    <s v="Ad H"/>
    <x v="1"/>
    <n v="660487"/>
  </r>
  <r>
    <d v="2018-03-07T00:00:00"/>
    <x v="0"/>
    <n v="1"/>
    <n v="7"/>
    <d v="1900-01-03T00:00:00"/>
    <x v="2"/>
    <s v="Ad H"/>
    <x v="1"/>
    <n v="251424"/>
  </r>
  <r>
    <d v="2018-03-07T00:00:00"/>
    <x v="0"/>
    <n v="1"/>
    <n v="7"/>
    <d v="1900-01-03T00:00:00"/>
    <x v="0"/>
    <s v="Ad I"/>
    <x v="1"/>
    <n v="762549"/>
  </r>
  <r>
    <d v="2018-03-07T00:00:00"/>
    <x v="0"/>
    <n v="1"/>
    <n v="7"/>
    <d v="1900-01-03T00:00:00"/>
    <x v="1"/>
    <s v="Ad I"/>
    <x v="1"/>
    <n v="750166"/>
  </r>
  <r>
    <d v="2018-03-07T00:00:00"/>
    <x v="0"/>
    <n v="1"/>
    <n v="7"/>
    <d v="1900-01-03T00:00:00"/>
    <x v="3"/>
    <s v="Ad I"/>
    <x v="1"/>
    <n v="383100"/>
  </r>
  <r>
    <d v="2018-03-07T00:00:00"/>
    <x v="0"/>
    <n v="1"/>
    <n v="7"/>
    <d v="1900-01-03T00:00:00"/>
    <x v="2"/>
    <s v="Ad I"/>
    <x v="1"/>
    <n v="379449"/>
  </r>
  <r>
    <d v="2018-03-07T00:00:00"/>
    <x v="0"/>
    <n v="1"/>
    <n v="7"/>
    <d v="1900-01-03T00:00:00"/>
    <x v="0"/>
    <s v="Ad J"/>
    <x v="2"/>
    <n v="430261"/>
  </r>
  <r>
    <d v="2018-03-07T00:00:00"/>
    <x v="0"/>
    <n v="1"/>
    <n v="7"/>
    <d v="1900-01-03T00:00:00"/>
    <x v="1"/>
    <s v="Ad J"/>
    <x v="2"/>
    <n v="426093"/>
  </r>
  <r>
    <d v="2018-03-07T00:00:00"/>
    <x v="0"/>
    <n v="1"/>
    <n v="7"/>
    <d v="1900-01-03T00:00:00"/>
    <x v="3"/>
    <s v="Ad J"/>
    <x v="2"/>
    <n v="265171"/>
  </r>
  <r>
    <d v="2018-03-07T00:00:00"/>
    <x v="0"/>
    <n v="1"/>
    <n v="7"/>
    <d v="1900-01-03T00:00:00"/>
    <x v="2"/>
    <s v="Ad J"/>
    <x v="2"/>
    <n v="165090"/>
  </r>
  <r>
    <d v="2018-03-07T00:00:00"/>
    <x v="0"/>
    <n v="1"/>
    <n v="7"/>
    <d v="1900-01-03T00:00:00"/>
    <x v="5"/>
    <s v="Ad J"/>
    <x v="2"/>
    <n v="34049"/>
  </r>
  <r>
    <d v="2018-03-07T00:00:00"/>
    <x v="0"/>
    <n v="1"/>
    <n v="7"/>
    <d v="1900-01-03T00:00:00"/>
    <x v="6"/>
    <s v="Ad J"/>
    <x v="2"/>
    <n v="11795"/>
  </r>
  <r>
    <d v="2018-03-07T00:00:00"/>
    <x v="0"/>
    <n v="1"/>
    <n v="7"/>
    <d v="1900-01-03T00:00:00"/>
    <x v="4"/>
    <s v="Ad J"/>
    <x v="2"/>
    <n v="1174"/>
  </r>
  <r>
    <d v="2018-03-08T00:00:00"/>
    <x v="0"/>
    <n v="2"/>
    <n v="8"/>
    <d v="1900-01-04T00:00:00"/>
    <x v="0"/>
    <s v="Ad B"/>
    <x v="0"/>
    <n v="665206"/>
  </r>
  <r>
    <d v="2018-03-08T00:00:00"/>
    <x v="0"/>
    <n v="2"/>
    <n v="8"/>
    <d v="1900-01-04T00:00:00"/>
    <x v="1"/>
    <s v="Ad B"/>
    <x v="0"/>
    <n v="651828"/>
  </r>
  <r>
    <d v="2018-03-08T00:00:00"/>
    <x v="0"/>
    <n v="2"/>
    <n v="8"/>
    <d v="1900-01-04T00:00:00"/>
    <x v="2"/>
    <s v="Ad B"/>
    <x v="0"/>
    <n v="393864"/>
  </r>
  <r>
    <d v="2018-03-08T00:00:00"/>
    <x v="0"/>
    <n v="2"/>
    <n v="8"/>
    <d v="1900-01-04T00:00:00"/>
    <x v="3"/>
    <s v="Ad B"/>
    <x v="0"/>
    <n v="271342"/>
  </r>
  <r>
    <d v="2018-03-08T00:00:00"/>
    <x v="0"/>
    <n v="2"/>
    <n v="8"/>
    <d v="1900-01-04T00:00:00"/>
    <x v="4"/>
    <s v="Ad B"/>
    <x v="0"/>
    <n v="1223"/>
  </r>
  <r>
    <d v="2018-03-08T00:00:00"/>
    <x v="0"/>
    <n v="2"/>
    <n v="8"/>
    <d v="1900-01-04T00:00:00"/>
    <x v="0"/>
    <s v="Ad D"/>
    <x v="3"/>
    <n v="658090"/>
  </r>
  <r>
    <d v="2018-03-08T00:00:00"/>
    <x v="0"/>
    <n v="2"/>
    <n v="8"/>
    <d v="1900-01-04T00:00:00"/>
    <x v="1"/>
    <s v="Ad D"/>
    <x v="3"/>
    <n v="654515"/>
  </r>
  <r>
    <d v="2018-03-08T00:00:00"/>
    <x v="0"/>
    <n v="2"/>
    <n v="8"/>
    <d v="1900-01-04T00:00:00"/>
    <x v="3"/>
    <s v="Ad D"/>
    <x v="3"/>
    <n v="404679"/>
  </r>
  <r>
    <d v="2018-03-08T00:00:00"/>
    <x v="0"/>
    <n v="2"/>
    <n v="8"/>
    <d v="1900-01-04T00:00:00"/>
    <x v="2"/>
    <s v="Ad D"/>
    <x v="3"/>
    <n v="253411"/>
  </r>
  <r>
    <d v="2018-03-08T00:00:00"/>
    <x v="0"/>
    <n v="2"/>
    <n v="8"/>
    <d v="1900-01-04T00:00:00"/>
    <x v="4"/>
    <s v="Ad D"/>
    <x v="3"/>
    <n v="2020"/>
  </r>
  <r>
    <d v="2018-03-08T00:00:00"/>
    <x v="0"/>
    <n v="2"/>
    <n v="8"/>
    <d v="1900-01-04T00:00:00"/>
    <x v="0"/>
    <s v="Ad G"/>
    <x v="3"/>
    <n v="401629"/>
  </r>
  <r>
    <d v="2018-03-08T00:00:00"/>
    <x v="0"/>
    <n v="2"/>
    <n v="8"/>
    <d v="1900-01-04T00:00:00"/>
    <x v="1"/>
    <s v="Ad G"/>
    <x v="3"/>
    <n v="396249"/>
  </r>
  <r>
    <d v="2018-03-08T00:00:00"/>
    <x v="0"/>
    <n v="2"/>
    <n v="8"/>
    <d v="1900-01-04T00:00:00"/>
    <x v="2"/>
    <s v="Ad G"/>
    <x v="3"/>
    <n v="219694"/>
  </r>
  <r>
    <d v="2018-03-08T00:00:00"/>
    <x v="0"/>
    <n v="2"/>
    <n v="8"/>
    <d v="1900-01-04T00:00:00"/>
    <x v="3"/>
    <s v="Ad G"/>
    <x v="3"/>
    <n v="181935"/>
  </r>
  <r>
    <d v="2018-03-08T00:00:00"/>
    <x v="0"/>
    <n v="2"/>
    <n v="8"/>
    <d v="1900-01-04T00:00:00"/>
    <x v="4"/>
    <s v="Ad G"/>
    <x v="3"/>
    <n v="977"/>
  </r>
  <r>
    <d v="2018-03-08T00:00:00"/>
    <x v="0"/>
    <n v="2"/>
    <n v="8"/>
    <d v="1900-01-04T00:00:00"/>
    <x v="0"/>
    <s v="Ad H"/>
    <x v="1"/>
    <n v="842982"/>
  </r>
  <r>
    <d v="2018-03-08T00:00:00"/>
    <x v="0"/>
    <n v="2"/>
    <n v="8"/>
    <d v="1900-01-04T00:00:00"/>
    <x v="1"/>
    <s v="Ad H"/>
    <x v="1"/>
    <n v="830375"/>
  </r>
  <r>
    <d v="2018-03-08T00:00:00"/>
    <x v="0"/>
    <n v="2"/>
    <n v="8"/>
    <d v="1900-01-04T00:00:00"/>
    <x v="3"/>
    <s v="Ad H"/>
    <x v="1"/>
    <n v="574707"/>
  </r>
  <r>
    <d v="2018-03-08T00:00:00"/>
    <x v="0"/>
    <n v="2"/>
    <n v="8"/>
    <d v="1900-01-04T00:00:00"/>
    <x v="2"/>
    <s v="Ad H"/>
    <x v="1"/>
    <n v="268275"/>
  </r>
  <r>
    <d v="2018-03-08T00:00:00"/>
    <x v="0"/>
    <n v="2"/>
    <n v="8"/>
    <d v="1900-01-04T00:00:00"/>
    <x v="1"/>
    <s v="Ad I"/>
    <x v="1"/>
    <n v="720526"/>
  </r>
  <r>
    <d v="2018-03-08T00:00:00"/>
    <x v="0"/>
    <n v="2"/>
    <n v="8"/>
    <d v="1900-01-04T00:00:00"/>
    <x v="0"/>
    <s v="Ad I"/>
    <x v="1"/>
    <n v="720526"/>
  </r>
  <r>
    <d v="2018-03-08T00:00:00"/>
    <x v="0"/>
    <n v="2"/>
    <n v="8"/>
    <d v="1900-01-04T00:00:00"/>
    <x v="2"/>
    <s v="Ad I"/>
    <x v="1"/>
    <n v="398922"/>
  </r>
  <r>
    <d v="2018-03-08T00:00:00"/>
    <x v="0"/>
    <n v="2"/>
    <n v="8"/>
    <d v="1900-01-04T00:00:00"/>
    <x v="3"/>
    <s v="Ad I"/>
    <x v="1"/>
    <n v="321605"/>
  </r>
  <r>
    <d v="2018-03-08T00:00:00"/>
    <x v="0"/>
    <n v="2"/>
    <n v="8"/>
    <d v="1900-01-04T00:00:00"/>
    <x v="1"/>
    <s v="Ad J"/>
    <x v="2"/>
    <n v="451340"/>
  </r>
  <r>
    <d v="2018-03-08T00:00:00"/>
    <x v="0"/>
    <n v="2"/>
    <n v="8"/>
    <d v="1900-01-04T00:00:00"/>
    <x v="0"/>
    <s v="Ad J"/>
    <x v="2"/>
    <n v="451340"/>
  </r>
  <r>
    <d v="2018-03-08T00:00:00"/>
    <x v="0"/>
    <n v="2"/>
    <n v="8"/>
    <d v="1900-01-04T00:00:00"/>
    <x v="3"/>
    <s v="Ad J"/>
    <x v="2"/>
    <n v="281166"/>
  </r>
  <r>
    <d v="2018-03-08T00:00:00"/>
    <x v="0"/>
    <n v="2"/>
    <n v="8"/>
    <d v="1900-01-04T00:00:00"/>
    <x v="2"/>
    <s v="Ad J"/>
    <x v="2"/>
    <n v="170174"/>
  </r>
  <r>
    <d v="2018-03-08T00:00:00"/>
    <x v="0"/>
    <n v="2"/>
    <n v="8"/>
    <d v="1900-01-04T00:00:00"/>
    <x v="5"/>
    <s v="Ad J"/>
    <x v="2"/>
    <n v="34356"/>
  </r>
  <r>
    <d v="2018-03-08T00:00:00"/>
    <x v="0"/>
    <n v="2"/>
    <n v="8"/>
    <d v="1900-01-04T00:00:00"/>
    <x v="6"/>
    <s v="Ad J"/>
    <x v="2"/>
    <n v="11769"/>
  </r>
  <r>
    <d v="2018-03-08T00:00:00"/>
    <x v="0"/>
    <n v="2"/>
    <n v="8"/>
    <d v="1900-01-04T00:00:00"/>
    <x v="4"/>
    <s v="Ad J"/>
    <x v="2"/>
    <n v="1360"/>
  </r>
  <r>
    <d v="2018-03-09T00:00:00"/>
    <x v="0"/>
    <n v="2"/>
    <n v="9"/>
    <d v="1900-01-05T00:00:00"/>
    <x v="0"/>
    <s v="Ad B"/>
    <x v="0"/>
    <n v="623870"/>
  </r>
  <r>
    <d v="2018-03-09T00:00:00"/>
    <x v="0"/>
    <n v="2"/>
    <n v="9"/>
    <d v="1900-01-05T00:00:00"/>
    <x v="1"/>
    <s v="Ad B"/>
    <x v="0"/>
    <n v="614572"/>
  </r>
  <r>
    <d v="2018-03-09T00:00:00"/>
    <x v="0"/>
    <n v="2"/>
    <n v="9"/>
    <d v="1900-01-05T00:00:00"/>
    <x v="3"/>
    <s v="Ad B"/>
    <x v="0"/>
    <n v="320916"/>
  </r>
  <r>
    <d v="2018-03-09T00:00:00"/>
    <x v="0"/>
    <n v="2"/>
    <n v="9"/>
    <d v="1900-01-05T00:00:00"/>
    <x v="2"/>
    <s v="Ad B"/>
    <x v="0"/>
    <n v="302955"/>
  </r>
  <r>
    <d v="2018-03-09T00:00:00"/>
    <x v="0"/>
    <n v="2"/>
    <n v="9"/>
    <d v="1900-01-05T00:00:00"/>
    <x v="4"/>
    <s v="Ad B"/>
    <x v="0"/>
    <n v="1136"/>
  </r>
  <r>
    <d v="2018-03-09T00:00:00"/>
    <x v="0"/>
    <n v="2"/>
    <n v="9"/>
    <d v="1900-01-05T00:00:00"/>
    <x v="0"/>
    <s v="Ad D"/>
    <x v="3"/>
    <n v="668575"/>
  </r>
  <r>
    <d v="2018-03-09T00:00:00"/>
    <x v="0"/>
    <n v="2"/>
    <n v="9"/>
    <d v="1900-01-05T00:00:00"/>
    <x v="1"/>
    <s v="Ad D"/>
    <x v="3"/>
    <n v="664883"/>
  </r>
  <r>
    <d v="2018-03-09T00:00:00"/>
    <x v="0"/>
    <n v="2"/>
    <n v="9"/>
    <d v="1900-01-05T00:00:00"/>
    <x v="3"/>
    <s v="Ad D"/>
    <x v="3"/>
    <n v="386743"/>
  </r>
  <r>
    <d v="2018-03-09T00:00:00"/>
    <x v="0"/>
    <n v="2"/>
    <n v="9"/>
    <d v="1900-01-05T00:00:00"/>
    <x v="2"/>
    <s v="Ad D"/>
    <x v="3"/>
    <n v="281833"/>
  </r>
  <r>
    <d v="2018-03-09T00:00:00"/>
    <x v="0"/>
    <n v="2"/>
    <n v="9"/>
    <d v="1900-01-05T00:00:00"/>
    <x v="4"/>
    <s v="Ad D"/>
    <x v="3"/>
    <n v="1997"/>
  </r>
  <r>
    <d v="2018-03-09T00:00:00"/>
    <x v="0"/>
    <n v="2"/>
    <n v="9"/>
    <d v="1900-01-05T00:00:00"/>
    <x v="1"/>
    <s v="Ad G"/>
    <x v="3"/>
    <n v="425124"/>
  </r>
  <r>
    <d v="2018-03-09T00:00:00"/>
    <x v="0"/>
    <n v="2"/>
    <n v="9"/>
    <d v="1900-01-05T00:00:00"/>
    <x v="0"/>
    <s v="Ad G"/>
    <x v="3"/>
    <n v="425124"/>
  </r>
  <r>
    <d v="2018-03-09T00:00:00"/>
    <x v="0"/>
    <n v="2"/>
    <n v="9"/>
    <d v="1900-01-05T00:00:00"/>
    <x v="2"/>
    <s v="Ad G"/>
    <x v="3"/>
    <n v="226417"/>
  </r>
  <r>
    <d v="2018-03-09T00:00:00"/>
    <x v="0"/>
    <n v="2"/>
    <n v="9"/>
    <d v="1900-01-05T00:00:00"/>
    <x v="3"/>
    <s v="Ad G"/>
    <x v="3"/>
    <n v="198707"/>
  </r>
  <r>
    <d v="2018-03-09T00:00:00"/>
    <x v="0"/>
    <n v="2"/>
    <n v="9"/>
    <d v="1900-01-05T00:00:00"/>
    <x v="4"/>
    <s v="Ad G"/>
    <x v="3"/>
    <n v="1048"/>
  </r>
  <r>
    <d v="2018-03-09T00:00:00"/>
    <x v="0"/>
    <n v="2"/>
    <n v="9"/>
    <d v="1900-01-05T00:00:00"/>
    <x v="1"/>
    <s v="Ad H"/>
    <x v="1"/>
    <n v="970318"/>
  </r>
  <r>
    <d v="2018-03-09T00:00:00"/>
    <x v="0"/>
    <n v="2"/>
    <n v="9"/>
    <d v="1900-01-05T00:00:00"/>
    <x v="0"/>
    <s v="Ad H"/>
    <x v="1"/>
    <n v="970318"/>
  </r>
  <r>
    <d v="2018-03-09T00:00:00"/>
    <x v="0"/>
    <n v="2"/>
    <n v="9"/>
    <d v="1900-01-05T00:00:00"/>
    <x v="3"/>
    <s v="Ad H"/>
    <x v="1"/>
    <n v="639020"/>
  </r>
  <r>
    <d v="2018-03-09T00:00:00"/>
    <x v="0"/>
    <n v="2"/>
    <n v="9"/>
    <d v="1900-01-05T00:00:00"/>
    <x v="2"/>
    <s v="Ad H"/>
    <x v="1"/>
    <n v="331298"/>
  </r>
  <r>
    <d v="2018-03-09T00:00:00"/>
    <x v="0"/>
    <n v="2"/>
    <n v="9"/>
    <d v="1900-01-05T00:00:00"/>
    <x v="0"/>
    <s v="Ad I"/>
    <x v="1"/>
    <n v="699597"/>
  </r>
  <r>
    <d v="2018-03-09T00:00:00"/>
    <x v="0"/>
    <n v="2"/>
    <n v="9"/>
    <d v="1900-01-05T00:00:00"/>
    <x v="1"/>
    <s v="Ad I"/>
    <x v="1"/>
    <n v="688055"/>
  </r>
  <r>
    <d v="2018-03-09T00:00:00"/>
    <x v="0"/>
    <n v="2"/>
    <n v="9"/>
    <d v="1900-01-05T00:00:00"/>
    <x v="2"/>
    <s v="Ad I"/>
    <x v="1"/>
    <n v="427880"/>
  </r>
  <r>
    <d v="2018-03-09T00:00:00"/>
    <x v="0"/>
    <n v="2"/>
    <n v="9"/>
    <d v="1900-01-05T00:00:00"/>
    <x v="3"/>
    <s v="Ad I"/>
    <x v="1"/>
    <n v="271717"/>
  </r>
  <r>
    <d v="2018-03-09T00:00:00"/>
    <x v="0"/>
    <n v="2"/>
    <n v="9"/>
    <d v="1900-01-05T00:00:00"/>
    <x v="0"/>
    <s v="Ad J"/>
    <x v="2"/>
    <n v="479821"/>
  </r>
  <r>
    <d v="2018-03-09T00:00:00"/>
    <x v="0"/>
    <n v="2"/>
    <n v="9"/>
    <d v="1900-01-05T00:00:00"/>
    <x v="1"/>
    <s v="Ad J"/>
    <x v="2"/>
    <n v="451406"/>
  </r>
  <r>
    <d v="2018-03-09T00:00:00"/>
    <x v="0"/>
    <n v="2"/>
    <n v="9"/>
    <d v="1900-01-05T00:00:00"/>
    <x v="3"/>
    <s v="Ad J"/>
    <x v="2"/>
    <n v="314205"/>
  </r>
  <r>
    <d v="2018-03-09T00:00:00"/>
    <x v="0"/>
    <n v="2"/>
    <n v="9"/>
    <d v="1900-01-05T00:00:00"/>
    <x v="2"/>
    <s v="Ad J"/>
    <x v="2"/>
    <n v="165617"/>
  </r>
  <r>
    <d v="2018-03-09T00:00:00"/>
    <x v="0"/>
    <n v="2"/>
    <n v="9"/>
    <d v="1900-01-05T00:00:00"/>
    <x v="5"/>
    <s v="Ad J"/>
    <x v="2"/>
    <n v="37803"/>
  </r>
  <r>
    <d v="2018-03-09T00:00:00"/>
    <x v="0"/>
    <n v="2"/>
    <n v="9"/>
    <d v="1900-01-05T00:00:00"/>
    <x v="6"/>
    <s v="Ad J"/>
    <x v="2"/>
    <n v="10212"/>
  </r>
  <r>
    <d v="2018-03-09T00:00:00"/>
    <x v="0"/>
    <n v="2"/>
    <n v="9"/>
    <d v="1900-01-05T00:00:00"/>
    <x v="4"/>
    <s v="Ad J"/>
    <x v="2"/>
    <n v="1350"/>
  </r>
  <r>
    <d v="2018-03-10T00:00:00"/>
    <x v="0"/>
    <n v="2"/>
    <n v="10"/>
    <d v="1900-01-06T00:00:00"/>
    <x v="0"/>
    <s v="Ad B"/>
    <x v="0"/>
    <n v="659509"/>
  </r>
  <r>
    <d v="2018-03-10T00:00:00"/>
    <x v="0"/>
    <n v="2"/>
    <n v="10"/>
    <d v="1900-01-06T00:00:00"/>
    <x v="1"/>
    <s v="Ad B"/>
    <x v="0"/>
    <n v="649936"/>
  </r>
  <r>
    <d v="2018-03-10T00:00:00"/>
    <x v="0"/>
    <n v="2"/>
    <n v="10"/>
    <d v="1900-01-06T00:00:00"/>
    <x v="2"/>
    <s v="Ad B"/>
    <x v="0"/>
    <n v="359463"/>
  </r>
  <r>
    <d v="2018-03-10T00:00:00"/>
    <x v="0"/>
    <n v="2"/>
    <n v="10"/>
    <d v="1900-01-06T00:00:00"/>
    <x v="3"/>
    <s v="Ad B"/>
    <x v="0"/>
    <n v="300046"/>
  </r>
  <r>
    <d v="2018-03-10T00:00:00"/>
    <x v="0"/>
    <n v="2"/>
    <n v="10"/>
    <d v="1900-01-06T00:00:00"/>
    <x v="4"/>
    <s v="Ad B"/>
    <x v="0"/>
    <n v="1196"/>
  </r>
  <r>
    <d v="2018-03-10T00:00:00"/>
    <x v="0"/>
    <n v="2"/>
    <n v="10"/>
    <d v="1900-01-06T00:00:00"/>
    <x v="0"/>
    <s v="Ad D"/>
    <x v="3"/>
    <n v="685164"/>
  </r>
  <r>
    <d v="2018-03-10T00:00:00"/>
    <x v="0"/>
    <n v="2"/>
    <n v="10"/>
    <d v="1900-01-06T00:00:00"/>
    <x v="1"/>
    <s v="Ad D"/>
    <x v="3"/>
    <n v="677182"/>
  </r>
  <r>
    <d v="2018-03-10T00:00:00"/>
    <x v="0"/>
    <n v="2"/>
    <n v="10"/>
    <d v="1900-01-06T00:00:00"/>
    <x v="3"/>
    <s v="Ad D"/>
    <x v="3"/>
    <n v="366514"/>
  </r>
  <r>
    <d v="2018-03-10T00:00:00"/>
    <x v="0"/>
    <n v="2"/>
    <n v="10"/>
    <d v="1900-01-06T00:00:00"/>
    <x v="2"/>
    <s v="Ad D"/>
    <x v="3"/>
    <n v="318651"/>
  </r>
  <r>
    <d v="2018-03-10T00:00:00"/>
    <x v="0"/>
    <n v="2"/>
    <n v="10"/>
    <d v="1900-01-06T00:00:00"/>
    <x v="4"/>
    <s v="Ad D"/>
    <x v="3"/>
    <n v="2048"/>
  </r>
  <r>
    <d v="2018-03-10T00:00:00"/>
    <x v="0"/>
    <n v="2"/>
    <n v="10"/>
    <d v="1900-01-06T00:00:00"/>
    <x v="0"/>
    <s v="Ad G"/>
    <x v="3"/>
    <n v="485620"/>
  </r>
  <r>
    <d v="2018-03-10T00:00:00"/>
    <x v="0"/>
    <n v="2"/>
    <n v="10"/>
    <d v="1900-01-06T00:00:00"/>
    <x v="1"/>
    <s v="Ad G"/>
    <x v="3"/>
    <n v="461544"/>
  </r>
  <r>
    <d v="2018-03-10T00:00:00"/>
    <x v="0"/>
    <n v="2"/>
    <n v="10"/>
    <d v="1900-01-06T00:00:00"/>
    <x v="2"/>
    <s v="Ad G"/>
    <x v="3"/>
    <n v="315928"/>
  </r>
  <r>
    <d v="2018-03-10T00:00:00"/>
    <x v="0"/>
    <n v="2"/>
    <n v="10"/>
    <d v="1900-01-06T00:00:00"/>
    <x v="3"/>
    <s v="Ad G"/>
    <x v="3"/>
    <n v="169692"/>
  </r>
  <r>
    <d v="2018-03-10T00:00:00"/>
    <x v="0"/>
    <n v="2"/>
    <n v="10"/>
    <d v="1900-01-06T00:00:00"/>
    <x v="4"/>
    <s v="Ad G"/>
    <x v="3"/>
    <n v="1080"/>
  </r>
  <r>
    <d v="2018-03-10T00:00:00"/>
    <x v="0"/>
    <n v="2"/>
    <n v="10"/>
    <d v="1900-01-06T00:00:00"/>
    <x v="0"/>
    <s v="Ad H"/>
    <x v="1"/>
    <n v="1063323"/>
  </r>
  <r>
    <d v="2018-03-10T00:00:00"/>
    <x v="0"/>
    <n v="2"/>
    <n v="10"/>
    <d v="1900-01-06T00:00:00"/>
    <x v="1"/>
    <s v="Ad H"/>
    <x v="1"/>
    <n v="1015727"/>
  </r>
  <r>
    <d v="2018-03-10T00:00:00"/>
    <x v="0"/>
    <n v="2"/>
    <n v="10"/>
    <d v="1900-01-06T00:00:00"/>
    <x v="3"/>
    <s v="Ad H"/>
    <x v="1"/>
    <n v="629856"/>
  </r>
  <r>
    <d v="2018-03-10T00:00:00"/>
    <x v="0"/>
    <n v="2"/>
    <n v="10"/>
    <d v="1900-01-06T00:00:00"/>
    <x v="2"/>
    <s v="Ad H"/>
    <x v="1"/>
    <n v="433467"/>
  </r>
  <r>
    <d v="2018-03-10T00:00:00"/>
    <x v="0"/>
    <n v="2"/>
    <n v="10"/>
    <d v="1900-01-06T00:00:00"/>
    <x v="1"/>
    <s v="Ad I"/>
    <x v="1"/>
    <n v="790633"/>
  </r>
  <r>
    <d v="2018-03-10T00:00:00"/>
    <x v="0"/>
    <n v="2"/>
    <n v="10"/>
    <d v="1900-01-06T00:00:00"/>
    <x v="0"/>
    <s v="Ad I"/>
    <x v="1"/>
    <n v="790633"/>
  </r>
  <r>
    <d v="2018-03-10T00:00:00"/>
    <x v="0"/>
    <n v="2"/>
    <n v="10"/>
    <d v="1900-01-06T00:00:00"/>
    <x v="2"/>
    <s v="Ad I"/>
    <x v="1"/>
    <n v="444016"/>
  </r>
  <r>
    <d v="2018-03-10T00:00:00"/>
    <x v="0"/>
    <n v="2"/>
    <n v="10"/>
    <d v="1900-01-06T00:00:00"/>
    <x v="3"/>
    <s v="Ad I"/>
    <x v="1"/>
    <n v="346617"/>
  </r>
  <r>
    <d v="2018-03-10T00:00:00"/>
    <x v="0"/>
    <n v="2"/>
    <n v="10"/>
    <d v="1900-01-06T00:00:00"/>
    <x v="0"/>
    <s v="Ad J"/>
    <x v="2"/>
    <n v="506182"/>
  </r>
  <r>
    <d v="2018-03-10T00:00:00"/>
    <x v="0"/>
    <n v="2"/>
    <n v="10"/>
    <d v="1900-01-06T00:00:00"/>
    <x v="1"/>
    <s v="Ad J"/>
    <x v="2"/>
    <n v="497507"/>
  </r>
  <r>
    <d v="2018-03-10T00:00:00"/>
    <x v="0"/>
    <n v="2"/>
    <n v="10"/>
    <d v="1900-01-06T00:00:00"/>
    <x v="3"/>
    <s v="Ad J"/>
    <x v="2"/>
    <n v="303570"/>
  </r>
  <r>
    <d v="2018-03-10T00:00:00"/>
    <x v="0"/>
    <n v="2"/>
    <n v="10"/>
    <d v="1900-01-06T00:00:00"/>
    <x v="2"/>
    <s v="Ad J"/>
    <x v="2"/>
    <n v="202612"/>
  </r>
  <r>
    <d v="2018-03-10T00:00:00"/>
    <x v="0"/>
    <n v="2"/>
    <n v="10"/>
    <d v="1900-01-06T00:00:00"/>
    <x v="5"/>
    <s v="Ad J"/>
    <x v="2"/>
    <n v="35741"/>
  </r>
  <r>
    <d v="2018-03-10T00:00:00"/>
    <x v="0"/>
    <n v="2"/>
    <n v="10"/>
    <d v="1900-01-06T00:00:00"/>
    <x v="6"/>
    <s v="Ad J"/>
    <x v="2"/>
    <n v="12087"/>
  </r>
  <r>
    <d v="2018-03-10T00:00:00"/>
    <x v="0"/>
    <n v="2"/>
    <n v="10"/>
    <d v="1900-01-06T00:00:00"/>
    <x v="4"/>
    <s v="Ad J"/>
    <x v="2"/>
    <n v="1390"/>
  </r>
  <r>
    <d v="2018-03-11T00:00:00"/>
    <x v="0"/>
    <n v="2"/>
    <n v="11"/>
    <d v="1899-12-31T00:00:00"/>
    <x v="0"/>
    <s v="Ad B"/>
    <x v="0"/>
    <n v="666361"/>
  </r>
  <r>
    <d v="2018-03-11T00:00:00"/>
    <x v="0"/>
    <n v="2"/>
    <n v="11"/>
    <d v="1899-12-31T00:00:00"/>
    <x v="1"/>
    <s v="Ad B"/>
    <x v="0"/>
    <n v="647651"/>
  </r>
  <r>
    <d v="2018-03-11T00:00:00"/>
    <x v="0"/>
    <n v="2"/>
    <n v="11"/>
    <d v="1899-12-31T00:00:00"/>
    <x v="3"/>
    <s v="Ad B"/>
    <x v="0"/>
    <n v="352319"/>
  </r>
  <r>
    <d v="2018-03-11T00:00:00"/>
    <x v="0"/>
    <n v="2"/>
    <n v="11"/>
    <d v="1899-12-31T00:00:00"/>
    <x v="2"/>
    <s v="Ad B"/>
    <x v="0"/>
    <n v="314042"/>
  </r>
  <r>
    <d v="2018-03-11T00:00:00"/>
    <x v="0"/>
    <n v="2"/>
    <n v="11"/>
    <d v="1899-12-31T00:00:00"/>
    <x v="4"/>
    <s v="Ad B"/>
    <x v="0"/>
    <n v="1136"/>
  </r>
  <r>
    <d v="2018-03-11T00:00:00"/>
    <x v="0"/>
    <n v="2"/>
    <n v="11"/>
    <d v="1899-12-31T00:00:00"/>
    <x v="0"/>
    <s v="Ad D"/>
    <x v="3"/>
    <n v="710140"/>
  </r>
  <r>
    <d v="2018-03-11T00:00:00"/>
    <x v="0"/>
    <n v="2"/>
    <n v="11"/>
    <d v="1899-12-31T00:00:00"/>
    <x v="1"/>
    <s v="Ad D"/>
    <x v="3"/>
    <n v="697571"/>
  </r>
  <r>
    <d v="2018-03-11T00:00:00"/>
    <x v="0"/>
    <n v="2"/>
    <n v="11"/>
    <d v="1899-12-31T00:00:00"/>
    <x v="3"/>
    <s v="Ad D"/>
    <x v="3"/>
    <n v="460020"/>
  </r>
  <r>
    <d v="2018-03-11T00:00:00"/>
    <x v="0"/>
    <n v="2"/>
    <n v="11"/>
    <d v="1899-12-31T00:00:00"/>
    <x v="2"/>
    <s v="Ad D"/>
    <x v="3"/>
    <n v="250120"/>
  </r>
  <r>
    <d v="2018-03-11T00:00:00"/>
    <x v="0"/>
    <n v="2"/>
    <n v="11"/>
    <d v="1899-12-31T00:00:00"/>
    <x v="4"/>
    <s v="Ad D"/>
    <x v="3"/>
    <n v="2024"/>
  </r>
  <r>
    <d v="2018-03-11T00:00:00"/>
    <x v="0"/>
    <n v="2"/>
    <n v="11"/>
    <d v="1899-12-31T00:00:00"/>
    <x v="0"/>
    <s v="Ad G"/>
    <x v="3"/>
    <n v="528734"/>
  </r>
  <r>
    <d v="2018-03-11T00:00:00"/>
    <x v="0"/>
    <n v="2"/>
    <n v="11"/>
    <d v="1899-12-31T00:00:00"/>
    <x v="1"/>
    <s v="Ad G"/>
    <x v="3"/>
    <n v="513135"/>
  </r>
  <r>
    <d v="2018-03-11T00:00:00"/>
    <x v="0"/>
    <n v="2"/>
    <n v="11"/>
    <d v="1899-12-31T00:00:00"/>
    <x v="2"/>
    <s v="Ad G"/>
    <x v="3"/>
    <n v="362077"/>
  </r>
  <r>
    <d v="2018-03-11T00:00:00"/>
    <x v="0"/>
    <n v="2"/>
    <n v="11"/>
    <d v="1899-12-31T00:00:00"/>
    <x v="3"/>
    <s v="Ad G"/>
    <x v="3"/>
    <n v="166658"/>
  </r>
  <r>
    <d v="2018-03-11T00:00:00"/>
    <x v="0"/>
    <n v="2"/>
    <n v="11"/>
    <d v="1899-12-31T00:00:00"/>
    <x v="4"/>
    <s v="Ad G"/>
    <x v="3"/>
    <n v="1010"/>
  </r>
  <r>
    <d v="2018-03-11T00:00:00"/>
    <x v="0"/>
    <n v="2"/>
    <n v="11"/>
    <d v="1899-12-31T00:00:00"/>
    <x v="0"/>
    <s v="Ad H"/>
    <x v="1"/>
    <n v="1083593"/>
  </r>
  <r>
    <d v="2018-03-11T00:00:00"/>
    <x v="0"/>
    <n v="2"/>
    <n v="11"/>
    <d v="1899-12-31T00:00:00"/>
    <x v="1"/>
    <s v="Ad H"/>
    <x v="1"/>
    <n v="1051611"/>
  </r>
  <r>
    <d v="2018-03-11T00:00:00"/>
    <x v="0"/>
    <n v="2"/>
    <n v="11"/>
    <d v="1899-12-31T00:00:00"/>
    <x v="3"/>
    <s v="Ad H"/>
    <x v="1"/>
    <n v="668111"/>
  </r>
  <r>
    <d v="2018-03-11T00:00:00"/>
    <x v="0"/>
    <n v="2"/>
    <n v="11"/>
    <d v="1899-12-31T00:00:00"/>
    <x v="2"/>
    <s v="Ad H"/>
    <x v="1"/>
    <n v="415483"/>
  </r>
  <r>
    <d v="2018-03-11T00:00:00"/>
    <x v="0"/>
    <n v="2"/>
    <n v="11"/>
    <d v="1899-12-31T00:00:00"/>
    <x v="0"/>
    <s v="Ad I"/>
    <x v="1"/>
    <n v="737664"/>
  </r>
  <r>
    <d v="2018-03-11T00:00:00"/>
    <x v="0"/>
    <n v="2"/>
    <n v="11"/>
    <d v="1899-12-31T00:00:00"/>
    <x v="1"/>
    <s v="Ad I"/>
    <x v="1"/>
    <n v="734693"/>
  </r>
  <r>
    <d v="2018-03-11T00:00:00"/>
    <x v="0"/>
    <n v="2"/>
    <n v="11"/>
    <d v="1899-12-31T00:00:00"/>
    <x v="2"/>
    <s v="Ad I"/>
    <x v="1"/>
    <n v="393457"/>
  </r>
  <r>
    <d v="2018-03-11T00:00:00"/>
    <x v="0"/>
    <n v="2"/>
    <n v="11"/>
    <d v="1899-12-31T00:00:00"/>
    <x v="3"/>
    <s v="Ad I"/>
    <x v="1"/>
    <n v="344207"/>
  </r>
  <r>
    <d v="2018-03-11T00:00:00"/>
    <x v="0"/>
    <n v="2"/>
    <n v="11"/>
    <d v="1899-12-31T00:00:00"/>
    <x v="0"/>
    <s v="Ad J"/>
    <x v="2"/>
    <n v="544634"/>
  </r>
  <r>
    <d v="2018-03-11T00:00:00"/>
    <x v="0"/>
    <n v="2"/>
    <n v="11"/>
    <d v="1899-12-31T00:00:00"/>
    <x v="1"/>
    <s v="Ad J"/>
    <x v="2"/>
    <n v="533104"/>
  </r>
  <r>
    <d v="2018-03-11T00:00:00"/>
    <x v="0"/>
    <n v="2"/>
    <n v="11"/>
    <d v="1899-12-31T00:00:00"/>
    <x v="3"/>
    <s v="Ad J"/>
    <x v="2"/>
    <n v="315523"/>
  </r>
  <r>
    <d v="2018-03-11T00:00:00"/>
    <x v="0"/>
    <n v="2"/>
    <n v="11"/>
    <d v="1899-12-31T00:00:00"/>
    <x v="2"/>
    <s v="Ad J"/>
    <x v="2"/>
    <n v="229111"/>
  </r>
  <r>
    <d v="2018-03-11T00:00:00"/>
    <x v="0"/>
    <n v="2"/>
    <n v="11"/>
    <d v="1899-12-31T00:00:00"/>
    <x v="5"/>
    <s v="Ad J"/>
    <x v="2"/>
    <n v="36786"/>
  </r>
  <r>
    <d v="2018-03-11T00:00:00"/>
    <x v="0"/>
    <n v="2"/>
    <n v="11"/>
    <d v="1899-12-31T00:00:00"/>
    <x v="6"/>
    <s v="Ad J"/>
    <x v="2"/>
    <n v="13577"/>
  </r>
  <r>
    <d v="2018-03-11T00:00:00"/>
    <x v="0"/>
    <n v="2"/>
    <n v="11"/>
    <d v="1899-12-31T00:00:00"/>
    <x v="4"/>
    <s v="Ad J"/>
    <x v="2"/>
    <n v="1318"/>
  </r>
  <r>
    <d v="2018-03-12T00:00:00"/>
    <x v="0"/>
    <n v="2"/>
    <n v="12"/>
    <d v="1900-01-01T00:00:00"/>
    <x v="0"/>
    <s v="Ad B"/>
    <x v="0"/>
    <n v="752435"/>
  </r>
  <r>
    <d v="2018-03-12T00:00:00"/>
    <x v="0"/>
    <n v="2"/>
    <n v="12"/>
    <d v="1900-01-01T00:00:00"/>
    <x v="1"/>
    <s v="Ad B"/>
    <x v="0"/>
    <n v="741445"/>
  </r>
  <r>
    <d v="2018-03-12T00:00:00"/>
    <x v="0"/>
    <n v="2"/>
    <n v="12"/>
    <d v="1900-01-01T00:00:00"/>
    <x v="3"/>
    <s v="Ad B"/>
    <x v="0"/>
    <n v="426764"/>
  </r>
  <r>
    <d v="2018-03-12T00:00:00"/>
    <x v="0"/>
    <n v="2"/>
    <n v="12"/>
    <d v="1900-01-01T00:00:00"/>
    <x v="2"/>
    <s v="Ad B"/>
    <x v="0"/>
    <n v="325671"/>
  </r>
  <r>
    <d v="2018-03-12T00:00:00"/>
    <x v="0"/>
    <n v="2"/>
    <n v="12"/>
    <d v="1900-01-01T00:00:00"/>
    <x v="4"/>
    <s v="Ad B"/>
    <x v="0"/>
    <n v="1321"/>
  </r>
  <r>
    <d v="2018-03-12T00:00:00"/>
    <x v="0"/>
    <n v="2"/>
    <n v="12"/>
    <d v="1900-01-01T00:00:00"/>
    <x v="0"/>
    <s v="Ad D"/>
    <x v="3"/>
    <n v="638179"/>
  </r>
  <r>
    <d v="2018-03-12T00:00:00"/>
    <x v="0"/>
    <n v="2"/>
    <n v="12"/>
    <d v="1900-01-01T00:00:00"/>
    <x v="1"/>
    <s v="Ad D"/>
    <x v="3"/>
    <n v="634555"/>
  </r>
  <r>
    <d v="2018-03-12T00:00:00"/>
    <x v="0"/>
    <n v="2"/>
    <n v="12"/>
    <d v="1900-01-01T00:00:00"/>
    <x v="3"/>
    <s v="Ad D"/>
    <x v="3"/>
    <n v="435653"/>
  </r>
  <r>
    <d v="2018-03-12T00:00:00"/>
    <x v="0"/>
    <n v="2"/>
    <n v="12"/>
    <d v="1900-01-01T00:00:00"/>
    <x v="2"/>
    <s v="Ad D"/>
    <x v="3"/>
    <n v="202526"/>
  </r>
  <r>
    <d v="2018-03-12T00:00:00"/>
    <x v="0"/>
    <n v="2"/>
    <n v="12"/>
    <d v="1900-01-01T00:00:00"/>
    <x v="4"/>
    <s v="Ad D"/>
    <x v="3"/>
    <n v="1878"/>
  </r>
  <r>
    <d v="2018-03-12T00:00:00"/>
    <x v="0"/>
    <n v="2"/>
    <n v="12"/>
    <d v="1900-01-01T00:00:00"/>
    <x v="0"/>
    <s v="Ad G"/>
    <x v="3"/>
    <n v="519001"/>
  </r>
  <r>
    <d v="2018-03-12T00:00:00"/>
    <x v="0"/>
    <n v="2"/>
    <n v="12"/>
    <d v="1900-01-01T00:00:00"/>
    <x v="1"/>
    <s v="Ad G"/>
    <x v="3"/>
    <n v="514506"/>
  </r>
  <r>
    <d v="2018-03-12T00:00:00"/>
    <x v="0"/>
    <n v="2"/>
    <n v="12"/>
    <d v="1900-01-01T00:00:00"/>
    <x v="2"/>
    <s v="Ad G"/>
    <x v="3"/>
    <n v="335038"/>
  </r>
  <r>
    <d v="2018-03-12T00:00:00"/>
    <x v="0"/>
    <n v="2"/>
    <n v="12"/>
    <d v="1900-01-01T00:00:00"/>
    <x v="3"/>
    <s v="Ad G"/>
    <x v="3"/>
    <n v="183963"/>
  </r>
  <r>
    <d v="2018-03-12T00:00:00"/>
    <x v="0"/>
    <n v="2"/>
    <n v="12"/>
    <d v="1900-01-01T00:00:00"/>
    <x v="4"/>
    <s v="Ad G"/>
    <x v="3"/>
    <n v="990"/>
  </r>
  <r>
    <d v="2018-03-12T00:00:00"/>
    <x v="0"/>
    <n v="2"/>
    <n v="12"/>
    <d v="1900-01-01T00:00:00"/>
    <x v="0"/>
    <s v="Ad H"/>
    <x v="1"/>
    <n v="993151"/>
  </r>
  <r>
    <d v="2018-03-12T00:00:00"/>
    <x v="0"/>
    <n v="2"/>
    <n v="12"/>
    <d v="1900-01-01T00:00:00"/>
    <x v="1"/>
    <s v="Ad H"/>
    <x v="1"/>
    <n v="973486"/>
  </r>
  <r>
    <d v="2018-03-12T00:00:00"/>
    <x v="0"/>
    <n v="2"/>
    <n v="12"/>
    <d v="1900-01-01T00:00:00"/>
    <x v="3"/>
    <s v="Ad H"/>
    <x v="1"/>
    <n v="641259"/>
  </r>
  <r>
    <d v="2018-03-12T00:00:00"/>
    <x v="0"/>
    <n v="2"/>
    <n v="12"/>
    <d v="1900-01-01T00:00:00"/>
    <x v="2"/>
    <s v="Ad H"/>
    <x v="1"/>
    <n v="351893"/>
  </r>
  <r>
    <d v="2018-03-12T00:00:00"/>
    <x v="0"/>
    <n v="2"/>
    <n v="12"/>
    <d v="1900-01-01T00:00:00"/>
    <x v="0"/>
    <s v="Ad I"/>
    <x v="1"/>
    <n v="679788"/>
  </r>
  <r>
    <d v="2018-03-12T00:00:00"/>
    <x v="0"/>
    <n v="2"/>
    <n v="12"/>
    <d v="1900-01-01T00:00:00"/>
    <x v="1"/>
    <s v="Ad I"/>
    <x v="1"/>
    <n v="674370"/>
  </r>
  <r>
    <d v="2018-03-12T00:00:00"/>
    <x v="0"/>
    <n v="2"/>
    <n v="12"/>
    <d v="1900-01-01T00:00:00"/>
    <x v="2"/>
    <s v="Ad I"/>
    <x v="1"/>
    <n v="365557"/>
  </r>
  <r>
    <d v="2018-03-12T00:00:00"/>
    <x v="0"/>
    <n v="2"/>
    <n v="12"/>
    <d v="1900-01-01T00:00:00"/>
    <x v="3"/>
    <s v="Ad I"/>
    <x v="1"/>
    <n v="314231"/>
  </r>
  <r>
    <d v="2018-03-12T00:00:00"/>
    <x v="0"/>
    <n v="2"/>
    <n v="12"/>
    <d v="1900-01-01T00:00:00"/>
    <x v="0"/>
    <s v="Ad J"/>
    <x v="2"/>
    <n v="528077"/>
  </r>
  <r>
    <d v="2018-03-12T00:00:00"/>
    <x v="0"/>
    <n v="2"/>
    <n v="12"/>
    <d v="1900-01-01T00:00:00"/>
    <x v="1"/>
    <s v="Ad J"/>
    <x v="2"/>
    <n v="514777"/>
  </r>
  <r>
    <d v="2018-03-12T00:00:00"/>
    <x v="0"/>
    <n v="2"/>
    <n v="12"/>
    <d v="1900-01-01T00:00:00"/>
    <x v="3"/>
    <s v="Ad J"/>
    <x v="2"/>
    <n v="322729"/>
  </r>
  <r>
    <d v="2018-03-12T00:00:00"/>
    <x v="0"/>
    <n v="2"/>
    <n v="12"/>
    <d v="1900-01-01T00:00:00"/>
    <x v="2"/>
    <s v="Ad J"/>
    <x v="2"/>
    <n v="205348"/>
  </r>
  <r>
    <d v="2018-03-12T00:00:00"/>
    <x v="0"/>
    <n v="2"/>
    <n v="12"/>
    <d v="1900-01-01T00:00:00"/>
    <x v="5"/>
    <s v="Ad J"/>
    <x v="2"/>
    <n v="37175"/>
  </r>
  <r>
    <d v="2018-03-12T00:00:00"/>
    <x v="0"/>
    <n v="2"/>
    <n v="12"/>
    <d v="1900-01-01T00:00:00"/>
    <x v="6"/>
    <s v="Ad J"/>
    <x v="2"/>
    <n v="12085"/>
  </r>
  <r>
    <d v="2018-03-12T00:00:00"/>
    <x v="0"/>
    <n v="2"/>
    <n v="12"/>
    <d v="1900-01-01T00:00:00"/>
    <x v="4"/>
    <s v="Ad J"/>
    <x v="2"/>
    <n v="1299"/>
  </r>
  <r>
    <d v="2018-03-13T00:00:00"/>
    <x v="0"/>
    <n v="2"/>
    <n v="13"/>
    <d v="1900-01-02T00:00:00"/>
    <x v="0"/>
    <s v="Ad B"/>
    <x v="0"/>
    <n v="766822"/>
  </r>
  <r>
    <d v="2018-03-13T00:00:00"/>
    <x v="0"/>
    <n v="2"/>
    <n v="13"/>
    <d v="1900-01-02T00:00:00"/>
    <x v="1"/>
    <s v="Ad B"/>
    <x v="0"/>
    <n v="750033"/>
  </r>
  <r>
    <d v="2018-03-13T00:00:00"/>
    <x v="0"/>
    <n v="2"/>
    <n v="13"/>
    <d v="1900-01-02T00:00:00"/>
    <x v="3"/>
    <s v="Ad B"/>
    <x v="0"/>
    <n v="457298"/>
  </r>
  <r>
    <d v="2018-03-13T00:00:00"/>
    <x v="0"/>
    <n v="2"/>
    <n v="13"/>
    <d v="1900-01-02T00:00:00"/>
    <x v="2"/>
    <s v="Ad B"/>
    <x v="0"/>
    <n v="309524"/>
  </r>
  <r>
    <d v="2018-03-13T00:00:00"/>
    <x v="0"/>
    <n v="2"/>
    <n v="13"/>
    <d v="1900-01-02T00:00:00"/>
    <x v="4"/>
    <s v="Ad B"/>
    <x v="0"/>
    <n v="1430"/>
  </r>
  <r>
    <d v="2018-03-13T00:00:00"/>
    <x v="0"/>
    <n v="2"/>
    <n v="13"/>
    <d v="1900-01-02T00:00:00"/>
    <x v="0"/>
    <s v="Ad D"/>
    <x v="3"/>
    <n v="618745"/>
  </r>
  <r>
    <d v="2018-03-13T00:00:00"/>
    <x v="0"/>
    <n v="2"/>
    <n v="13"/>
    <d v="1900-01-02T00:00:00"/>
    <x v="1"/>
    <s v="Ad D"/>
    <x v="3"/>
    <n v="617432"/>
  </r>
  <r>
    <d v="2018-03-13T00:00:00"/>
    <x v="0"/>
    <n v="2"/>
    <n v="13"/>
    <d v="1900-01-02T00:00:00"/>
    <x v="3"/>
    <s v="Ad D"/>
    <x v="3"/>
    <n v="425702"/>
  </r>
  <r>
    <d v="2018-03-13T00:00:00"/>
    <x v="0"/>
    <n v="2"/>
    <n v="13"/>
    <d v="1900-01-02T00:00:00"/>
    <x v="2"/>
    <s v="Ad D"/>
    <x v="3"/>
    <n v="193043"/>
  </r>
  <r>
    <d v="2018-03-13T00:00:00"/>
    <x v="0"/>
    <n v="2"/>
    <n v="13"/>
    <d v="1900-01-02T00:00:00"/>
    <x v="4"/>
    <s v="Ad D"/>
    <x v="3"/>
    <n v="1934"/>
  </r>
  <r>
    <d v="2018-03-13T00:00:00"/>
    <x v="0"/>
    <n v="2"/>
    <n v="13"/>
    <d v="1900-01-02T00:00:00"/>
    <x v="0"/>
    <s v="Ad G"/>
    <x v="3"/>
    <n v="511513"/>
  </r>
  <r>
    <d v="2018-03-13T00:00:00"/>
    <x v="0"/>
    <n v="2"/>
    <n v="13"/>
    <d v="1900-01-02T00:00:00"/>
    <x v="1"/>
    <s v="Ad G"/>
    <x v="3"/>
    <n v="502878"/>
  </r>
  <r>
    <d v="2018-03-13T00:00:00"/>
    <x v="0"/>
    <n v="2"/>
    <n v="13"/>
    <d v="1900-01-02T00:00:00"/>
    <x v="2"/>
    <s v="Ad G"/>
    <x v="3"/>
    <n v="284034"/>
  </r>
  <r>
    <d v="2018-03-13T00:00:00"/>
    <x v="0"/>
    <n v="2"/>
    <n v="13"/>
    <d v="1900-01-02T00:00:00"/>
    <x v="3"/>
    <s v="Ad G"/>
    <x v="3"/>
    <n v="227480"/>
  </r>
  <r>
    <d v="2018-03-13T00:00:00"/>
    <x v="0"/>
    <n v="2"/>
    <n v="13"/>
    <d v="1900-01-02T00:00:00"/>
    <x v="4"/>
    <s v="Ad G"/>
    <x v="3"/>
    <n v="1067"/>
  </r>
  <r>
    <d v="2018-03-13T00:00:00"/>
    <x v="0"/>
    <n v="2"/>
    <n v="13"/>
    <d v="1900-01-02T00:00:00"/>
    <x v="0"/>
    <s v="Ad H"/>
    <x v="1"/>
    <n v="955341"/>
  </r>
  <r>
    <d v="2018-03-13T00:00:00"/>
    <x v="0"/>
    <n v="2"/>
    <n v="13"/>
    <d v="1900-01-02T00:00:00"/>
    <x v="1"/>
    <s v="Ad H"/>
    <x v="1"/>
    <n v="930503"/>
  </r>
  <r>
    <d v="2018-03-13T00:00:00"/>
    <x v="0"/>
    <n v="2"/>
    <n v="13"/>
    <d v="1900-01-02T00:00:00"/>
    <x v="3"/>
    <s v="Ad H"/>
    <x v="1"/>
    <n v="657079"/>
  </r>
  <r>
    <d v="2018-03-13T00:00:00"/>
    <x v="0"/>
    <n v="2"/>
    <n v="13"/>
    <d v="1900-01-02T00:00:00"/>
    <x v="2"/>
    <s v="Ad H"/>
    <x v="1"/>
    <n v="298263"/>
  </r>
  <r>
    <d v="2018-03-13T00:00:00"/>
    <x v="0"/>
    <n v="2"/>
    <n v="13"/>
    <d v="1900-01-02T00:00:00"/>
    <x v="0"/>
    <s v="Ad I"/>
    <x v="1"/>
    <n v="677637"/>
  </r>
  <r>
    <d v="2018-03-13T00:00:00"/>
    <x v="0"/>
    <n v="2"/>
    <n v="13"/>
    <d v="1900-01-02T00:00:00"/>
    <x v="1"/>
    <s v="Ad I"/>
    <x v="1"/>
    <n v="670558"/>
  </r>
  <r>
    <d v="2018-03-13T00:00:00"/>
    <x v="0"/>
    <n v="2"/>
    <n v="13"/>
    <d v="1900-01-02T00:00:00"/>
    <x v="3"/>
    <s v="Ad I"/>
    <x v="1"/>
    <n v="370849"/>
  </r>
  <r>
    <d v="2018-03-13T00:00:00"/>
    <x v="0"/>
    <n v="2"/>
    <n v="13"/>
    <d v="1900-01-02T00:00:00"/>
    <x v="2"/>
    <s v="Ad I"/>
    <x v="1"/>
    <n v="306788"/>
  </r>
  <r>
    <d v="2018-03-13T00:00:00"/>
    <x v="0"/>
    <n v="2"/>
    <n v="13"/>
    <d v="1900-01-02T00:00:00"/>
    <x v="0"/>
    <s v="Ad J"/>
    <x v="2"/>
    <n v="509656"/>
  </r>
  <r>
    <d v="2018-03-13T00:00:00"/>
    <x v="0"/>
    <n v="2"/>
    <n v="13"/>
    <d v="1900-01-02T00:00:00"/>
    <x v="1"/>
    <s v="Ad J"/>
    <x v="2"/>
    <n v="508260"/>
  </r>
  <r>
    <d v="2018-03-13T00:00:00"/>
    <x v="0"/>
    <n v="2"/>
    <n v="13"/>
    <d v="1900-01-02T00:00:00"/>
    <x v="3"/>
    <s v="Ad J"/>
    <x v="2"/>
    <n v="324254"/>
  </r>
  <r>
    <d v="2018-03-13T00:00:00"/>
    <x v="0"/>
    <n v="2"/>
    <n v="13"/>
    <d v="1900-01-02T00:00:00"/>
    <x v="2"/>
    <s v="Ad J"/>
    <x v="2"/>
    <n v="185402"/>
  </r>
  <r>
    <d v="2018-03-13T00:00:00"/>
    <x v="0"/>
    <n v="2"/>
    <n v="13"/>
    <d v="1900-01-02T00:00:00"/>
    <x v="5"/>
    <s v="Ad J"/>
    <x v="2"/>
    <n v="38872"/>
  </r>
  <r>
    <d v="2018-03-13T00:00:00"/>
    <x v="0"/>
    <n v="2"/>
    <n v="13"/>
    <d v="1900-01-02T00:00:00"/>
    <x v="6"/>
    <s v="Ad J"/>
    <x v="2"/>
    <n v="11013"/>
  </r>
  <r>
    <d v="2018-03-13T00:00:00"/>
    <x v="0"/>
    <n v="2"/>
    <n v="13"/>
    <d v="1900-01-02T00:00:00"/>
    <x v="4"/>
    <s v="Ad J"/>
    <x v="2"/>
    <n v="1354"/>
  </r>
  <r>
    <d v="2018-03-14T00:00:00"/>
    <x v="0"/>
    <n v="2"/>
    <n v="14"/>
    <d v="1900-01-03T00:00:00"/>
    <x v="0"/>
    <s v="Ad B"/>
    <x v="0"/>
    <n v="678008"/>
  </r>
  <r>
    <d v="2018-03-14T00:00:00"/>
    <x v="0"/>
    <n v="2"/>
    <n v="14"/>
    <d v="1900-01-03T00:00:00"/>
    <x v="1"/>
    <s v="Ad B"/>
    <x v="0"/>
    <n v="658105"/>
  </r>
  <r>
    <d v="2018-03-14T00:00:00"/>
    <x v="0"/>
    <n v="2"/>
    <n v="14"/>
    <d v="1900-01-03T00:00:00"/>
    <x v="3"/>
    <s v="Ad B"/>
    <x v="0"/>
    <n v="361689"/>
  </r>
  <r>
    <d v="2018-03-14T00:00:00"/>
    <x v="0"/>
    <n v="2"/>
    <n v="14"/>
    <d v="1900-01-03T00:00:00"/>
    <x v="2"/>
    <s v="Ad B"/>
    <x v="0"/>
    <n v="316319"/>
  </r>
  <r>
    <d v="2018-03-14T00:00:00"/>
    <x v="0"/>
    <n v="2"/>
    <n v="14"/>
    <d v="1900-01-03T00:00:00"/>
    <x v="4"/>
    <s v="Ad B"/>
    <x v="0"/>
    <n v="1305"/>
  </r>
  <r>
    <d v="2018-03-14T00:00:00"/>
    <x v="0"/>
    <n v="2"/>
    <n v="14"/>
    <d v="1900-01-03T00:00:00"/>
    <x v="0"/>
    <s v="Ad D"/>
    <x v="3"/>
    <n v="568912"/>
  </r>
  <r>
    <d v="2018-03-14T00:00:00"/>
    <x v="0"/>
    <n v="2"/>
    <n v="14"/>
    <d v="1900-01-03T00:00:00"/>
    <x v="1"/>
    <s v="Ad D"/>
    <x v="3"/>
    <n v="568255"/>
  </r>
  <r>
    <d v="2018-03-14T00:00:00"/>
    <x v="0"/>
    <n v="2"/>
    <n v="14"/>
    <d v="1900-01-03T00:00:00"/>
    <x v="3"/>
    <s v="Ad D"/>
    <x v="3"/>
    <n v="394969"/>
  </r>
  <r>
    <d v="2018-03-14T00:00:00"/>
    <x v="0"/>
    <n v="2"/>
    <n v="14"/>
    <d v="1900-01-03T00:00:00"/>
    <x v="2"/>
    <s v="Ad D"/>
    <x v="3"/>
    <n v="173943"/>
  </r>
  <r>
    <d v="2018-03-14T00:00:00"/>
    <x v="0"/>
    <n v="2"/>
    <n v="14"/>
    <d v="1900-01-03T00:00:00"/>
    <x v="4"/>
    <s v="Ad D"/>
    <x v="3"/>
    <n v="1841"/>
  </r>
  <r>
    <d v="2018-03-14T00:00:00"/>
    <x v="0"/>
    <n v="2"/>
    <n v="14"/>
    <d v="1900-01-03T00:00:00"/>
    <x v="0"/>
    <s v="Ad G"/>
    <x v="3"/>
    <n v="454803"/>
  </r>
  <r>
    <d v="2018-03-14T00:00:00"/>
    <x v="0"/>
    <n v="2"/>
    <n v="14"/>
    <d v="1900-01-03T00:00:00"/>
    <x v="1"/>
    <s v="Ad G"/>
    <x v="3"/>
    <n v="442143"/>
  </r>
  <r>
    <d v="2018-03-14T00:00:00"/>
    <x v="0"/>
    <n v="2"/>
    <n v="14"/>
    <d v="1900-01-03T00:00:00"/>
    <x v="2"/>
    <s v="Ad G"/>
    <x v="3"/>
    <n v="249801"/>
  </r>
  <r>
    <d v="2018-03-14T00:00:00"/>
    <x v="0"/>
    <n v="2"/>
    <n v="14"/>
    <d v="1900-01-03T00:00:00"/>
    <x v="3"/>
    <s v="Ad G"/>
    <x v="3"/>
    <n v="205002"/>
  </r>
  <r>
    <d v="2018-03-14T00:00:00"/>
    <x v="0"/>
    <n v="2"/>
    <n v="14"/>
    <d v="1900-01-03T00:00:00"/>
    <x v="4"/>
    <s v="Ad G"/>
    <x v="3"/>
    <n v="994"/>
  </r>
  <r>
    <d v="2018-03-14T00:00:00"/>
    <x v="0"/>
    <n v="2"/>
    <n v="14"/>
    <d v="1900-01-03T00:00:00"/>
    <x v="0"/>
    <s v="Ad H"/>
    <x v="1"/>
    <n v="943154"/>
  </r>
  <r>
    <d v="2018-03-14T00:00:00"/>
    <x v="0"/>
    <n v="2"/>
    <n v="14"/>
    <d v="1900-01-03T00:00:00"/>
    <x v="1"/>
    <s v="Ad H"/>
    <x v="1"/>
    <n v="925602"/>
  </r>
  <r>
    <d v="2018-03-14T00:00:00"/>
    <x v="0"/>
    <n v="2"/>
    <n v="14"/>
    <d v="1900-01-03T00:00:00"/>
    <x v="3"/>
    <s v="Ad H"/>
    <x v="1"/>
    <n v="644608"/>
  </r>
  <r>
    <d v="2018-03-14T00:00:00"/>
    <x v="0"/>
    <n v="2"/>
    <n v="14"/>
    <d v="1900-01-03T00:00:00"/>
    <x v="2"/>
    <s v="Ad H"/>
    <x v="1"/>
    <n v="298546"/>
  </r>
  <r>
    <d v="2018-03-14T00:00:00"/>
    <x v="0"/>
    <n v="2"/>
    <n v="14"/>
    <d v="1900-01-03T00:00:00"/>
    <x v="0"/>
    <s v="Ad I"/>
    <x v="1"/>
    <n v="694438"/>
  </r>
  <r>
    <d v="2018-03-14T00:00:00"/>
    <x v="0"/>
    <n v="2"/>
    <n v="14"/>
    <d v="1900-01-03T00:00:00"/>
    <x v="1"/>
    <s v="Ad I"/>
    <x v="1"/>
    <n v="692535"/>
  </r>
  <r>
    <d v="2018-03-14T00:00:00"/>
    <x v="0"/>
    <n v="2"/>
    <n v="14"/>
    <d v="1900-01-03T00:00:00"/>
    <x v="3"/>
    <s v="Ad I"/>
    <x v="1"/>
    <n v="383343"/>
  </r>
  <r>
    <d v="2018-03-14T00:00:00"/>
    <x v="0"/>
    <n v="2"/>
    <n v="14"/>
    <d v="1900-01-03T00:00:00"/>
    <x v="2"/>
    <s v="Ad I"/>
    <x v="1"/>
    <n v="311095"/>
  </r>
  <r>
    <d v="2018-03-14T00:00:00"/>
    <x v="0"/>
    <n v="2"/>
    <n v="14"/>
    <d v="1900-01-03T00:00:00"/>
    <x v="0"/>
    <s v="Ad J"/>
    <x v="2"/>
    <n v="441477"/>
  </r>
  <r>
    <d v="2018-03-14T00:00:00"/>
    <x v="0"/>
    <n v="2"/>
    <n v="14"/>
    <d v="1900-01-03T00:00:00"/>
    <x v="1"/>
    <s v="Ad J"/>
    <x v="2"/>
    <n v="427032"/>
  </r>
  <r>
    <d v="2018-03-14T00:00:00"/>
    <x v="0"/>
    <n v="2"/>
    <n v="14"/>
    <d v="1900-01-03T00:00:00"/>
    <x v="3"/>
    <s v="Ad J"/>
    <x v="2"/>
    <n v="279377"/>
  </r>
  <r>
    <d v="2018-03-14T00:00:00"/>
    <x v="0"/>
    <n v="2"/>
    <n v="14"/>
    <d v="1900-01-03T00:00:00"/>
    <x v="2"/>
    <s v="Ad J"/>
    <x v="2"/>
    <n v="162100"/>
  </r>
  <r>
    <d v="2018-03-14T00:00:00"/>
    <x v="0"/>
    <n v="2"/>
    <n v="14"/>
    <d v="1900-01-03T00:00:00"/>
    <x v="5"/>
    <s v="Ad J"/>
    <x v="2"/>
    <n v="31828"/>
  </r>
  <r>
    <d v="2018-03-14T00:00:00"/>
    <x v="0"/>
    <n v="2"/>
    <n v="14"/>
    <d v="1900-01-03T00:00:00"/>
    <x v="6"/>
    <s v="Ad J"/>
    <x v="2"/>
    <n v="9261"/>
  </r>
  <r>
    <d v="2018-03-14T00:00:00"/>
    <x v="0"/>
    <n v="2"/>
    <n v="14"/>
    <d v="1900-01-03T00:00:00"/>
    <x v="4"/>
    <s v="Ad J"/>
    <x v="2"/>
    <n v="1232"/>
  </r>
  <r>
    <d v="2018-03-15T00:00:00"/>
    <x v="0"/>
    <n v="3"/>
    <n v="15"/>
    <d v="1900-01-04T00:00:00"/>
    <x v="0"/>
    <s v="Ad B"/>
    <x v="0"/>
    <n v="700124"/>
  </r>
  <r>
    <d v="2018-03-15T00:00:00"/>
    <x v="0"/>
    <n v="3"/>
    <n v="15"/>
    <d v="1900-01-04T00:00:00"/>
    <x v="1"/>
    <s v="Ad B"/>
    <x v="0"/>
    <n v="692543"/>
  </r>
  <r>
    <d v="2018-03-15T00:00:00"/>
    <x v="0"/>
    <n v="3"/>
    <n v="15"/>
    <d v="1900-01-04T00:00:00"/>
    <x v="2"/>
    <s v="Ad B"/>
    <x v="0"/>
    <n v="352780"/>
  </r>
  <r>
    <d v="2018-03-15T00:00:00"/>
    <x v="0"/>
    <n v="3"/>
    <n v="15"/>
    <d v="1900-01-04T00:00:00"/>
    <x v="3"/>
    <s v="Ad B"/>
    <x v="0"/>
    <n v="347344"/>
  </r>
  <r>
    <d v="2018-03-15T00:00:00"/>
    <x v="0"/>
    <n v="3"/>
    <n v="15"/>
    <d v="1900-01-04T00:00:00"/>
    <x v="4"/>
    <s v="Ad B"/>
    <x v="0"/>
    <n v="1429"/>
  </r>
  <r>
    <d v="2018-03-15T00:00:00"/>
    <x v="0"/>
    <n v="3"/>
    <n v="15"/>
    <d v="1900-01-04T00:00:00"/>
    <x v="0"/>
    <s v="Ad D"/>
    <x v="3"/>
    <n v="601471"/>
  </r>
  <r>
    <d v="2018-03-15T00:00:00"/>
    <x v="0"/>
    <n v="3"/>
    <n v="15"/>
    <d v="1900-01-04T00:00:00"/>
    <x v="1"/>
    <s v="Ad D"/>
    <x v="3"/>
    <n v="592719"/>
  </r>
  <r>
    <d v="2018-03-15T00:00:00"/>
    <x v="0"/>
    <n v="3"/>
    <n v="15"/>
    <d v="1900-01-04T00:00:00"/>
    <x v="3"/>
    <s v="Ad D"/>
    <x v="3"/>
    <n v="360398"/>
  </r>
  <r>
    <d v="2018-03-15T00:00:00"/>
    <x v="0"/>
    <n v="3"/>
    <n v="15"/>
    <d v="1900-01-04T00:00:00"/>
    <x v="2"/>
    <s v="Ad D"/>
    <x v="3"/>
    <n v="241073"/>
  </r>
  <r>
    <d v="2018-03-15T00:00:00"/>
    <x v="0"/>
    <n v="3"/>
    <n v="15"/>
    <d v="1900-01-04T00:00:00"/>
    <x v="4"/>
    <s v="Ad D"/>
    <x v="3"/>
    <n v="1934"/>
  </r>
  <r>
    <d v="2018-03-15T00:00:00"/>
    <x v="0"/>
    <n v="3"/>
    <n v="15"/>
    <d v="1900-01-04T00:00:00"/>
    <x v="1"/>
    <s v="Ad G"/>
    <x v="3"/>
    <n v="441799"/>
  </r>
  <r>
    <d v="2018-03-15T00:00:00"/>
    <x v="0"/>
    <n v="3"/>
    <n v="15"/>
    <d v="1900-01-04T00:00:00"/>
    <x v="0"/>
    <s v="Ad G"/>
    <x v="3"/>
    <n v="441799"/>
  </r>
  <r>
    <d v="2018-03-15T00:00:00"/>
    <x v="0"/>
    <n v="3"/>
    <n v="15"/>
    <d v="1900-01-04T00:00:00"/>
    <x v="2"/>
    <s v="Ad G"/>
    <x v="3"/>
    <n v="226726"/>
  </r>
  <r>
    <d v="2018-03-15T00:00:00"/>
    <x v="0"/>
    <n v="3"/>
    <n v="15"/>
    <d v="1900-01-04T00:00:00"/>
    <x v="3"/>
    <s v="Ad G"/>
    <x v="3"/>
    <n v="215074"/>
  </r>
  <r>
    <d v="2018-03-15T00:00:00"/>
    <x v="0"/>
    <n v="3"/>
    <n v="15"/>
    <d v="1900-01-04T00:00:00"/>
    <x v="4"/>
    <s v="Ad G"/>
    <x v="3"/>
    <n v="1046"/>
  </r>
  <r>
    <d v="2018-03-15T00:00:00"/>
    <x v="0"/>
    <n v="3"/>
    <n v="15"/>
    <d v="1900-01-04T00:00:00"/>
    <x v="0"/>
    <s v="Ad H"/>
    <x v="1"/>
    <n v="983061"/>
  </r>
  <r>
    <d v="2018-03-15T00:00:00"/>
    <x v="0"/>
    <n v="3"/>
    <n v="15"/>
    <d v="1900-01-04T00:00:00"/>
    <x v="1"/>
    <s v="Ad H"/>
    <x v="1"/>
    <n v="970922"/>
  </r>
  <r>
    <d v="2018-03-15T00:00:00"/>
    <x v="0"/>
    <n v="3"/>
    <n v="15"/>
    <d v="1900-01-04T00:00:00"/>
    <x v="3"/>
    <s v="Ad H"/>
    <x v="1"/>
    <n v="736736"/>
  </r>
  <r>
    <d v="2018-03-15T00:00:00"/>
    <x v="0"/>
    <n v="3"/>
    <n v="15"/>
    <d v="1900-01-04T00:00:00"/>
    <x v="2"/>
    <s v="Ad H"/>
    <x v="1"/>
    <n v="246325"/>
  </r>
  <r>
    <d v="2018-03-15T00:00:00"/>
    <x v="0"/>
    <n v="3"/>
    <n v="15"/>
    <d v="1900-01-04T00:00:00"/>
    <x v="0"/>
    <s v="Ad I"/>
    <x v="1"/>
    <n v="695615"/>
  </r>
  <r>
    <d v="2018-03-15T00:00:00"/>
    <x v="0"/>
    <n v="3"/>
    <n v="15"/>
    <d v="1900-01-04T00:00:00"/>
    <x v="1"/>
    <s v="Ad I"/>
    <x v="1"/>
    <n v="680132"/>
  </r>
  <r>
    <d v="2018-03-15T00:00:00"/>
    <x v="0"/>
    <n v="3"/>
    <n v="15"/>
    <d v="1900-01-04T00:00:00"/>
    <x v="2"/>
    <s v="Ad I"/>
    <x v="1"/>
    <n v="369175"/>
  </r>
  <r>
    <d v="2018-03-15T00:00:00"/>
    <x v="0"/>
    <n v="3"/>
    <n v="15"/>
    <d v="1900-01-04T00:00:00"/>
    <x v="3"/>
    <s v="Ad I"/>
    <x v="1"/>
    <n v="326440"/>
  </r>
  <r>
    <d v="2018-03-15T00:00:00"/>
    <x v="0"/>
    <n v="3"/>
    <n v="15"/>
    <d v="1900-01-04T00:00:00"/>
    <x v="0"/>
    <s v="Ad J"/>
    <x v="2"/>
    <n v="469507"/>
  </r>
  <r>
    <d v="2018-03-15T00:00:00"/>
    <x v="0"/>
    <n v="3"/>
    <n v="15"/>
    <d v="1900-01-04T00:00:00"/>
    <x v="1"/>
    <s v="Ad J"/>
    <x v="2"/>
    <n v="465494"/>
  </r>
  <r>
    <d v="2018-03-15T00:00:00"/>
    <x v="0"/>
    <n v="3"/>
    <n v="15"/>
    <d v="1900-01-04T00:00:00"/>
    <x v="3"/>
    <s v="Ad J"/>
    <x v="2"/>
    <n v="319137"/>
  </r>
  <r>
    <d v="2018-03-15T00:00:00"/>
    <x v="0"/>
    <n v="3"/>
    <n v="15"/>
    <d v="1900-01-04T00:00:00"/>
    <x v="2"/>
    <s v="Ad J"/>
    <x v="2"/>
    <n v="150371"/>
  </r>
  <r>
    <d v="2018-03-15T00:00:00"/>
    <x v="0"/>
    <n v="3"/>
    <n v="15"/>
    <d v="1900-01-04T00:00:00"/>
    <x v="5"/>
    <s v="Ad J"/>
    <x v="2"/>
    <n v="36661"/>
  </r>
  <r>
    <d v="2018-03-15T00:00:00"/>
    <x v="0"/>
    <n v="3"/>
    <n v="15"/>
    <d v="1900-01-04T00:00:00"/>
    <x v="6"/>
    <s v="Ad J"/>
    <x v="2"/>
    <n v="8725"/>
  </r>
  <r>
    <d v="2018-03-15T00:00:00"/>
    <x v="0"/>
    <n v="3"/>
    <n v="15"/>
    <d v="1900-01-04T00:00:00"/>
    <x v="4"/>
    <s v="Ad J"/>
    <x v="2"/>
    <n v="1421"/>
  </r>
  <r>
    <d v="2018-03-16T00:00:00"/>
    <x v="0"/>
    <n v="3"/>
    <n v="16"/>
    <d v="1900-01-05T00:00:00"/>
    <x v="0"/>
    <s v="Ad B"/>
    <x v="0"/>
    <n v="679298"/>
  </r>
  <r>
    <d v="2018-03-16T00:00:00"/>
    <x v="0"/>
    <n v="3"/>
    <n v="16"/>
    <d v="1900-01-05T00:00:00"/>
    <x v="1"/>
    <s v="Ad B"/>
    <x v="0"/>
    <n v="665687"/>
  </r>
  <r>
    <d v="2018-03-16T00:00:00"/>
    <x v="0"/>
    <n v="3"/>
    <n v="16"/>
    <d v="1900-01-05T00:00:00"/>
    <x v="2"/>
    <s v="Ad B"/>
    <x v="0"/>
    <n v="354007"/>
  </r>
  <r>
    <d v="2018-03-16T00:00:00"/>
    <x v="0"/>
    <n v="3"/>
    <n v="16"/>
    <d v="1900-01-05T00:00:00"/>
    <x v="3"/>
    <s v="Ad B"/>
    <x v="0"/>
    <n v="325291"/>
  </r>
  <r>
    <d v="2018-03-16T00:00:00"/>
    <x v="0"/>
    <n v="3"/>
    <n v="16"/>
    <d v="1900-01-05T00:00:00"/>
    <x v="4"/>
    <s v="Ad B"/>
    <x v="0"/>
    <n v="1325"/>
  </r>
  <r>
    <d v="2018-03-16T00:00:00"/>
    <x v="0"/>
    <n v="3"/>
    <n v="16"/>
    <d v="1900-01-05T00:00:00"/>
    <x v="0"/>
    <s v="Ad D"/>
    <x v="3"/>
    <n v="630978"/>
  </r>
  <r>
    <d v="2018-03-16T00:00:00"/>
    <x v="0"/>
    <n v="3"/>
    <n v="16"/>
    <d v="1900-01-05T00:00:00"/>
    <x v="1"/>
    <s v="Ad D"/>
    <x v="3"/>
    <n v="618836"/>
  </r>
  <r>
    <d v="2018-03-16T00:00:00"/>
    <x v="0"/>
    <n v="3"/>
    <n v="16"/>
    <d v="1900-01-05T00:00:00"/>
    <x v="3"/>
    <s v="Ad D"/>
    <x v="3"/>
    <n v="351769"/>
  </r>
  <r>
    <d v="2018-03-16T00:00:00"/>
    <x v="0"/>
    <n v="3"/>
    <n v="16"/>
    <d v="1900-01-05T00:00:00"/>
    <x v="2"/>
    <s v="Ad D"/>
    <x v="3"/>
    <n v="279209"/>
  </r>
  <r>
    <d v="2018-03-16T00:00:00"/>
    <x v="0"/>
    <n v="3"/>
    <n v="16"/>
    <d v="1900-01-05T00:00:00"/>
    <x v="4"/>
    <s v="Ad D"/>
    <x v="3"/>
    <n v="2004"/>
  </r>
  <r>
    <d v="2018-03-16T00:00:00"/>
    <x v="0"/>
    <n v="3"/>
    <n v="16"/>
    <d v="1900-01-05T00:00:00"/>
    <x v="0"/>
    <s v="Ad G"/>
    <x v="3"/>
    <n v="461565"/>
  </r>
  <r>
    <d v="2018-03-16T00:00:00"/>
    <x v="0"/>
    <n v="3"/>
    <n v="16"/>
    <d v="1900-01-05T00:00:00"/>
    <x v="1"/>
    <s v="Ad G"/>
    <x v="3"/>
    <n v="450536"/>
  </r>
  <r>
    <d v="2018-03-16T00:00:00"/>
    <x v="0"/>
    <n v="3"/>
    <n v="16"/>
    <d v="1900-01-05T00:00:00"/>
    <x v="2"/>
    <s v="Ad G"/>
    <x v="3"/>
    <n v="232015"/>
  </r>
  <r>
    <d v="2018-03-16T00:00:00"/>
    <x v="0"/>
    <n v="3"/>
    <n v="16"/>
    <d v="1900-01-05T00:00:00"/>
    <x v="3"/>
    <s v="Ad G"/>
    <x v="3"/>
    <n v="229551"/>
  </r>
  <r>
    <d v="2018-03-16T00:00:00"/>
    <x v="0"/>
    <n v="3"/>
    <n v="16"/>
    <d v="1900-01-05T00:00:00"/>
    <x v="4"/>
    <s v="Ad G"/>
    <x v="3"/>
    <n v="1110"/>
  </r>
  <r>
    <d v="2018-03-16T00:00:00"/>
    <x v="0"/>
    <n v="3"/>
    <n v="16"/>
    <d v="1900-01-05T00:00:00"/>
    <x v="0"/>
    <s v="Ad H"/>
    <x v="1"/>
    <n v="913353"/>
  </r>
  <r>
    <d v="2018-03-16T00:00:00"/>
    <x v="0"/>
    <n v="3"/>
    <n v="16"/>
    <d v="1900-01-05T00:00:00"/>
    <x v="1"/>
    <s v="Ad H"/>
    <x v="1"/>
    <n v="892098"/>
  </r>
  <r>
    <d v="2018-03-16T00:00:00"/>
    <x v="0"/>
    <n v="3"/>
    <n v="16"/>
    <d v="1900-01-05T00:00:00"/>
    <x v="3"/>
    <s v="Ad H"/>
    <x v="1"/>
    <n v="655933"/>
  </r>
  <r>
    <d v="2018-03-16T00:00:00"/>
    <x v="0"/>
    <n v="3"/>
    <n v="16"/>
    <d v="1900-01-05T00:00:00"/>
    <x v="2"/>
    <s v="Ad H"/>
    <x v="1"/>
    <n v="257420"/>
  </r>
  <r>
    <d v="2018-03-16T00:00:00"/>
    <x v="0"/>
    <n v="3"/>
    <n v="16"/>
    <d v="1900-01-05T00:00:00"/>
    <x v="0"/>
    <s v="Ad I"/>
    <x v="1"/>
    <n v="610195"/>
  </r>
  <r>
    <d v="2018-03-16T00:00:00"/>
    <x v="0"/>
    <n v="3"/>
    <n v="16"/>
    <d v="1900-01-05T00:00:00"/>
    <x v="1"/>
    <s v="Ad I"/>
    <x v="1"/>
    <n v="608982"/>
  </r>
  <r>
    <d v="2018-03-16T00:00:00"/>
    <x v="0"/>
    <n v="3"/>
    <n v="16"/>
    <d v="1900-01-05T00:00:00"/>
    <x v="2"/>
    <s v="Ad I"/>
    <x v="1"/>
    <n v="384764"/>
  </r>
  <r>
    <d v="2018-03-16T00:00:00"/>
    <x v="0"/>
    <n v="3"/>
    <n v="16"/>
    <d v="1900-01-05T00:00:00"/>
    <x v="3"/>
    <s v="Ad I"/>
    <x v="1"/>
    <n v="225431"/>
  </r>
  <r>
    <d v="2018-03-16T00:00:00"/>
    <x v="0"/>
    <n v="3"/>
    <n v="16"/>
    <d v="1900-01-05T00:00:00"/>
    <x v="0"/>
    <s v="Ad J"/>
    <x v="2"/>
    <n v="481487"/>
  </r>
  <r>
    <d v="2018-03-16T00:00:00"/>
    <x v="0"/>
    <n v="3"/>
    <n v="16"/>
    <d v="1900-01-05T00:00:00"/>
    <x v="1"/>
    <s v="Ad J"/>
    <x v="2"/>
    <n v="463843"/>
  </r>
  <r>
    <d v="2018-03-16T00:00:00"/>
    <x v="0"/>
    <n v="3"/>
    <n v="16"/>
    <d v="1900-01-05T00:00:00"/>
    <x v="3"/>
    <s v="Ad J"/>
    <x v="2"/>
    <n v="311874"/>
  </r>
  <r>
    <d v="2018-03-16T00:00:00"/>
    <x v="0"/>
    <n v="3"/>
    <n v="16"/>
    <d v="1900-01-05T00:00:00"/>
    <x v="2"/>
    <s v="Ad J"/>
    <x v="2"/>
    <n v="169613"/>
  </r>
  <r>
    <d v="2018-03-16T00:00:00"/>
    <x v="0"/>
    <n v="3"/>
    <n v="16"/>
    <d v="1900-01-05T00:00:00"/>
    <x v="5"/>
    <s v="Ad J"/>
    <x v="2"/>
    <n v="35679"/>
  </r>
  <r>
    <d v="2018-03-16T00:00:00"/>
    <x v="0"/>
    <n v="3"/>
    <n v="16"/>
    <d v="1900-01-05T00:00:00"/>
    <x v="6"/>
    <s v="Ad J"/>
    <x v="2"/>
    <n v="9173"/>
  </r>
  <r>
    <d v="2018-03-16T00:00:00"/>
    <x v="0"/>
    <n v="3"/>
    <n v="16"/>
    <d v="1900-01-05T00:00:00"/>
    <x v="4"/>
    <s v="Ad J"/>
    <x v="2"/>
    <n v="1373"/>
  </r>
  <r>
    <d v="2018-03-17T00:00:00"/>
    <x v="0"/>
    <n v="3"/>
    <n v="17"/>
    <d v="1900-01-06T00:00:00"/>
    <x v="1"/>
    <s v="Ad B"/>
    <x v="0"/>
    <n v="734130"/>
  </r>
  <r>
    <d v="2018-03-17T00:00:00"/>
    <x v="0"/>
    <n v="3"/>
    <n v="17"/>
    <d v="1900-01-06T00:00:00"/>
    <x v="0"/>
    <s v="Ad B"/>
    <x v="0"/>
    <n v="734130"/>
  </r>
  <r>
    <d v="2018-03-17T00:00:00"/>
    <x v="0"/>
    <n v="3"/>
    <n v="17"/>
    <d v="1900-01-06T00:00:00"/>
    <x v="2"/>
    <s v="Ad B"/>
    <x v="0"/>
    <n v="456530"/>
  </r>
  <r>
    <d v="2018-03-17T00:00:00"/>
    <x v="0"/>
    <n v="3"/>
    <n v="17"/>
    <d v="1900-01-06T00:00:00"/>
    <x v="3"/>
    <s v="Ad B"/>
    <x v="0"/>
    <n v="277601"/>
  </r>
  <r>
    <d v="2018-03-17T00:00:00"/>
    <x v="0"/>
    <n v="3"/>
    <n v="17"/>
    <d v="1900-01-06T00:00:00"/>
    <x v="4"/>
    <s v="Ad B"/>
    <x v="0"/>
    <n v="1329"/>
  </r>
  <r>
    <d v="2018-03-17T00:00:00"/>
    <x v="0"/>
    <n v="3"/>
    <n v="17"/>
    <d v="1900-01-06T00:00:00"/>
    <x v="1"/>
    <s v="Ad D"/>
    <x v="3"/>
    <n v="685068"/>
  </r>
  <r>
    <d v="2018-03-17T00:00:00"/>
    <x v="0"/>
    <n v="3"/>
    <n v="17"/>
    <d v="1900-01-06T00:00:00"/>
    <x v="0"/>
    <s v="Ad D"/>
    <x v="3"/>
    <n v="685068"/>
  </r>
  <r>
    <d v="2018-03-17T00:00:00"/>
    <x v="0"/>
    <n v="3"/>
    <n v="17"/>
    <d v="1900-01-06T00:00:00"/>
    <x v="3"/>
    <s v="Ad D"/>
    <x v="3"/>
    <n v="406504"/>
  </r>
  <r>
    <d v="2018-03-17T00:00:00"/>
    <x v="0"/>
    <n v="3"/>
    <n v="17"/>
    <d v="1900-01-06T00:00:00"/>
    <x v="2"/>
    <s v="Ad D"/>
    <x v="3"/>
    <n v="278564"/>
  </r>
  <r>
    <d v="2018-03-17T00:00:00"/>
    <x v="0"/>
    <n v="3"/>
    <n v="17"/>
    <d v="1900-01-06T00:00:00"/>
    <x v="4"/>
    <s v="Ad D"/>
    <x v="3"/>
    <n v="2100"/>
  </r>
  <r>
    <d v="2018-03-17T00:00:00"/>
    <x v="0"/>
    <n v="3"/>
    <n v="17"/>
    <d v="1900-01-06T00:00:00"/>
    <x v="0"/>
    <s v="Ad G"/>
    <x v="3"/>
    <n v="510575"/>
  </r>
  <r>
    <d v="2018-03-17T00:00:00"/>
    <x v="0"/>
    <n v="3"/>
    <n v="17"/>
    <d v="1900-01-06T00:00:00"/>
    <x v="1"/>
    <s v="Ad G"/>
    <x v="3"/>
    <n v="502382"/>
  </r>
  <r>
    <d v="2018-03-17T00:00:00"/>
    <x v="0"/>
    <n v="3"/>
    <n v="17"/>
    <d v="1900-01-06T00:00:00"/>
    <x v="2"/>
    <s v="Ad G"/>
    <x v="3"/>
    <n v="308737"/>
  </r>
  <r>
    <d v="2018-03-17T00:00:00"/>
    <x v="0"/>
    <n v="3"/>
    <n v="17"/>
    <d v="1900-01-06T00:00:00"/>
    <x v="3"/>
    <s v="Ad G"/>
    <x v="3"/>
    <n v="201838"/>
  </r>
  <r>
    <d v="2018-03-17T00:00:00"/>
    <x v="0"/>
    <n v="3"/>
    <n v="17"/>
    <d v="1900-01-06T00:00:00"/>
    <x v="4"/>
    <s v="Ad G"/>
    <x v="3"/>
    <n v="1065"/>
  </r>
  <r>
    <d v="2018-03-17T00:00:00"/>
    <x v="0"/>
    <n v="3"/>
    <n v="17"/>
    <d v="1900-01-06T00:00:00"/>
    <x v="0"/>
    <s v="Ad H"/>
    <x v="1"/>
    <n v="1055877"/>
  </r>
  <r>
    <d v="2018-03-17T00:00:00"/>
    <x v="0"/>
    <n v="3"/>
    <n v="17"/>
    <d v="1900-01-06T00:00:00"/>
    <x v="1"/>
    <s v="Ad H"/>
    <x v="1"/>
    <n v="1049807"/>
  </r>
  <r>
    <d v="2018-03-17T00:00:00"/>
    <x v="0"/>
    <n v="3"/>
    <n v="17"/>
    <d v="1900-01-06T00:00:00"/>
    <x v="3"/>
    <s v="Ad H"/>
    <x v="1"/>
    <n v="675307"/>
  </r>
  <r>
    <d v="2018-03-17T00:00:00"/>
    <x v="0"/>
    <n v="3"/>
    <n v="17"/>
    <d v="1900-01-06T00:00:00"/>
    <x v="2"/>
    <s v="Ad H"/>
    <x v="1"/>
    <n v="380570"/>
  </r>
  <r>
    <d v="2018-03-17T00:00:00"/>
    <x v="0"/>
    <n v="3"/>
    <n v="17"/>
    <d v="1900-01-06T00:00:00"/>
    <x v="1"/>
    <s v="Ad I"/>
    <x v="1"/>
    <n v="682388"/>
  </r>
  <r>
    <d v="2018-03-17T00:00:00"/>
    <x v="0"/>
    <n v="3"/>
    <n v="17"/>
    <d v="1900-01-06T00:00:00"/>
    <x v="0"/>
    <s v="Ad I"/>
    <x v="1"/>
    <n v="682388"/>
  </r>
  <r>
    <d v="2018-03-17T00:00:00"/>
    <x v="0"/>
    <n v="3"/>
    <n v="17"/>
    <d v="1900-01-06T00:00:00"/>
    <x v="2"/>
    <s v="Ad I"/>
    <x v="1"/>
    <n v="373721"/>
  </r>
  <r>
    <d v="2018-03-17T00:00:00"/>
    <x v="0"/>
    <n v="3"/>
    <n v="17"/>
    <d v="1900-01-06T00:00:00"/>
    <x v="3"/>
    <s v="Ad I"/>
    <x v="1"/>
    <n v="308667"/>
  </r>
  <r>
    <d v="2018-03-17T00:00:00"/>
    <x v="0"/>
    <n v="3"/>
    <n v="17"/>
    <d v="1900-01-06T00:00:00"/>
    <x v="0"/>
    <s v="Ad J"/>
    <x v="2"/>
    <n v="525099"/>
  </r>
  <r>
    <d v="2018-03-17T00:00:00"/>
    <x v="0"/>
    <n v="3"/>
    <n v="17"/>
    <d v="1900-01-06T00:00:00"/>
    <x v="1"/>
    <s v="Ad J"/>
    <x v="2"/>
    <n v="521325"/>
  </r>
  <r>
    <d v="2018-03-17T00:00:00"/>
    <x v="0"/>
    <n v="3"/>
    <n v="17"/>
    <d v="1900-01-06T00:00:00"/>
    <x v="3"/>
    <s v="Ad J"/>
    <x v="2"/>
    <n v="316569"/>
  </r>
  <r>
    <d v="2018-03-17T00:00:00"/>
    <x v="0"/>
    <n v="3"/>
    <n v="17"/>
    <d v="1900-01-06T00:00:00"/>
    <x v="2"/>
    <s v="Ad J"/>
    <x v="2"/>
    <n v="208530"/>
  </r>
  <r>
    <d v="2018-03-17T00:00:00"/>
    <x v="0"/>
    <n v="3"/>
    <n v="17"/>
    <d v="1900-01-06T00:00:00"/>
    <x v="5"/>
    <s v="Ad J"/>
    <x v="2"/>
    <n v="35217"/>
  </r>
  <r>
    <d v="2018-03-17T00:00:00"/>
    <x v="0"/>
    <n v="3"/>
    <n v="17"/>
    <d v="1900-01-06T00:00:00"/>
    <x v="6"/>
    <s v="Ad J"/>
    <x v="2"/>
    <n v="11127"/>
  </r>
  <r>
    <d v="2018-03-17T00:00:00"/>
    <x v="0"/>
    <n v="3"/>
    <n v="17"/>
    <d v="1900-01-06T00:00:00"/>
    <x v="4"/>
    <s v="Ad J"/>
    <x v="2"/>
    <n v="1386"/>
  </r>
  <r>
    <d v="2018-03-18T00:00:00"/>
    <x v="0"/>
    <n v="3"/>
    <n v="18"/>
    <d v="1899-12-31T00:00:00"/>
    <x v="0"/>
    <s v="Ad B"/>
    <x v="0"/>
    <n v="814594"/>
  </r>
  <r>
    <d v="2018-03-18T00:00:00"/>
    <x v="0"/>
    <n v="3"/>
    <n v="18"/>
    <d v="1899-12-31T00:00:00"/>
    <x v="1"/>
    <s v="Ad B"/>
    <x v="0"/>
    <n v="799458"/>
  </r>
  <r>
    <d v="2018-03-18T00:00:00"/>
    <x v="0"/>
    <n v="3"/>
    <n v="18"/>
    <d v="1899-12-31T00:00:00"/>
    <x v="3"/>
    <s v="Ad B"/>
    <x v="0"/>
    <n v="408317"/>
  </r>
  <r>
    <d v="2018-03-18T00:00:00"/>
    <x v="0"/>
    <n v="3"/>
    <n v="18"/>
    <d v="1899-12-31T00:00:00"/>
    <x v="2"/>
    <s v="Ad B"/>
    <x v="0"/>
    <n v="406277"/>
  </r>
  <r>
    <d v="2018-03-18T00:00:00"/>
    <x v="0"/>
    <n v="3"/>
    <n v="18"/>
    <d v="1899-12-31T00:00:00"/>
    <x v="4"/>
    <s v="Ad B"/>
    <x v="0"/>
    <n v="1357"/>
  </r>
  <r>
    <d v="2018-03-18T00:00:00"/>
    <x v="0"/>
    <n v="3"/>
    <n v="18"/>
    <d v="1899-12-31T00:00:00"/>
    <x v="1"/>
    <s v="Ad D"/>
    <x v="3"/>
    <n v="718495"/>
  </r>
  <r>
    <d v="2018-03-18T00:00:00"/>
    <x v="0"/>
    <n v="3"/>
    <n v="18"/>
    <d v="1899-12-31T00:00:00"/>
    <x v="0"/>
    <s v="Ad D"/>
    <x v="3"/>
    <n v="718495"/>
  </r>
  <r>
    <d v="2018-03-18T00:00:00"/>
    <x v="0"/>
    <n v="3"/>
    <n v="18"/>
    <d v="1899-12-31T00:00:00"/>
    <x v="3"/>
    <s v="Ad D"/>
    <x v="3"/>
    <n v="487701"/>
  </r>
  <r>
    <d v="2018-03-18T00:00:00"/>
    <x v="0"/>
    <n v="3"/>
    <n v="18"/>
    <d v="1899-12-31T00:00:00"/>
    <x v="2"/>
    <s v="Ad D"/>
    <x v="3"/>
    <n v="230795"/>
  </r>
  <r>
    <d v="2018-03-18T00:00:00"/>
    <x v="0"/>
    <n v="3"/>
    <n v="18"/>
    <d v="1899-12-31T00:00:00"/>
    <x v="4"/>
    <s v="Ad D"/>
    <x v="3"/>
    <n v="2027"/>
  </r>
  <r>
    <d v="2018-03-18T00:00:00"/>
    <x v="0"/>
    <n v="3"/>
    <n v="18"/>
    <d v="1899-12-31T00:00:00"/>
    <x v="0"/>
    <s v="Ad G"/>
    <x v="3"/>
    <n v="607817"/>
  </r>
  <r>
    <d v="2018-03-18T00:00:00"/>
    <x v="0"/>
    <n v="3"/>
    <n v="18"/>
    <d v="1899-12-31T00:00:00"/>
    <x v="1"/>
    <s v="Ad G"/>
    <x v="3"/>
    <n v="603107"/>
  </r>
  <r>
    <d v="2018-03-18T00:00:00"/>
    <x v="0"/>
    <n v="3"/>
    <n v="18"/>
    <d v="1899-12-31T00:00:00"/>
    <x v="2"/>
    <s v="Ad G"/>
    <x v="3"/>
    <n v="336224"/>
  </r>
  <r>
    <d v="2018-03-18T00:00:00"/>
    <x v="0"/>
    <n v="3"/>
    <n v="18"/>
    <d v="1899-12-31T00:00:00"/>
    <x v="3"/>
    <s v="Ad G"/>
    <x v="3"/>
    <n v="271593"/>
  </r>
  <r>
    <d v="2018-03-18T00:00:00"/>
    <x v="0"/>
    <n v="3"/>
    <n v="18"/>
    <d v="1899-12-31T00:00:00"/>
    <x v="4"/>
    <s v="Ad G"/>
    <x v="3"/>
    <n v="1102"/>
  </r>
  <r>
    <d v="2018-03-18T00:00:00"/>
    <x v="0"/>
    <n v="3"/>
    <n v="18"/>
    <d v="1899-12-31T00:00:00"/>
    <x v="0"/>
    <s v="Ad H"/>
    <x v="1"/>
    <n v="1190310"/>
  </r>
  <r>
    <d v="2018-03-18T00:00:00"/>
    <x v="0"/>
    <n v="3"/>
    <n v="18"/>
    <d v="1899-12-31T00:00:00"/>
    <x v="1"/>
    <s v="Ad H"/>
    <x v="1"/>
    <n v="1147870"/>
  </r>
  <r>
    <d v="2018-03-18T00:00:00"/>
    <x v="0"/>
    <n v="3"/>
    <n v="18"/>
    <d v="1899-12-31T00:00:00"/>
    <x v="3"/>
    <s v="Ad H"/>
    <x v="1"/>
    <n v="802180"/>
  </r>
  <r>
    <d v="2018-03-18T00:00:00"/>
    <x v="0"/>
    <n v="3"/>
    <n v="18"/>
    <d v="1899-12-31T00:00:00"/>
    <x v="2"/>
    <s v="Ad H"/>
    <x v="1"/>
    <n v="388130"/>
  </r>
  <r>
    <d v="2018-03-18T00:00:00"/>
    <x v="0"/>
    <n v="3"/>
    <n v="18"/>
    <d v="1899-12-31T00:00:00"/>
    <x v="0"/>
    <s v="Ad I"/>
    <x v="1"/>
    <n v="691872"/>
  </r>
  <r>
    <d v="2018-03-18T00:00:00"/>
    <x v="0"/>
    <n v="3"/>
    <n v="18"/>
    <d v="1899-12-31T00:00:00"/>
    <x v="1"/>
    <s v="Ad I"/>
    <x v="1"/>
    <n v="682852"/>
  </r>
  <r>
    <d v="2018-03-18T00:00:00"/>
    <x v="0"/>
    <n v="3"/>
    <n v="18"/>
    <d v="1899-12-31T00:00:00"/>
    <x v="3"/>
    <s v="Ad I"/>
    <x v="1"/>
    <n v="349338"/>
  </r>
  <r>
    <d v="2018-03-18T00:00:00"/>
    <x v="0"/>
    <n v="3"/>
    <n v="18"/>
    <d v="1899-12-31T00:00:00"/>
    <x v="2"/>
    <s v="Ad I"/>
    <x v="1"/>
    <n v="342534"/>
  </r>
  <r>
    <d v="2018-03-18T00:00:00"/>
    <x v="0"/>
    <n v="3"/>
    <n v="18"/>
    <d v="1899-12-31T00:00:00"/>
    <x v="0"/>
    <s v="Ad J"/>
    <x v="2"/>
    <n v="613400"/>
  </r>
  <r>
    <d v="2018-03-18T00:00:00"/>
    <x v="0"/>
    <n v="3"/>
    <n v="18"/>
    <d v="1899-12-31T00:00:00"/>
    <x v="1"/>
    <s v="Ad J"/>
    <x v="2"/>
    <n v="599020"/>
  </r>
  <r>
    <d v="2018-03-18T00:00:00"/>
    <x v="0"/>
    <n v="3"/>
    <n v="18"/>
    <d v="1899-12-31T00:00:00"/>
    <x v="3"/>
    <s v="Ad J"/>
    <x v="2"/>
    <n v="394579"/>
  </r>
  <r>
    <d v="2018-03-18T00:00:00"/>
    <x v="0"/>
    <n v="3"/>
    <n v="18"/>
    <d v="1899-12-31T00:00:00"/>
    <x v="2"/>
    <s v="Ad J"/>
    <x v="2"/>
    <n v="218822"/>
  </r>
  <r>
    <d v="2018-03-18T00:00:00"/>
    <x v="0"/>
    <n v="3"/>
    <n v="18"/>
    <d v="1899-12-31T00:00:00"/>
    <x v="5"/>
    <s v="Ad J"/>
    <x v="2"/>
    <n v="44841"/>
  </r>
  <r>
    <d v="2018-03-18T00:00:00"/>
    <x v="0"/>
    <n v="3"/>
    <n v="18"/>
    <d v="1899-12-31T00:00:00"/>
    <x v="6"/>
    <s v="Ad J"/>
    <x v="2"/>
    <n v="11434"/>
  </r>
  <r>
    <d v="2018-03-18T00:00:00"/>
    <x v="0"/>
    <n v="3"/>
    <n v="18"/>
    <d v="1899-12-31T00:00:00"/>
    <x v="4"/>
    <s v="Ad J"/>
    <x v="2"/>
    <n v="1417"/>
  </r>
  <r>
    <d v="2018-03-19T00:00:00"/>
    <x v="0"/>
    <n v="3"/>
    <n v="19"/>
    <d v="1900-01-01T00:00:00"/>
    <x v="0"/>
    <s v="Ad B"/>
    <x v="0"/>
    <n v="552538"/>
  </r>
  <r>
    <d v="2018-03-19T00:00:00"/>
    <x v="0"/>
    <n v="3"/>
    <n v="19"/>
    <d v="1900-01-01T00:00:00"/>
    <x v="1"/>
    <s v="Ad B"/>
    <x v="0"/>
    <n v="545390"/>
  </r>
  <r>
    <d v="2018-03-19T00:00:00"/>
    <x v="0"/>
    <n v="3"/>
    <n v="19"/>
    <d v="1900-01-01T00:00:00"/>
    <x v="3"/>
    <s v="Ad B"/>
    <x v="0"/>
    <n v="289134"/>
  </r>
  <r>
    <d v="2018-03-19T00:00:00"/>
    <x v="0"/>
    <n v="3"/>
    <n v="19"/>
    <d v="1900-01-01T00:00:00"/>
    <x v="2"/>
    <s v="Ad B"/>
    <x v="0"/>
    <n v="263404"/>
  </r>
  <r>
    <d v="2018-03-19T00:00:00"/>
    <x v="0"/>
    <n v="3"/>
    <n v="19"/>
    <d v="1900-01-01T00:00:00"/>
    <x v="4"/>
    <s v="Ad B"/>
    <x v="0"/>
    <n v="1005"/>
  </r>
  <r>
    <d v="2018-03-19T00:00:00"/>
    <x v="0"/>
    <n v="3"/>
    <n v="19"/>
    <d v="1900-01-01T00:00:00"/>
    <x v="0"/>
    <s v="Ad D"/>
    <x v="3"/>
    <n v="541998"/>
  </r>
  <r>
    <d v="2018-03-19T00:00:00"/>
    <x v="0"/>
    <n v="3"/>
    <n v="19"/>
    <d v="1900-01-01T00:00:00"/>
    <x v="1"/>
    <s v="Ad D"/>
    <x v="3"/>
    <n v="539756"/>
  </r>
  <r>
    <d v="2018-03-19T00:00:00"/>
    <x v="0"/>
    <n v="3"/>
    <n v="19"/>
    <d v="1900-01-01T00:00:00"/>
    <x v="3"/>
    <s v="Ad D"/>
    <x v="3"/>
    <n v="387178"/>
  </r>
  <r>
    <d v="2018-03-19T00:00:00"/>
    <x v="0"/>
    <n v="3"/>
    <n v="19"/>
    <d v="1900-01-01T00:00:00"/>
    <x v="2"/>
    <s v="Ad D"/>
    <x v="3"/>
    <n v="154821"/>
  </r>
  <r>
    <d v="2018-03-19T00:00:00"/>
    <x v="0"/>
    <n v="3"/>
    <n v="19"/>
    <d v="1900-01-01T00:00:00"/>
    <x v="4"/>
    <s v="Ad D"/>
    <x v="3"/>
    <n v="1649"/>
  </r>
  <r>
    <d v="2018-03-19T00:00:00"/>
    <x v="0"/>
    <n v="3"/>
    <n v="19"/>
    <d v="1900-01-01T00:00:00"/>
    <x v="0"/>
    <s v="Ad G"/>
    <x v="3"/>
    <n v="412121"/>
  </r>
  <r>
    <d v="2018-03-19T00:00:00"/>
    <x v="0"/>
    <n v="3"/>
    <n v="19"/>
    <d v="1900-01-01T00:00:00"/>
    <x v="1"/>
    <s v="Ad G"/>
    <x v="3"/>
    <n v="404529"/>
  </r>
  <r>
    <d v="2018-03-19T00:00:00"/>
    <x v="0"/>
    <n v="3"/>
    <n v="19"/>
    <d v="1900-01-01T00:00:00"/>
    <x v="2"/>
    <s v="Ad G"/>
    <x v="3"/>
    <n v="232984"/>
  </r>
  <r>
    <d v="2018-03-19T00:00:00"/>
    <x v="0"/>
    <n v="3"/>
    <n v="19"/>
    <d v="1900-01-01T00:00:00"/>
    <x v="3"/>
    <s v="Ad G"/>
    <x v="3"/>
    <n v="179137"/>
  </r>
  <r>
    <d v="2018-03-19T00:00:00"/>
    <x v="0"/>
    <n v="3"/>
    <n v="19"/>
    <d v="1900-01-01T00:00:00"/>
    <x v="4"/>
    <s v="Ad G"/>
    <x v="3"/>
    <n v="795"/>
  </r>
  <r>
    <d v="2018-03-19T00:00:00"/>
    <x v="0"/>
    <n v="3"/>
    <n v="19"/>
    <d v="1900-01-01T00:00:00"/>
    <x v="0"/>
    <s v="Ad H"/>
    <x v="1"/>
    <n v="874420"/>
  </r>
  <r>
    <d v="2018-03-19T00:00:00"/>
    <x v="0"/>
    <n v="3"/>
    <n v="19"/>
    <d v="1900-01-01T00:00:00"/>
    <x v="1"/>
    <s v="Ad H"/>
    <x v="1"/>
    <n v="852442"/>
  </r>
  <r>
    <d v="2018-03-19T00:00:00"/>
    <x v="0"/>
    <n v="3"/>
    <n v="19"/>
    <d v="1900-01-01T00:00:00"/>
    <x v="3"/>
    <s v="Ad H"/>
    <x v="1"/>
    <n v="577892"/>
  </r>
  <r>
    <d v="2018-03-19T00:00:00"/>
    <x v="0"/>
    <n v="3"/>
    <n v="19"/>
    <d v="1900-01-01T00:00:00"/>
    <x v="2"/>
    <s v="Ad H"/>
    <x v="1"/>
    <n v="296529"/>
  </r>
  <r>
    <d v="2018-03-19T00:00:00"/>
    <x v="0"/>
    <n v="3"/>
    <n v="19"/>
    <d v="1900-01-01T00:00:00"/>
    <x v="0"/>
    <s v="Ad I"/>
    <x v="1"/>
    <n v="450196"/>
  </r>
  <r>
    <d v="2018-03-19T00:00:00"/>
    <x v="0"/>
    <n v="3"/>
    <n v="19"/>
    <d v="1900-01-01T00:00:00"/>
    <x v="1"/>
    <s v="Ad I"/>
    <x v="1"/>
    <n v="445673"/>
  </r>
  <r>
    <d v="2018-03-19T00:00:00"/>
    <x v="0"/>
    <n v="3"/>
    <n v="19"/>
    <d v="1900-01-01T00:00:00"/>
    <x v="2"/>
    <s v="Ad I"/>
    <x v="1"/>
    <n v="228486"/>
  </r>
  <r>
    <d v="2018-03-19T00:00:00"/>
    <x v="0"/>
    <n v="3"/>
    <n v="19"/>
    <d v="1900-01-01T00:00:00"/>
    <x v="3"/>
    <s v="Ad I"/>
    <x v="1"/>
    <n v="221710"/>
  </r>
  <r>
    <d v="2018-03-19T00:00:00"/>
    <x v="0"/>
    <n v="3"/>
    <n v="19"/>
    <d v="1900-01-01T00:00:00"/>
    <x v="0"/>
    <s v="Ad J"/>
    <x v="2"/>
    <n v="432183"/>
  </r>
  <r>
    <d v="2018-03-19T00:00:00"/>
    <x v="0"/>
    <n v="3"/>
    <n v="19"/>
    <d v="1900-01-01T00:00:00"/>
    <x v="1"/>
    <s v="Ad J"/>
    <x v="2"/>
    <n v="432171"/>
  </r>
  <r>
    <d v="2018-03-19T00:00:00"/>
    <x v="0"/>
    <n v="3"/>
    <n v="19"/>
    <d v="1900-01-01T00:00:00"/>
    <x v="3"/>
    <s v="Ad J"/>
    <x v="2"/>
    <n v="286670"/>
  </r>
  <r>
    <d v="2018-03-19T00:00:00"/>
    <x v="0"/>
    <n v="3"/>
    <n v="19"/>
    <d v="1900-01-01T00:00:00"/>
    <x v="2"/>
    <s v="Ad J"/>
    <x v="2"/>
    <n v="145513"/>
  </r>
  <r>
    <d v="2018-03-19T00:00:00"/>
    <x v="0"/>
    <n v="3"/>
    <n v="19"/>
    <d v="1900-01-01T00:00:00"/>
    <x v="5"/>
    <s v="Ad J"/>
    <x v="2"/>
    <n v="32656"/>
  </r>
  <r>
    <d v="2018-03-19T00:00:00"/>
    <x v="0"/>
    <n v="3"/>
    <n v="19"/>
    <d v="1900-01-01T00:00:00"/>
    <x v="6"/>
    <s v="Ad J"/>
    <x v="2"/>
    <n v="7639"/>
  </r>
  <r>
    <d v="2018-03-19T00:00:00"/>
    <x v="0"/>
    <n v="3"/>
    <n v="19"/>
    <d v="1900-01-01T00:00:00"/>
    <x v="4"/>
    <s v="Ad J"/>
    <x v="2"/>
    <n v="1082"/>
  </r>
  <r>
    <d v="2018-03-20T00:00:00"/>
    <x v="0"/>
    <n v="3"/>
    <n v="20"/>
    <d v="1900-01-02T00:00:00"/>
    <x v="0"/>
    <s v="Ad B"/>
    <x v="0"/>
    <n v="690920"/>
  </r>
  <r>
    <d v="2018-03-20T00:00:00"/>
    <x v="0"/>
    <n v="3"/>
    <n v="20"/>
    <d v="1900-01-02T00:00:00"/>
    <x v="1"/>
    <s v="Ad B"/>
    <x v="0"/>
    <n v="668889"/>
  </r>
  <r>
    <d v="2018-03-20T00:00:00"/>
    <x v="0"/>
    <n v="3"/>
    <n v="20"/>
    <d v="1900-01-02T00:00:00"/>
    <x v="2"/>
    <s v="Ad B"/>
    <x v="0"/>
    <n v="362623"/>
  </r>
  <r>
    <d v="2018-03-20T00:00:00"/>
    <x v="0"/>
    <n v="3"/>
    <n v="20"/>
    <d v="1900-01-02T00:00:00"/>
    <x v="3"/>
    <s v="Ad B"/>
    <x v="0"/>
    <n v="328298"/>
  </r>
  <r>
    <d v="2018-03-20T00:00:00"/>
    <x v="0"/>
    <n v="3"/>
    <n v="20"/>
    <d v="1900-01-02T00:00:00"/>
    <x v="4"/>
    <s v="Ad B"/>
    <x v="0"/>
    <n v="1354"/>
  </r>
  <r>
    <d v="2018-03-20T00:00:00"/>
    <x v="0"/>
    <n v="3"/>
    <n v="20"/>
    <d v="1900-01-02T00:00:00"/>
    <x v="0"/>
    <s v="Ad D"/>
    <x v="3"/>
    <n v="640577"/>
  </r>
  <r>
    <d v="2018-03-20T00:00:00"/>
    <x v="0"/>
    <n v="3"/>
    <n v="20"/>
    <d v="1900-01-02T00:00:00"/>
    <x v="1"/>
    <s v="Ad D"/>
    <x v="3"/>
    <n v="633817"/>
  </r>
  <r>
    <d v="2018-03-20T00:00:00"/>
    <x v="0"/>
    <n v="3"/>
    <n v="20"/>
    <d v="1900-01-02T00:00:00"/>
    <x v="3"/>
    <s v="Ad D"/>
    <x v="3"/>
    <n v="426337"/>
  </r>
  <r>
    <d v="2018-03-20T00:00:00"/>
    <x v="0"/>
    <n v="3"/>
    <n v="20"/>
    <d v="1900-01-02T00:00:00"/>
    <x v="2"/>
    <s v="Ad D"/>
    <x v="3"/>
    <n v="214241"/>
  </r>
  <r>
    <d v="2018-03-20T00:00:00"/>
    <x v="0"/>
    <n v="3"/>
    <n v="20"/>
    <d v="1900-01-02T00:00:00"/>
    <x v="4"/>
    <s v="Ad D"/>
    <x v="3"/>
    <n v="2095"/>
  </r>
  <r>
    <d v="2018-03-20T00:00:00"/>
    <x v="0"/>
    <n v="3"/>
    <n v="20"/>
    <d v="1900-01-02T00:00:00"/>
    <x v="0"/>
    <s v="Ad G"/>
    <x v="3"/>
    <n v="546237"/>
  </r>
  <r>
    <d v="2018-03-20T00:00:00"/>
    <x v="0"/>
    <n v="3"/>
    <n v="20"/>
    <d v="1900-01-02T00:00:00"/>
    <x v="1"/>
    <s v="Ad G"/>
    <x v="3"/>
    <n v="538728"/>
  </r>
  <r>
    <d v="2018-03-20T00:00:00"/>
    <x v="0"/>
    <n v="3"/>
    <n v="20"/>
    <d v="1900-01-02T00:00:00"/>
    <x v="2"/>
    <s v="Ad G"/>
    <x v="3"/>
    <n v="329132"/>
  </r>
  <r>
    <d v="2018-03-20T00:00:00"/>
    <x v="0"/>
    <n v="3"/>
    <n v="20"/>
    <d v="1900-01-02T00:00:00"/>
    <x v="3"/>
    <s v="Ad G"/>
    <x v="3"/>
    <n v="217105"/>
  </r>
  <r>
    <d v="2018-03-20T00:00:00"/>
    <x v="0"/>
    <n v="3"/>
    <n v="20"/>
    <d v="1900-01-02T00:00:00"/>
    <x v="4"/>
    <s v="Ad G"/>
    <x v="3"/>
    <n v="1100"/>
  </r>
  <r>
    <d v="2018-03-20T00:00:00"/>
    <x v="0"/>
    <n v="3"/>
    <n v="20"/>
    <d v="1900-01-02T00:00:00"/>
    <x v="0"/>
    <s v="Ad H"/>
    <x v="1"/>
    <n v="1028330"/>
  </r>
  <r>
    <d v="2018-03-20T00:00:00"/>
    <x v="0"/>
    <n v="3"/>
    <n v="20"/>
    <d v="1900-01-02T00:00:00"/>
    <x v="1"/>
    <s v="Ad H"/>
    <x v="1"/>
    <n v="1015230"/>
  </r>
  <r>
    <d v="2018-03-20T00:00:00"/>
    <x v="0"/>
    <n v="3"/>
    <n v="20"/>
    <d v="1900-01-02T00:00:00"/>
    <x v="3"/>
    <s v="Ad H"/>
    <x v="1"/>
    <n v="655818"/>
  </r>
  <r>
    <d v="2018-03-20T00:00:00"/>
    <x v="0"/>
    <n v="3"/>
    <n v="20"/>
    <d v="1900-01-02T00:00:00"/>
    <x v="2"/>
    <s v="Ad H"/>
    <x v="1"/>
    <n v="372512"/>
  </r>
  <r>
    <d v="2018-03-20T00:00:00"/>
    <x v="0"/>
    <n v="3"/>
    <n v="20"/>
    <d v="1900-01-02T00:00:00"/>
    <x v="0"/>
    <s v="Ad I"/>
    <x v="1"/>
    <n v="531672"/>
  </r>
  <r>
    <d v="2018-03-20T00:00:00"/>
    <x v="0"/>
    <n v="3"/>
    <n v="20"/>
    <d v="1900-01-02T00:00:00"/>
    <x v="1"/>
    <s v="Ad I"/>
    <x v="1"/>
    <n v="518881"/>
  </r>
  <r>
    <d v="2018-03-20T00:00:00"/>
    <x v="0"/>
    <n v="3"/>
    <n v="20"/>
    <d v="1900-01-02T00:00:00"/>
    <x v="2"/>
    <s v="Ad I"/>
    <x v="1"/>
    <n v="324790"/>
  </r>
  <r>
    <d v="2018-03-20T00:00:00"/>
    <x v="0"/>
    <n v="3"/>
    <n v="20"/>
    <d v="1900-01-02T00:00:00"/>
    <x v="3"/>
    <s v="Ad I"/>
    <x v="1"/>
    <n v="206882"/>
  </r>
  <r>
    <d v="2018-03-20T00:00:00"/>
    <x v="0"/>
    <n v="3"/>
    <n v="20"/>
    <d v="1900-01-02T00:00:00"/>
    <x v="0"/>
    <s v="Ad J"/>
    <x v="2"/>
    <n v="558387"/>
  </r>
  <r>
    <d v="2018-03-20T00:00:00"/>
    <x v="0"/>
    <n v="3"/>
    <n v="20"/>
    <d v="1900-01-02T00:00:00"/>
    <x v="1"/>
    <s v="Ad J"/>
    <x v="2"/>
    <n v="554590"/>
  </r>
  <r>
    <d v="2018-03-20T00:00:00"/>
    <x v="0"/>
    <n v="3"/>
    <n v="20"/>
    <d v="1900-01-02T00:00:00"/>
    <x v="3"/>
    <s v="Ad J"/>
    <x v="2"/>
    <n v="376709"/>
  </r>
  <r>
    <d v="2018-03-20T00:00:00"/>
    <x v="0"/>
    <n v="3"/>
    <n v="20"/>
    <d v="1900-01-02T00:00:00"/>
    <x v="2"/>
    <s v="Ad J"/>
    <x v="2"/>
    <n v="181678"/>
  </r>
  <r>
    <d v="2018-03-20T00:00:00"/>
    <x v="0"/>
    <n v="3"/>
    <n v="20"/>
    <d v="1900-01-02T00:00:00"/>
    <x v="5"/>
    <s v="Ad J"/>
    <x v="2"/>
    <n v="43933"/>
  </r>
  <r>
    <d v="2018-03-20T00:00:00"/>
    <x v="0"/>
    <n v="3"/>
    <n v="20"/>
    <d v="1900-01-02T00:00:00"/>
    <x v="6"/>
    <s v="Ad J"/>
    <x v="2"/>
    <n v="9931"/>
  </r>
  <r>
    <d v="2018-03-20T00:00:00"/>
    <x v="0"/>
    <n v="3"/>
    <n v="20"/>
    <d v="1900-01-02T00:00:00"/>
    <x v="4"/>
    <s v="Ad J"/>
    <x v="2"/>
    <n v="1442"/>
  </r>
  <r>
    <d v="2018-03-21T00:00:00"/>
    <x v="0"/>
    <n v="3"/>
    <n v="21"/>
    <d v="1900-01-03T00:00:00"/>
    <x v="0"/>
    <s v="Ad B"/>
    <x v="0"/>
    <n v="672134"/>
  </r>
  <r>
    <d v="2018-03-21T00:00:00"/>
    <x v="0"/>
    <n v="3"/>
    <n v="21"/>
    <d v="1900-01-03T00:00:00"/>
    <x v="1"/>
    <s v="Ad B"/>
    <x v="0"/>
    <n v="661345"/>
  </r>
  <r>
    <d v="2018-03-21T00:00:00"/>
    <x v="0"/>
    <n v="3"/>
    <n v="21"/>
    <d v="1900-01-03T00:00:00"/>
    <x v="3"/>
    <s v="Ad B"/>
    <x v="0"/>
    <n v="395735"/>
  </r>
  <r>
    <d v="2018-03-21T00:00:00"/>
    <x v="0"/>
    <n v="3"/>
    <n v="21"/>
    <d v="1900-01-03T00:00:00"/>
    <x v="2"/>
    <s v="Ad B"/>
    <x v="0"/>
    <n v="276399"/>
  </r>
  <r>
    <d v="2018-03-21T00:00:00"/>
    <x v="0"/>
    <n v="3"/>
    <n v="21"/>
    <d v="1900-01-03T00:00:00"/>
    <x v="4"/>
    <s v="Ad B"/>
    <x v="0"/>
    <n v="1389"/>
  </r>
  <r>
    <d v="2018-03-21T00:00:00"/>
    <x v="0"/>
    <n v="3"/>
    <n v="21"/>
    <d v="1900-01-03T00:00:00"/>
    <x v="1"/>
    <s v="Ad D"/>
    <x v="3"/>
    <n v="606140"/>
  </r>
  <r>
    <d v="2018-03-21T00:00:00"/>
    <x v="0"/>
    <n v="3"/>
    <n v="21"/>
    <d v="1900-01-03T00:00:00"/>
    <x v="0"/>
    <s v="Ad D"/>
    <x v="3"/>
    <n v="606140"/>
  </r>
  <r>
    <d v="2018-03-21T00:00:00"/>
    <x v="0"/>
    <n v="3"/>
    <n v="21"/>
    <d v="1900-01-03T00:00:00"/>
    <x v="3"/>
    <s v="Ad D"/>
    <x v="3"/>
    <n v="416767"/>
  </r>
  <r>
    <d v="2018-03-21T00:00:00"/>
    <x v="0"/>
    <n v="3"/>
    <n v="21"/>
    <d v="1900-01-03T00:00:00"/>
    <x v="2"/>
    <s v="Ad D"/>
    <x v="3"/>
    <n v="189373"/>
  </r>
  <r>
    <d v="2018-03-21T00:00:00"/>
    <x v="0"/>
    <n v="3"/>
    <n v="21"/>
    <d v="1900-01-03T00:00:00"/>
    <x v="4"/>
    <s v="Ad D"/>
    <x v="3"/>
    <n v="1995"/>
  </r>
  <r>
    <d v="2018-03-21T00:00:00"/>
    <x v="0"/>
    <n v="3"/>
    <n v="21"/>
    <d v="1900-01-03T00:00:00"/>
    <x v="0"/>
    <s v="Ad G"/>
    <x v="3"/>
    <n v="480470"/>
  </r>
  <r>
    <d v="2018-03-21T00:00:00"/>
    <x v="0"/>
    <n v="3"/>
    <n v="21"/>
    <d v="1900-01-03T00:00:00"/>
    <x v="1"/>
    <s v="Ad G"/>
    <x v="3"/>
    <n v="471531"/>
  </r>
  <r>
    <d v="2018-03-21T00:00:00"/>
    <x v="0"/>
    <n v="3"/>
    <n v="21"/>
    <d v="1900-01-03T00:00:00"/>
    <x v="2"/>
    <s v="Ad G"/>
    <x v="3"/>
    <n v="285379"/>
  </r>
  <r>
    <d v="2018-03-21T00:00:00"/>
    <x v="0"/>
    <n v="3"/>
    <n v="21"/>
    <d v="1900-01-03T00:00:00"/>
    <x v="3"/>
    <s v="Ad G"/>
    <x v="3"/>
    <n v="195091"/>
  </r>
  <r>
    <d v="2018-03-21T00:00:00"/>
    <x v="0"/>
    <n v="3"/>
    <n v="21"/>
    <d v="1900-01-03T00:00:00"/>
    <x v="4"/>
    <s v="Ad G"/>
    <x v="3"/>
    <n v="1024"/>
  </r>
  <r>
    <d v="2018-03-21T00:00:00"/>
    <x v="0"/>
    <n v="3"/>
    <n v="21"/>
    <d v="1900-01-03T00:00:00"/>
    <x v="1"/>
    <s v="Ad H"/>
    <x v="1"/>
    <n v="988801"/>
  </r>
  <r>
    <d v="2018-03-21T00:00:00"/>
    <x v="0"/>
    <n v="3"/>
    <n v="21"/>
    <d v="1900-01-03T00:00:00"/>
    <x v="0"/>
    <s v="Ad H"/>
    <x v="1"/>
    <n v="988801"/>
  </r>
  <r>
    <d v="2018-03-21T00:00:00"/>
    <x v="0"/>
    <n v="3"/>
    <n v="21"/>
    <d v="1900-01-03T00:00:00"/>
    <x v="3"/>
    <s v="Ad H"/>
    <x v="1"/>
    <n v="689091"/>
  </r>
  <r>
    <d v="2018-03-21T00:00:00"/>
    <x v="0"/>
    <n v="3"/>
    <n v="21"/>
    <d v="1900-01-03T00:00:00"/>
    <x v="2"/>
    <s v="Ad H"/>
    <x v="1"/>
    <n v="299710"/>
  </r>
  <r>
    <d v="2018-03-21T00:00:00"/>
    <x v="0"/>
    <n v="3"/>
    <n v="21"/>
    <d v="1900-01-03T00:00:00"/>
    <x v="1"/>
    <s v="Ad I"/>
    <x v="1"/>
    <n v="572890"/>
  </r>
  <r>
    <d v="2018-03-21T00:00:00"/>
    <x v="0"/>
    <n v="3"/>
    <n v="21"/>
    <d v="1900-01-03T00:00:00"/>
    <x v="0"/>
    <s v="Ad I"/>
    <x v="1"/>
    <n v="572890"/>
  </r>
  <r>
    <d v="2018-03-21T00:00:00"/>
    <x v="0"/>
    <n v="3"/>
    <n v="21"/>
    <d v="1900-01-03T00:00:00"/>
    <x v="2"/>
    <s v="Ad I"/>
    <x v="1"/>
    <n v="390567"/>
  </r>
  <r>
    <d v="2018-03-21T00:00:00"/>
    <x v="0"/>
    <n v="3"/>
    <n v="21"/>
    <d v="1900-01-03T00:00:00"/>
    <x v="3"/>
    <s v="Ad I"/>
    <x v="1"/>
    <n v="182323"/>
  </r>
  <r>
    <d v="2018-03-21T00:00:00"/>
    <x v="0"/>
    <n v="3"/>
    <n v="21"/>
    <d v="1900-01-03T00:00:00"/>
    <x v="0"/>
    <s v="Ad J"/>
    <x v="2"/>
    <n v="486193"/>
  </r>
  <r>
    <d v="2018-03-21T00:00:00"/>
    <x v="0"/>
    <n v="3"/>
    <n v="21"/>
    <d v="1900-01-03T00:00:00"/>
    <x v="1"/>
    <s v="Ad J"/>
    <x v="2"/>
    <n v="478821"/>
  </r>
  <r>
    <d v="2018-03-21T00:00:00"/>
    <x v="0"/>
    <n v="3"/>
    <n v="21"/>
    <d v="1900-01-03T00:00:00"/>
    <x v="3"/>
    <s v="Ad J"/>
    <x v="2"/>
    <n v="328836"/>
  </r>
  <r>
    <d v="2018-03-21T00:00:00"/>
    <x v="0"/>
    <n v="3"/>
    <n v="21"/>
    <d v="1900-01-03T00:00:00"/>
    <x v="2"/>
    <s v="Ad J"/>
    <x v="2"/>
    <n v="157357"/>
  </r>
  <r>
    <d v="2018-03-21T00:00:00"/>
    <x v="0"/>
    <n v="3"/>
    <n v="21"/>
    <d v="1900-01-03T00:00:00"/>
    <x v="5"/>
    <s v="Ad J"/>
    <x v="2"/>
    <n v="39352"/>
  </r>
  <r>
    <d v="2018-03-21T00:00:00"/>
    <x v="0"/>
    <n v="3"/>
    <n v="21"/>
    <d v="1900-01-03T00:00:00"/>
    <x v="6"/>
    <s v="Ad J"/>
    <x v="2"/>
    <n v="8336"/>
  </r>
  <r>
    <d v="2018-03-21T00:00:00"/>
    <x v="0"/>
    <n v="3"/>
    <n v="21"/>
    <d v="1900-01-03T00:00:00"/>
    <x v="4"/>
    <s v="Ad J"/>
    <x v="2"/>
    <n v="1307"/>
  </r>
  <r>
    <d v="2018-03-22T00:00:00"/>
    <x v="0"/>
    <n v="4"/>
    <n v="22"/>
    <d v="1900-01-04T00:00:00"/>
    <x v="0"/>
    <s v="Ad B"/>
    <x v="0"/>
    <n v="604878"/>
  </r>
  <r>
    <d v="2018-03-22T00:00:00"/>
    <x v="0"/>
    <n v="4"/>
    <n v="22"/>
    <d v="1900-01-04T00:00:00"/>
    <x v="1"/>
    <s v="Ad B"/>
    <x v="0"/>
    <n v="591533"/>
  </r>
  <r>
    <d v="2018-03-22T00:00:00"/>
    <x v="0"/>
    <n v="4"/>
    <n v="22"/>
    <d v="1900-01-04T00:00:00"/>
    <x v="3"/>
    <s v="Ad B"/>
    <x v="0"/>
    <n v="336744"/>
  </r>
  <r>
    <d v="2018-03-22T00:00:00"/>
    <x v="0"/>
    <n v="4"/>
    <n v="22"/>
    <d v="1900-01-04T00:00:00"/>
    <x v="2"/>
    <s v="Ad B"/>
    <x v="0"/>
    <n v="268134"/>
  </r>
  <r>
    <d v="2018-03-22T00:00:00"/>
    <x v="0"/>
    <n v="4"/>
    <n v="22"/>
    <d v="1900-01-04T00:00:00"/>
    <x v="4"/>
    <s v="Ad B"/>
    <x v="0"/>
    <n v="1329"/>
  </r>
  <r>
    <d v="2018-03-22T00:00:00"/>
    <x v="0"/>
    <n v="4"/>
    <n v="22"/>
    <d v="1900-01-04T00:00:00"/>
    <x v="0"/>
    <s v="Ad D"/>
    <x v="3"/>
    <n v="546154"/>
  </r>
  <r>
    <d v="2018-03-22T00:00:00"/>
    <x v="0"/>
    <n v="4"/>
    <n v="22"/>
    <d v="1900-01-04T00:00:00"/>
    <x v="1"/>
    <s v="Ad D"/>
    <x v="3"/>
    <n v="541891"/>
  </r>
  <r>
    <d v="2018-03-22T00:00:00"/>
    <x v="0"/>
    <n v="4"/>
    <n v="22"/>
    <d v="1900-01-04T00:00:00"/>
    <x v="3"/>
    <s v="Ad D"/>
    <x v="3"/>
    <n v="341518"/>
  </r>
  <r>
    <d v="2018-03-22T00:00:00"/>
    <x v="0"/>
    <n v="4"/>
    <n v="22"/>
    <d v="1900-01-04T00:00:00"/>
    <x v="2"/>
    <s v="Ad D"/>
    <x v="3"/>
    <n v="204636"/>
  </r>
  <r>
    <d v="2018-03-22T00:00:00"/>
    <x v="0"/>
    <n v="4"/>
    <n v="22"/>
    <d v="1900-01-04T00:00:00"/>
    <x v="4"/>
    <s v="Ad D"/>
    <x v="3"/>
    <n v="1912"/>
  </r>
  <r>
    <d v="2018-03-22T00:00:00"/>
    <x v="0"/>
    <n v="4"/>
    <n v="22"/>
    <d v="1900-01-04T00:00:00"/>
    <x v="0"/>
    <s v="Ad G"/>
    <x v="3"/>
    <n v="398076"/>
  </r>
  <r>
    <d v="2018-03-22T00:00:00"/>
    <x v="0"/>
    <n v="4"/>
    <n v="22"/>
    <d v="1900-01-04T00:00:00"/>
    <x v="1"/>
    <s v="Ad G"/>
    <x v="3"/>
    <n v="393030"/>
  </r>
  <r>
    <d v="2018-03-22T00:00:00"/>
    <x v="0"/>
    <n v="4"/>
    <n v="22"/>
    <d v="1900-01-04T00:00:00"/>
    <x v="2"/>
    <s v="Ad G"/>
    <x v="3"/>
    <n v="219188"/>
  </r>
  <r>
    <d v="2018-03-22T00:00:00"/>
    <x v="0"/>
    <n v="4"/>
    <n v="22"/>
    <d v="1900-01-04T00:00:00"/>
    <x v="3"/>
    <s v="Ad G"/>
    <x v="3"/>
    <n v="178888"/>
  </r>
  <r>
    <d v="2018-03-22T00:00:00"/>
    <x v="0"/>
    <n v="4"/>
    <n v="22"/>
    <d v="1900-01-04T00:00:00"/>
    <x v="4"/>
    <s v="Ad G"/>
    <x v="3"/>
    <n v="994"/>
  </r>
  <r>
    <d v="2018-03-22T00:00:00"/>
    <x v="0"/>
    <n v="4"/>
    <n v="22"/>
    <d v="1900-01-04T00:00:00"/>
    <x v="1"/>
    <s v="Ad H"/>
    <x v="1"/>
    <n v="896886"/>
  </r>
  <r>
    <d v="2018-03-22T00:00:00"/>
    <x v="0"/>
    <n v="4"/>
    <n v="22"/>
    <d v="1900-01-04T00:00:00"/>
    <x v="0"/>
    <s v="Ad H"/>
    <x v="1"/>
    <n v="896886"/>
  </r>
  <r>
    <d v="2018-03-22T00:00:00"/>
    <x v="0"/>
    <n v="4"/>
    <n v="22"/>
    <d v="1900-01-04T00:00:00"/>
    <x v="3"/>
    <s v="Ad H"/>
    <x v="1"/>
    <n v="625918"/>
  </r>
  <r>
    <d v="2018-03-22T00:00:00"/>
    <x v="0"/>
    <n v="4"/>
    <n v="22"/>
    <d v="1900-01-04T00:00:00"/>
    <x v="2"/>
    <s v="Ad H"/>
    <x v="1"/>
    <n v="270968"/>
  </r>
  <r>
    <d v="2018-03-22T00:00:00"/>
    <x v="0"/>
    <n v="4"/>
    <n v="22"/>
    <d v="1900-01-04T00:00:00"/>
    <x v="0"/>
    <s v="Ad I"/>
    <x v="1"/>
    <n v="551544"/>
  </r>
  <r>
    <d v="2018-03-22T00:00:00"/>
    <x v="0"/>
    <n v="4"/>
    <n v="22"/>
    <d v="1900-01-04T00:00:00"/>
    <x v="1"/>
    <s v="Ad I"/>
    <x v="1"/>
    <n v="538545"/>
  </r>
  <r>
    <d v="2018-03-22T00:00:00"/>
    <x v="0"/>
    <n v="4"/>
    <n v="22"/>
    <d v="1900-01-04T00:00:00"/>
    <x v="2"/>
    <s v="Ad I"/>
    <x v="1"/>
    <n v="391739"/>
  </r>
  <r>
    <d v="2018-03-22T00:00:00"/>
    <x v="0"/>
    <n v="4"/>
    <n v="22"/>
    <d v="1900-01-04T00:00:00"/>
    <x v="3"/>
    <s v="Ad I"/>
    <x v="1"/>
    <n v="159805"/>
  </r>
  <r>
    <d v="2018-03-22T00:00:00"/>
    <x v="0"/>
    <n v="4"/>
    <n v="22"/>
    <d v="1900-01-04T00:00:00"/>
    <x v="1"/>
    <s v="Ad J"/>
    <x v="2"/>
    <n v="420261"/>
  </r>
  <r>
    <d v="2018-03-22T00:00:00"/>
    <x v="0"/>
    <n v="4"/>
    <n v="22"/>
    <d v="1900-01-04T00:00:00"/>
    <x v="0"/>
    <s v="Ad J"/>
    <x v="2"/>
    <n v="420261"/>
  </r>
  <r>
    <d v="2018-03-22T00:00:00"/>
    <x v="0"/>
    <n v="4"/>
    <n v="22"/>
    <d v="1900-01-04T00:00:00"/>
    <x v="3"/>
    <s v="Ad J"/>
    <x v="2"/>
    <n v="279461"/>
  </r>
  <r>
    <d v="2018-03-22T00:00:00"/>
    <x v="0"/>
    <n v="4"/>
    <n v="22"/>
    <d v="1900-01-04T00:00:00"/>
    <x v="2"/>
    <s v="Ad J"/>
    <x v="2"/>
    <n v="140800"/>
  </r>
  <r>
    <d v="2018-03-22T00:00:00"/>
    <x v="0"/>
    <n v="4"/>
    <n v="22"/>
    <d v="1900-01-04T00:00:00"/>
    <x v="5"/>
    <s v="Ad J"/>
    <x v="2"/>
    <n v="33138"/>
  </r>
  <r>
    <d v="2018-03-22T00:00:00"/>
    <x v="0"/>
    <n v="4"/>
    <n v="22"/>
    <d v="1900-01-04T00:00:00"/>
    <x v="6"/>
    <s v="Ad J"/>
    <x v="2"/>
    <n v="7508"/>
  </r>
  <r>
    <d v="2018-03-22T00:00:00"/>
    <x v="0"/>
    <n v="4"/>
    <n v="22"/>
    <d v="1900-01-04T00:00:00"/>
    <x v="4"/>
    <s v="Ad J"/>
    <x v="2"/>
    <n v="1311"/>
  </r>
  <r>
    <d v="2018-03-23T00:00:00"/>
    <x v="0"/>
    <n v="4"/>
    <n v="23"/>
    <d v="1900-01-05T00:00:00"/>
    <x v="0"/>
    <s v="Ad B"/>
    <x v="0"/>
    <n v="608319"/>
  </r>
  <r>
    <d v="2018-03-23T00:00:00"/>
    <x v="0"/>
    <n v="4"/>
    <n v="23"/>
    <d v="1900-01-05T00:00:00"/>
    <x v="1"/>
    <s v="Ad B"/>
    <x v="0"/>
    <n v="600756"/>
  </r>
  <r>
    <d v="2018-03-23T00:00:00"/>
    <x v="0"/>
    <n v="4"/>
    <n v="23"/>
    <d v="1900-01-05T00:00:00"/>
    <x v="3"/>
    <s v="Ad B"/>
    <x v="0"/>
    <n v="338347"/>
  </r>
  <r>
    <d v="2018-03-23T00:00:00"/>
    <x v="0"/>
    <n v="4"/>
    <n v="23"/>
    <d v="1900-01-05T00:00:00"/>
    <x v="2"/>
    <s v="Ad B"/>
    <x v="0"/>
    <n v="269972"/>
  </r>
  <r>
    <d v="2018-03-23T00:00:00"/>
    <x v="0"/>
    <n v="4"/>
    <n v="23"/>
    <d v="1900-01-05T00:00:00"/>
    <x v="4"/>
    <s v="Ad B"/>
    <x v="0"/>
    <n v="1300"/>
  </r>
  <r>
    <d v="2018-03-23T00:00:00"/>
    <x v="0"/>
    <n v="4"/>
    <n v="23"/>
    <d v="1900-01-05T00:00:00"/>
    <x v="0"/>
    <s v="Ad D"/>
    <x v="3"/>
    <n v="440267"/>
  </r>
  <r>
    <d v="2018-03-23T00:00:00"/>
    <x v="0"/>
    <n v="4"/>
    <n v="23"/>
    <d v="1900-01-05T00:00:00"/>
    <x v="1"/>
    <s v="Ad D"/>
    <x v="3"/>
    <n v="434312"/>
  </r>
  <r>
    <d v="2018-03-23T00:00:00"/>
    <x v="0"/>
    <n v="4"/>
    <n v="23"/>
    <d v="1900-01-05T00:00:00"/>
    <x v="3"/>
    <s v="Ad D"/>
    <x v="3"/>
    <n v="243260"/>
  </r>
  <r>
    <d v="2018-03-23T00:00:00"/>
    <x v="0"/>
    <n v="4"/>
    <n v="23"/>
    <d v="1900-01-05T00:00:00"/>
    <x v="2"/>
    <s v="Ad D"/>
    <x v="3"/>
    <n v="197007"/>
  </r>
  <r>
    <d v="2018-03-23T00:00:00"/>
    <x v="0"/>
    <n v="4"/>
    <n v="23"/>
    <d v="1900-01-05T00:00:00"/>
    <x v="4"/>
    <s v="Ad D"/>
    <x v="3"/>
    <n v="1494"/>
  </r>
  <r>
    <d v="2018-03-23T00:00:00"/>
    <x v="0"/>
    <n v="4"/>
    <n v="23"/>
    <d v="1900-01-05T00:00:00"/>
    <x v="0"/>
    <s v="Ad G"/>
    <x v="3"/>
    <n v="382865"/>
  </r>
  <r>
    <d v="2018-03-23T00:00:00"/>
    <x v="0"/>
    <n v="4"/>
    <n v="23"/>
    <d v="1900-01-05T00:00:00"/>
    <x v="1"/>
    <s v="Ad G"/>
    <x v="3"/>
    <n v="377742"/>
  </r>
  <r>
    <d v="2018-03-23T00:00:00"/>
    <x v="0"/>
    <n v="4"/>
    <n v="23"/>
    <d v="1900-01-05T00:00:00"/>
    <x v="2"/>
    <s v="Ad G"/>
    <x v="3"/>
    <n v="207934"/>
  </r>
  <r>
    <d v="2018-03-23T00:00:00"/>
    <x v="0"/>
    <n v="4"/>
    <n v="23"/>
    <d v="1900-01-05T00:00:00"/>
    <x v="3"/>
    <s v="Ad G"/>
    <x v="3"/>
    <n v="174931"/>
  </r>
  <r>
    <d v="2018-03-23T00:00:00"/>
    <x v="0"/>
    <n v="4"/>
    <n v="23"/>
    <d v="1900-01-05T00:00:00"/>
    <x v="4"/>
    <s v="Ad G"/>
    <x v="3"/>
    <n v="981"/>
  </r>
  <r>
    <d v="2018-03-23T00:00:00"/>
    <x v="0"/>
    <n v="4"/>
    <n v="23"/>
    <d v="1900-01-05T00:00:00"/>
    <x v="7"/>
    <s v="Ad G"/>
    <x v="3"/>
    <n v="1"/>
  </r>
  <r>
    <d v="2018-03-23T00:00:00"/>
    <x v="0"/>
    <n v="4"/>
    <n v="23"/>
    <d v="1900-01-05T00:00:00"/>
    <x v="0"/>
    <s v="Ad H"/>
    <x v="1"/>
    <n v="555402"/>
  </r>
  <r>
    <d v="2018-03-23T00:00:00"/>
    <x v="0"/>
    <n v="4"/>
    <n v="23"/>
    <d v="1900-01-05T00:00:00"/>
    <x v="1"/>
    <s v="Ad H"/>
    <x v="1"/>
    <n v="541496"/>
  </r>
  <r>
    <d v="2018-03-23T00:00:00"/>
    <x v="0"/>
    <n v="4"/>
    <n v="23"/>
    <d v="1900-01-05T00:00:00"/>
    <x v="3"/>
    <s v="Ad H"/>
    <x v="1"/>
    <n v="500017"/>
  </r>
  <r>
    <d v="2018-03-23T00:00:00"/>
    <x v="0"/>
    <n v="4"/>
    <n v="23"/>
    <d v="1900-01-05T00:00:00"/>
    <x v="2"/>
    <s v="Ad H"/>
    <x v="1"/>
    <n v="55385"/>
  </r>
  <r>
    <d v="2018-03-23T00:00:00"/>
    <x v="0"/>
    <n v="4"/>
    <n v="23"/>
    <d v="1900-01-05T00:00:00"/>
    <x v="0"/>
    <s v="Ad I"/>
    <x v="1"/>
    <n v="437088"/>
  </r>
  <r>
    <d v="2018-03-23T00:00:00"/>
    <x v="0"/>
    <n v="4"/>
    <n v="23"/>
    <d v="1900-01-05T00:00:00"/>
    <x v="1"/>
    <s v="Ad I"/>
    <x v="1"/>
    <n v="436483"/>
  </r>
  <r>
    <d v="2018-03-23T00:00:00"/>
    <x v="0"/>
    <n v="4"/>
    <n v="23"/>
    <d v="1900-01-05T00:00:00"/>
    <x v="2"/>
    <s v="Ad I"/>
    <x v="1"/>
    <n v="253268"/>
  </r>
  <r>
    <d v="2018-03-23T00:00:00"/>
    <x v="0"/>
    <n v="4"/>
    <n v="23"/>
    <d v="1900-01-05T00:00:00"/>
    <x v="3"/>
    <s v="Ad I"/>
    <x v="1"/>
    <n v="183820"/>
  </r>
  <r>
    <d v="2018-03-23T00:00:00"/>
    <x v="0"/>
    <n v="4"/>
    <n v="23"/>
    <d v="1900-01-05T00:00:00"/>
    <x v="0"/>
    <s v="Ad J"/>
    <x v="2"/>
    <n v="328989"/>
  </r>
  <r>
    <d v="2018-03-23T00:00:00"/>
    <x v="0"/>
    <n v="4"/>
    <n v="23"/>
    <d v="1900-01-05T00:00:00"/>
    <x v="1"/>
    <s v="Ad J"/>
    <x v="2"/>
    <n v="319705"/>
  </r>
  <r>
    <d v="2018-03-23T00:00:00"/>
    <x v="0"/>
    <n v="4"/>
    <n v="23"/>
    <d v="1900-01-05T00:00:00"/>
    <x v="3"/>
    <s v="Ad J"/>
    <x v="2"/>
    <n v="203218"/>
  </r>
  <r>
    <d v="2018-03-23T00:00:00"/>
    <x v="0"/>
    <n v="4"/>
    <n v="23"/>
    <d v="1900-01-05T00:00:00"/>
    <x v="2"/>
    <s v="Ad J"/>
    <x v="2"/>
    <n v="125771"/>
  </r>
  <r>
    <d v="2018-03-23T00:00:00"/>
    <x v="0"/>
    <n v="4"/>
    <n v="23"/>
    <d v="1900-01-05T00:00:00"/>
    <x v="5"/>
    <s v="Ad J"/>
    <x v="2"/>
    <n v="22780"/>
  </r>
  <r>
    <d v="2018-03-23T00:00:00"/>
    <x v="0"/>
    <n v="4"/>
    <n v="23"/>
    <d v="1900-01-05T00:00:00"/>
    <x v="6"/>
    <s v="Ad J"/>
    <x v="2"/>
    <n v="6561"/>
  </r>
  <r>
    <d v="2018-03-23T00:00:00"/>
    <x v="0"/>
    <n v="4"/>
    <n v="23"/>
    <d v="1900-01-05T00:00:00"/>
    <x v="4"/>
    <s v="Ad J"/>
    <x v="2"/>
    <n v="1012"/>
  </r>
  <r>
    <d v="2018-03-24T00:00:00"/>
    <x v="0"/>
    <n v="4"/>
    <n v="24"/>
    <d v="1900-01-06T00:00:00"/>
    <x v="0"/>
    <s v="Ad B"/>
    <x v="0"/>
    <n v="681687"/>
  </r>
  <r>
    <d v="2018-03-24T00:00:00"/>
    <x v="0"/>
    <n v="4"/>
    <n v="24"/>
    <d v="1900-01-06T00:00:00"/>
    <x v="1"/>
    <s v="Ad B"/>
    <x v="0"/>
    <n v="661187"/>
  </r>
  <r>
    <d v="2018-03-24T00:00:00"/>
    <x v="0"/>
    <n v="4"/>
    <n v="24"/>
    <d v="1900-01-06T00:00:00"/>
    <x v="2"/>
    <s v="Ad B"/>
    <x v="0"/>
    <n v="342304"/>
  </r>
  <r>
    <d v="2018-03-24T00:00:00"/>
    <x v="0"/>
    <n v="4"/>
    <n v="24"/>
    <d v="1900-01-06T00:00:00"/>
    <x v="3"/>
    <s v="Ad B"/>
    <x v="0"/>
    <n v="339383"/>
  </r>
  <r>
    <d v="2018-03-24T00:00:00"/>
    <x v="0"/>
    <n v="4"/>
    <n v="24"/>
    <d v="1900-01-06T00:00:00"/>
    <x v="4"/>
    <s v="Ad B"/>
    <x v="0"/>
    <n v="1345"/>
  </r>
  <r>
    <d v="2018-03-24T00:00:00"/>
    <x v="0"/>
    <n v="4"/>
    <n v="24"/>
    <d v="1900-01-06T00:00:00"/>
    <x v="0"/>
    <s v="Ad D"/>
    <x v="3"/>
    <n v="635951"/>
  </r>
  <r>
    <d v="2018-03-24T00:00:00"/>
    <x v="0"/>
    <n v="4"/>
    <n v="24"/>
    <d v="1900-01-06T00:00:00"/>
    <x v="1"/>
    <s v="Ad D"/>
    <x v="3"/>
    <n v="631111"/>
  </r>
  <r>
    <d v="2018-03-24T00:00:00"/>
    <x v="0"/>
    <n v="4"/>
    <n v="24"/>
    <d v="1900-01-06T00:00:00"/>
    <x v="3"/>
    <s v="Ad D"/>
    <x v="3"/>
    <n v="419342"/>
  </r>
  <r>
    <d v="2018-03-24T00:00:00"/>
    <x v="0"/>
    <n v="4"/>
    <n v="24"/>
    <d v="1900-01-06T00:00:00"/>
    <x v="2"/>
    <s v="Ad D"/>
    <x v="3"/>
    <n v="216610"/>
  </r>
  <r>
    <d v="2018-03-24T00:00:00"/>
    <x v="0"/>
    <n v="4"/>
    <n v="24"/>
    <d v="1900-01-06T00:00:00"/>
    <x v="4"/>
    <s v="Ad D"/>
    <x v="3"/>
    <n v="2139"/>
  </r>
  <r>
    <d v="2018-03-24T00:00:00"/>
    <x v="0"/>
    <n v="4"/>
    <n v="24"/>
    <d v="1900-01-06T00:00:00"/>
    <x v="0"/>
    <s v="Ad G"/>
    <x v="3"/>
    <n v="470402"/>
  </r>
  <r>
    <d v="2018-03-24T00:00:00"/>
    <x v="0"/>
    <n v="4"/>
    <n v="24"/>
    <d v="1900-01-06T00:00:00"/>
    <x v="1"/>
    <s v="Ad G"/>
    <x v="3"/>
    <n v="462675"/>
  </r>
  <r>
    <d v="2018-03-24T00:00:00"/>
    <x v="0"/>
    <n v="4"/>
    <n v="24"/>
    <d v="1900-01-06T00:00:00"/>
    <x v="2"/>
    <s v="Ad G"/>
    <x v="3"/>
    <n v="248152"/>
  </r>
  <r>
    <d v="2018-03-24T00:00:00"/>
    <x v="0"/>
    <n v="4"/>
    <n v="24"/>
    <d v="1900-01-06T00:00:00"/>
    <x v="3"/>
    <s v="Ad G"/>
    <x v="3"/>
    <n v="222251"/>
  </r>
  <r>
    <d v="2018-03-24T00:00:00"/>
    <x v="0"/>
    <n v="4"/>
    <n v="24"/>
    <d v="1900-01-06T00:00:00"/>
    <x v="4"/>
    <s v="Ad G"/>
    <x v="3"/>
    <n v="1122"/>
  </r>
  <r>
    <d v="2018-03-24T00:00:00"/>
    <x v="0"/>
    <n v="4"/>
    <n v="24"/>
    <d v="1900-01-06T00:00:00"/>
    <x v="7"/>
    <s v="Ad G"/>
    <x v="3"/>
    <n v="0"/>
  </r>
  <r>
    <d v="2018-03-24T00:00:00"/>
    <x v="0"/>
    <n v="4"/>
    <n v="24"/>
    <d v="1900-01-06T00:00:00"/>
    <x v="0"/>
    <s v="Ad H"/>
    <x v="1"/>
    <n v="811771"/>
  </r>
  <r>
    <d v="2018-03-24T00:00:00"/>
    <x v="0"/>
    <n v="4"/>
    <n v="24"/>
    <d v="1900-01-06T00:00:00"/>
    <x v="1"/>
    <s v="Ad H"/>
    <x v="1"/>
    <n v="798014"/>
  </r>
  <r>
    <d v="2018-03-24T00:00:00"/>
    <x v="0"/>
    <n v="4"/>
    <n v="24"/>
    <d v="1900-01-06T00:00:00"/>
    <x v="3"/>
    <s v="Ad H"/>
    <x v="1"/>
    <n v="602919"/>
  </r>
  <r>
    <d v="2018-03-24T00:00:00"/>
    <x v="0"/>
    <n v="4"/>
    <n v="24"/>
    <d v="1900-01-06T00:00:00"/>
    <x v="2"/>
    <s v="Ad H"/>
    <x v="1"/>
    <n v="208852"/>
  </r>
  <r>
    <d v="2018-03-24T00:00:00"/>
    <x v="0"/>
    <n v="4"/>
    <n v="24"/>
    <d v="1900-01-06T00:00:00"/>
    <x v="0"/>
    <s v="Ad I"/>
    <x v="1"/>
    <n v="589058"/>
  </r>
  <r>
    <d v="2018-03-24T00:00:00"/>
    <x v="0"/>
    <n v="4"/>
    <n v="24"/>
    <d v="1900-01-06T00:00:00"/>
    <x v="1"/>
    <s v="Ad I"/>
    <x v="1"/>
    <n v="578509"/>
  </r>
  <r>
    <d v="2018-03-24T00:00:00"/>
    <x v="0"/>
    <n v="4"/>
    <n v="24"/>
    <d v="1900-01-06T00:00:00"/>
    <x v="2"/>
    <s v="Ad I"/>
    <x v="1"/>
    <n v="415002"/>
  </r>
  <r>
    <d v="2018-03-24T00:00:00"/>
    <x v="0"/>
    <n v="4"/>
    <n v="24"/>
    <d v="1900-01-06T00:00:00"/>
    <x v="3"/>
    <s v="Ad I"/>
    <x v="1"/>
    <n v="174056"/>
  </r>
  <r>
    <d v="2018-03-24T00:00:00"/>
    <x v="0"/>
    <n v="4"/>
    <n v="24"/>
    <d v="1900-01-06T00:00:00"/>
    <x v="0"/>
    <s v="Ad J"/>
    <x v="2"/>
    <n v="467466"/>
  </r>
  <r>
    <d v="2018-03-24T00:00:00"/>
    <x v="0"/>
    <n v="4"/>
    <n v="24"/>
    <d v="1900-01-06T00:00:00"/>
    <x v="1"/>
    <s v="Ad J"/>
    <x v="2"/>
    <n v="460501"/>
  </r>
  <r>
    <d v="2018-03-24T00:00:00"/>
    <x v="0"/>
    <n v="4"/>
    <n v="24"/>
    <d v="1900-01-06T00:00:00"/>
    <x v="3"/>
    <s v="Ad J"/>
    <x v="2"/>
    <n v="289379"/>
  </r>
  <r>
    <d v="2018-03-24T00:00:00"/>
    <x v="0"/>
    <n v="4"/>
    <n v="24"/>
    <d v="1900-01-06T00:00:00"/>
    <x v="2"/>
    <s v="Ad J"/>
    <x v="2"/>
    <n v="178088"/>
  </r>
  <r>
    <d v="2018-03-24T00:00:00"/>
    <x v="0"/>
    <n v="4"/>
    <n v="24"/>
    <d v="1900-01-06T00:00:00"/>
    <x v="5"/>
    <s v="Ad J"/>
    <x v="2"/>
    <n v="33066"/>
  </r>
  <r>
    <d v="2018-03-24T00:00:00"/>
    <x v="0"/>
    <n v="4"/>
    <n v="24"/>
    <d v="1900-01-06T00:00:00"/>
    <x v="6"/>
    <s v="Ad J"/>
    <x v="2"/>
    <n v="9250"/>
  </r>
  <r>
    <d v="2018-03-24T00:00:00"/>
    <x v="0"/>
    <n v="4"/>
    <n v="24"/>
    <d v="1900-01-06T00:00:00"/>
    <x v="4"/>
    <s v="Ad J"/>
    <x v="2"/>
    <n v="1370"/>
  </r>
  <r>
    <d v="2018-03-25T00:00:00"/>
    <x v="0"/>
    <n v="4"/>
    <n v="25"/>
    <d v="1899-12-31T00:00:00"/>
    <x v="0"/>
    <s v="Ad B"/>
    <x v="0"/>
    <n v="688484"/>
  </r>
  <r>
    <d v="2018-03-25T00:00:00"/>
    <x v="0"/>
    <n v="4"/>
    <n v="25"/>
    <d v="1899-12-31T00:00:00"/>
    <x v="1"/>
    <s v="Ad B"/>
    <x v="0"/>
    <n v="677190"/>
  </r>
  <r>
    <d v="2018-03-25T00:00:00"/>
    <x v="0"/>
    <n v="4"/>
    <n v="25"/>
    <d v="1899-12-31T00:00:00"/>
    <x v="3"/>
    <s v="Ad B"/>
    <x v="0"/>
    <n v="367415"/>
  </r>
  <r>
    <d v="2018-03-25T00:00:00"/>
    <x v="0"/>
    <n v="4"/>
    <n v="25"/>
    <d v="1899-12-31T00:00:00"/>
    <x v="2"/>
    <s v="Ad B"/>
    <x v="0"/>
    <n v="321069"/>
  </r>
  <r>
    <d v="2018-03-25T00:00:00"/>
    <x v="0"/>
    <n v="4"/>
    <n v="25"/>
    <d v="1899-12-31T00:00:00"/>
    <x v="4"/>
    <s v="Ad B"/>
    <x v="0"/>
    <n v="1325"/>
  </r>
  <r>
    <d v="2018-03-25T00:00:00"/>
    <x v="0"/>
    <n v="4"/>
    <n v="25"/>
    <d v="1899-12-31T00:00:00"/>
    <x v="0"/>
    <s v="Ad D"/>
    <x v="3"/>
    <n v="640961"/>
  </r>
  <r>
    <d v="2018-03-25T00:00:00"/>
    <x v="0"/>
    <n v="4"/>
    <n v="25"/>
    <d v="1899-12-31T00:00:00"/>
    <x v="1"/>
    <s v="Ad D"/>
    <x v="3"/>
    <n v="634309"/>
  </r>
  <r>
    <d v="2018-03-25T00:00:00"/>
    <x v="0"/>
    <n v="4"/>
    <n v="25"/>
    <d v="1899-12-31T00:00:00"/>
    <x v="3"/>
    <s v="Ad D"/>
    <x v="3"/>
    <n v="399588"/>
  </r>
  <r>
    <d v="2018-03-25T00:00:00"/>
    <x v="0"/>
    <n v="4"/>
    <n v="25"/>
    <d v="1899-12-31T00:00:00"/>
    <x v="2"/>
    <s v="Ad D"/>
    <x v="3"/>
    <n v="241373"/>
  </r>
  <r>
    <d v="2018-03-25T00:00:00"/>
    <x v="0"/>
    <n v="4"/>
    <n v="25"/>
    <d v="1899-12-31T00:00:00"/>
    <x v="4"/>
    <s v="Ad D"/>
    <x v="3"/>
    <n v="2029"/>
  </r>
  <r>
    <d v="2018-03-25T00:00:00"/>
    <x v="0"/>
    <n v="4"/>
    <n v="25"/>
    <d v="1899-12-31T00:00:00"/>
    <x v="0"/>
    <s v="Ad G"/>
    <x v="3"/>
    <n v="454586"/>
  </r>
  <r>
    <d v="2018-03-25T00:00:00"/>
    <x v="0"/>
    <n v="4"/>
    <n v="25"/>
    <d v="1899-12-31T00:00:00"/>
    <x v="1"/>
    <s v="Ad G"/>
    <x v="3"/>
    <n v="441319"/>
  </r>
  <r>
    <d v="2018-03-25T00:00:00"/>
    <x v="0"/>
    <n v="4"/>
    <n v="25"/>
    <d v="1899-12-31T00:00:00"/>
    <x v="2"/>
    <s v="Ad G"/>
    <x v="3"/>
    <n v="278737"/>
  </r>
  <r>
    <d v="2018-03-25T00:00:00"/>
    <x v="0"/>
    <n v="4"/>
    <n v="25"/>
    <d v="1899-12-31T00:00:00"/>
    <x v="3"/>
    <s v="Ad G"/>
    <x v="3"/>
    <n v="175849"/>
  </r>
  <r>
    <d v="2018-03-25T00:00:00"/>
    <x v="0"/>
    <n v="4"/>
    <n v="25"/>
    <d v="1899-12-31T00:00:00"/>
    <x v="4"/>
    <s v="Ad G"/>
    <x v="3"/>
    <n v="988"/>
  </r>
  <r>
    <d v="2018-03-25T00:00:00"/>
    <x v="0"/>
    <n v="4"/>
    <n v="25"/>
    <d v="1899-12-31T00:00:00"/>
    <x v="7"/>
    <s v="Ad G"/>
    <x v="3"/>
    <n v="0"/>
  </r>
  <r>
    <d v="2018-03-25T00:00:00"/>
    <x v="0"/>
    <n v="4"/>
    <n v="25"/>
    <d v="1899-12-31T00:00:00"/>
    <x v="1"/>
    <s v="Ad H"/>
    <x v="1"/>
    <n v="877398"/>
  </r>
  <r>
    <d v="2018-03-25T00:00:00"/>
    <x v="0"/>
    <n v="4"/>
    <n v="25"/>
    <d v="1899-12-31T00:00:00"/>
    <x v="0"/>
    <s v="Ad H"/>
    <x v="1"/>
    <n v="877398"/>
  </r>
  <r>
    <d v="2018-03-25T00:00:00"/>
    <x v="0"/>
    <n v="4"/>
    <n v="25"/>
    <d v="1899-12-31T00:00:00"/>
    <x v="3"/>
    <s v="Ad H"/>
    <x v="1"/>
    <n v="641334"/>
  </r>
  <r>
    <d v="2018-03-25T00:00:00"/>
    <x v="0"/>
    <n v="4"/>
    <n v="25"/>
    <d v="1899-12-31T00:00:00"/>
    <x v="2"/>
    <s v="Ad H"/>
    <x v="1"/>
    <n v="236064"/>
  </r>
  <r>
    <d v="2018-03-25T00:00:00"/>
    <x v="0"/>
    <n v="4"/>
    <n v="25"/>
    <d v="1899-12-31T00:00:00"/>
    <x v="0"/>
    <s v="Ad I"/>
    <x v="1"/>
    <n v="542511"/>
  </r>
  <r>
    <d v="2018-03-25T00:00:00"/>
    <x v="0"/>
    <n v="4"/>
    <n v="25"/>
    <d v="1899-12-31T00:00:00"/>
    <x v="1"/>
    <s v="Ad I"/>
    <x v="1"/>
    <n v="541143"/>
  </r>
  <r>
    <d v="2018-03-25T00:00:00"/>
    <x v="0"/>
    <n v="4"/>
    <n v="25"/>
    <d v="1899-12-31T00:00:00"/>
    <x v="2"/>
    <s v="Ad I"/>
    <x v="1"/>
    <n v="368536"/>
  </r>
  <r>
    <d v="2018-03-25T00:00:00"/>
    <x v="0"/>
    <n v="4"/>
    <n v="25"/>
    <d v="1899-12-31T00:00:00"/>
    <x v="3"/>
    <s v="Ad I"/>
    <x v="1"/>
    <n v="173975"/>
  </r>
  <r>
    <d v="2018-03-25T00:00:00"/>
    <x v="0"/>
    <n v="4"/>
    <n v="25"/>
    <d v="1899-12-31T00:00:00"/>
    <x v="0"/>
    <s v="Ad J"/>
    <x v="2"/>
    <n v="517910"/>
  </r>
  <r>
    <d v="2018-03-25T00:00:00"/>
    <x v="0"/>
    <n v="4"/>
    <n v="25"/>
    <d v="1899-12-31T00:00:00"/>
    <x v="1"/>
    <s v="Ad J"/>
    <x v="2"/>
    <n v="502110"/>
  </r>
  <r>
    <d v="2018-03-25T00:00:00"/>
    <x v="0"/>
    <n v="4"/>
    <n v="25"/>
    <d v="1899-12-31T00:00:00"/>
    <x v="3"/>
    <s v="Ad J"/>
    <x v="2"/>
    <n v="314319"/>
  </r>
  <r>
    <d v="2018-03-25T00:00:00"/>
    <x v="0"/>
    <n v="4"/>
    <n v="25"/>
    <d v="1899-12-31T00:00:00"/>
    <x v="2"/>
    <s v="Ad J"/>
    <x v="2"/>
    <n v="203591"/>
  </r>
  <r>
    <d v="2018-03-25T00:00:00"/>
    <x v="0"/>
    <n v="4"/>
    <n v="25"/>
    <d v="1899-12-31T00:00:00"/>
    <x v="5"/>
    <s v="Ad J"/>
    <x v="2"/>
    <n v="34639"/>
  </r>
  <r>
    <d v="2018-03-25T00:00:00"/>
    <x v="0"/>
    <n v="4"/>
    <n v="25"/>
    <d v="1899-12-31T00:00:00"/>
    <x v="6"/>
    <s v="Ad J"/>
    <x v="2"/>
    <n v="10234"/>
  </r>
  <r>
    <d v="2018-03-25T00:00:00"/>
    <x v="0"/>
    <n v="4"/>
    <n v="25"/>
    <d v="1899-12-31T00:00:00"/>
    <x v="4"/>
    <s v="Ad J"/>
    <x v="2"/>
    <n v="1375"/>
  </r>
  <r>
    <d v="2018-03-26T00:00:00"/>
    <x v="0"/>
    <n v="4"/>
    <n v="26"/>
    <d v="1900-01-01T00:00:00"/>
    <x v="0"/>
    <s v="Ad B"/>
    <x v="0"/>
    <n v="626023"/>
  </r>
  <r>
    <d v="2018-03-26T00:00:00"/>
    <x v="0"/>
    <n v="4"/>
    <n v="26"/>
    <d v="1900-01-01T00:00:00"/>
    <x v="1"/>
    <s v="Ad B"/>
    <x v="0"/>
    <n v="608337"/>
  </r>
  <r>
    <d v="2018-03-26T00:00:00"/>
    <x v="0"/>
    <n v="4"/>
    <n v="26"/>
    <d v="1900-01-01T00:00:00"/>
    <x v="3"/>
    <s v="Ad B"/>
    <x v="0"/>
    <n v="348383"/>
  </r>
  <r>
    <d v="2018-03-26T00:00:00"/>
    <x v="0"/>
    <n v="4"/>
    <n v="26"/>
    <d v="1900-01-01T00:00:00"/>
    <x v="2"/>
    <s v="Ad B"/>
    <x v="0"/>
    <n v="277640"/>
  </r>
  <r>
    <d v="2018-03-26T00:00:00"/>
    <x v="0"/>
    <n v="4"/>
    <n v="26"/>
    <d v="1900-01-01T00:00:00"/>
    <x v="4"/>
    <s v="Ad B"/>
    <x v="0"/>
    <n v="1206"/>
  </r>
  <r>
    <d v="2018-03-26T00:00:00"/>
    <x v="0"/>
    <n v="4"/>
    <n v="26"/>
    <d v="1900-01-01T00:00:00"/>
    <x v="0"/>
    <s v="Ad D"/>
    <x v="3"/>
    <n v="573564"/>
  </r>
  <r>
    <d v="2018-03-26T00:00:00"/>
    <x v="0"/>
    <n v="4"/>
    <n v="26"/>
    <d v="1900-01-01T00:00:00"/>
    <x v="1"/>
    <s v="Ad D"/>
    <x v="3"/>
    <n v="552521"/>
  </r>
  <r>
    <d v="2018-03-26T00:00:00"/>
    <x v="0"/>
    <n v="4"/>
    <n v="26"/>
    <d v="1900-01-01T00:00:00"/>
    <x v="3"/>
    <s v="Ad D"/>
    <x v="3"/>
    <n v="422663"/>
  </r>
  <r>
    <d v="2018-03-26T00:00:00"/>
    <x v="0"/>
    <n v="4"/>
    <n v="26"/>
    <d v="1900-01-01T00:00:00"/>
    <x v="2"/>
    <s v="Ad D"/>
    <x v="3"/>
    <n v="150901"/>
  </r>
  <r>
    <d v="2018-03-26T00:00:00"/>
    <x v="0"/>
    <n v="4"/>
    <n v="26"/>
    <d v="1900-01-01T00:00:00"/>
    <x v="4"/>
    <s v="Ad D"/>
    <x v="3"/>
    <n v="1817"/>
  </r>
  <r>
    <d v="2018-03-26T00:00:00"/>
    <x v="0"/>
    <n v="4"/>
    <n v="26"/>
    <d v="1900-01-01T00:00:00"/>
    <x v="0"/>
    <s v="Ad G"/>
    <x v="3"/>
    <n v="421864"/>
  </r>
  <r>
    <d v="2018-03-26T00:00:00"/>
    <x v="0"/>
    <n v="4"/>
    <n v="26"/>
    <d v="1900-01-01T00:00:00"/>
    <x v="1"/>
    <s v="Ad G"/>
    <x v="3"/>
    <n v="408612"/>
  </r>
  <r>
    <d v="2018-03-26T00:00:00"/>
    <x v="0"/>
    <n v="4"/>
    <n v="26"/>
    <d v="1900-01-01T00:00:00"/>
    <x v="2"/>
    <s v="Ad G"/>
    <x v="3"/>
    <n v="292577"/>
  </r>
  <r>
    <d v="2018-03-26T00:00:00"/>
    <x v="0"/>
    <n v="4"/>
    <n v="26"/>
    <d v="1900-01-01T00:00:00"/>
    <x v="3"/>
    <s v="Ad G"/>
    <x v="3"/>
    <n v="129287"/>
  </r>
  <r>
    <d v="2018-03-26T00:00:00"/>
    <x v="0"/>
    <n v="4"/>
    <n v="26"/>
    <d v="1900-01-01T00:00:00"/>
    <x v="4"/>
    <s v="Ad G"/>
    <x v="3"/>
    <n v="883"/>
  </r>
  <r>
    <d v="2018-03-26T00:00:00"/>
    <x v="0"/>
    <n v="4"/>
    <n v="26"/>
    <d v="1900-01-01T00:00:00"/>
    <x v="7"/>
    <s v="Ad G"/>
    <x v="3"/>
    <n v="0"/>
  </r>
  <r>
    <d v="2018-03-26T00:00:00"/>
    <x v="0"/>
    <n v="4"/>
    <n v="26"/>
    <d v="1900-01-01T00:00:00"/>
    <x v="0"/>
    <s v="Ad H"/>
    <x v="1"/>
    <n v="677542"/>
  </r>
  <r>
    <d v="2018-03-26T00:00:00"/>
    <x v="0"/>
    <n v="4"/>
    <n v="26"/>
    <d v="1900-01-01T00:00:00"/>
    <x v="1"/>
    <s v="Ad H"/>
    <x v="1"/>
    <n v="676838"/>
  </r>
  <r>
    <d v="2018-03-26T00:00:00"/>
    <x v="0"/>
    <n v="4"/>
    <n v="26"/>
    <d v="1900-01-01T00:00:00"/>
    <x v="3"/>
    <s v="Ad H"/>
    <x v="1"/>
    <n v="533404"/>
  </r>
  <r>
    <d v="2018-03-26T00:00:00"/>
    <x v="0"/>
    <n v="4"/>
    <n v="26"/>
    <d v="1900-01-01T00:00:00"/>
    <x v="2"/>
    <s v="Ad H"/>
    <x v="1"/>
    <n v="144138"/>
  </r>
  <r>
    <d v="2018-03-26T00:00:00"/>
    <x v="0"/>
    <n v="4"/>
    <n v="26"/>
    <d v="1900-01-01T00:00:00"/>
    <x v="0"/>
    <s v="Ad I"/>
    <x v="1"/>
    <n v="444023"/>
  </r>
  <r>
    <d v="2018-03-26T00:00:00"/>
    <x v="0"/>
    <n v="4"/>
    <n v="26"/>
    <d v="1900-01-01T00:00:00"/>
    <x v="1"/>
    <s v="Ad I"/>
    <x v="1"/>
    <n v="418138"/>
  </r>
  <r>
    <d v="2018-03-26T00:00:00"/>
    <x v="0"/>
    <n v="4"/>
    <n v="26"/>
    <d v="1900-01-01T00:00:00"/>
    <x v="2"/>
    <s v="Ad I"/>
    <x v="1"/>
    <n v="274033"/>
  </r>
  <r>
    <d v="2018-03-26T00:00:00"/>
    <x v="0"/>
    <n v="4"/>
    <n v="26"/>
    <d v="1900-01-01T00:00:00"/>
    <x v="3"/>
    <s v="Ad I"/>
    <x v="1"/>
    <n v="169990"/>
  </r>
  <r>
    <d v="2018-03-26T00:00:00"/>
    <x v="0"/>
    <n v="4"/>
    <n v="26"/>
    <d v="1900-01-01T00:00:00"/>
    <x v="0"/>
    <s v="Ad J"/>
    <x v="2"/>
    <n v="438145"/>
  </r>
  <r>
    <d v="2018-03-26T00:00:00"/>
    <x v="0"/>
    <n v="4"/>
    <n v="26"/>
    <d v="1900-01-01T00:00:00"/>
    <x v="1"/>
    <s v="Ad J"/>
    <x v="2"/>
    <n v="425364"/>
  </r>
  <r>
    <d v="2018-03-26T00:00:00"/>
    <x v="0"/>
    <n v="4"/>
    <n v="26"/>
    <d v="1900-01-01T00:00:00"/>
    <x v="3"/>
    <s v="Ad J"/>
    <x v="2"/>
    <n v="243217"/>
  </r>
  <r>
    <d v="2018-03-26T00:00:00"/>
    <x v="0"/>
    <n v="4"/>
    <n v="26"/>
    <d v="1900-01-01T00:00:00"/>
    <x v="2"/>
    <s v="Ad J"/>
    <x v="2"/>
    <n v="194928"/>
  </r>
  <r>
    <d v="2018-03-26T00:00:00"/>
    <x v="0"/>
    <n v="4"/>
    <n v="26"/>
    <d v="1900-01-01T00:00:00"/>
    <x v="5"/>
    <s v="Ad J"/>
    <x v="2"/>
    <n v="26552"/>
  </r>
  <r>
    <d v="2018-03-26T00:00:00"/>
    <x v="0"/>
    <n v="4"/>
    <n v="26"/>
    <d v="1900-01-01T00:00:00"/>
    <x v="6"/>
    <s v="Ad J"/>
    <x v="2"/>
    <n v="9832"/>
  </r>
  <r>
    <d v="2018-03-26T00:00:00"/>
    <x v="0"/>
    <n v="4"/>
    <n v="26"/>
    <d v="1900-01-01T00:00:00"/>
    <x v="4"/>
    <s v="Ad J"/>
    <x v="2"/>
    <n v="1182"/>
  </r>
  <r>
    <d v="2018-03-27T00:00:00"/>
    <x v="0"/>
    <n v="4"/>
    <n v="27"/>
    <d v="1900-01-02T00:00:00"/>
    <x v="0"/>
    <s v="Ad B"/>
    <x v="0"/>
    <n v="603156"/>
  </r>
  <r>
    <d v="2018-03-27T00:00:00"/>
    <x v="0"/>
    <n v="4"/>
    <n v="27"/>
    <d v="1900-01-02T00:00:00"/>
    <x v="1"/>
    <s v="Ad B"/>
    <x v="0"/>
    <n v="586304"/>
  </r>
  <r>
    <d v="2018-03-27T00:00:00"/>
    <x v="0"/>
    <n v="4"/>
    <n v="27"/>
    <d v="1900-01-02T00:00:00"/>
    <x v="3"/>
    <s v="Ad B"/>
    <x v="0"/>
    <n v="301920"/>
  </r>
  <r>
    <d v="2018-03-27T00:00:00"/>
    <x v="0"/>
    <n v="4"/>
    <n v="27"/>
    <d v="1900-01-02T00:00:00"/>
    <x v="2"/>
    <s v="Ad B"/>
    <x v="0"/>
    <n v="301237"/>
  </r>
  <r>
    <d v="2018-03-27T00:00:00"/>
    <x v="0"/>
    <n v="4"/>
    <n v="27"/>
    <d v="1900-01-02T00:00:00"/>
    <x v="4"/>
    <s v="Ad B"/>
    <x v="0"/>
    <n v="1284"/>
  </r>
  <r>
    <d v="2018-03-27T00:00:00"/>
    <x v="0"/>
    <n v="4"/>
    <n v="27"/>
    <d v="1900-01-02T00:00:00"/>
    <x v="1"/>
    <s v="Ad D"/>
    <x v="3"/>
    <n v="576853"/>
  </r>
  <r>
    <d v="2018-03-27T00:00:00"/>
    <x v="0"/>
    <n v="4"/>
    <n v="27"/>
    <d v="1900-01-02T00:00:00"/>
    <x v="0"/>
    <s v="Ad D"/>
    <x v="3"/>
    <n v="576853"/>
  </r>
  <r>
    <d v="2018-03-27T00:00:00"/>
    <x v="0"/>
    <n v="4"/>
    <n v="27"/>
    <d v="1900-01-02T00:00:00"/>
    <x v="3"/>
    <s v="Ad D"/>
    <x v="3"/>
    <n v="434021"/>
  </r>
  <r>
    <d v="2018-03-27T00:00:00"/>
    <x v="0"/>
    <n v="4"/>
    <n v="27"/>
    <d v="1900-01-02T00:00:00"/>
    <x v="2"/>
    <s v="Ad D"/>
    <x v="3"/>
    <n v="142832"/>
  </r>
  <r>
    <d v="2018-03-27T00:00:00"/>
    <x v="0"/>
    <n v="4"/>
    <n v="27"/>
    <d v="1900-01-02T00:00:00"/>
    <x v="4"/>
    <s v="Ad D"/>
    <x v="3"/>
    <n v="1972"/>
  </r>
  <r>
    <d v="2018-03-27T00:00:00"/>
    <x v="0"/>
    <n v="4"/>
    <n v="27"/>
    <d v="1900-01-02T00:00:00"/>
    <x v="0"/>
    <s v="Ad G"/>
    <x v="3"/>
    <n v="428099"/>
  </r>
  <r>
    <d v="2018-03-27T00:00:00"/>
    <x v="0"/>
    <n v="4"/>
    <n v="27"/>
    <d v="1900-01-02T00:00:00"/>
    <x v="1"/>
    <s v="Ad G"/>
    <x v="3"/>
    <n v="426200"/>
  </r>
  <r>
    <d v="2018-03-27T00:00:00"/>
    <x v="0"/>
    <n v="4"/>
    <n v="27"/>
    <d v="1900-01-02T00:00:00"/>
    <x v="2"/>
    <s v="Ad G"/>
    <x v="3"/>
    <n v="276177"/>
  </r>
  <r>
    <d v="2018-03-27T00:00:00"/>
    <x v="0"/>
    <n v="4"/>
    <n v="27"/>
    <d v="1900-01-02T00:00:00"/>
    <x v="3"/>
    <s v="Ad G"/>
    <x v="3"/>
    <n v="151923"/>
  </r>
  <r>
    <d v="2018-03-27T00:00:00"/>
    <x v="0"/>
    <n v="4"/>
    <n v="27"/>
    <d v="1900-01-02T00:00:00"/>
    <x v="4"/>
    <s v="Ad G"/>
    <x v="3"/>
    <n v="1019"/>
  </r>
  <r>
    <d v="2018-03-27T00:00:00"/>
    <x v="0"/>
    <n v="4"/>
    <n v="27"/>
    <d v="1900-01-02T00:00:00"/>
    <x v="7"/>
    <s v="Ad G"/>
    <x v="3"/>
    <n v="0"/>
  </r>
  <r>
    <d v="2018-03-27T00:00:00"/>
    <x v="0"/>
    <n v="4"/>
    <n v="27"/>
    <d v="1900-01-02T00:00:00"/>
    <x v="0"/>
    <s v="Ad H"/>
    <x v="1"/>
    <n v="703037"/>
  </r>
  <r>
    <d v="2018-03-27T00:00:00"/>
    <x v="0"/>
    <n v="4"/>
    <n v="27"/>
    <d v="1900-01-02T00:00:00"/>
    <x v="1"/>
    <s v="Ad H"/>
    <x v="1"/>
    <n v="702258"/>
  </r>
  <r>
    <d v="2018-03-27T00:00:00"/>
    <x v="0"/>
    <n v="4"/>
    <n v="27"/>
    <d v="1900-01-02T00:00:00"/>
    <x v="3"/>
    <s v="Ad H"/>
    <x v="1"/>
    <n v="542801"/>
  </r>
  <r>
    <d v="2018-03-27T00:00:00"/>
    <x v="0"/>
    <n v="4"/>
    <n v="27"/>
    <d v="1900-01-02T00:00:00"/>
    <x v="2"/>
    <s v="Ad H"/>
    <x v="1"/>
    <n v="160236"/>
  </r>
  <r>
    <d v="2018-03-27T00:00:00"/>
    <x v="0"/>
    <n v="4"/>
    <n v="27"/>
    <d v="1900-01-02T00:00:00"/>
    <x v="1"/>
    <s v="Ad I"/>
    <x v="1"/>
    <n v="485917"/>
  </r>
  <r>
    <d v="2018-03-27T00:00:00"/>
    <x v="0"/>
    <n v="4"/>
    <n v="27"/>
    <d v="1900-01-02T00:00:00"/>
    <x v="0"/>
    <s v="Ad I"/>
    <x v="1"/>
    <n v="485917"/>
  </r>
  <r>
    <d v="2018-03-27T00:00:00"/>
    <x v="0"/>
    <n v="4"/>
    <n v="27"/>
    <d v="1900-01-02T00:00:00"/>
    <x v="2"/>
    <s v="Ad I"/>
    <x v="1"/>
    <n v="302865"/>
  </r>
  <r>
    <d v="2018-03-27T00:00:00"/>
    <x v="0"/>
    <n v="4"/>
    <n v="27"/>
    <d v="1900-01-02T00:00:00"/>
    <x v="3"/>
    <s v="Ad I"/>
    <x v="1"/>
    <n v="183052"/>
  </r>
  <r>
    <d v="2018-03-27T00:00:00"/>
    <x v="0"/>
    <n v="4"/>
    <n v="27"/>
    <d v="1900-01-02T00:00:00"/>
    <x v="0"/>
    <s v="Ad J"/>
    <x v="2"/>
    <n v="448134"/>
  </r>
  <r>
    <d v="2018-03-27T00:00:00"/>
    <x v="0"/>
    <n v="4"/>
    <n v="27"/>
    <d v="1900-01-02T00:00:00"/>
    <x v="1"/>
    <s v="Ad J"/>
    <x v="2"/>
    <n v="442970"/>
  </r>
  <r>
    <d v="2018-03-27T00:00:00"/>
    <x v="0"/>
    <n v="4"/>
    <n v="27"/>
    <d v="1900-01-02T00:00:00"/>
    <x v="3"/>
    <s v="Ad J"/>
    <x v="2"/>
    <n v="252507"/>
  </r>
  <r>
    <d v="2018-03-27T00:00:00"/>
    <x v="0"/>
    <n v="4"/>
    <n v="27"/>
    <d v="1900-01-02T00:00:00"/>
    <x v="2"/>
    <s v="Ad J"/>
    <x v="2"/>
    <n v="195627"/>
  </r>
  <r>
    <d v="2018-03-27T00:00:00"/>
    <x v="0"/>
    <n v="4"/>
    <n v="27"/>
    <d v="1900-01-02T00:00:00"/>
    <x v="5"/>
    <s v="Ad J"/>
    <x v="2"/>
    <n v="27987"/>
  </r>
  <r>
    <d v="2018-03-27T00:00:00"/>
    <x v="0"/>
    <n v="4"/>
    <n v="27"/>
    <d v="1900-01-02T00:00:00"/>
    <x v="6"/>
    <s v="Ad J"/>
    <x v="2"/>
    <n v="10104"/>
  </r>
  <r>
    <d v="2018-03-27T00:00:00"/>
    <x v="0"/>
    <n v="4"/>
    <n v="27"/>
    <d v="1900-01-02T00:00:00"/>
    <x v="4"/>
    <s v="Ad J"/>
    <x v="2"/>
    <n v="1367"/>
  </r>
  <r>
    <d v="2018-03-28T00:00:00"/>
    <x v="0"/>
    <n v="4"/>
    <n v="28"/>
    <d v="1900-01-03T00:00:00"/>
    <x v="0"/>
    <s v="Ad B"/>
    <x v="0"/>
    <n v="568983"/>
  </r>
  <r>
    <d v="2018-03-28T00:00:00"/>
    <x v="0"/>
    <n v="4"/>
    <n v="28"/>
    <d v="1900-01-03T00:00:00"/>
    <x v="1"/>
    <s v="Ad B"/>
    <x v="0"/>
    <n v="566898"/>
  </r>
  <r>
    <d v="2018-03-28T00:00:00"/>
    <x v="0"/>
    <n v="4"/>
    <n v="28"/>
    <d v="1900-01-03T00:00:00"/>
    <x v="3"/>
    <s v="Ad B"/>
    <x v="0"/>
    <n v="296955"/>
  </r>
  <r>
    <d v="2018-03-28T00:00:00"/>
    <x v="0"/>
    <n v="4"/>
    <n v="28"/>
    <d v="1900-01-03T00:00:00"/>
    <x v="2"/>
    <s v="Ad B"/>
    <x v="0"/>
    <n v="272029"/>
  </r>
  <r>
    <d v="2018-03-28T00:00:00"/>
    <x v="0"/>
    <n v="4"/>
    <n v="28"/>
    <d v="1900-01-03T00:00:00"/>
    <x v="4"/>
    <s v="Ad B"/>
    <x v="0"/>
    <n v="1303"/>
  </r>
  <r>
    <d v="2018-03-28T00:00:00"/>
    <x v="0"/>
    <n v="4"/>
    <n v="28"/>
    <d v="1900-01-03T00:00:00"/>
    <x v="1"/>
    <s v="Ad D"/>
    <x v="3"/>
    <n v="532411"/>
  </r>
  <r>
    <d v="2018-03-28T00:00:00"/>
    <x v="0"/>
    <n v="4"/>
    <n v="28"/>
    <d v="1900-01-03T00:00:00"/>
    <x v="0"/>
    <s v="Ad D"/>
    <x v="3"/>
    <n v="532411"/>
  </r>
  <r>
    <d v="2018-03-28T00:00:00"/>
    <x v="0"/>
    <n v="4"/>
    <n v="28"/>
    <d v="1900-01-03T00:00:00"/>
    <x v="3"/>
    <s v="Ad D"/>
    <x v="3"/>
    <n v="374744"/>
  </r>
  <r>
    <d v="2018-03-28T00:00:00"/>
    <x v="0"/>
    <n v="4"/>
    <n v="28"/>
    <d v="1900-01-03T00:00:00"/>
    <x v="2"/>
    <s v="Ad D"/>
    <x v="3"/>
    <n v="157667"/>
  </r>
  <r>
    <d v="2018-03-28T00:00:00"/>
    <x v="0"/>
    <n v="4"/>
    <n v="28"/>
    <d v="1900-01-03T00:00:00"/>
    <x v="4"/>
    <s v="Ad D"/>
    <x v="3"/>
    <n v="1903"/>
  </r>
  <r>
    <d v="2018-03-28T00:00:00"/>
    <x v="0"/>
    <n v="4"/>
    <n v="28"/>
    <d v="1900-01-03T00:00:00"/>
    <x v="0"/>
    <s v="Ad G"/>
    <x v="3"/>
    <n v="387929"/>
  </r>
  <r>
    <d v="2018-03-28T00:00:00"/>
    <x v="0"/>
    <n v="4"/>
    <n v="28"/>
    <d v="1900-01-03T00:00:00"/>
    <x v="1"/>
    <s v="Ad G"/>
    <x v="3"/>
    <n v="378742"/>
  </r>
  <r>
    <d v="2018-03-28T00:00:00"/>
    <x v="0"/>
    <n v="4"/>
    <n v="28"/>
    <d v="1900-01-03T00:00:00"/>
    <x v="2"/>
    <s v="Ad G"/>
    <x v="3"/>
    <n v="240779"/>
  </r>
  <r>
    <d v="2018-03-28T00:00:00"/>
    <x v="0"/>
    <n v="4"/>
    <n v="28"/>
    <d v="1900-01-03T00:00:00"/>
    <x v="3"/>
    <s v="Ad G"/>
    <x v="3"/>
    <n v="147151"/>
  </r>
  <r>
    <d v="2018-03-28T00:00:00"/>
    <x v="0"/>
    <n v="4"/>
    <n v="28"/>
    <d v="1900-01-03T00:00:00"/>
    <x v="4"/>
    <s v="Ad G"/>
    <x v="3"/>
    <n v="1017"/>
  </r>
  <r>
    <d v="2018-03-28T00:00:00"/>
    <x v="0"/>
    <n v="4"/>
    <n v="28"/>
    <d v="1900-01-03T00:00:00"/>
    <x v="7"/>
    <s v="Ad G"/>
    <x v="3"/>
    <n v="1"/>
  </r>
  <r>
    <d v="2018-03-28T00:00:00"/>
    <x v="0"/>
    <n v="4"/>
    <n v="28"/>
    <d v="1900-01-03T00:00:00"/>
    <x v="0"/>
    <s v="Ad H"/>
    <x v="1"/>
    <n v="536388"/>
  </r>
  <r>
    <d v="2018-03-28T00:00:00"/>
    <x v="0"/>
    <n v="4"/>
    <n v="28"/>
    <d v="1900-01-03T00:00:00"/>
    <x v="1"/>
    <s v="Ad H"/>
    <x v="1"/>
    <n v="534767"/>
  </r>
  <r>
    <d v="2018-03-28T00:00:00"/>
    <x v="0"/>
    <n v="4"/>
    <n v="28"/>
    <d v="1900-01-03T00:00:00"/>
    <x v="3"/>
    <s v="Ad H"/>
    <x v="1"/>
    <n v="426668"/>
  </r>
  <r>
    <d v="2018-03-28T00:00:00"/>
    <x v="0"/>
    <n v="4"/>
    <n v="28"/>
    <d v="1900-01-03T00:00:00"/>
    <x v="2"/>
    <s v="Ad H"/>
    <x v="1"/>
    <n v="109720"/>
  </r>
  <r>
    <d v="2018-03-28T00:00:00"/>
    <x v="0"/>
    <n v="4"/>
    <n v="28"/>
    <d v="1900-01-03T00:00:00"/>
    <x v="1"/>
    <s v="Ad I"/>
    <x v="1"/>
    <n v="520679"/>
  </r>
  <r>
    <d v="2018-03-28T00:00:00"/>
    <x v="0"/>
    <n v="4"/>
    <n v="28"/>
    <d v="1900-01-03T00:00:00"/>
    <x v="0"/>
    <s v="Ad I"/>
    <x v="1"/>
    <n v="520679"/>
  </r>
  <r>
    <d v="2018-03-28T00:00:00"/>
    <x v="0"/>
    <n v="4"/>
    <n v="28"/>
    <d v="1900-01-03T00:00:00"/>
    <x v="2"/>
    <s v="Ad I"/>
    <x v="1"/>
    <n v="318819"/>
  </r>
  <r>
    <d v="2018-03-28T00:00:00"/>
    <x v="0"/>
    <n v="4"/>
    <n v="28"/>
    <d v="1900-01-03T00:00:00"/>
    <x v="3"/>
    <s v="Ad I"/>
    <x v="1"/>
    <n v="201860"/>
  </r>
  <r>
    <d v="2018-03-28T00:00:00"/>
    <x v="0"/>
    <n v="4"/>
    <n v="28"/>
    <d v="1900-01-03T00:00:00"/>
    <x v="1"/>
    <s v="Ad J"/>
    <x v="2"/>
    <n v="414548"/>
  </r>
  <r>
    <d v="2018-03-28T00:00:00"/>
    <x v="0"/>
    <n v="4"/>
    <n v="28"/>
    <d v="1900-01-03T00:00:00"/>
    <x v="0"/>
    <s v="Ad J"/>
    <x v="2"/>
    <n v="414548"/>
  </r>
  <r>
    <d v="2018-03-28T00:00:00"/>
    <x v="0"/>
    <n v="4"/>
    <n v="28"/>
    <d v="1900-01-03T00:00:00"/>
    <x v="3"/>
    <s v="Ad J"/>
    <x v="2"/>
    <n v="246604"/>
  </r>
  <r>
    <d v="2018-03-28T00:00:00"/>
    <x v="0"/>
    <n v="4"/>
    <n v="28"/>
    <d v="1900-01-03T00:00:00"/>
    <x v="2"/>
    <s v="Ad J"/>
    <x v="2"/>
    <n v="167944"/>
  </r>
  <r>
    <d v="2018-03-28T00:00:00"/>
    <x v="0"/>
    <n v="4"/>
    <n v="28"/>
    <d v="1900-01-03T00:00:00"/>
    <x v="5"/>
    <s v="Ad J"/>
    <x v="2"/>
    <n v="27003"/>
  </r>
  <r>
    <d v="2018-03-28T00:00:00"/>
    <x v="0"/>
    <n v="4"/>
    <n v="28"/>
    <d v="1900-01-03T00:00:00"/>
    <x v="6"/>
    <s v="Ad J"/>
    <x v="2"/>
    <n v="8648"/>
  </r>
  <r>
    <d v="2018-03-28T00:00:00"/>
    <x v="0"/>
    <n v="4"/>
    <n v="28"/>
    <d v="1900-01-03T00:00:00"/>
    <x v="4"/>
    <s v="Ad J"/>
    <x v="2"/>
    <n v="1355"/>
  </r>
  <r>
    <d v="2018-03-29T00:00:00"/>
    <x v="0"/>
    <n v="4"/>
    <n v="29"/>
    <d v="1900-01-04T00:00:00"/>
    <x v="1"/>
    <s v="Ad B"/>
    <x v="0"/>
    <n v="551995"/>
  </r>
  <r>
    <d v="2018-03-29T00:00:00"/>
    <x v="0"/>
    <n v="4"/>
    <n v="29"/>
    <d v="1900-01-04T00:00:00"/>
    <x v="0"/>
    <s v="Ad B"/>
    <x v="0"/>
    <n v="551995"/>
  </r>
  <r>
    <d v="2018-03-29T00:00:00"/>
    <x v="0"/>
    <n v="4"/>
    <n v="29"/>
    <d v="1900-01-04T00:00:00"/>
    <x v="3"/>
    <s v="Ad B"/>
    <x v="0"/>
    <n v="282987"/>
  </r>
  <r>
    <d v="2018-03-29T00:00:00"/>
    <x v="0"/>
    <n v="4"/>
    <n v="29"/>
    <d v="1900-01-04T00:00:00"/>
    <x v="2"/>
    <s v="Ad B"/>
    <x v="0"/>
    <n v="269008"/>
  </r>
  <r>
    <d v="2018-03-29T00:00:00"/>
    <x v="0"/>
    <n v="4"/>
    <n v="29"/>
    <d v="1900-01-04T00:00:00"/>
    <x v="4"/>
    <s v="Ad B"/>
    <x v="0"/>
    <n v="1282"/>
  </r>
  <r>
    <d v="2018-03-29T00:00:00"/>
    <x v="0"/>
    <n v="4"/>
    <n v="29"/>
    <d v="1900-01-04T00:00:00"/>
    <x v="1"/>
    <s v="Ad D"/>
    <x v="3"/>
    <n v="568197"/>
  </r>
  <r>
    <d v="2018-03-29T00:00:00"/>
    <x v="0"/>
    <n v="4"/>
    <n v="29"/>
    <d v="1900-01-04T00:00:00"/>
    <x v="0"/>
    <s v="Ad D"/>
    <x v="3"/>
    <n v="568197"/>
  </r>
  <r>
    <d v="2018-03-29T00:00:00"/>
    <x v="0"/>
    <n v="4"/>
    <n v="29"/>
    <d v="1900-01-04T00:00:00"/>
    <x v="3"/>
    <s v="Ad D"/>
    <x v="3"/>
    <n v="376837"/>
  </r>
  <r>
    <d v="2018-03-29T00:00:00"/>
    <x v="0"/>
    <n v="4"/>
    <n v="29"/>
    <d v="1900-01-04T00:00:00"/>
    <x v="2"/>
    <s v="Ad D"/>
    <x v="3"/>
    <n v="191360"/>
  </r>
  <r>
    <d v="2018-03-29T00:00:00"/>
    <x v="0"/>
    <n v="4"/>
    <n v="29"/>
    <d v="1900-01-04T00:00:00"/>
    <x v="4"/>
    <s v="Ad D"/>
    <x v="3"/>
    <n v="2038"/>
  </r>
  <r>
    <d v="2018-03-29T00:00:00"/>
    <x v="0"/>
    <n v="4"/>
    <n v="29"/>
    <d v="1900-01-04T00:00:00"/>
    <x v="0"/>
    <s v="Ad G"/>
    <x v="3"/>
    <n v="375199"/>
  </r>
  <r>
    <d v="2018-03-29T00:00:00"/>
    <x v="0"/>
    <n v="4"/>
    <n v="29"/>
    <d v="1900-01-04T00:00:00"/>
    <x v="1"/>
    <s v="Ad G"/>
    <x v="3"/>
    <n v="366630"/>
  </r>
  <r>
    <d v="2018-03-29T00:00:00"/>
    <x v="0"/>
    <n v="4"/>
    <n v="29"/>
    <d v="1900-01-04T00:00:00"/>
    <x v="2"/>
    <s v="Ad G"/>
    <x v="3"/>
    <n v="249360"/>
  </r>
  <r>
    <d v="2018-03-29T00:00:00"/>
    <x v="0"/>
    <n v="4"/>
    <n v="29"/>
    <d v="1900-01-04T00:00:00"/>
    <x v="3"/>
    <s v="Ad G"/>
    <x v="3"/>
    <n v="125839"/>
  </r>
  <r>
    <d v="2018-03-29T00:00:00"/>
    <x v="0"/>
    <n v="4"/>
    <n v="29"/>
    <d v="1900-01-04T00:00:00"/>
    <x v="4"/>
    <s v="Ad G"/>
    <x v="3"/>
    <n v="994"/>
  </r>
  <r>
    <d v="2018-03-29T00:00:00"/>
    <x v="0"/>
    <n v="4"/>
    <n v="29"/>
    <d v="1900-01-04T00:00:00"/>
    <x v="7"/>
    <s v="Ad G"/>
    <x v="3"/>
    <n v="0"/>
  </r>
  <r>
    <d v="2018-03-29T00:00:00"/>
    <x v="0"/>
    <n v="4"/>
    <n v="29"/>
    <d v="1900-01-04T00:00:00"/>
    <x v="0"/>
    <s v="Ad H"/>
    <x v="1"/>
    <n v="479942"/>
  </r>
  <r>
    <d v="2018-03-29T00:00:00"/>
    <x v="0"/>
    <n v="4"/>
    <n v="29"/>
    <d v="1900-01-04T00:00:00"/>
    <x v="1"/>
    <s v="Ad H"/>
    <x v="1"/>
    <n v="466399"/>
  </r>
  <r>
    <d v="2018-03-29T00:00:00"/>
    <x v="0"/>
    <n v="4"/>
    <n v="29"/>
    <d v="1900-01-04T00:00:00"/>
    <x v="3"/>
    <s v="Ad H"/>
    <x v="1"/>
    <n v="340353"/>
  </r>
  <r>
    <d v="2018-03-29T00:00:00"/>
    <x v="0"/>
    <n v="4"/>
    <n v="29"/>
    <d v="1900-01-04T00:00:00"/>
    <x v="2"/>
    <s v="Ad H"/>
    <x v="1"/>
    <n v="139589"/>
  </r>
  <r>
    <d v="2018-03-29T00:00:00"/>
    <x v="0"/>
    <n v="4"/>
    <n v="29"/>
    <d v="1900-01-04T00:00:00"/>
    <x v="0"/>
    <s v="Ad I"/>
    <x v="1"/>
    <n v="540609"/>
  </r>
  <r>
    <d v="2018-03-29T00:00:00"/>
    <x v="0"/>
    <n v="4"/>
    <n v="29"/>
    <d v="1900-01-04T00:00:00"/>
    <x v="1"/>
    <s v="Ad I"/>
    <x v="1"/>
    <n v="540255"/>
  </r>
  <r>
    <d v="2018-03-29T00:00:00"/>
    <x v="0"/>
    <n v="4"/>
    <n v="29"/>
    <d v="1900-01-04T00:00:00"/>
    <x v="2"/>
    <s v="Ad I"/>
    <x v="1"/>
    <n v="385545"/>
  </r>
  <r>
    <d v="2018-03-29T00:00:00"/>
    <x v="0"/>
    <n v="4"/>
    <n v="29"/>
    <d v="1900-01-04T00:00:00"/>
    <x v="3"/>
    <s v="Ad I"/>
    <x v="1"/>
    <n v="155064"/>
  </r>
  <r>
    <d v="2018-03-29T00:00:00"/>
    <x v="0"/>
    <n v="4"/>
    <n v="29"/>
    <d v="1900-01-04T00:00:00"/>
    <x v="1"/>
    <s v="Ad J"/>
    <x v="2"/>
    <n v="381010"/>
  </r>
  <r>
    <d v="2018-03-29T00:00:00"/>
    <x v="0"/>
    <n v="4"/>
    <n v="29"/>
    <d v="1900-01-04T00:00:00"/>
    <x v="0"/>
    <s v="Ad J"/>
    <x v="2"/>
    <n v="381010"/>
  </r>
  <r>
    <d v="2018-03-29T00:00:00"/>
    <x v="0"/>
    <n v="4"/>
    <n v="29"/>
    <d v="1900-01-04T00:00:00"/>
    <x v="3"/>
    <s v="Ad J"/>
    <x v="2"/>
    <n v="207756"/>
  </r>
  <r>
    <d v="2018-03-29T00:00:00"/>
    <x v="0"/>
    <n v="4"/>
    <n v="29"/>
    <d v="1900-01-04T00:00:00"/>
    <x v="2"/>
    <s v="Ad J"/>
    <x v="2"/>
    <n v="173254"/>
  </r>
  <r>
    <d v="2018-03-29T00:00:00"/>
    <x v="0"/>
    <n v="4"/>
    <n v="29"/>
    <d v="1900-01-04T00:00:00"/>
    <x v="5"/>
    <s v="Ad J"/>
    <x v="2"/>
    <n v="22814"/>
  </r>
  <r>
    <d v="2018-03-29T00:00:00"/>
    <x v="0"/>
    <n v="4"/>
    <n v="29"/>
    <d v="1900-01-04T00:00:00"/>
    <x v="6"/>
    <s v="Ad J"/>
    <x v="2"/>
    <n v="9418"/>
  </r>
  <r>
    <d v="2018-03-29T00:00:00"/>
    <x v="0"/>
    <n v="4"/>
    <n v="29"/>
    <d v="1900-01-04T00:00:00"/>
    <x v="4"/>
    <s v="Ad J"/>
    <x v="2"/>
    <n v="1292"/>
  </r>
  <r>
    <d v="2018-03-30T00:00:00"/>
    <x v="0"/>
    <n v="4"/>
    <n v="30"/>
    <d v="1900-01-05T00:00:00"/>
    <x v="1"/>
    <s v="Ad B"/>
    <x v="0"/>
    <n v="629290"/>
  </r>
  <r>
    <d v="2018-03-30T00:00:00"/>
    <x v="0"/>
    <n v="4"/>
    <n v="30"/>
    <d v="1900-01-05T00:00:00"/>
    <x v="0"/>
    <s v="Ad B"/>
    <x v="0"/>
    <n v="629290"/>
  </r>
  <r>
    <d v="2018-03-30T00:00:00"/>
    <x v="0"/>
    <n v="4"/>
    <n v="30"/>
    <d v="1900-01-05T00:00:00"/>
    <x v="3"/>
    <s v="Ad B"/>
    <x v="0"/>
    <n v="325149"/>
  </r>
  <r>
    <d v="2018-03-30T00:00:00"/>
    <x v="0"/>
    <n v="4"/>
    <n v="30"/>
    <d v="1900-01-05T00:00:00"/>
    <x v="2"/>
    <s v="Ad B"/>
    <x v="0"/>
    <n v="304142"/>
  </r>
  <r>
    <d v="2018-03-30T00:00:00"/>
    <x v="0"/>
    <n v="4"/>
    <n v="30"/>
    <d v="1900-01-05T00:00:00"/>
    <x v="4"/>
    <s v="Ad B"/>
    <x v="0"/>
    <n v="1368"/>
  </r>
  <r>
    <d v="2018-03-30T00:00:00"/>
    <x v="0"/>
    <n v="4"/>
    <n v="30"/>
    <d v="1900-01-05T00:00:00"/>
    <x v="0"/>
    <s v="Ad D"/>
    <x v="3"/>
    <n v="597799"/>
  </r>
  <r>
    <d v="2018-03-30T00:00:00"/>
    <x v="0"/>
    <n v="4"/>
    <n v="30"/>
    <d v="1900-01-05T00:00:00"/>
    <x v="1"/>
    <s v="Ad D"/>
    <x v="3"/>
    <n v="592372"/>
  </r>
  <r>
    <d v="2018-03-30T00:00:00"/>
    <x v="0"/>
    <n v="4"/>
    <n v="30"/>
    <d v="1900-01-05T00:00:00"/>
    <x v="3"/>
    <s v="Ad D"/>
    <x v="3"/>
    <n v="377779"/>
  </r>
  <r>
    <d v="2018-03-30T00:00:00"/>
    <x v="0"/>
    <n v="4"/>
    <n v="30"/>
    <d v="1900-01-05T00:00:00"/>
    <x v="2"/>
    <s v="Ad D"/>
    <x v="3"/>
    <n v="220021"/>
  </r>
  <r>
    <d v="2018-03-30T00:00:00"/>
    <x v="0"/>
    <n v="4"/>
    <n v="30"/>
    <d v="1900-01-05T00:00:00"/>
    <x v="4"/>
    <s v="Ad D"/>
    <x v="3"/>
    <n v="2058"/>
  </r>
  <r>
    <d v="2018-03-30T00:00:00"/>
    <x v="0"/>
    <n v="4"/>
    <n v="30"/>
    <d v="1900-01-05T00:00:00"/>
    <x v="1"/>
    <s v="Ad G"/>
    <x v="3"/>
    <n v="397619"/>
  </r>
  <r>
    <d v="2018-03-30T00:00:00"/>
    <x v="0"/>
    <n v="4"/>
    <n v="30"/>
    <d v="1900-01-05T00:00:00"/>
    <x v="0"/>
    <s v="Ad G"/>
    <x v="3"/>
    <n v="397619"/>
  </r>
  <r>
    <d v="2018-03-30T00:00:00"/>
    <x v="0"/>
    <n v="4"/>
    <n v="30"/>
    <d v="1900-01-05T00:00:00"/>
    <x v="2"/>
    <s v="Ad G"/>
    <x v="3"/>
    <n v="232695"/>
  </r>
  <r>
    <d v="2018-03-30T00:00:00"/>
    <x v="0"/>
    <n v="4"/>
    <n v="30"/>
    <d v="1900-01-05T00:00:00"/>
    <x v="3"/>
    <s v="Ad G"/>
    <x v="3"/>
    <n v="164924"/>
  </r>
  <r>
    <d v="2018-03-30T00:00:00"/>
    <x v="0"/>
    <n v="4"/>
    <n v="30"/>
    <d v="1900-01-05T00:00:00"/>
    <x v="4"/>
    <s v="Ad G"/>
    <x v="3"/>
    <n v="1049"/>
  </r>
  <r>
    <d v="2018-03-30T00:00:00"/>
    <x v="0"/>
    <n v="4"/>
    <n v="30"/>
    <d v="1900-01-05T00:00:00"/>
    <x v="7"/>
    <s v="Ad G"/>
    <x v="3"/>
    <n v="0"/>
  </r>
  <r>
    <d v="2018-03-30T00:00:00"/>
    <x v="0"/>
    <n v="4"/>
    <n v="30"/>
    <d v="1900-01-05T00:00:00"/>
    <x v="0"/>
    <s v="Ad H"/>
    <x v="1"/>
    <n v="597326"/>
  </r>
  <r>
    <d v="2018-03-30T00:00:00"/>
    <x v="0"/>
    <n v="4"/>
    <n v="30"/>
    <d v="1900-01-05T00:00:00"/>
    <x v="1"/>
    <s v="Ad H"/>
    <x v="1"/>
    <n v="596848"/>
  </r>
  <r>
    <d v="2018-03-30T00:00:00"/>
    <x v="0"/>
    <n v="4"/>
    <n v="30"/>
    <d v="1900-01-05T00:00:00"/>
    <x v="3"/>
    <s v="Ad H"/>
    <x v="1"/>
    <n v="444299"/>
  </r>
  <r>
    <d v="2018-03-30T00:00:00"/>
    <x v="0"/>
    <n v="4"/>
    <n v="30"/>
    <d v="1900-01-05T00:00:00"/>
    <x v="2"/>
    <s v="Ad H"/>
    <x v="1"/>
    <n v="153027"/>
  </r>
  <r>
    <d v="2018-03-30T00:00:00"/>
    <x v="0"/>
    <n v="4"/>
    <n v="30"/>
    <d v="1900-01-05T00:00:00"/>
    <x v="0"/>
    <s v="Ad I"/>
    <x v="1"/>
    <n v="566434"/>
  </r>
  <r>
    <d v="2018-03-30T00:00:00"/>
    <x v="0"/>
    <n v="4"/>
    <n v="30"/>
    <d v="1900-01-05T00:00:00"/>
    <x v="1"/>
    <s v="Ad I"/>
    <x v="1"/>
    <n v="552817"/>
  </r>
  <r>
    <d v="2018-03-30T00:00:00"/>
    <x v="0"/>
    <n v="4"/>
    <n v="30"/>
    <d v="1900-01-05T00:00:00"/>
    <x v="2"/>
    <s v="Ad I"/>
    <x v="1"/>
    <n v="356814"/>
  </r>
  <r>
    <d v="2018-03-30T00:00:00"/>
    <x v="0"/>
    <n v="4"/>
    <n v="30"/>
    <d v="1900-01-05T00:00:00"/>
    <x v="3"/>
    <s v="Ad I"/>
    <x v="1"/>
    <n v="209620"/>
  </r>
  <r>
    <d v="2018-03-30T00:00:00"/>
    <x v="0"/>
    <n v="4"/>
    <n v="30"/>
    <d v="1900-01-05T00:00:00"/>
    <x v="0"/>
    <s v="Ad J"/>
    <x v="2"/>
    <n v="410023"/>
  </r>
  <r>
    <d v="2018-03-30T00:00:00"/>
    <x v="0"/>
    <n v="4"/>
    <n v="30"/>
    <d v="1900-01-05T00:00:00"/>
    <x v="1"/>
    <s v="Ad J"/>
    <x v="2"/>
    <n v="403192"/>
  </r>
  <r>
    <d v="2018-03-30T00:00:00"/>
    <x v="0"/>
    <n v="4"/>
    <n v="30"/>
    <d v="1900-01-05T00:00:00"/>
    <x v="3"/>
    <s v="Ad J"/>
    <x v="2"/>
    <n v="237594"/>
  </r>
  <r>
    <d v="2018-03-30T00:00:00"/>
    <x v="0"/>
    <n v="4"/>
    <n v="30"/>
    <d v="1900-01-05T00:00:00"/>
    <x v="2"/>
    <s v="Ad J"/>
    <x v="2"/>
    <n v="172430"/>
  </r>
  <r>
    <d v="2018-03-30T00:00:00"/>
    <x v="0"/>
    <n v="4"/>
    <n v="30"/>
    <d v="1900-01-05T00:00:00"/>
    <x v="5"/>
    <s v="Ad J"/>
    <x v="2"/>
    <n v="26153"/>
  </r>
  <r>
    <d v="2018-03-30T00:00:00"/>
    <x v="0"/>
    <n v="4"/>
    <n v="30"/>
    <d v="1900-01-05T00:00:00"/>
    <x v="6"/>
    <s v="Ad J"/>
    <x v="2"/>
    <n v="8757"/>
  </r>
  <r>
    <d v="2018-03-30T00:00:00"/>
    <x v="0"/>
    <n v="4"/>
    <n v="30"/>
    <d v="1900-01-05T00:00:00"/>
    <x v="4"/>
    <s v="Ad J"/>
    <x v="2"/>
    <n v="1340"/>
  </r>
  <r>
    <d v="2018-03-31T00:00:00"/>
    <x v="0"/>
    <n v="4"/>
    <n v="31"/>
    <d v="1900-01-06T00:00:00"/>
    <x v="0"/>
    <s v="Ad B"/>
    <x v="0"/>
    <n v="651487"/>
  </r>
  <r>
    <d v="2018-03-31T00:00:00"/>
    <x v="0"/>
    <n v="4"/>
    <n v="31"/>
    <d v="1900-01-06T00:00:00"/>
    <x v="1"/>
    <s v="Ad B"/>
    <x v="0"/>
    <n v="639351"/>
  </r>
  <r>
    <d v="2018-03-31T00:00:00"/>
    <x v="0"/>
    <n v="4"/>
    <n v="31"/>
    <d v="1900-01-06T00:00:00"/>
    <x v="2"/>
    <s v="Ad B"/>
    <x v="0"/>
    <n v="328707"/>
  </r>
  <r>
    <d v="2018-03-31T00:00:00"/>
    <x v="0"/>
    <n v="4"/>
    <n v="31"/>
    <d v="1900-01-06T00:00:00"/>
    <x v="3"/>
    <s v="Ad B"/>
    <x v="0"/>
    <n v="322780"/>
  </r>
  <r>
    <d v="2018-03-31T00:00:00"/>
    <x v="0"/>
    <n v="4"/>
    <n v="31"/>
    <d v="1900-01-06T00:00:00"/>
    <x v="4"/>
    <s v="Ad B"/>
    <x v="0"/>
    <n v="1240"/>
  </r>
  <r>
    <d v="2018-03-31T00:00:00"/>
    <x v="0"/>
    <n v="4"/>
    <n v="31"/>
    <d v="1900-01-06T00:00:00"/>
    <x v="1"/>
    <s v="Ad D"/>
    <x v="3"/>
    <n v="593639"/>
  </r>
  <r>
    <d v="2018-03-31T00:00:00"/>
    <x v="0"/>
    <n v="4"/>
    <n v="31"/>
    <d v="1900-01-06T00:00:00"/>
    <x v="0"/>
    <s v="Ad D"/>
    <x v="3"/>
    <n v="593639"/>
  </r>
  <r>
    <d v="2018-03-31T00:00:00"/>
    <x v="0"/>
    <n v="4"/>
    <n v="31"/>
    <d v="1900-01-06T00:00:00"/>
    <x v="3"/>
    <s v="Ad D"/>
    <x v="3"/>
    <n v="349747"/>
  </r>
  <r>
    <d v="2018-03-31T00:00:00"/>
    <x v="0"/>
    <n v="4"/>
    <n v="31"/>
    <d v="1900-01-06T00:00:00"/>
    <x v="2"/>
    <s v="Ad D"/>
    <x v="3"/>
    <n v="243892"/>
  </r>
  <r>
    <d v="2018-03-31T00:00:00"/>
    <x v="0"/>
    <n v="4"/>
    <n v="31"/>
    <d v="1900-01-06T00:00:00"/>
    <x v="4"/>
    <s v="Ad D"/>
    <x v="3"/>
    <n v="1840"/>
  </r>
  <r>
    <d v="2018-03-31T00:00:00"/>
    <x v="0"/>
    <n v="4"/>
    <n v="31"/>
    <d v="1900-01-06T00:00:00"/>
    <x v="0"/>
    <s v="Ad G"/>
    <x v="3"/>
    <n v="398616"/>
  </r>
  <r>
    <d v="2018-03-31T00:00:00"/>
    <x v="0"/>
    <n v="4"/>
    <n v="31"/>
    <d v="1900-01-06T00:00:00"/>
    <x v="1"/>
    <s v="Ad G"/>
    <x v="3"/>
    <n v="397372"/>
  </r>
  <r>
    <d v="2018-03-31T00:00:00"/>
    <x v="0"/>
    <n v="4"/>
    <n v="31"/>
    <d v="1900-01-06T00:00:00"/>
    <x v="2"/>
    <s v="Ad G"/>
    <x v="3"/>
    <n v="206791"/>
  </r>
  <r>
    <d v="2018-03-31T00:00:00"/>
    <x v="0"/>
    <n v="4"/>
    <n v="31"/>
    <d v="1900-01-06T00:00:00"/>
    <x v="3"/>
    <s v="Ad G"/>
    <x v="3"/>
    <n v="191825"/>
  </r>
  <r>
    <d v="2018-03-31T00:00:00"/>
    <x v="0"/>
    <n v="4"/>
    <n v="31"/>
    <d v="1900-01-06T00:00:00"/>
    <x v="4"/>
    <s v="Ad G"/>
    <x v="3"/>
    <n v="926"/>
  </r>
  <r>
    <d v="2018-03-31T00:00:00"/>
    <x v="0"/>
    <n v="4"/>
    <n v="31"/>
    <d v="1900-01-06T00:00:00"/>
    <x v="7"/>
    <s v="Ad G"/>
    <x v="3"/>
    <n v="0"/>
  </r>
  <r>
    <d v="2018-03-31T00:00:00"/>
    <x v="0"/>
    <n v="4"/>
    <n v="31"/>
    <d v="1900-01-06T00:00:00"/>
    <x v="0"/>
    <s v="Ad H"/>
    <x v="1"/>
    <n v="698501"/>
  </r>
  <r>
    <d v="2018-03-31T00:00:00"/>
    <x v="0"/>
    <n v="4"/>
    <n v="31"/>
    <d v="1900-01-06T00:00:00"/>
    <x v="1"/>
    <s v="Ad H"/>
    <x v="1"/>
    <n v="692597"/>
  </r>
  <r>
    <d v="2018-03-31T00:00:00"/>
    <x v="0"/>
    <n v="4"/>
    <n v="31"/>
    <d v="1900-01-06T00:00:00"/>
    <x v="3"/>
    <s v="Ad H"/>
    <x v="1"/>
    <n v="445823"/>
  </r>
  <r>
    <d v="2018-03-31T00:00:00"/>
    <x v="0"/>
    <n v="4"/>
    <n v="31"/>
    <d v="1900-01-06T00:00:00"/>
    <x v="2"/>
    <s v="Ad H"/>
    <x v="1"/>
    <n v="252678"/>
  </r>
  <r>
    <d v="2018-03-31T00:00:00"/>
    <x v="0"/>
    <n v="4"/>
    <n v="31"/>
    <d v="1900-01-06T00:00:00"/>
    <x v="1"/>
    <s v="Ad I"/>
    <x v="1"/>
    <n v="551682"/>
  </r>
  <r>
    <d v="2018-03-31T00:00:00"/>
    <x v="0"/>
    <n v="4"/>
    <n v="31"/>
    <d v="1900-01-06T00:00:00"/>
    <x v="0"/>
    <s v="Ad I"/>
    <x v="1"/>
    <n v="551682"/>
  </r>
  <r>
    <d v="2018-03-31T00:00:00"/>
    <x v="0"/>
    <n v="4"/>
    <n v="31"/>
    <d v="1900-01-06T00:00:00"/>
    <x v="2"/>
    <s v="Ad I"/>
    <x v="1"/>
    <n v="339738"/>
  </r>
  <r>
    <d v="2018-03-31T00:00:00"/>
    <x v="0"/>
    <n v="4"/>
    <n v="31"/>
    <d v="1900-01-06T00:00:00"/>
    <x v="3"/>
    <s v="Ad I"/>
    <x v="1"/>
    <n v="211945"/>
  </r>
  <r>
    <d v="2018-03-31T00:00:00"/>
    <x v="0"/>
    <n v="4"/>
    <n v="31"/>
    <d v="1900-01-06T00:00:00"/>
    <x v="1"/>
    <s v="Ad J"/>
    <x v="2"/>
    <n v="108679"/>
  </r>
  <r>
    <d v="2018-03-31T00:00:00"/>
    <x v="0"/>
    <n v="4"/>
    <n v="31"/>
    <d v="1900-01-06T00:00:00"/>
    <x v="0"/>
    <s v="Ad J"/>
    <x v="2"/>
    <n v="108679"/>
  </r>
  <r>
    <d v="2018-03-31T00:00:00"/>
    <x v="0"/>
    <n v="4"/>
    <n v="31"/>
    <d v="1900-01-06T00:00:00"/>
    <x v="3"/>
    <s v="Ad J"/>
    <x v="2"/>
    <n v="68822"/>
  </r>
  <r>
    <d v="2018-03-31T00:00:00"/>
    <x v="0"/>
    <n v="4"/>
    <n v="31"/>
    <d v="1900-01-06T00:00:00"/>
    <x v="2"/>
    <s v="Ad J"/>
    <x v="2"/>
    <n v="39857"/>
  </r>
  <r>
    <d v="2018-03-31T00:00:00"/>
    <x v="0"/>
    <n v="4"/>
    <n v="31"/>
    <d v="1900-01-06T00:00:00"/>
    <x v="5"/>
    <s v="Ad J"/>
    <x v="2"/>
    <n v="7921"/>
  </r>
  <r>
    <d v="2018-03-31T00:00:00"/>
    <x v="0"/>
    <n v="4"/>
    <n v="31"/>
    <d v="1900-01-06T00:00:00"/>
    <x v="6"/>
    <s v="Ad J"/>
    <x v="2"/>
    <n v="1986"/>
  </r>
  <r>
    <d v="2018-03-31T00:00:00"/>
    <x v="0"/>
    <n v="4"/>
    <n v="31"/>
    <d v="1900-01-06T00:00:00"/>
    <x v="4"/>
    <s v="Ad J"/>
    <x v="2"/>
    <n v="334"/>
  </r>
  <r>
    <d v="2018-04-01T00:00:00"/>
    <x v="1"/>
    <n v="1"/>
    <n v="1"/>
    <d v="1899-12-31T00:00:00"/>
    <x v="0"/>
    <s v="Ad B"/>
    <x v="0"/>
    <n v="0"/>
  </r>
  <r>
    <d v="2018-04-01T00:00:00"/>
    <x v="1"/>
    <n v="1"/>
    <n v="1"/>
    <d v="1899-12-31T00:00:00"/>
    <x v="4"/>
    <s v="Ad B"/>
    <x v="0"/>
    <n v="0"/>
  </r>
  <r>
    <d v="2018-04-01T00:00:00"/>
    <x v="1"/>
    <n v="1"/>
    <n v="1"/>
    <d v="1899-12-31T00:00:00"/>
    <x v="3"/>
    <s v="Ad B"/>
    <x v="0"/>
    <n v="0"/>
  </r>
  <r>
    <d v="2018-04-01T00:00:00"/>
    <x v="1"/>
    <n v="1"/>
    <n v="1"/>
    <d v="1899-12-31T00:00:00"/>
    <x v="2"/>
    <s v="Ad B"/>
    <x v="0"/>
    <n v="0"/>
  </r>
  <r>
    <d v="2018-04-01T00:00:00"/>
    <x v="1"/>
    <n v="1"/>
    <n v="1"/>
    <d v="1899-12-31T00:00:00"/>
    <x v="0"/>
    <s v="Ad C"/>
    <x v="4"/>
    <n v="471857"/>
  </r>
  <r>
    <d v="2018-04-01T00:00:00"/>
    <x v="1"/>
    <n v="1"/>
    <n v="1"/>
    <d v="1899-12-31T00:00:00"/>
    <x v="1"/>
    <s v="Ad C"/>
    <x v="4"/>
    <n v="451707"/>
  </r>
  <r>
    <d v="2018-04-01T00:00:00"/>
    <x v="1"/>
    <n v="1"/>
    <n v="1"/>
    <d v="1899-12-31T00:00:00"/>
    <x v="3"/>
    <s v="Ad C"/>
    <x v="4"/>
    <n v="305475"/>
  </r>
  <r>
    <d v="2018-04-01T00:00:00"/>
    <x v="1"/>
    <n v="1"/>
    <n v="1"/>
    <d v="1899-12-31T00:00:00"/>
    <x v="2"/>
    <s v="Ad C"/>
    <x v="4"/>
    <n v="166382"/>
  </r>
  <r>
    <d v="2018-04-01T00:00:00"/>
    <x v="1"/>
    <n v="1"/>
    <n v="1"/>
    <d v="1899-12-31T00:00:00"/>
    <x v="5"/>
    <s v="Ad C"/>
    <x v="4"/>
    <n v="19736"/>
  </r>
  <r>
    <d v="2018-04-01T00:00:00"/>
    <x v="1"/>
    <n v="1"/>
    <n v="1"/>
    <d v="1899-12-31T00:00:00"/>
    <x v="6"/>
    <s v="Ad C"/>
    <x v="4"/>
    <n v="5981"/>
  </r>
  <r>
    <d v="2018-04-01T00:00:00"/>
    <x v="1"/>
    <n v="1"/>
    <n v="1"/>
    <d v="1899-12-31T00:00:00"/>
    <x v="4"/>
    <s v="Ad C"/>
    <x v="4"/>
    <n v="971"/>
  </r>
  <r>
    <d v="2018-04-01T00:00:00"/>
    <x v="1"/>
    <n v="1"/>
    <n v="1"/>
    <d v="1899-12-31T00:00:00"/>
    <x v="2"/>
    <s v="Ad D"/>
    <x v="3"/>
    <n v="0"/>
  </r>
  <r>
    <d v="2018-04-01T00:00:00"/>
    <x v="1"/>
    <n v="1"/>
    <n v="1"/>
    <d v="1899-12-31T00:00:00"/>
    <x v="3"/>
    <s v="Ad D"/>
    <x v="3"/>
    <n v="0"/>
  </r>
  <r>
    <d v="2018-04-01T00:00:00"/>
    <x v="1"/>
    <n v="1"/>
    <n v="1"/>
    <d v="1899-12-31T00:00:00"/>
    <x v="4"/>
    <s v="Ad D"/>
    <x v="3"/>
    <n v="0"/>
  </r>
  <r>
    <d v="2018-04-01T00:00:00"/>
    <x v="1"/>
    <n v="1"/>
    <n v="1"/>
    <d v="1899-12-31T00:00:00"/>
    <x v="0"/>
    <s v="Ad D"/>
    <x v="3"/>
    <n v="0"/>
  </r>
  <r>
    <d v="2018-04-01T00:00:00"/>
    <x v="1"/>
    <n v="1"/>
    <n v="1"/>
    <d v="1899-12-31T00:00:00"/>
    <x v="1"/>
    <s v="Ad E"/>
    <x v="5"/>
    <n v="659899"/>
  </r>
  <r>
    <d v="2018-04-01T00:00:00"/>
    <x v="1"/>
    <n v="1"/>
    <n v="1"/>
    <d v="1899-12-31T00:00:00"/>
    <x v="0"/>
    <s v="Ad E"/>
    <x v="5"/>
    <n v="659899"/>
  </r>
  <r>
    <d v="2018-04-01T00:00:00"/>
    <x v="1"/>
    <n v="1"/>
    <n v="1"/>
    <d v="1899-12-31T00:00:00"/>
    <x v="2"/>
    <s v="Ad E"/>
    <x v="5"/>
    <n v="467602"/>
  </r>
  <r>
    <d v="2018-04-01T00:00:00"/>
    <x v="1"/>
    <n v="1"/>
    <n v="1"/>
    <d v="1899-12-31T00:00:00"/>
    <x v="3"/>
    <s v="Ad E"/>
    <x v="5"/>
    <n v="192297"/>
  </r>
  <r>
    <d v="2018-04-01T00:00:00"/>
    <x v="1"/>
    <n v="1"/>
    <n v="1"/>
    <d v="1899-12-31T00:00:00"/>
    <x v="6"/>
    <s v="Ad E"/>
    <x v="5"/>
    <n v="24209"/>
  </r>
  <r>
    <d v="2018-04-01T00:00:00"/>
    <x v="1"/>
    <n v="1"/>
    <n v="1"/>
    <d v="1899-12-31T00:00:00"/>
    <x v="5"/>
    <s v="Ad E"/>
    <x v="5"/>
    <n v="19582"/>
  </r>
  <r>
    <d v="2018-04-01T00:00:00"/>
    <x v="1"/>
    <n v="1"/>
    <n v="1"/>
    <d v="1899-12-31T00:00:00"/>
    <x v="4"/>
    <s v="Ad E"/>
    <x v="5"/>
    <n v="879"/>
  </r>
  <r>
    <d v="2018-04-01T00:00:00"/>
    <x v="1"/>
    <n v="1"/>
    <n v="1"/>
    <d v="1899-12-31T00:00:00"/>
    <x v="4"/>
    <s v="Ad G"/>
    <x v="3"/>
    <n v="0"/>
  </r>
  <r>
    <d v="2018-04-01T00:00:00"/>
    <x v="1"/>
    <n v="1"/>
    <n v="1"/>
    <d v="1899-12-31T00:00:00"/>
    <x v="0"/>
    <s v="Ad G"/>
    <x v="3"/>
    <n v="0"/>
  </r>
  <r>
    <d v="2018-04-01T00:00:00"/>
    <x v="1"/>
    <n v="1"/>
    <n v="1"/>
    <d v="1899-12-31T00:00:00"/>
    <x v="3"/>
    <s v="Ad G"/>
    <x v="3"/>
    <n v="0"/>
  </r>
  <r>
    <d v="2018-04-01T00:00:00"/>
    <x v="1"/>
    <n v="1"/>
    <n v="1"/>
    <d v="1899-12-31T00:00:00"/>
    <x v="2"/>
    <s v="Ad G"/>
    <x v="3"/>
    <n v="0"/>
  </r>
  <r>
    <d v="2018-04-01T00:00:00"/>
    <x v="1"/>
    <n v="1"/>
    <n v="1"/>
    <d v="1899-12-31T00:00:00"/>
    <x v="7"/>
    <s v="Ad G"/>
    <x v="3"/>
    <n v="0"/>
  </r>
  <r>
    <d v="2018-04-01T00:00:00"/>
    <x v="1"/>
    <n v="1"/>
    <n v="1"/>
    <d v="1899-12-31T00:00:00"/>
    <x v="3"/>
    <s v="Ad H"/>
    <x v="1"/>
    <n v="0"/>
  </r>
  <r>
    <d v="2018-04-01T00:00:00"/>
    <x v="1"/>
    <n v="1"/>
    <n v="1"/>
    <d v="1899-12-31T00:00:00"/>
    <x v="2"/>
    <s v="Ad H"/>
    <x v="1"/>
    <n v="0"/>
  </r>
  <r>
    <d v="2018-04-01T00:00:00"/>
    <x v="1"/>
    <n v="1"/>
    <n v="1"/>
    <d v="1899-12-31T00:00:00"/>
    <x v="0"/>
    <s v="Ad H"/>
    <x v="1"/>
    <n v="0"/>
  </r>
  <r>
    <d v="2018-04-01T00:00:00"/>
    <x v="1"/>
    <n v="1"/>
    <n v="1"/>
    <d v="1899-12-31T00:00:00"/>
    <x v="3"/>
    <s v="Ad I"/>
    <x v="1"/>
    <n v="0"/>
  </r>
  <r>
    <d v="2018-04-01T00:00:00"/>
    <x v="1"/>
    <n v="1"/>
    <n v="1"/>
    <d v="1899-12-31T00:00:00"/>
    <x v="2"/>
    <s v="Ad I"/>
    <x v="1"/>
    <n v="0"/>
  </r>
  <r>
    <d v="2018-04-01T00:00:00"/>
    <x v="1"/>
    <n v="1"/>
    <n v="1"/>
    <d v="1899-12-31T00:00:00"/>
    <x v="0"/>
    <s v="Ad I"/>
    <x v="1"/>
    <n v="0"/>
  </r>
  <r>
    <d v="2018-04-01T00:00:00"/>
    <x v="1"/>
    <n v="1"/>
    <n v="1"/>
    <d v="1899-12-31T00:00:00"/>
    <x v="4"/>
    <s v="Ad J"/>
    <x v="2"/>
    <n v="0"/>
  </r>
  <r>
    <d v="2018-04-01T00:00:00"/>
    <x v="1"/>
    <n v="1"/>
    <n v="1"/>
    <d v="1899-12-31T00:00:00"/>
    <x v="6"/>
    <s v="Ad J"/>
    <x v="2"/>
    <n v="0"/>
  </r>
  <r>
    <d v="2018-04-01T00:00:00"/>
    <x v="1"/>
    <n v="1"/>
    <n v="1"/>
    <d v="1899-12-31T00:00:00"/>
    <x v="0"/>
    <s v="Ad J"/>
    <x v="2"/>
    <n v="0"/>
  </r>
  <r>
    <d v="2018-04-01T00:00:00"/>
    <x v="1"/>
    <n v="1"/>
    <n v="1"/>
    <d v="1899-12-31T00:00:00"/>
    <x v="5"/>
    <s v="Ad J"/>
    <x v="2"/>
    <n v="0"/>
  </r>
  <r>
    <d v="2018-04-01T00:00:00"/>
    <x v="1"/>
    <n v="1"/>
    <n v="1"/>
    <d v="1899-12-31T00:00:00"/>
    <x v="3"/>
    <s v="Ad J"/>
    <x v="2"/>
    <n v="0"/>
  </r>
  <r>
    <d v="2018-04-01T00:00:00"/>
    <x v="1"/>
    <n v="1"/>
    <n v="1"/>
    <d v="1899-12-31T00:00:00"/>
    <x v="2"/>
    <s v="Ad J"/>
    <x v="2"/>
    <n v="0"/>
  </r>
  <r>
    <d v="2018-04-02T00:00:00"/>
    <x v="1"/>
    <n v="1"/>
    <n v="2"/>
    <d v="1900-01-01T00:00:00"/>
    <x v="0"/>
    <s v="Ad B"/>
    <x v="0"/>
    <n v="0"/>
  </r>
  <r>
    <d v="2018-04-02T00:00:00"/>
    <x v="1"/>
    <n v="1"/>
    <n v="2"/>
    <d v="1900-01-01T00:00:00"/>
    <x v="4"/>
    <s v="Ad B"/>
    <x v="0"/>
    <n v="0"/>
  </r>
  <r>
    <d v="2018-04-02T00:00:00"/>
    <x v="1"/>
    <n v="1"/>
    <n v="2"/>
    <d v="1900-01-01T00:00:00"/>
    <x v="3"/>
    <s v="Ad B"/>
    <x v="0"/>
    <n v="0"/>
  </r>
  <r>
    <d v="2018-04-02T00:00:00"/>
    <x v="1"/>
    <n v="1"/>
    <n v="2"/>
    <d v="1900-01-01T00:00:00"/>
    <x v="2"/>
    <s v="Ad B"/>
    <x v="0"/>
    <n v="0"/>
  </r>
  <r>
    <d v="2018-04-02T00:00:00"/>
    <x v="1"/>
    <n v="1"/>
    <n v="2"/>
    <d v="1900-01-01T00:00:00"/>
    <x v="0"/>
    <s v="Ad C"/>
    <x v="4"/>
    <n v="593665"/>
  </r>
  <r>
    <d v="2018-04-02T00:00:00"/>
    <x v="1"/>
    <n v="1"/>
    <n v="2"/>
    <d v="1900-01-01T00:00:00"/>
    <x v="1"/>
    <s v="Ad C"/>
    <x v="4"/>
    <n v="565624"/>
  </r>
  <r>
    <d v="2018-04-02T00:00:00"/>
    <x v="1"/>
    <n v="1"/>
    <n v="2"/>
    <d v="1900-01-01T00:00:00"/>
    <x v="3"/>
    <s v="Ad C"/>
    <x v="4"/>
    <n v="369939"/>
  </r>
  <r>
    <d v="2018-04-02T00:00:00"/>
    <x v="1"/>
    <n v="1"/>
    <n v="2"/>
    <d v="1900-01-01T00:00:00"/>
    <x v="2"/>
    <s v="Ad C"/>
    <x v="4"/>
    <n v="223726"/>
  </r>
  <r>
    <d v="2018-04-02T00:00:00"/>
    <x v="1"/>
    <n v="1"/>
    <n v="2"/>
    <d v="1900-01-01T00:00:00"/>
    <x v="5"/>
    <s v="Ad C"/>
    <x v="4"/>
    <n v="24989"/>
  </r>
  <r>
    <d v="2018-04-02T00:00:00"/>
    <x v="1"/>
    <n v="1"/>
    <n v="2"/>
    <d v="1900-01-01T00:00:00"/>
    <x v="6"/>
    <s v="Ad C"/>
    <x v="4"/>
    <n v="8045"/>
  </r>
  <r>
    <d v="2018-04-02T00:00:00"/>
    <x v="1"/>
    <n v="1"/>
    <n v="2"/>
    <d v="1900-01-01T00:00:00"/>
    <x v="4"/>
    <s v="Ad C"/>
    <x v="4"/>
    <n v="1447"/>
  </r>
  <r>
    <d v="2018-04-02T00:00:00"/>
    <x v="1"/>
    <n v="1"/>
    <n v="2"/>
    <d v="1900-01-01T00:00:00"/>
    <x v="2"/>
    <s v="Ad D"/>
    <x v="3"/>
    <n v="0"/>
  </r>
  <r>
    <d v="2018-04-02T00:00:00"/>
    <x v="1"/>
    <n v="1"/>
    <n v="2"/>
    <d v="1900-01-01T00:00:00"/>
    <x v="3"/>
    <s v="Ad D"/>
    <x v="3"/>
    <n v="0"/>
  </r>
  <r>
    <d v="2018-04-02T00:00:00"/>
    <x v="1"/>
    <n v="1"/>
    <n v="2"/>
    <d v="1900-01-01T00:00:00"/>
    <x v="4"/>
    <s v="Ad D"/>
    <x v="3"/>
    <n v="0"/>
  </r>
  <r>
    <d v="2018-04-02T00:00:00"/>
    <x v="1"/>
    <n v="1"/>
    <n v="2"/>
    <d v="1900-01-01T00:00:00"/>
    <x v="0"/>
    <s v="Ad D"/>
    <x v="3"/>
    <n v="0"/>
  </r>
  <r>
    <d v="2018-04-02T00:00:00"/>
    <x v="1"/>
    <n v="1"/>
    <n v="2"/>
    <d v="1900-01-01T00:00:00"/>
    <x v="1"/>
    <s v="Ad E"/>
    <x v="5"/>
    <n v="578431"/>
  </r>
  <r>
    <d v="2018-04-02T00:00:00"/>
    <x v="1"/>
    <n v="1"/>
    <n v="2"/>
    <d v="1900-01-01T00:00:00"/>
    <x v="0"/>
    <s v="Ad E"/>
    <x v="5"/>
    <n v="578431"/>
  </r>
  <r>
    <d v="2018-04-02T00:00:00"/>
    <x v="1"/>
    <n v="1"/>
    <n v="2"/>
    <d v="1900-01-01T00:00:00"/>
    <x v="2"/>
    <s v="Ad E"/>
    <x v="5"/>
    <n v="372360"/>
  </r>
  <r>
    <d v="2018-04-02T00:00:00"/>
    <x v="1"/>
    <n v="1"/>
    <n v="2"/>
    <d v="1900-01-01T00:00:00"/>
    <x v="3"/>
    <s v="Ad E"/>
    <x v="5"/>
    <n v="206071"/>
  </r>
  <r>
    <d v="2018-04-02T00:00:00"/>
    <x v="1"/>
    <n v="1"/>
    <n v="2"/>
    <d v="1900-01-01T00:00:00"/>
    <x v="5"/>
    <s v="Ad E"/>
    <x v="5"/>
    <n v="23315"/>
  </r>
  <r>
    <d v="2018-04-02T00:00:00"/>
    <x v="1"/>
    <n v="1"/>
    <n v="2"/>
    <d v="1900-01-01T00:00:00"/>
    <x v="6"/>
    <s v="Ad E"/>
    <x v="5"/>
    <n v="22853"/>
  </r>
  <r>
    <d v="2018-04-02T00:00:00"/>
    <x v="1"/>
    <n v="1"/>
    <n v="2"/>
    <d v="1900-01-01T00:00:00"/>
    <x v="4"/>
    <s v="Ad E"/>
    <x v="5"/>
    <n v="973"/>
  </r>
  <r>
    <d v="2018-04-02T00:00:00"/>
    <x v="1"/>
    <n v="1"/>
    <n v="2"/>
    <d v="1900-01-01T00:00:00"/>
    <x v="0"/>
    <s v="Ad F"/>
    <x v="5"/>
    <n v="430242"/>
  </r>
  <r>
    <d v="2018-04-02T00:00:00"/>
    <x v="1"/>
    <n v="1"/>
    <n v="2"/>
    <d v="1900-01-01T00:00:00"/>
    <x v="1"/>
    <s v="Ad F"/>
    <x v="5"/>
    <n v="430075"/>
  </r>
  <r>
    <d v="2018-04-02T00:00:00"/>
    <x v="1"/>
    <n v="1"/>
    <n v="2"/>
    <d v="1900-01-01T00:00:00"/>
    <x v="2"/>
    <s v="Ad F"/>
    <x v="5"/>
    <n v="233734"/>
  </r>
  <r>
    <d v="2018-04-02T00:00:00"/>
    <x v="1"/>
    <n v="1"/>
    <n v="2"/>
    <d v="1900-01-01T00:00:00"/>
    <x v="3"/>
    <s v="Ad F"/>
    <x v="5"/>
    <n v="196509"/>
  </r>
  <r>
    <d v="2018-04-02T00:00:00"/>
    <x v="1"/>
    <n v="1"/>
    <n v="2"/>
    <d v="1900-01-01T00:00:00"/>
    <x v="4"/>
    <s v="Ad F"/>
    <x v="5"/>
    <n v="883"/>
  </r>
  <r>
    <d v="2018-04-02T00:00:00"/>
    <x v="1"/>
    <n v="1"/>
    <n v="2"/>
    <d v="1900-01-01T00:00:00"/>
    <x v="4"/>
    <s v="Ad G"/>
    <x v="3"/>
    <n v="0"/>
  </r>
  <r>
    <d v="2018-04-02T00:00:00"/>
    <x v="1"/>
    <n v="1"/>
    <n v="2"/>
    <d v="1900-01-01T00:00:00"/>
    <x v="0"/>
    <s v="Ad G"/>
    <x v="3"/>
    <n v="0"/>
  </r>
  <r>
    <d v="2018-04-02T00:00:00"/>
    <x v="1"/>
    <n v="1"/>
    <n v="2"/>
    <d v="1900-01-01T00:00:00"/>
    <x v="3"/>
    <s v="Ad G"/>
    <x v="3"/>
    <n v="0"/>
  </r>
  <r>
    <d v="2018-04-02T00:00:00"/>
    <x v="1"/>
    <n v="1"/>
    <n v="2"/>
    <d v="1900-01-01T00:00:00"/>
    <x v="2"/>
    <s v="Ad G"/>
    <x v="3"/>
    <n v="0"/>
  </r>
  <r>
    <d v="2018-04-02T00:00:00"/>
    <x v="1"/>
    <n v="1"/>
    <n v="2"/>
    <d v="1900-01-01T00:00:00"/>
    <x v="7"/>
    <s v="Ad G"/>
    <x v="3"/>
    <n v="0"/>
  </r>
  <r>
    <d v="2018-04-02T00:00:00"/>
    <x v="1"/>
    <n v="1"/>
    <n v="2"/>
    <d v="1900-01-01T00:00:00"/>
    <x v="3"/>
    <s v="Ad H"/>
    <x v="1"/>
    <n v="0"/>
  </r>
  <r>
    <d v="2018-04-02T00:00:00"/>
    <x v="1"/>
    <n v="1"/>
    <n v="2"/>
    <d v="1900-01-01T00:00:00"/>
    <x v="2"/>
    <s v="Ad H"/>
    <x v="1"/>
    <n v="0"/>
  </r>
  <r>
    <d v="2018-04-02T00:00:00"/>
    <x v="1"/>
    <n v="1"/>
    <n v="2"/>
    <d v="1900-01-01T00:00:00"/>
    <x v="0"/>
    <s v="Ad H"/>
    <x v="1"/>
    <n v="0"/>
  </r>
  <r>
    <d v="2018-04-02T00:00:00"/>
    <x v="1"/>
    <n v="1"/>
    <n v="2"/>
    <d v="1900-01-01T00:00:00"/>
    <x v="3"/>
    <s v="Ad I"/>
    <x v="1"/>
    <n v="0"/>
  </r>
  <r>
    <d v="2018-04-02T00:00:00"/>
    <x v="1"/>
    <n v="1"/>
    <n v="2"/>
    <d v="1900-01-01T00:00:00"/>
    <x v="2"/>
    <s v="Ad I"/>
    <x v="1"/>
    <n v="0"/>
  </r>
  <r>
    <d v="2018-04-02T00:00:00"/>
    <x v="1"/>
    <n v="1"/>
    <n v="2"/>
    <d v="1900-01-01T00:00:00"/>
    <x v="0"/>
    <s v="Ad I"/>
    <x v="1"/>
    <n v="0"/>
  </r>
  <r>
    <d v="2018-04-02T00:00:00"/>
    <x v="1"/>
    <n v="1"/>
    <n v="2"/>
    <d v="1900-01-01T00:00:00"/>
    <x v="4"/>
    <s v="Ad J"/>
    <x v="2"/>
    <n v="0"/>
  </r>
  <r>
    <d v="2018-04-02T00:00:00"/>
    <x v="1"/>
    <n v="1"/>
    <n v="2"/>
    <d v="1900-01-01T00:00:00"/>
    <x v="6"/>
    <s v="Ad J"/>
    <x v="2"/>
    <n v="0"/>
  </r>
  <r>
    <d v="2018-04-02T00:00:00"/>
    <x v="1"/>
    <n v="1"/>
    <n v="2"/>
    <d v="1900-01-01T00:00:00"/>
    <x v="0"/>
    <s v="Ad J"/>
    <x v="2"/>
    <n v="0"/>
  </r>
  <r>
    <d v="2018-04-02T00:00:00"/>
    <x v="1"/>
    <n v="1"/>
    <n v="2"/>
    <d v="1900-01-01T00:00:00"/>
    <x v="5"/>
    <s v="Ad J"/>
    <x v="2"/>
    <n v="0"/>
  </r>
  <r>
    <d v="2018-04-02T00:00:00"/>
    <x v="1"/>
    <n v="1"/>
    <n v="2"/>
    <d v="1900-01-01T00:00:00"/>
    <x v="3"/>
    <s v="Ad J"/>
    <x v="2"/>
    <n v="0"/>
  </r>
  <r>
    <d v="2018-04-02T00:00:00"/>
    <x v="1"/>
    <n v="1"/>
    <n v="2"/>
    <d v="1900-01-01T00:00:00"/>
    <x v="2"/>
    <s v="Ad J"/>
    <x v="2"/>
    <n v="0"/>
  </r>
  <r>
    <d v="2018-04-03T00:00:00"/>
    <x v="1"/>
    <n v="1"/>
    <n v="3"/>
    <d v="1900-01-02T00:00:00"/>
    <x v="0"/>
    <s v="Ad B"/>
    <x v="0"/>
    <n v="0"/>
  </r>
  <r>
    <d v="2018-04-03T00:00:00"/>
    <x v="1"/>
    <n v="1"/>
    <n v="3"/>
    <d v="1900-01-02T00:00:00"/>
    <x v="4"/>
    <s v="Ad B"/>
    <x v="0"/>
    <n v="0"/>
  </r>
  <r>
    <d v="2018-04-03T00:00:00"/>
    <x v="1"/>
    <n v="1"/>
    <n v="3"/>
    <d v="1900-01-02T00:00:00"/>
    <x v="3"/>
    <s v="Ad B"/>
    <x v="0"/>
    <n v="0"/>
  </r>
  <r>
    <d v="2018-04-03T00:00:00"/>
    <x v="1"/>
    <n v="1"/>
    <n v="3"/>
    <d v="1900-01-02T00:00:00"/>
    <x v="2"/>
    <s v="Ad B"/>
    <x v="0"/>
    <n v="0"/>
  </r>
  <r>
    <d v="2018-04-03T00:00:00"/>
    <x v="1"/>
    <n v="1"/>
    <n v="3"/>
    <d v="1900-01-02T00:00:00"/>
    <x v="0"/>
    <s v="Ad C"/>
    <x v="4"/>
    <n v="530556"/>
  </r>
  <r>
    <d v="2018-04-03T00:00:00"/>
    <x v="1"/>
    <n v="1"/>
    <n v="3"/>
    <d v="1900-01-02T00:00:00"/>
    <x v="1"/>
    <s v="Ad C"/>
    <x v="4"/>
    <n v="523510"/>
  </r>
  <r>
    <d v="2018-04-03T00:00:00"/>
    <x v="1"/>
    <n v="1"/>
    <n v="3"/>
    <d v="1900-01-02T00:00:00"/>
    <x v="3"/>
    <s v="Ad C"/>
    <x v="4"/>
    <n v="308681"/>
  </r>
  <r>
    <d v="2018-04-03T00:00:00"/>
    <x v="1"/>
    <n v="1"/>
    <n v="3"/>
    <d v="1900-01-02T00:00:00"/>
    <x v="2"/>
    <s v="Ad C"/>
    <x v="4"/>
    <n v="221875"/>
  </r>
  <r>
    <d v="2018-04-03T00:00:00"/>
    <x v="1"/>
    <n v="1"/>
    <n v="3"/>
    <d v="1900-01-02T00:00:00"/>
    <x v="5"/>
    <s v="Ad C"/>
    <x v="4"/>
    <n v="21510"/>
  </r>
  <r>
    <d v="2018-04-03T00:00:00"/>
    <x v="1"/>
    <n v="1"/>
    <n v="3"/>
    <d v="1900-01-02T00:00:00"/>
    <x v="6"/>
    <s v="Ad C"/>
    <x v="4"/>
    <n v="8447"/>
  </r>
  <r>
    <d v="2018-04-03T00:00:00"/>
    <x v="1"/>
    <n v="1"/>
    <n v="3"/>
    <d v="1900-01-02T00:00:00"/>
    <x v="4"/>
    <s v="Ad C"/>
    <x v="4"/>
    <n v="1462"/>
  </r>
  <r>
    <d v="2018-04-03T00:00:00"/>
    <x v="1"/>
    <n v="1"/>
    <n v="3"/>
    <d v="1900-01-02T00:00:00"/>
    <x v="2"/>
    <s v="Ad D"/>
    <x v="3"/>
    <n v="0"/>
  </r>
  <r>
    <d v="2018-04-03T00:00:00"/>
    <x v="1"/>
    <n v="1"/>
    <n v="3"/>
    <d v="1900-01-02T00:00:00"/>
    <x v="3"/>
    <s v="Ad D"/>
    <x v="3"/>
    <n v="0"/>
  </r>
  <r>
    <d v="2018-04-03T00:00:00"/>
    <x v="1"/>
    <n v="1"/>
    <n v="3"/>
    <d v="1900-01-02T00:00:00"/>
    <x v="4"/>
    <s v="Ad D"/>
    <x v="3"/>
    <n v="0"/>
  </r>
  <r>
    <d v="2018-04-03T00:00:00"/>
    <x v="1"/>
    <n v="1"/>
    <n v="3"/>
    <d v="1900-01-02T00:00:00"/>
    <x v="0"/>
    <s v="Ad D"/>
    <x v="3"/>
    <n v="0"/>
  </r>
  <r>
    <d v="2018-04-03T00:00:00"/>
    <x v="1"/>
    <n v="1"/>
    <n v="3"/>
    <d v="1900-01-02T00:00:00"/>
    <x v="1"/>
    <s v="Ad E"/>
    <x v="5"/>
    <n v="401473"/>
  </r>
  <r>
    <d v="2018-04-03T00:00:00"/>
    <x v="1"/>
    <n v="1"/>
    <n v="3"/>
    <d v="1900-01-02T00:00:00"/>
    <x v="0"/>
    <s v="Ad E"/>
    <x v="5"/>
    <n v="401473"/>
  </r>
  <r>
    <d v="2018-04-03T00:00:00"/>
    <x v="1"/>
    <n v="1"/>
    <n v="3"/>
    <d v="1900-01-02T00:00:00"/>
    <x v="2"/>
    <s v="Ad E"/>
    <x v="5"/>
    <n v="243019"/>
  </r>
  <r>
    <d v="2018-04-03T00:00:00"/>
    <x v="1"/>
    <n v="1"/>
    <n v="3"/>
    <d v="1900-01-02T00:00:00"/>
    <x v="3"/>
    <s v="Ad E"/>
    <x v="5"/>
    <n v="158454"/>
  </r>
  <r>
    <d v="2018-04-03T00:00:00"/>
    <x v="1"/>
    <n v="1"/>
    <n v="3"/>
    <d v="1900-01-02T00:00:00"/>
    <x v="5"/>
    <s v="Ad E"/>
    <x v="5"/>
    <n v="19524"/>
  </r>
  <r>
    <d v="2018-04-03T00:00:00"/>
    <x v="1"/>
    <n v="1"/>
    <n v="3"/>
    <d v="1900-01-02T00:00:00"/>
    <x v="6"/>
    <s v="Ad E"/>
    <x v="5"/>
    <n v="15440"/>
  </r>
  <r>
    <d v="2018-04-03T00:00:00"/>
    <x v="1"/>
    <n v="1"/>
    <n v="3"/>
    <d v="1900-01-02T00:00:00"/>
    <x v="4"/>
    <s v="Ad E"/>
    <x v="5"/>
    <n v="823"/>
  </r>
  <r>
    <d v="2018-04-03T00:00:00"/>
    <x v="1"/>
    <n v="1"/>
    <n v="3"/>
    <d v="1900-01-02T00:00:00"/>
    <x v="1"/>
    <s v="Ad F"/>
    <x v="5"/>
    <n v="533124"/>
  </r>
  <r>
    <d v="2018-04-03T00:00:00"/>
    <x v="1"/>
    <n v="1"/>
    <n v="3"/>
    <d v="1900-01-02T00:00:00"/>
    <x v="0"/>
    <s v="Ad F"/>
    <x v="5"/>
    <n v="533124"/>
  </r>
  <r>
    <d v="2018-04-03T00:00:00"/>
    <x v="1"/>
    <n v="1"/>
    <n v="3"/>
    <d v="1900-01-02T00:00:00"/>
    <x v="2"/>
    <s v="Ad F"/>
    <x v="5"/>
    <n v="297987"/>
  </r>
  <r>
    <d v="2018-04-03T00:00:00"/>
    <x v="1"/>
    <n v="1"/>
    <n v="3"/>
    <d v="1900-01-02T00:00:00"/>
    <x v="3"/>
    <s v="Ad F"/>
    <x v="5"/>
    <n v="235137"/>
  </r>
  <r>
    <d v="2018-04-03T00:00:00"/>
    <x v="1"/>
    <n v="1"/>
    <n v="3"/>
    <d v="1900-01-02T00:00:00"/>
    <x v="4"/>
    <s v="Ad F"/>
    <x v="5"/>
    <n v="1290"/>
  </r>
  <r>
    <d v="2018-04-03T00:00:00"/>
    <x v="1"/>
    <n v="1"/>
    <n v="3"/>
    <d v="1900-01-02T00:00:00"/>
    <x v="4"/>
    <s v="Ad G"/>
    <x v="3"/>
    <n v="0"/>
  </r>
  <r>
    <d v="2018-04-03T00:00:00"/>
    <x v="1"/>
    <n v="1"/>
    <n v="3"/>
    <d v="1900-01-02T00:00:00"/>
    <x v="0"/>
    <s v="Ad G"/>
    <x v="3"/>
    <n v="0"/>
  </r>
  <r>
    <d v="2018-04-03T00:00:00"/>
    <x v="1"/>
    <n v="1"/>
    <n v="3"/>
    <d v="1900-01-02T00:00:00"/>
    <x v="3"/>
    <s v="Ad G"/>
    <x v="3"/>
    <n v="0"/>
  </r>
  <r>
    <d v="2018-04-03T00:00:00"/>
    <x v="1"/>
    <n v="1"/>
    <n v="3"/>
    <d v="1900-01-02T00:00:00"/>
    <x v="2"/>
    <s v="Ad G"/>
    <x v="3"/>
    <n v="0"/>
  </r>
  <r>
    <d v="2018-04-03T00:00:00"/>
    <x v="1"/>
    <n v="1"/>
    <n v="3"/>
    <d v="1900-01-02T00:00:00"/>
    <x v="7"/>
    <s v="Ad G"/>
    <x v="3"/>
    <n v="0"/>
  </r>
  <r>
    <d v="2018-04-03T00:00:00"/>
    <x v="1"/>
    <n v="1"/>
    <n v="3"/>
    <d v="1900-01-02T00:00:00"/>
    <x v="3"/>
    <s v="Ad H"/>
    <x v="1"/>
    <n v="0"/>
  </r>
  <r>
    <d v="2018-04-03T00:00:00"/>
    <x v="1"/>
    <n v="1"/>
    <n v="3"/>
    <d v="1900-01-02T00:00:00"/>
    <x v="2"/>
    <s v="Ad H"/>
    <x v="1"/>
    <n v="0"/>
  </r>
  <r>
    <d v="2018-04-03T00:00:00"/>
    <x v="1"/>
    <n v="1"/>
    <n v="3"/>
    <d v="1900-01-02T00:00:00"/>
    <x v="0"/>
    <s v="Ad H"/>
    <x v="1"/>
    <n v="0"/>
  </r>
  <r>
    <d v="2018-04-03T00:00:00"/>
    <x v="1"/>
    <n v="1"/>
    <n v="3"/>
    <d v="1900-01-02T00:00:00"/>
    <x v="3"/>
    <s v="Ad I"/>
    <x v="1"/>
    <n v="0"/>
  </r>
  <r>
    <d v="2018-04-03T00:00:00"/>
    <x v="1"/>
    <n v="1"/>
    <n v="3"/>
    <d v="1900-01-02T00:00:00"/>
    <x v="2"/>
    <s v="Ad I"/>
    <x v="1"/>
    <n v="0"/>
  </r>
  <r>
    <d v="2018-04-03T00:00:00"/>
    <x v="1"/>
    <n v="1"/>
    <n v="3"/>
    <d v="1900-01-02T00:00:00"/>
    <x v="0"/>
    <s v="Ad I"/>
    <x v="1"/>
    <n v="0"/>
  </r>
  <r>
    <d v="2018-04-03T00:00:00"/>
    <x v="1"/>
    <n v="1"/>
    <n v="3"/>
    <d v="1900-01-02T00:00:00"/>
    <x v="4"/>
    <s v="Ad J"/>
    <x v="2"/>
    <n v="0"/>
  </r>
  <r>
    <d v="2018-04-03T00:00:00"/>
    <x v="1"/>
    <n v="1"/>
    <n v="3"/>
    <d v="1900-01-02T00:00:00"/>
    <x v="6"/>
    <s v="Ad J"/>
    <x v="2"/>
    <n v="0"/>
  </r>
  <r>
    <d v="2018-04-03T00:00:00"/>
    <x v="1"/>
    <n v="1"/>
    <n v="3"/>
    <d v="1900-01-02T00:00:00"/>
    <x v="0"/>
    <s v="Ad J"/>
    <x v="2"/>
    <n v="0"/>
  </r>
  <r>
    <d v="2018-04-03T00:00:00"/>
    <x v="1"/>
    <n v="1"/>
    <n v="3"/>
    <d v="1900-01-02T00:00:00"/>
    <x v="5"/>
    <s v="Ad J"/>
    <x v="2"/>
    <n v="0"/>
  </r>
  <r>
    <d v="2018-04-03T00:00:00"/>
    <x v="1"/>
    <n v="1"/>
    <n v="3"/>
    <d v="1900-01-02T00:00:00"/>
    <x v="3"/>
    <s v="Ad J"/>
    <x v="2"/>
    <n v="0"/>
  </r>
  <r>
    <d v="2018-04-03T00:00:00"/>
    <x v="1"/>
    <n v="1"/>
    <n v="3"/>
    <d v="1900-01-02T00:00:00"/>
    <x v="2"/>
    <s v="Ad J"/>
    <x v="2"/>
    <n v="0"/>
  </r>
  <r>
    <d v="2018-04-04T00:00:00"/>
    <x v="1"/>
    <n v="1"/>
    <n v="4"/>
    <d v="1900-01-03T00:00:00"/>
    <x v="0"/>
    <s v="Ad B"/>
    <x v="0"/>
    <n v="0"/>
  </r>
  <r>
    <d v="2018-04-04T00:00:00"/>
    <x v="1"/>
    <n v="1"/>
    <n v="4"/>
    <d v="1900-01-03T00:00:00"/>
    <x v="4"/>
    <s v="Ad B"/>
    <x v="0"/>
    <n v="0"/>
  </r>
  <r>
    <d v="2018-04-04T00:00:00"/>
    <x v="1"/>
    <n v="1"/>
    <n v="4"/>
    <d v="1900-01-03T00:00:00"/>
    <x v="3"/>
    <s v="Ad B"/>
    <x v="0"/>
    <n v="0"/>
  </r>
  <r>
    <d v="2018-04-04T00:00:00"/>
    <x v="1"/>
    <n v="1"/>
    <n v="4"/>
    <d v="1900-01-03T00:00:00"/>
    <x v="2"/>
    <s v="Ad B"/>
    <x v="0"/>
    <n v="0"/>
  </r>
  <r>
    <d v="2018-04-04T00:00:00"/>
    <x v="1"/>
    <n v="1"/>
    <n v="4"/>
    <d v="1900-01-03T00:00:00"/>
    <x v="0"/>
    <s v="Ad C"/>
    <x v="4"/>
    <n v="486210"/>
  </r>
  <r>
    <d v="2018-04-04T00:00:00"/>
    <x v="1"/>
    <n v="1"/>
    <n v="4"/>
    <d v="1900-01-03T00:00:00"/>
    <x v="1"/>
    <s v="Ad C"/>
    <x v="4"/>
    <n v="486210"/>
  </r>
  <r>
    <d v="2018-04-04T00:00:00"/>
    <x v="1"/>
    <n v="1"/>
    <n v="4"/>
    <d v="1900-01-03T00:00:00"/>
    <x v="3"/>
    <s v="Ad C"/>
    <x v="4"/>
    <n v="310726"/>
  </r>
  <r>
    <d v="2018-04-04T00:00:00"/>
    <x v="1"/>
    <n v="1"/>
    <n v="4"/>
    <d v="1900-01-03T00:00:00"/>
    <x v="2"/>
    <s v="Ad C"/>
    <x v="4"/>
    <n v="175484"/>
  </r>
  <r>
    <d v="2018-04-04T00:00:00"/>
    <x v="1"/>
    <n v="1"/>
    <n v="4"/>
    <d v="1900-01-03T00:00:00"/>
    <x v="5"/>
    <s v="Ad C"/>
    <x v="4"/>
    <n v="22236"/>
  </r>
  <r>
    <d v="2018-04-04T00:00:00"/>
    <x v="1"/>
    <n v="1"/>
    <n v="4"/>
    <d v="1900-01-03T00:00:00"/>
    <x v="6"/>
    <s v="Ad C"/>
    <x v="4"/>
    <n v="6991"/>
  </r>
  <r>
    <d v="2018-04-04T00:00:00"/>
    <x v="1"/>
    <n v="1"/>
    <n v="4"/>
    <d v="1900-01-03T00:00:00"/>
    <x v="4"/>
    <s v="Ad C"/>
    <x v="4"/>
    <n v="1536"/>
  </r>
  <r>
    <d v="2018-04-04T00:00:00"/>
    <x v="1"/>
    <n v="1"/>
    <n v="4"/>
    <d v="1900-01-03T00:00:00"/>
    <x v="2"/>
    <s v="Ad D"/>
    <x v="3"/>
    <n v="0"/>
  </r>
  <r>
    <d v="2018-04-04T00:00:00"/>
    <x v="1"/>
    <n v="1"/>
    <n v="4"/>
    <d v="1900-01-03T00:00:00"/>
    <x v="3"/>
    <s v="Ad D"/>
    <x v="3"/>
    <n v="0"/>
  </r>
  <r>
    <d v="2018-04-04T00:00:00"/>
    <x v="1"/>
    <n v="1"/>
    <n v="4"/>
    <d v="1900-01-03T00:00:00"/>
    <x v="4"/>
    <s v="Ad D"/>
    <x v="3"/>
    <n v="0"/>
  </r>
  <r>
    <d v="2018-04-04T00:00:00"/>
    <x v="1"/>
    <n v="1"/>
    <n v="4"/>
    <d v="1900-01-03T00:00:00"/>
    <x v="0"/>
    <s v="Ad D"/>
    <x v="3"/>
    <n v="0"/>
  </r>
  <r>
    <d v="2018-04-04T00:00:00"/>
    <x v="1"/>
    <n v="1"/>
    <n v="4"/>
    <d v="1900-01-03T00:00:00"/>
    <x v="0"/>
    <s v="Ad E"/>
    <x v="5"/>
    <n v="414805"/>
  </r>
  <r>
    <d v="2018-04-04T00:00:00"/>
    <x v="1"/>
    <n v="1"/>
    <n v="4"/>
    <d v="1900-01-03T00:00:00"/>
    <x v="1"/>
    <s v="Ad E"/>
    <x v="5"/>
    <n v="413049"/>
  </r>
  <r>
    <d v="2018-04-04T00:00:00"/>
    <x v="1"/>
    <n v="1"/>
    <n v="4"/>
    <d v="1900-01-03T00:00:00"/>
    <x v="2"/>
    <s v="Ad E"/>
    <x v="5"/>
    <n v="239017"/>
  </r>
  <r>
    <d v="2018-04-04T00:00:00"/>
    <x v="1"/>
    <n v="1"/>
    <n v="4"/>
    <d v="1900-01-03T00:00:00"/>
    <x v="3"/>
    <s v="Ad E"/>
    <x v="5"/>
    <n v="175788"/>
  </r>
  <r>
    <d v="2018-04-04T00:00:00"/>
    <x v="1"/>
    <n v="1"/>
    <n v="4"/>
    <d v="1900-01-03T00:00:00"/>
    <x v="5"/>
    <s v="Ad E"/>
    <x v="5"/>
    <n v="21327"/>
  </r>
  <r>
    <d v="2018-04-04T00:00:00"/>
    <x v="1"/>
    <n v="1"/>
    <n v="4"/>
    <d v="1900-01-03T00:00:00"/>
    <x v="6"/>
    <s v="Ad E"/>
    <x v="5"/>
    <n v="16951"/>
  </r>
  <r>
    <d v="2018-04-04T00:00:00"/>
    <x v="1"/>
    <n v="1"/>
    <n v="4"/>
    <d v="1900-01-03T00:00:00"/>
    <x v="4"/>
    <s v="Ad E"/>
    <x v="5"/>
    <n v="1039"/>
  </r>
  <r>
    <d v="2018-04-04T00:00:00"/>
    <x v="1"/>
    <n v="1"/>
    <n v="4"/>
    <d v="1900-01-03T00:00:00"/>
    <x v="0"/>
    <s v="Ad F"/>
    <x v="5"/>
    <n v="428391"/>
  </r>
  <r>
    <d v="2018-04-04T00:00:00"/>
    <x v="1"/>
    <n v="1"/>
    <n v="4"/>
    <d v="1900-01-03T00:00:00"/>
    <x v="1"/>
    <s v="Ad F"/>
    <x v="5"/>
    <n v="428088"/>
  </r>
  <r>
    <d v="2018-04-04T00:00:00"/>
    <x v="1"/>
    <n v="1"/>
    <n v="4"/>
    <d v="1900-01-03T00:00:00"/>
    <x v="3"/>
    <s v="Ad F"/>
    <x v="5"/>
    <n v="217263"/>
  </r>
  <r>
    <d v="2018-04-04T00:00:00"/>
    <x v="1"/>
    <n v="1"/>
    <n v="4"/>
    <d v="1900-01-03T00:00:00"/>
    <x v="2"/>
    <s v="Ad F"/>
    <x v="5"/>
    <n v="211129"/>
  </r>
  <r>
    <d v="2018-04-04T00:00:00"/>
    <x v="1"/>
    <n v="1"/>
    <n v="4"/>
    <d v="1900-01-03T00:00:00"/>
    <x v="4"/>
    <s v="Ad F"/>
    <x v="5"/>
    <n v="1248"/>
  </r>
  <r>
    <d v="2018-04-04T00:00:00"/>
    <x v="1"/>
    <n v="1"/>
    <n v="4"/>
    <d v="1900-01-03T00:00:00"/>
    <x v="4"/>
    <s v="Ad G"/>
    <x v="3"/>
    <n v="0"/>
  </r>
  <r>
    <d v="2018-04-04T00:00:00"/>
    <x v="1"/>
    <n v="1"/>
    <n v="4"/>
    <d v="1900-01-03T00:00:00"/>
    <x v="0"/>
    <s v="Ad G"/>
    <x v="3"/>
    <n v="0"/>
  </r>
  <r>
    <d v="2018-04-04T00:00:00"/>
    <x v="1"/>
    <n v="1"/>
    <n v="4"/>
    <d v="1900-01-03T00:00:00"/>
    <x v="3"/>
    <s v="Ad G"/>
    <x v="3"/>
    <n v="0"/>
  </r>
  <r>
    <d v="2018-04-04T00:00:00"/>
    <x v="1"/>
    <n v="1"/>
    <n v="4"/>
    <d v="1900-01-03T00:00:00"/>
    <x v="2"/>
    <s v="Ad G"/>
    <x v="3"/>
    <n v="0"/>
  </r>
  <r>
    <d v="2018-04-04T00:00:00"/>
    <x v="1"/>
    <n v="1"/>
    <n v="4"/>
    <d v="1900-01-03T00:00:00"/>
    <x v="7"/>
    <s v="Ad G"/>
    <x v="3"/>
    <n v="0"/>
  </r>
  <r>
    <d v="2018-04-04T00:00:00"/>
    <x v="1"/>
    <n v="1"/>
    <n v="4"/>
    <d v="1900-01-03T00:00:00"/>
    <x v="3"/>
    <s v="Ad H"/>
    <x v="1"/>
    <n v="0"/>
  </r>
  <r>
    <d v="2018-04-04T00:00:00"/>
    <x v="1"/>
    <n v="1"/>
    <n v="4"/>
    <d v="1900-01-03T00:00:00"/>
    <x v="2"/>
    <s v="Ad H"/>
    <x v="1"/>
    <n v="0"/>
  </r>
  <r>
    <d v="2018-04-04T00:00:00"/>
    <x v="1"/>
    <n v="1"/>
    <n v="4"/>
    <d v="1900-01-03T00:00:00"/>
    <x v="0"/>
    <s v="Ad H"/>
    <x v="1"/>
    <n v="0"/>
  </r>
  <r>
    <d v="2018-04-04T00:00:00"/>
    <x v="1"/>
    <n v="1"/>
    <n v="4"/>
    <d v="1900-01-03T00:00:00"/>
    <x v="3"/>
    <s v="Ad I"/>
    <x v="1"/>
    <n v="0"/>
  </r>
  <r>
    <d v="2018-04-04T00:00:00"/>
    <x v="1"/>
    <n v="1"/>
    <n v="4"/>
    <d v="1900-01-03T00:00:00"/>
    <x v="2"/>
    <s v="Ad I"/>
    <x v="1"/>
    <n v="0"/>
  </r>
  <r>
    <d v="2018-04-04T00:00:00"/>
    <x v="1"/>
    <n v="1"/>
    <n v="4"/>
    <d v="1900-01-03T00:00:00"/>
    <x v="0"/>
    <s v="Ad I"/>
    <x v="1"/>
    <n v="0"/>
  </r>
  <r>
    <d v="2018-04-04T00:00:00"/>
    <x v="1"/>
    <n v="1"/>
    <n v="4"/>
    <d v="1900-01-03T00:00:00"/>
    <x v="4"/>
    <s v="Ad J"/>
    <x v="2"/>
    <n v="0"/>
  </r>
  <r>
    <d v="2018-04-04T00:00:00"/>
    <x v="1"/>
    <n v="1"/>
    <n v="4"/>
    <d v="1900-01-03T00:00:00"/>
    <x v="6"/>
    <s v="Ad J"/>
    <x v="2"/>
    <n v="0"/>
  </r>
  <r>
    <d v="2018-04-04T00:00:00"/>
    <x v="1"/>
    <n v="1"/>
    <n v="4"/>
    <d v="1900-01-03T00:00:00"/>
    <x v="0"/>
    <s v="Ad J"/>
    <x v="2"/>
    <n v="0"/>
  </r>
  <r>
    <d v="2018-04-04T00:00:00"/>
    <x v="1"/>
    <n v="1"/>
    <n v="4"/>
    <d v="1900-01-03T00:00:00"/>
    <x v="5"/>
    <s v="Ad J"/>
    <x v="2"/>
    <n v="0"/>
  </r>
  <r>
    <d v="2018-04-04T00:00:00"/>
    <x v="1"/>
    <n v="1"/>
    <n v="4"/>
    <d v="1900-01-03T00:00:00"/>
    <x v="3"/>
    <s v="Ad J"/>
    <x v="2"/>
    <n v="0"/>
  </r>
  <r>
    <d v="2018-04-04T00:00:00"/>
    <x v="1"/>
    <n v="1"/>
    <n v="4"/>
    <d v="1900-01-03T00:00:00"/>
    <x v="2"/>
    <s v="Ad J"/>
    <x v="2"/>
    <n v="0"/>
  </r>
  <r>
    <d v="2018-04-05T00:00:00"/>
    <x v="1"/>
    <n v="1"/>
    <n v="5"/>
    <d v="1900-01-04T00:00:00"/>
    <x v="0"/>
    <s v="Ad A"/>
    <x v="4"/>
    <n v="214704"/>
  </r>
  <r>
    <d v="2018-04-05T00:00:00"/>
    <x v="1"/>
    <n v="1"/>
    <n v="5"/>
    <d v="1900-01-04T00:00:00"/>
    <x v="1"/>
    <s v="Ad A"/>
    <x v="4"/>
    <n v="210015"/>
  </r>
  <r>
    <d v="2018-04-05T00:00:00"/>
    <x v="1"/>
    <n v="1"/>
    <n v="5"/>
    <d v="1900-01-04T00:00:00"/>
    <x v="3"/>
    <s v="Ad A"/>
    <x v="4"/>
    <n v="123648"/>
  </r>
  <r>
    <d v="2018-04-05T00:00:00"/>
    <x v="1"/>
    <n v="1"/>
    <n v="5"/>
    <d v="1900-01-04T00:00:00"/>
    <x v="2"/>
    <s v="Ad A"/>
    <x v="4"/>
    <n v="91056"/>
  </r>
  <r>
    <d v="2018-04-05T00:00:00"/>
    <x v="1"/>
    <n v="1"/>
    <n v="5"/>
    <d v="1900-01-04T00:00:00"/>
    <x v="5"/>
    <s v="Ad A"/>
    <x v="4"/>
    <n v="7617"/>
  </r>
  <r>
    <d v="2018-04-05T00:00:00"/>
    <x v="1"/>
    <n v="1"/>
    <n v="5"/>
    <d v="1900-01-04T00:00:00"/>
    <x v="6"/>
    <s v="Ad A"/>
    <x v="4"/>
    <n v="2119"/>
  </r>
  <r>
    <d v="2018-04-05T00:00:00"/>
    <x v="1"/>
    <n v="1"/>
    <n v="5"/>
    <d v="1900-01-04T00:00:00"/>
    <x v="4"/>
    <s v="Ad A"/>
    <x v="4"/>
    <n v="511"/>
  </r>
  <r>
    <d v="2018-04-05T00:00:00"/>
    <x v="1"/>
    <n v="1"/>
    <n v="5"/>
    <d v="1900-01-04T00:00:00"/>
    <x v="0"/>
    <s v="Ad B"/>
    <x v="0"/>
    <n v="0"/>
  </r>
  <r>
    <d v="2018-04-05T00:00:00"/>
    <x v="1"/>
    <n v="1"/>
    <n v="5"/>
    <d v="1900-01-04T00:00:00"/>
    <x v="4"/>
    <s v="Ad B"/>
    <x v="0"/>
    <n v="0"/>
  </r>
  <r>
    <d v="2018-04-05T00:00:00"/>
    <x v="1"/>
    <n v="1"/>
    <n v="5"/>
    <d v="1900-01-04T00:00:00"/>
    <x v="3"/>
    <s v="Ad B"/>
    <x v="0"/>
    <n v="0"/>
  </r>
  <r>
    <d v="2018-04-05T00:00:00"/>
    <x v="1"/>
    <n v="1"/>
    <n v="5"/>
    <d v="1900-01-04T00:00:00"/>
    <x v="2"/>
    <s v="Ad B"/>
    <x v="0"/>
    <n v="0"/>
  </r>
  <r>
    <d v="2018-04-05T00:00:00"/>
    <x v="1"/>
    <n v="1"/>
    <n v="5"/>
    <d v="1900-01-04T00:00:00"/>
    <x v="0"/>
    <s v="Ad C"/>
    <x v="4"/>
    <n v="418842"/>
  </r>
  <r>
    <d v="2018-04-05T00:00:00"/>
    <x v="1"/>
    <n v="1"/>
    <n v="5"/>
    <d v="1900-01-04T00:00:00"/>
    <x v="1"/>
    <s v="Ad C"/>
    <x v="4"/>
    <n v="407091"/>
  </r>
  <r>
    <d v="2018-04-05T00:00:00"/>
    <x v="1"/>
    <n v="1"/>
    <n v="5"/>
    <d v="1900-01-04T00:00:00"/>
    <x v="3"/>
    <s v="Ad C"/>
    <x v="4"/>
    <n v="274133"/>
  </r>
  <r>
    <d v="2018-04-05T00:00:00"/>
    <x v="1"/>
    <n v="1"/>
    <n v="5"/>
    <d v="1900-01-04T00:00:00"/>
    <x v="2"/>
    <s v="Ad C"/>
    <x v="4"/>
    <n v="144710"/>
  </r>
  <r>
    <d v="2018-04-05T00:00:00"/>
    <x v="1"/>
    <n v="1"/>
    <n v="5"/>
    <d v="1900-01-04T00:00:00"/>
    <x v="5"/>
    <s v="Ad C"/>
    <x v="4"/>
    <n v="20041"/>
  </r>
  <r>
    <d v="2018-04-05T00:00:00"/>
    <x v="1"/>
    <n v="1"/>
    <n v="5"/>
    <d v="1900-01-04T00:00:00"/>
    <x v="6"/>
    <s v="Ad C"/>
    <x v="4"/>
    <n v="5253"/>
  </r>
  <r>
    <d v="2018-04-05T00:00:00"/>
    <x v="1"/>
    <n v="1"/>
    <n v="5"/>
    <d v="1900-01-04T00:00:00"/>
    <x v="4"/>
    <s v="Ad C"/>
    <x v="4"/>
    <n v="1483"/>
  </r>
  <r>
    <d v="2018-04-05T00:00:00"/>
    <x v="1"/>
    <n v="1"/>
    <n v="5"/>
    <d v="1900-01-04T00:00:00"/>
    <x v="2"/>
    <s v="Ad D"/>
    <x v="3"/>
    <n v="0"/>
  </r>
  <r>
    <d v="2018-04-05T00:00:00"/>
    <x v="1"/>
    <n v="1"/>
    <n v="5"/>
    <d v="1900-01-04T00:00:00"/>
    <x v="3"/>
    <s v="Ad D"/>
    <x v="3"/>
    <n v="0"/>
  </r>
  <r>
    <d v="2018-04-05T00:00:00"/>
    <x v="1"/>
    <n v="1"/>
    <n v="5"/>
    <d v="1900-01-04T00:00:00"/>
    <x v="4"/>
    <s v="Ad D"/>
    <x v="3"/>
    <n v="0"/>
  </r>
  <r>
    <d v="2018-04-05T00:00:00"/>
    <x v="1"/>
    <n v="1"/>
    <n v="5"/>
    <d v="1900-01-04T00:00:00"/>
    <x v="0"/>
    <s v="Ad D"/>
    <x v="3"/>
    <n v="0"/>
  </r>
  <r>
    <d v="2018-04-05T00:00:00"/>
    <x v="1"/>
    <n v="1"/>
    <n v="5"/>
    <d v="1900-01-04T00:00:00"/>
    <x v="0"/>
    <s v="Ad E"/>
    <x v="5"/>
    <n v="425930"/>
  </r>
  <r>
    <d v="2018-04-05T00:00:00"/>
    <x v="1"/>
    <n v="1"/>
    <n v="5"/>
    <d v="1900-01-04T00:00:00"/>
    <x v="1"/>
    <s v="Ad E"/>
    <x v="5"/>
    <n v="425718"/>
  </r>
  <r>
    <d v="2018-04-05T00:00:00"/>
    <x v="1"/>
    <n v="1"/>
    <n v="5"/>
    <d v="1900-01-04T00:00:00"/>
    <x v="2"/>
    <s v="Ad E"/>
    <x v="5"/>
    <n v="255835"/>
  </r>
  <r>
    <d v="2018-04-05T00:00:00"/>
    <x v="1"/>
    <n v="1"/>
    <n v="5"/>
    <d v="1900-01-04T00:00:00"/>
    <x v="3"/>
    <s v="Ad E"/>
    <x v="5"/>
    <n v="170095"/>
  </r>
  <r>
    <d v="2018-04-05T00:00:00"/>
    <x v="1"/>
    <n v="1"/>
    <n v="5"/>
    <d v="1900-01-04T00:00:00"/>
    <x v="5"/>
    <s v="Ad E"/>
    <x v="5"/>
    <n v="21590"/>
  </r>
  <r>
    <d v="2018-04-05T00:00:00"/>
    <x v="1"/>
    <n v="1"/>
    <n v="5"/>
    <d v="1900-01-04T00:00:00"/>
    <x v="6"/>
    <s v="Ad E"/>
    <x v="5"/>
    <n v="15952"/>
  </r>
  <r>
    <d v="2018-04-05T00:00:00"/>
    <x v="1"/>
    <n v="1"/>
    <n v="5"/>
    <d v="1900-01-04T00:00:00"/>
    <x v="4"/>
    <s v="Ad E"/>
    <x v="5"/>
    <n v="1208"/>
  </r>
  <r>
    <d v="2018-04-05T00:00:00"/>
    <x v="1"/>
    <n v="1"/>
    <n v="5"/>
    <d v="1900-01-04T00:00:00"/>
    <x v="1"/>
    <s v="Ad F"/>
    <x v="5"/>
    <n v="400368"/>
  </r>
  <r>
    <d v="2018-04-05T00:00:00"/>
    <x v="1"/>
    <n v="1"/>
    <n v="5"/>
    <d v="1900-01-04T00:00:00"/>
    <x v="0"/>
    <s v="Ad F"/>
    <x v="5"/>
    <n v="400368"/>
  </r>
  <r>
    <d v="2018-04-05T00:00:00"/>
    <x v="1"/>
    <n v="1"/>
    <n v="5"/>
    <d v="1900-01-04T00:00:00"/>
    <x v="2"/>
    <s v="Ad F"/>
    <x v="5"/>
    <n v="235229"/>
  </r>
  <r>
    <d v="2018-04-05T00:00:00"/>
    <x v="1"/>
    <n v="1"/>
    <n v="5"/>
    <d v="1900-01-04T00:00:00"/>
    <x v="3"/>
    <s v="Ad F"/>
    <x v="5"/>
    <n v="165139"/>
  </r>
  <r>
    <d v="2018-04-05T00:00:00"/>
    <x v="1"/>
    <n v="1"/>
    <n v="5"/>
    <d v="1900-01-04T00:00:00"/>
    <x v="4"/>
    <s v="Ad F"/>
    <x v="5"/>
    <n v="1317"/>
  </r>
  <r>
    <d v="2018-04-05T00:00:00"/>
    <x v="1"/>
    <n v="1"/>
    <n v="5"/>
    <d v="1900-01-04T00:00:00"/>
    <x v="7"/>
    <s v="Ad F"/>
    <x v="5"/>
    <n v="1"/>
  </r>
  <r>
    <d v="2018-04-05T00:00:00"/>
    <x v="1"/>
    <n v="1"/>
    <n v="5"/>
    <d v="1900-01-04T00:00:00"/>
    <x v="4"/>
    <s v="Ad G"/>
    <x v="3"/>
    <n v="0"/>
  </r>
  <r>
    <d v="2018-04-05T00:00:00"/>
    <x v="1"/>
    <n v="1"/>
    <n v="5"/>
    <d v="1900-01-04T00:00:00"/>
    <x v="0"/>
    <s v="Ad G"/>
    <x v="3"/>
    <n v="0"/>
  </r>
  <r>
    <d v="2018-04-05T00:00:00"/>
    <x v="1"/>
    <n v="1"/>
    <n v="5"/>
    <d v="1900-01-04T00:00:00"/>
    <x v="3"/>
    <s v="Ad G"/>
    <x v="3"/>
    <n v="0"/>
  </r>
  <r>
    <d v="2018-04-05T00:00:00"/>
    <x v="1"/>
    <n v="1"/>
    <n v="5"/>
    <d v="1900-01-04T00:00:00"/>
    <x v="2"/>
    <s v="Ad G"/>
    <x v="3"/>
    <n v="0"/>
  </r>
  <r>
    <d v="2018-04-05T00:00:00"/>
    <x v="1"/>
    <n v="1"/>
    <n v="5"/>
    <d v="1900-01-04T00:00:00"/>
    <x v="7"/>
    <s v="Ad G"/>
    <x v="3"/>
    <n v="0"/>
  </r>
  <r>
    <d v="2018-04-05T00:00:00"/>
    <x v="1"/>
    <n v="1"/>
    <n v="5"/>
    <d v="1900-01-04T00:00:00"/>
    <x v="3"/>
    <s v="Ad H"/>
    <x v="1"/>
    <n v="0"/>
  </r>
  <r>
    <d v="2018-04-05T00:00:00"/>
    <x v="1"/>
    <n v="1"/>
    <n v="5"/>
    <d v="1900-01-04T00:00:00"/>
    <x v="2"/>
    <s v="Ad H"/>
    <x v="1"/>
    <n v="0"/>
  </r>
  <r>
    <d v="2018-04-05T00:00:00"/>
    <x v="1"/>
    <n v="1"/>
    <n v="5"/>
    <d v="1900-01-04T00:00:00"/>
    <x v="0"/>
    <s v="Ad H"/>
    <x v="1"/>
    <n v="0"/>
  </r>
  <r>
    <d v="2018-04-05T00:00:00"/>
    <x v="1"/>
    <n v="1"/>
    <n v="5"/>
    <d v="1900-01-04T00:00:00"/>
    <x v="3"/>
    <s v="Ad I"/>
    <x v="1"/>
    <n v="0"/>
  </r>
  <r>
    <d v="2018-04-05T00:00:00"/>
    <x v="1"/>
    <n v="1"/>
    <n v="5"/>
    <d v="1900-01-04T00:00:00"/>
    <x v="2"/>
    <s v="Ad I"/>
    <x v="1"/>
    <n v="0"/>
  </r>
  <r>
    <d v="2018-04-05T00:00:00"/>
    <x v="1"/>
    <n v="1"/>
    <n v="5"/>
    <d v="1900-01-04T00:00:00"/>
    <x v="0"/>
    <s v="Ad I"/>
    <x v="1"/>
    <n v="0"/>
  </r>
  <r>
    <d v="2018-04-05T00:00:00"/>
    <x v="1"/>
    <n v="1"/>
    <n v="5"/>
    <d v="1900-01-04T00:00:00"/>
    <x v="4"/>
    <s v="Ad J"/>
    <x v="2"/>
    <n v="0"/>
  </r>
  <r>
    <d v="2018-04-05T00:00:00"/>
    <x v="1"/>
    <n v="1"/>
    <n v="5"/>
    <d v="1900-01-04T00:00:00"/>
    <x v="6"/>
    <s v="Ad J"/>
    <x v="2"/>
    <n v="0"/>
  </r>
  <r>
    <d v="2018-04-05T00:00:00"/>
    <x v="1"/>
    <n v="1"/>
    <n v="5"/>
    <d v="1900-01-04T00:00:00"/>
    <x v="0"/>
    <s v="Ad J"/>
    <x v="2"/>
    <n v="0"/>
  </r>
  <r>
    <d v="2018-04-05T00:00:00"/>
    <x v="1"/>
    <n v="1"/>
    <n v="5"/>
    <d v="1900-01-04T00:00:00"/>
    <x v="5"/>
    <s v="Ad J"/>
    <x v="2"/>
    <n v="0"/>
  </r>
  <r>
    <d v="2018-04-05T00:00:00"/>
    <x v="1"/>
    <n v="1"/>
    <n v="5"/>
    <d v="1900-01-04T00:00:00"/>
    <x v="3"/>
    <s v="Ad J"/>
    <x v="2"/>
    <n v="0"/>
  </r>
  <r>
    <d v="2018-04-05T00:00:00"/>
    <x v="1"/>
    <n v="1"/>
    <n v="5"/>
    <d v="1900-01-04T00:00:00"/>
    <x v="2"/>
    <s v="Ad J"/>
    <x v="2"/>
    <n v="0"/>
  </r>
  <r>
    <d v="2018-04-06T00:00:00"/>
    <x v="1"/>
    <n v="1"/>
    <n v="6"/>
    <d v="1900-01-05T00:00:00"/>
    <x v="0"/>
    <s v="Ad A"/>
    <x v="4"/>
    <n v="640054"/>
  </r>
  <r>
    <d v="2018-04-06T00:00:00"/>
    <x v="1"/>
    <n v="1"/>
    <n v="6"/>
    <d v="1900-01-05T00:00:00"/>
    <x v="1"/>
    <s v="Ad A"/>
    <x v="4"/>
    <n v="608115"/>
  </r>
  <r>
    <d v="2018-04-06T00:00:00"/>
    <x v="1"/>
    <n v="1"/>
    <n v="6"/>
    <d v="1900-01-05T00:00:00"/>
    <x v="3"/>
    <s v="Ad A"/>
    <x v="4"/>
    <n v="383144"/>
  </r>
  <r>
    <d v="2018-04-06T00:00:00"/>
    <x v="1"/>
    <n v="1"/>
    <n v="6"/>
    <d v="1900-01-05T00:00:00"/>
    <x v="2"/>
    <s v="Ad A"/>
    <x v="4"/>
    <n v="256911"/>
  </r>
  <r>
    <d v="2018-04-06T00:00:00"/>
    <x v="1"/>
    <n v="1"/>
    <n v="6"/>
    <d v="1900-01-05T00:00:00"/>
    <x v="5"/>
    <s v="Ad A"/>
    <x v="4"/>
    <n v="23219"/>
  </r>
  <r>
    <d v="2018-04-06T00:00:00"/>
    <x v="1"/>
    <n v="1"/>
    <n v="6"/>
    <d v="1900-01-05T00:00:00"/>
    <x v="6"/>
    <s v="Ad A"/>
    <x v="4"/>
    <n v="5732"/>
  </r>
  <r>
    <d v="2018-04-06T00:00:00"/>
    <x v="1"/>
    <n v="1"/>
    <n v="6"/>
    <d v="1900-01-05T00:00:00"/>
    <x v="4"/>
    <s v="Ad A"/>
    <x v="4"/>
    <n v="1673"/>
  </r>
  <r>
    <d v="2018-04-06T00:00:00"/>
    <x v="1"/>
    <n v="1"/>
    <n v="6"/>
    <d v="1900-01-05T00:00:00"/>
    <x v="0"/>
    <s v="Ad C"/>
    <x v="4"/>
    <n v="428075"/>
  </r>
  <r>
    <d v="2018-04-06T00:00:00"/>
    <x v="1"/>
    <n v="1"/>
    <n v="6"/>
    <d v="1900-01-05T00:00:00"/>
    <x v="1"/>
    <s v="Ad C"/>
    <x v="4"/>
    <n v="422970"/>
  </r>
  <r>
    <d v="2018-04-06T00:00:00"/>
    <x v="1"/>
    <n v="1"/>
    <n v="6"/>
    <d v="1900-01-05T00:00:00"/>
    <x v="3"/>
    <s v="Ad C"/>
    <x v="4"/>
    <n v="317514"/>
  </r>
  <r>
    <d v="2018-04-06T00:00:00"/>
    <x v="1"/>
    <n v="1"/>
    <n v="6"/>
    <d v="1900-01-05T00:00:00"/>
    <x v="2"/>
    <s v="Ad C"/>
    <x v="4"/>
    <n v="110561"/>
  </r>
  <r>
    <d v="2018-04-06T00:00:00"/>
    <x v="1"/>
    <n v="1"/>
    <n v="6"/>
    <d v="1900-01-05T00:00:00"/>
    <x v="5"/>
    <s v="Ad C"/>
    <x v="4"/>
    <n v="23806"/>
  </r>
  <r>
    <d v="2018-04-06T00:00:00"/>
    <x v="1"/>
    <n v="1"/>
    <n v="6"/>
    <d v="1900-01-05T00:00:00"/>
    <x v="6"/>
    <s v="Ad C"/>
    <x v="4"/>
    <n v="3324"/>
  </r>
  <r>
    <d v="2018-04-06T00:00:00"/>
    <x v="1"/>
    <n v="1"/>
    <n v="6"/>
    <d v="1900-01-05T00:00:00"/>
    <x v="4"/>
    <s v="Ad C"/>
    <x v="4"/>
    <n v="1602"/>
  </r>
  <r>
    <d v="2018-04-06T00:00:00"/>
    <x v="1"/>
    <n v="1"/>
    <n v="6"/>
    <d v="1900-01-05T00:00:00"/>
    <x v="1"/>
    <s v="Ad E"/>
    <x v="5"/>
    <n v="462919"/>
  </r>
  <r>
    <d v="2018-04-06T00:00:00"/>
    <x v="1"/>
    <n v="1"/>
    <n v="6"/>
    <d v="1900-01-05T00:00:00"/>
    <x v="0"/>
    <s v="Ad E"/>
    <x v="5"/>
    <n v="462919"/>
  </r>
  <r>
    <d v="2018-04-06T00:00:00"/>
    <x v="1"/>
    <n v="1"/>
    <n v="6"/>
    <d v="1900-01-05T00:00:00"/>
    <x v="2"/>
    <s v="Ad E"/>
    <x v="5"/>
    <n v="256363"/>
  </r>
  <r>
    <d v="2018-04-06T00:00:00"/>
    <x v="1"/>
    <n v="1"/>
    <n v="6"/>
    <d v="1900-01-05T00:00:00"/>
    <x v="3"/>
    <s v="Ad E"/>
    <x v="5"/>
    <n v="206556"/>
  </r>
  <r>
    <d v="2018-04-06T00:00:00"/>
    <x v="1"/>
    <n v="1"/>
    <n v="6"/>
    <d v="1900-01-05T00:00:00"/>
    <x v="5"/>
    <s v="Ad E"/>
    <x v="5"/>
    <n v="27826"/>
  </r>
  <r>
    <d v="2018-04-06T00:00:00"/>
    <x v="1"/>
    <n v="1"/>
    <n v="6"/>
    <d v="1900-01-05T00:00:00"/>
    <x v="6"/>
    <s v="Ad E"/>
    <x v="5"/>
    <n v="14370"/>
  </r>
  <r>
    <d v="2018-04-06T00:00:00"/>
    <x v="1"/>
    <n v="1"/>
    <n v="6"/>
    <d v="1900-01-05T00:00:00"/>
    <x v="4"/>
    <s v="Ad E"/>
    <x v="5"/>
    <n v="1362"/>
  </r>
  <r>
    <d v="2018-04-06T00:00:00"/>
    <x v="1"/>
    <n v="1"/>
    <n v="6"/>
    <d v="1900-01-05T00:00:00"/>
    <x v="0"/>
    <s v="Ad F"/>
    <x v="5"/>
    <n v="418705"/>
  </r>
  <r>
    <d v="2018-04-06T00:00:00"/>
    <x v="1"/>
    <n v="1"/>
    <n v="6"/>
    <d v="1900-01-05T00:00:00"/>
    <x v="1"/>
    <s v="Ad F"/>
    <x v="5"/>
    <n v="412795"/>
  </r>
  <r>
    <d v="2018-04-06T00:00:00"/>
    <x v="1"/>
    <n v="1"/>
    <n v="6"/>
    <d v="1900-01-05T00:00:00"/>
    <x v="2"/>
    <s v="Ad F"/>
    <x v="5"/>
    <n v="198600"/>
  </r>
  <r>
    <d v="2018-04-06T00:00:00"/>
    <x v="1"/>
    <n v="1"/>
    <n v="6"/>
    <d v="1900-01-05T00:00:00"/>
    <x v="3"/>
    <s v="Ad F"/>
    <x v="5"/>
    <n v="146105"/>
  </r>
  <r>
    <d v="2018-04-06T00:00:00"/>
    <x v="1"/>
    <n v="1"/>
    <n v="6"/>
    <d v="1900-01-05T00:00:00"/>
    <x v="4"/>
    <s v="Ad F"/>
    <x v="5"/>
    <n v="1357"/>
  </r>
  <r>
    <d v="2018-04-06T00:00:00"/>
    <x v="1"/>
    <n v="1"/>
    <n v="6"/>
    <d v="1900-01-05T00:00:00"/>
    <x v="7"/>
    <s v="Ad F"/>
    <x v="5"/>
    <n v="0"/>
  </r>
  <r>
    <d v="2018-04-06T00:00:00"/>
    <x v="1"/>
    <n v="1"/>
    <n v="6"/>
    <d v="1900-01-05T00:00:00"/>
    <x v="3"/>
    <s v="Ad H"/>
    <x v="1"/>
    <n v="0"/>
  </r>
  <r>
    <d v="2018-04-06T00:00:00"/>
    <x v="1"/>
    <n v="1"/>
    <n v="6"/>
    <d v="1900-01-05T00:00:00"/>
    <x v="2"/>
    <s v="Ad H"/>
    <x v="1"/>
    <n v="0"/>
  </r>
  <r>
    <d v="2018-04-06T00:00:00"/>
    <x v="1"/>
    <n v="1"/>
    <n v="6"/>
    <d v="1900-01-05T00:00:00"/>
    <x v="0"/>
    <s v="Ad H"/>
    <x v="1"/>
    <n v="0"/>
  </r>
  <r>
    <d v="2018-04-06T00:00:00"/>
    <x v="1"/>
    <n v="1"/>
    <n v="6"/>
    <d v="1900-01-05T00:00:00"/>
    <x v="3"/>
    <s v="Ad I"/>
    <x v="1"/>
    <n v="0"/>
  </r>
  <r>
    <d v="2018-04-06T00:00:00"/>
    <x v="1"/>
    <n v="1"/>
    <n v="6"/>
    <d v="1900-01-05T00:00:00"/>
    <x v="2"/>
    <s v="Ad I"/>
    <x v="1"/>
    <n v="0"/>
  </r>
  <r>
    <d v="2018-04-06T00:00:00"/>
    <x v="1"/>
    <n v="1"/>
    <n v="6"/>
    <d v="1900-01-05T00:00:00"/>
    <x v="0"/>
    <s v="Ad I"/>
    <x v="1"/>
    <n v="0"/>
  </r>
  <r>
    <d v="2018-04-07T00:00:00"/>
    <x v="1"/>
    <n v="1"/>
    <n v="7"/>
    <d v="1900-01-06T00:00:00"/>
    <x v="0"/>
    <s v="Ad A"/>
    <x v="4"/>
    <n v="601724"/>
  </r>
  <r>
    <d v="2018-04-07T00:00:00"/>
    <x v="1"/>
    <n v="1"/>
    <n v="7"/>
    <d v="1900-01-06T00:00:00"/>
    <x v="1"/>
    <s v="Ad A"/>
    <x v="4"/>
    <n v="584185"/>
  </r>
  <r>
    <d v="2018-04-07T00:00:00"/>
    <x v="1"/>
    <n v="1"/>
    <n v="7"/>
    <d v="1900-01-06T00:00:00"/>
    <x v="3"/>
    <s v="Ad A"/>
    <x v="4"/>
    <n v="359895"/>
  </r>
  <r>
    <d v="2018-04-07T00:00:00"/>
    <x v="1"/>
    <n v="1"/>
    <n v="7"/>
    <d v="1900-01-06T00:00:00"/>
    <x v="2"/>
    <s v="Ad A"/>
    <x v="4"/>
    <n v="241829"/>
  </r>
  <r>
    <d v="2018-04-07T00:00:00"/>
    <x v="1"/>
    <n v="1"/>
    <n v="7"/>
    <d v="1900-01-06T00:00:00"/>
    <x v="5"/>
    <s v="Ad A"/>
    <x v="4"/>
    <n v="22205"/>
  </r>
  <r>
    <d v="2018-04-07T00:00:00"/>
    <x v="1"/>
    <n v="1"/>
    <n v="7"/>
    <d v="1900-01-06T00:00:00"/>
    <x v="6"/>
    <s v="Ad A"/>
    <x v="4"/>
    <n v="5299"/>
  </r>
  <r>
    <d v="2018-04-07T00:00:00"/>
    <x v="1"/>
    <n v="1"/>
    <n v="7"/>
    <d v="1900-01-06T00:00:00"/>
    <x v="4"/>
    <s v="Ad A"/>
    <x v="4"/>
    <n v="1633"/>
  </r>
  <r>
    <d v="2018-04-07T00:00:00"/>
    <x v="1"/>
    <n v="1"/>
    <n v="7"/>
    <d v="1900-01-06T00:00:00"/>
    <x v="0"/>
    <s v="Ad C"/>
    <x v="4"/>
    <n v="436158"/>
  </r>
  <r>
    <d v="2018-04-07T00:00:00"/>
    <x v="1"/>
    <n v="1"/>
    <n v="7"/>
    <d v="1900-01-06T00:00:00"/>
    <x v="1"/>
    <s v="Ad C"/>
    <x v="4"/>
    <n v="430648"/>
  </r>
  <r>
    <d v="2018-04-07T00:00:00"/>
    <x v="1"/>
    <n v="1"/>
    <n v="7"/>
    <d v="1900-01-06T00:00:00"/>
    <x v="3"/>
    <s v="Ad C"/>
    <x v="4"/>
    <n v="302164"/>
  </r>
  <r>
    <d v="2018-04-07T00:00:00"/>
    <x v="1"/>
    <n v="1"/>
    <n v="7"/>
    <d v="1900-01-06T00:00:00"/>
    <x v="2"/>
    <s v="Ad C"/>
    <x v="4"/>
    <n v="133994"/>
  </r>
  <r>
    <d v="2018-04-07T00:00:00"/>
    <x v="1"/>
    <n v="1"/>
    <n v="7"/>
    <d v="1900-01-06T00:00:00"/>
    <x v="5"/>
    <s v="Ad C"/>
    <x v="4"/>
    <n v="23123"/>
  </r>
  <r>
    <d v="2018-04-07T00:00:00"/>
    <x v="1"/>
    <n v="1"/>
    <n v="7"/>
    <d v="1900-01-06T00:00:00"/>
    <x v="6"/>
    <s v="Ad C"/>
    <x v="4"/>
    <n v="4049"/>
  </r>
  <r>
    <d v="2018-04-07T00:00:00"/>
    <x v="1"/>
    <n v="1"/>
    <n v="7"/>
    <d v="1900-01-06T00:00:00"/>
    <x v="4"/>
    <s v="Ad C"/>
    <x v="4"/>
    <n v="1592"/>
  </r>
  <r>
    <d v="2018-04-07T00:00:00"/>
    <x v="1"/>
    <n v="1"/>
    <n v="7"/>
    <d v="1900-01-06T00:00:00"/>
    <x v="0"/>
    <s v="Ad E"/>
    <x v="5"/>
    <n v="380099"/>
  </r>
  <r>
    <d v="2018-04-07T00:00:00"/>
    <x v="1"/>
    <n v="1"/>
    <n v="7"/>
    <d v="1900-01-06T00:00:00"/>
    <x v="1"/>
    <s v="Ad E"/>
    <x v="5"/>
    <n v="377020"/>
  </r>
  <r>
    <d v="2018-04-07T00:00:00"/>
    <x v="1"/>
    <n v="1"/>
    <n v="7"/>
    <d v="1900-01-06T00:00:00"/>
    <x v="2"/>
    <s v="Ad E"/>
    <x v="5"/>
    <n v="227485"/>
  </r>
  <r>
    <d v="2018-04-07T00:00:00"/>
    <x v="1"/>
    <n v="1"/>
    <n v="7"/>
    <d v="1900-01-06T00:00:00"/>
    <x v="3"/>
    <s v="Ad E"/>
    <x v="5"/>
    <n v="152614"/>
  </r>
  <r>
    <d v="2018-04-07T00:00:00"/>
    <x v="1"/>
    <n v="1"/>
    <n v="7"/>
    <d v="1900-01-06T00:00:00"/>
    <x v="5"/>
    <s v="Ad E"/>
    <x v="5"/>
    <n v="20699"/>
  </r>
  <r>
    <d v="2018-04-07T00:00:00"/>
    <x v="1"/>
    <n v="1"/>
    <n v="7"/>
    <d v="1900-01-06T00:00:00"/>
    <x v="6"/>
    <s v="Ad E"/>
    <x v="5"/>
    <n v="13332"/>
  </r>
  <r>
    <d v="2018-04-07T00:00:00"/>
    <x v="1"/>
    <n v="1"/>
    <n v="7"/>
    <d v="1900-01-06T00:00:00"/>
    <x v="4"/>
    <s v="Ad E"/>
    <x v="5"/>
    <n v="1105"/>
  </r>
  <r>
    <d v="2018-04-07T00:00:00"/>
    <x v="1"/>
    <n v="1"/>
    <n v="7"/>
    <d v="1900-01-06T00:00:00"/>
    <x v="0"/>
    <s v="Ad F"/>
    <x v="5"/>
    <n v="494299"/>
  </r>
  <r>
    <d v="2018-04-07T00:00:00"/>
    <x v="1"/>
    <n v="1"/>
    <n v="7"/>
    <d v="1900-01-06T00:00:00"/>
    <x v="1"/>
    <s v="Ad F"/>
    <x v="5"/>
    <n v="489592"/>
  </r>
  <r>
    <d v="2018-04-07T00:00:00"/>
    <x v="1"/>
    <n v="1"/>
    <n v="7"/>
    <d v="1900-01-06T00:00:00"/>
    <x v="2"/>
    <s v="Ad F"/>
    <x v="5"/>
    <n v="196168"/>
  </r>
  <r>
    <d v="2018-04-07T00:00:00"/>
    <x v="1"/>
    <n v="1"/>
    <n v="7"/>
    <d v="1900-01-06T00:00:00"/>
    <x v="3"/>
    <s v="Ad F"/>
    <x v="5"/>
    <n v="61496"/>
  </r>
  <r>
    <d v="2018-04-07T00:00:00"/>
    <x v="1"/>
    <n v="1"/>
    <n v="7"/>
    <d v="1900-01-06T00:00:00"/>
    <x v="4"/>
    <s v="Ad F"/>
    <x v="5"/>
    <n v="1360"/>
  </r>
  <r>
    <d v="2018-04-07T00:00:00"/>
    <x v="1"/>
    <n v="1"/>
    <n v="7"/>
    <d v="1900-01-06T00:00:00"/>
    <x v="7"/>
    <s v="Ad F"/>
    <x v="5"/>
    <n v="0"/>
  </r>
  <r>
    <d v="2018-04-07T00:00:00"/>
    <x v="1"/>
    <n v="1"/>
    <n v="7"/>
    <d v="1900-01-06T00:00:00"/>
    <x v="3"/>
    <s v="Ad H"/>
    <x v="1"/>
    <n v="0"/>
  </r>
  <r>
    <d v="2018-04-07T00:00:00"/>
    <x v="1"/>
    <n v="1"/>
    <n v="7"/>
    <d v="1900-01-06T00:00:00"/>
    <x v="2"/>
    <s v="Ad H"/>
    <x v="1"/>
    <n v="0"/>
  </r>
  <r>
    <d v="2018-04-07T00:00:00"/>
    <x v="1"/>
    <n v="1"/>
    <n v="7"/>
    <d v="1900-01-06T00:00:00"/>
    <x v="0"/>
    <s v="Ad H"/>
    <x v="1"/>
    <n v="0"/>
  </r>
  <r>
    <d v="2018-04-07T00:00:00"/>
    <x v="1"/>
    <n v="1"/>
    <n v="7"/>
    <d v="1900-01-06T00:00:00"/>
    <x v="3"/>
    <s v="Ad I"/>
    <x v="1"/>
    <n v="0"/>
  </r>
  <r>
    <d v="2018-04-07T00:00:00"/>
    <x v="1"/>
    <n v="1"/>
    <n v="7"/>
    <d v="1900-01-06T00:00:00"/>
    <x v="2"/>
    <s v="Ad I"/>
    <x v="1"/>
    <n v="0"/>
  </r>
  <r>
    <d v="2018-04-07T00:00:00"/>
    <x v="1"/>
    <n v="1"/>
    <n v="7"/>
    <d v="1900-01-06T00:00:00"/>
    <x v="0"/>
    <s v="Ad I"/>
    <x v="1"/>
    <n v="0"/>
  </r>
  <r>
    <d v="2018-04-08T00:00:00"/>
    <x v="1"/>
    <n v="2"/>
    <n v="8"/>
    <d v="1899-12-31T00:00:00"/>
    <x v="0"/>
    <s v="Ad A"/>
    <x v="4"/>
    <n v="776073"/>
  </r>
  <r>
    <d v="2018-04-08T00:00:00"/>
    <x v="1"/>
    <n v="2"/>
    <n v="8"/>
    <d v="1899-12-31T00:00:00"/>
    <x v="1"/>
    <s v="Ad A"/>
    <x v="4"/>
    <n v="771828"/>
  </r>
  <r>
    <d v="2018-04-08T00:00:00"/>
    <x v="1"/>
    <n v="2"/>
    <n v="8"/>
    <d v="1899-12-31T00:00:00"/>
    <x v="3"/>
    <s v="Ad A"/>
    <x v="4"/>
    <n v="550494"/>
  </r>
  <r>
    <d v="2018-04-08T00:00:00"/>
    <x v="1"/>
    <n v="2"/>
    <n v="8"/>
    <d v="1899-12-31T00:00:00"/>
    <x v="2"/>
    <s v="Ad A"/>
    <x v="4"/>
    <n v="225579"/>
  </r>
  <r>
    <d v="2018-04-08T00:00:00"/>
    <x v="1"/>
    <n v="2"/>
    <n v="8"/>
    <d v="1899-12-31T00:00:00"/>
    <x v="5"/>
    <s v="Ad A"/>
    <x v="4"/>
    <n v="36786"/>
  </r>
  <r>
    <d v="2018-04-08T00:00:00"/>
    <x v="1"/>
    <n v="2"/>
    <n v="8"/>
    <d v="1899-12-31T00:00:00"/>
    <x v="6"/>
    <s v="Ad A"/>
    <x v="4"/>
    <n v="5279"/>
  </r>
  <r>
    <d v="2018-04-08T00:00:00"/>
    <x v="1"/>
    <n v="2"/>
    <n v="8"/>
    <d v="1899-12-31T00:00:00"/>
    <x v="4"/>
    <s v="Ad A"/>
    <x v="4"/>
    <n v="2106"/>
  </r>
  <r>
    <d v="2018-04-08T00:00:00"/>
    <x v="1"/>
    <n v="2"/>
    <n v="8"/>
    <d v="1899-12-31T00:00:00"/>
    <x v="0"/>
    <s v="Ad C"/>
    <x v="4"/>
    <n v="489505"/>
  </r>
  <r>
    <d v="2018-04-08T00:00:00"/>
    <x v="1"/>
    <n v="2"/>
    <n v="8"/>
    <d v="1899-12-31T00:00:00"/>
    <x v="1"/>
    <s v="Ad C"/>
    <x v="4"/>
    <n v="479351"/>
  </r>
  <r>
    <d v="2018-04-08T00:00:00"/>
    <x v="1"/>
    <n v="2"/>
    <n v="8"/>
    <d v="1899-12-31T00:00:00"/>
    <x v="3"/>
    <s v="Ad C"/>
    <x v="4"/>
    <n v="300179"/>
  </r>
  <r>
    <d v="2018-04-08T00:00:00"/>
    <x v="1"/>
    <n v="2"/>
    <n v="8"/>
    <d v="1899-12-31T00:00:00"/>
    <x v="2"/>
    <s v="Ad C"/>
    <x v="4"/>
    <n v="189326"/>
  </r>
  <r>
    <d v="2018-04-08T00:00:00"/>
    <x v="1"/>
    <n v="2"/>
    <n v="8"/>
    <d v="1899-12-31T00:00:00"/>
    <x v="5"/>
    <s v="Ad C"/>
    <x v="4"/>
    <n v="23279"/>
  </r>
  <r>
    <d v="2018-04-08T00:00:00"/>
    <x v="1"/>
    <n v="2"/>
    <n v="8"/>
    <d v="1899-12-31T00:00:00"/>
    <x v="6"/>
    <s v="Ad C"/>
    <x v="4"/>
    <n v="6030"/>
  </r>
  <r>
    <d v="2018-04-08T00:00:00"/>
    <x v="1"/>
    <n v="2"/>
    <n v="8"/>
    <d v="1899-12-31T00:00:00"/>
    <x v="4"/>
    <s v="Ad C"/>
    <x v="4"/>
    <n v="1620"/>
  </r>
  <r>
    <d v="2018-04-08T00:00:00"/>
    <x v="1"/>
    <n v="2"/>
    <n v="8"/>
    <d v="1899-12-31T00:00:00"/>
    <x v="0"/>
    <s v="Ad E"/>
    <x v="5"/>
    <n v="520153"/>
  </r>
  <r>
    <d v="2018-04-08T00:00:00"/>
    <x v="1"/>
    <n v="2"/>
    <n v="8"/>
    <d v="1899-12-31T00:00:00"/>
    <x v="1"/>
    <s v="Ad E"/>
    <x v="5"/>
    <n v="515322"/>
  </r>
  <r>
    <d v="2018-04-08T00:00:00"/>
    <x v="1"/>
    <n v="2"/>
    <n v="8"/>
    <d v="1899-12-31T00:00:00"/>
    <x v="2"/>
    <s v="Ad E"/>
    <x v="5"/>
    <n v="383068"/>
  </r>
  <r>
    <d v="2018-04-08T00:00:00"/>
    <x v="1"/>
    <n v="2"/>
    <n v="8"/>
    <d v="1899-12-31T00:00:00"/>
    <x v="3"/>
    <s v="Ad E"/>
    <x v="5"/>
    <n v="137085"/>
  </r>
  <r>
    <d v="2018-04-08T00:00:00"/>
    <x v="1"/>
    <n v="2"/>
    <n v="8"/>
    <d v="1899-12-31T00:00:00"/>
    <x v="6"/>
    <s v="Ad E"/>
    <x v="5"/>
    <n v="18844"/>
  </r>
  <r>
    <d v="2018-04-08T00:00:00"/>
    <x v="1"/>
    <n v="2"/>
    <n v="8"/>
    <d v="1899-12-31T00:00:00"/>
    <x v="5"/>
    <s v="Ad E"/>
    <x v="5"/>
    <n v="17306"/>
  </r>
  <r>
    <d v="2018-04-08T00:00:00"/>
    <x v="1"/>
    <n v="2"/>
    <n v="8"/>
    <d v="1899-12-31T00:00:00"/>
    <x v="4"/>
    <s v="Ad E"/>
    <x v="5"/>
    <n v="1187"/>
  </r>
  <r>
    <d v="2018-04-08T00:00:00"/>
    <x v="1"/>
    <n v="2"/>
    <n v="8"/>
    <d v="1899-12-31T00:00:00"/>
    <x v="0"/>
    <s v="Ad F"/>
    <x v="5"/>
    <n v="512673"/>
  </r>
  <r>
    <d v="2018-04-08T00:00:00"/>
    <x v="1"/>
    <n v="2"/>
    <n v="8"/>
    <d v="1899-12-31T00:00:00"/>
    <x v="1"/>
    <s v="Ad F"/>
    <x v="5"/>
    <n v="486651"/>
  </r>
  <r>
    <d v="2018-04-08T00:00:00"/>
    <x v="1"/>
    <n v="2"/>
    <n v="8"/>
    <d v="1899-12-31T00:00:00"/>
    <x v="2"/>
    <s v="Ad F"/>
    <x v="5"/>
    <n v="187364"/>
  </r>
  <r>
    <d v="2018-04-08T00:00:00"/>
    <x v="1"/>
    <n v="2"/>
    <n v="8"/>
    <d v="1899-12-31T00:00:00"/>
    <x v="3"/>
    <s v="Ad F"/>
    <x v="5"/>
    <n v="68849"/>
  </r>
  <r>
    <d v="2018-04-08T00:00:00"/>
    <x v="1"/>
    <n v="2"/>
    <n v="8"/>
    <d v="1899-12-31T00:00:00"/>
    <x v="4"/>
    <s v="Ad F"/>
    <x v="5"/>
    <n v="1382"/>
  </r>
  <r>
    <d v="2018-04-08T00:00:00"/>
    <x v="1"/>
    <n v="2"/>
    <n v="8"/>
    <d v="1899-12-31T00:00:00"/>
    <x v="7"/>
    <s v="Ad F"/>
    <x v="5"/>
    <n v="0"/>
  </r>
  <r>
    <d v="2018-04-09T00:00:00"/>
    <x v="1"/>
    <n v="2"/>
    <n v="9"/>
    <d v="1900-01-01T00:00:00"/>
    <x v="0"/>
    <s v="Ad A"/>
    <x v="4"/>
    <n v="598997"/>
  </r>
  <r>
    <d v="2018-04-09T00:00:00"/>
    <x v="1"/>
    <n v="2"/>
    <n v="9"/>
    <d v="1900-01-01T00:00:00"/>
    <x v="1"/>
    <s v="Ad A"/>
    <x v="4"/>
    <n v="586866"/>
  </r>
  <r>
    <d v="2018-04-09T00:00:00"/>
    <x v="1"/>
    <n v="2"/>
    <n v="9"/>
    <d v="1900-01-01T00:00:00"/>
    <x v="3"/>
    <s v="Ad A"/>
    <x v="4"/>
    <n v="394820"/>
  </r>
  <r>
    <d v="2018-04-09T00:00:00"/>
    <x v="1"/>
    <n v="2"/>
    <n v="9"/>
    <d v="1900-01-01T00:00:00"/>
    <x v="2"/>
    <s v="Ad A"/>
    <x v="4"/>
    <n v="204178"/>
  </r>
  <r>
    <d v="2018-04-09T00:00:00"/>
    <x v="1"/>
    <n v="2"/>
    <n v="9"/>
    <d v="1900-01-01T00:00:00"/>
    <x v="5"/>
    <s v="Ad A"/>
    <x v="4"/>
    <n v="24954"/>
  </r>
  <r>
    <d v="2018-04-09T00:00:00"/>
    <x v="1"/>
    <n v="2"/>
    <n v="9"/>
    <d v="1900-01-01T00:00:00"/>
    <x v="6"/>
    <s v="Ad A"/>
    <x v="4"/>
    <n v="4825"/>
  </r>
  <r>
    <d v="2018-04-09T00:00:00"/>
    <x v="1"/>
    <n v="2"/>
    <n v="9"/>
    <d v="1900-01-01T00:00:00"/>
    <x v="4"/>
    <s v="Ad A"/>
    <x v="4"/>
    <n v="1731"/>
  </r>
  <r>
    <d v="2018-04-09T00:00:00"/>
    <x v="1"/>
    <n v="2"/>
    <n v="9"/>
    <d v="1900-01-01T00:00:00"/>
    <x v="0"/>
    <s v="Ad C"/>
    <x v="4"/>
    <n v="510308"/>
  </r>
  <r>
    <d v="2018-04-09T00:00:00"/>
    <x v="1"/>
    <n v="2"/>
    <n v="9"/>
    <d v="1900-01-01T00:00:00"/>
    <x v="1"/>
    <s v="Ad C"/>
    <x v="4"/>
    <n v="491255"/>
  </r>
  <r>
    <d v="2018-04-09T00:00:00"/>
    <x v="1"/>
    <n v="2"/>
    <n v="9"/>
    <d v="1900-01-01T00:00:00"/>
    <x v="3"/>
    <s v="Ad C"/>
    <x v="4"/>
    <n v="296107"/>
  </r>
  <r>
    <d v="2018-04-09T00:00:00"/>
    <x v="1"/>
    <n v="2"/>
    <n v="9"/>
    <d v="1900-01-01T00:00:00"/>
    <x v="2"/>
    <s v="Ad C"/>
    <x v="4"/>
    <n v="214201"/>
  </r>
  <r>
    <d v="2018-04-09T00:00:00"/>
    <x v="1"/>
    <n v="2"/>
    <n v="9"/>
    <d v="1900-01-01T00:00:00"/>
    <x v="5"/>
    <s v="Ad C"/>
    <x v="4"/>
    <n v="21767"/>
  </r>
  <r>
    <d v="2018-04-09T00:00:00"/>
    <x v="1"/>
    <n v="2"/>
    <n v="9"/>
    <d v="1900-01-01T00:00:00"/>
    <x v="6"/>
    <s v="Ad C"/>
    <x v="4"/>
    <n v="6347"/>
  </r>
  <r>
    <d v="2018-04-09T00:00:00"/>
    <x v="1"/>
    <n v="2"/>
    <n v="9"/>
    <d v="1900-01-01T00:00:00"/>
    <x v="4"/>
    <s v="Ad C"/>
    <x v="4"/>
    <n v="1603"/>
  </r>
  <r>
    <d v="2018-04-09T00:00:00"/>
    <x v="1"/>
    <n v="2"/>
    <n v="9"/>
    <d v="1900-01-01T00:00:00"/>
    <x v="1"/>
    <s v="Ad E"/>
    <x v="5"/>
    <n v="550901"/>
  </r>
  <r>
    <d v="2018-04-09T00:00:00"/>
    <x v="1"/>
    <n v="2"/>
    <n v="9"/>
    <d v="1900-01-01T00:00:00"/>
    <x v="0"/>
    <s v="Ad E"/>
    <x v="5"/>
    <n v="550901"/>
  </r>
  <r>
    <d v="2018-04-09T00:00:00"/>
    <x v="1"/>
    <n v="2"/>
    <n v="9"/>
    <d v="1900-01-01T00:00:00"/>
    <x v="2"/>
    <s v="Ad E"/>
    <x v="5"/>
    <n v="354113"/>
  </r>
  <r>
    <d v="2018-04-09T00:00:00"/>
    <x v="1"/>
    <n v="2"/>
    <n v="9"/>
    <d v="1900-01-01T00:00:00"/>
    <x v="3"/>
    <s v="Ad E"/>
    <x v="5"/>
    <n v="196788"/>
  </r>
  <r>
    <d v="2018-04-09T00:00:00"/>
    <x v="1"/>
    <n v="2"/>
    <n v="9"/>
    <d v="1900-01-01T00:00:00"/>
    <x v="5"/>
    <s v="Ad E"/>
    <x v="5"/>
    <n v="24591"/>
  </r>
  <r>
    <d v="2018-04-09T00:00:00"/>
    <x v="1"/>
    <n v="2"/>
    <n v="9"/>
    <d v="1900-01-01T00:00:00"/>
    <x v="6"/>
    <s v="Ad E"/>
    <x v="5"/>
    <n v="17281"/>
  </r>
  <r>
    <d v="2018-04-09T00:00:00"/>
    <x v="1"/>
    <n v="2"/>
    <n v="9"/>
    <d v="1900-01-01T00:00:00"/>
    <x v="4"/>
    <s v="Ad E"/>
    <x v="5"/>
    <n v="1244"/>
  </r>
  <r>
    <d v="2018-04-09T00:00:00"/>
    <x v="1"/>
    <n v="2"/>
    <n v="9"/>
    <d v="1900-01-01T00:00:00"/>
    <x v="0"/>
    <s v="Ad F"/>
    <x v="5"/>
    <n v="467877"/>
  </r>
  <r>
    <d v="2018-04-09T00:00:00"/>
    <x v="1"/>
    <n v="2"/>
    <n v="9"/>
    <d v="1900-01-01T00:00:00"/>
    <x v="1"/>
    <s v="Ad F"/>
    <x v="5"/>
    <n v="444282"/>
  </r>
  <r>
    <d v="2018-04-09T00:00:00"/>
    <x v="1"/>
    <n v="2"/>
    <n v="9"/>
    <d v="1900-01-01T00:00:00"/>
    <x v="2"/>
    <s v="Ad F"/>
    <x v="5"/>
    <n v="203947"/>
  </r>
  <r>
    <d v="2018-04-09T00:00:00"/>
    <x v="1"/>
    <n v="2"/>
    <n v="9"/>
    <d v="1900-01-01T00:00:00"/>
    <x v="3"/>
    <s v="Ad F"/>
    <x v="5"/>
    <n v="95767"/>
  </r>
  <r>
    <d v="2018-04-09T00:00:00"/>
    <x v="1"/>
    <n v="2"/>
    <n v="9"/>
    <d v="1900-01-01T00:00:00"/>
    <x v="4"/>
    <s v="Ad F"/>
    <x v="5"/>
    <n v="1280"/>
  </r>
  <r>
    <d v="2018-04-09T00:00:00"/>
    <x v="1"/>
    <n v="2"/>
    <n v="9"/>
    <d v="1900-01-01T00:00:00"/>
    <x v="7"/>
    <s v="Ad F"/>
    <x v="5"/>
    <n v="0"/>
  </r>
  <r>
    <d v="2018-04-10T00:00:00"/>
    <x v="1"/>
    <n v="2"/>
    <n v="10"/>
    <d v="1900-01-02T00:00:00"/>
    <x v="0"/>
    <s v="Ad A"/>
    <x v="4"/>
    <n v="510594"/>
  </r>
  <r>
    <d v="2018-04-10T00:00:00"/>
    <x v="1"/>
    <n v="2"/>
    <n v="10"/>
    <d v="1900-01-02T00:00:00"/>
    <x v="1"/>
    <s v="Ad A"/>
    <x v="4"/>
    <n v="495990"/>
  </r>
  <r>
    <d v="2018-04-10T00:00:00"/>
    <x v="1"/>
    <n v="2"/>
    <n v="10"/>
    <d v="1900-01-02T00:00:00"/>
    <x v="3"/>
    <s v="Ad A"/>
    <x v="4"/>
    <n v="334636"/>
  </r>
  <r>
    <d v="2018-04-10T00:00:00"/>
    <x v="1"/>
    <n v="2"/>
    <n v="10"/>
    <d v="1900-01-02T00:00:00"/>
    <x v="2"/>
    <s v="Ad A"/>
    <x v="4"/>
    <n v="175958"/>
  </r>
  <r>
    <d v="2018-04-10T00:00:00"/>
    <x v="1"/>
    <n v="2"/>
    <n v="10"/>
    <d v="1900-01-02T00:00:00"/>
    <x v="5"/>
    <s v="Ad A"/>
    <x v="4"/>
    <n v="21063"/>
  </r>
  <r>
    <d v="2018-04-10T00:00:00"/>
    <x v="1"/>
    <n v="2"/>
    <n v="10"/>
    <d v="1900-01-02T00:00:00"/>
    <x v="6"/>
    <s v="Ad A"/>
    <x v="4"/>
    <n v="4053"/>
  </r>
  <r>
    <d v="2018-04-10T00:00:00"/>
    <x v="1"/>
    <n v="2"/>
    <n v="10"/>
    <d v="1900-01-02T00:00:00"/>
    <x v="4"/>
    <s v="Ad A"/>
    <x v="4"/>
    <n v="1595"/>
  </r>
  <r>
    <d v="2018-04-10T00:00:00"/>
    <x v="1"/>
    <n v="2"/>
    <n v="10"/>
    <d v="1900-01-02T00:00:00"/>
    <x v="0"/>
    <s v="Ad C"/>
    <x v="4"/>
    <n v="511787"/>
  </r>
  <r>
    <d v="2018-04-10T00:00:00"/>
    <x v="1"/>
    <n v="2"/>
    <n v="10"/>
    <d v="1900-01-02T00:00:00"/>
    <x v="1"/>
    <s v="Ad C"/>
    <x v="4"/>
    <n v="500087"/>
  </r>
  <r>
    <d v="2018-04-10T00:00:00"/>
    <x v="1"/>
    <n v="2"/>
    <n v="10"/>
    <d v="1900-01-02T00:00:00"/>
    <x v="3"/>
    <s v="Ad C"/>
    <x v="4"/>
    <n v="289362"/>
  </r>
  <r>
    <d v="2018-04-10T00:00:00"/>
    <x v="1"/>
    <n v="2"/>
    <n v="10"/>
    <d v="1900-01-02T00:00:00"/>
    <x v="2"/>
    <s v="Ad C"/>
    <x v="4"/>
    <n v="222425"/>
  </r>
  <r>
    <d v="2018-04-10T00:00:00"/>
    <x v="1"/>
    <n v="2"/>
    <n v="10"/>
    <d v="1900-01-02T00:00:00"/>
    <x v="5"/>
    <s v="Ad C"/>
    <x v="4"/>
    <n v="20906"/>
  </r>
  <r>
    <d v="2018-04-10T00:00:00"/>
    <x v="1"/>
    <n v="2"/>
    <n v="10"/>
    <d v="1900-01-02T00:00:00"/>
    <x v="6"/>
    <s v="Ad C"/>
    <x v="4"/>
    <n v="6426"/>
  </r>
  <r>
    <d v="2018-04-10T00:00:00"/>
    <x v="1"/>
    <n v="2"/>
    <n v="10"/>
    <d v="1900-01-02T00:00:00"/>
    <x v="4"/>
    <s v="Ad C"/>
    <x v="4"/>
    <n v="1622"/>
  </r>
  <r>
    <d v="2018-04-10T00:00:00"/>
    <x v="1"/>
    <n v="2"/>
    <n v="10"/>
    <d v="1900-01-02T00:00:00"/>
    <x v="0"/>
    <s v="Ad E"/>
    <x v="5"/>
    <n v="408264"/>
  </r>
  <r>
    <d v="2018-04-10T00:00:00"/>
    <x v="1"/>
    <n v="2"/>
    <n v="10"/>
    <d v="1900-01-02T00:00:00"/>
    <x v="1"/>
    <s v="Ad E"/>
    <x v="5"/>
    <n v="406774"/>
  </r>
  <r>
    <d v="2018-04-10T00:00:00"/>
    <x v="1"/>
    <n v="2"/>
    <n v="10"/>
    <d v="1900-01-02T00:00:00"/>
    <x v="2"/>
    <s v="Ad E"/>
    <x v="5"/>
    <n v="210681"/>
  </r>
  <r>
    <d v="2018-04-10T00:00:00"/>
    <x v="1"/>
    <n v="2"/>
    <n v="10"/>
    <d v="1900-01-02T00:00:00"/>
    <x v="3"/>
    <s v="Ad E"/>
    <x v="5"/>
    <n v="197583"/>
  </r>
  <r>
    <d v="2018-04-10T00:00:00"/>
    <x v="1"/>
    <n v="2"/>
    <n v="10"/>
    <d v="1900-01-02T00:00:00"/>
    <x v="5"/>
    <s v="Ad E"/>
    <x v="5"/>
    <n v="25136"/>
  </r>
  <r>
    <d v="2018-04-10T00:00:00"/>
    <x v="1"/>
    <n v="2"/>
    <n v="10"/>
    <d v="1900-01-02T00:00:00"/>
    <x v="6"/>
    <s v="Ad E"/>
    <x v="5"/>
    <n v="11002"/>
  </r>
  <r>
    <d v="2018-04-10T00:00:00"/>
    <x v="1"/>
    <n v="2"/>
    <n v="10"/>
    <d v="1900-01-02T00:00:00"/>
    <x v="4"/>
    <s v="Ad E"/>
    <x v="5"/>
    <n v="1042"/>
  </r>
  <r>
    <d v="2018-04-10T00:00:00"/>
    <x v="1"/>
    <n v="2"/>
    <n v="10"/>
    <d v="1900-01-02T00:00:00"/>
    <x v="0"/>
    <s v="Ad F"/>
    <x v="5"/>
    <n v="494261"/>
  </r>
  <r>
    <d v="2018-04-10T00:00:00"/>
    <x v="1"/>
    <n v="2"/>
    <n v="10"/>
    <d v="1900-01-02T00:00:00"/>
    <x v="1"/>
    <s v="Ad F"/>
    <x v="5"/>
    <n v="484470"/>
  </r>
  <r>
    <d v="2018-04-10T00:00:00"/>
    <x v="1"/>
    <n v="2"/>
    <n v="10"/>
    <d v="1900-01-02T00:00:00"/>
    <x v="2"/>
    <s v="Ad F"/>
    <x v="5"/>
    <n v="178186"/>
  </r>
  <r>
    <d v="2018-04-10T00:00:00"/>
    <x v="1"/>
    <n v="2"/>
    <n v="10"/>
    <d v="1900-01-02T00:00:00"/>
    <x v="3"/>
    <s v="Ad F"/>
    <x v="5"/>
    <n v="111632"/>
  </r>
  <r>
    <d v="2018-04-10T00:00:00"/>
    <x v="1"/>
    <n v="2"/>
    <n v="10"/>
    <d v="1900-01-02T00:00:00"/>
    <x v="4"/>
    <s v="Ad F"/>
    <x v="5"/>
    <n v="1330"/>
  </r>
  <r>
    <d v="2018-04-10T00:00:00"/>
    <x v="1"/>
    <n v="2"/>
    <n v="10"/>
    <d v="1900-01-02T00:00:00"/>
    <x v="7"/>
    <s v="Ad F"/>
    <x v="5"/>
    <n v="0"/>
  </r>
  <r>
    <d v="2018-04-11T00:00:00"/>
    <x v="1"/>
    <n v="2"/>
    <n v="11"/>
    <d v="1900-01-03T00:00:00"/>
    <x v="0"/>
    <s v="Ad A"/>
    <x v="4"/>
    <n v="538172"/>
  </r>
  <r>
    <d v="2018-04-11T00:00:00"/>
    <x v="1"/>
    <n v="2"/>
    <n v="11"/>
    <d v="1900-01-03T00:00:00"/>
    <x v="1"/>
    <s v="Ad A"/>
    <x v="4"/>
    <n v="537333"/>
  </r>
  <r>
    <d v="2018-04-11T00:00:00"/>
    <x v="1"/>
    <n v="2"/>
    <n v="11"/>
    <d v="1900-01-03T00:00:00"/>
    <x v="3"/>
    <s v="Ad A"/>
    <x v="4"/>
    <n v="355877"/>
  </r>
  <r>
    <d v="2018-04-11T00:00:00"/>
    <x v="1"/>
    <n v="2"/>
    <n v="11"/>
    <d v="1900-01-03T00:00:00"/>
    <x v="2"/>
    <s v="Ad A"/>
    <x v="4"/>
    <n v="182296"/>
  </r>
  <r>
    <d v="2018-04-11T00:00:00"/>
    <x v="1"/>
    <n v="2"/>
    <n v="11"/>
    <d v="1900-01-03T00:00:00"/>
    <x v="5"/>
    <s v="Ad A"/>
    <x v="4"/>
    <n v="22877"/>
  </r>
  <r>
    <d v="2018-04-11T00:00:00"/>
    <x v="1"/>
    <n v="2"/>
    <n v="11"/>
    <d v="1900-01-03T00:00:00"/>
    <x v="6"/>
    <s v="Ad A"/>
    <x v="4"/>
    <n v="4329"/>
  </r>
  <r>
    <d v="2018-04-11T00:00:00"/>
    <x v="1"/>
    <n v="2"/>
    <n v="11"/>
    <d v="1900-01-03T00:00:00"/>
    <x v="4"/>
    <s v="Ad A"/>
    <x v="4"/>
    <n v="1723"/>
  </r>
  <r>
    <d v="2018-04-11T00:00:00"/>
    <x v="1"/>
    <n v="2"/>
    <n v="11"/>
    <d v="1900-01-03T00:00:00"/>
    <x v="0"/>
    <s v="Ad C"/>
    <x v="4"/>
    <n v="486314"/>
  </r>
  <r>
    <d v="2018-04-11T00:00:00"/>
    <x v="1"/>
    <n v="2"/>
    <n v="11"/>
    <d v="1900-01-03T00:00:00"/>
    <x v="1"/>
    <s v="Ad C"/>
    <x v="4"/>
    <n v="477939"/>
  </r>
  <r>
    <d v="2018-04-11T00:00:00"/>
    <x v="1"/>
    <n v="2"/>
    <n v="11"/>
    <d v="1900-01-03T00:00:00"/>
    <x v="3"/>
    <s v="Ad C"/>
    <x v="4"/>
    <n v="298454"/>
  </r>
  <r>
    <d v="2018-04-11T00:00:00"/>
    <x v="1"/>
    <n v="2"/>
    <n v="11"/>
    <d v="1900-01-03T00:00:00"/>
    <x v="2"/>
    <s v="Ad C"/>
    <x v="4"/>
    <n v="187860"/>
  </r>
  <r>
    <d v="2018-04-11T00:00:00"/>
    <x v="1"/>
    <n v="2"/>
    <n v="11"/>
    <d v="1900-01-03T00:00:00"/>
    <x v="5"/>
    <s v="Ad C"/>
    <x v="4"/>
    <n v="21927"/>
  </r>
  <r>
    <d v="2018-04-11T00:00:00"/>
    <x v="1"/>
    <n v="2"/>
    <n v="11"/>
    <d v="1900-01-03T00:00:00"/>
    <x v="6"/>
    <s v="Ad C"/>
    <x v="4"/>
    <n v="5571"/>
  </r>
  <r>
    <d v="2018-04-11T00:00:00"/>
    <x v="1"/>
    <n v="2"/>
    <n v="11"/>
    <d v="1900-01-03T00:00:00"/>
    <x v="4"/>
    <s v="Ad C"/>
    <x v="4"/>
    <n v="1552"/>
  </r>
  <r>
    <d v="2018-04-11T00:00:00"/>
    <x v="1"/>
    <n v="2"/>
    <n v="11"/>
    <d v="1900-01-03T00:00:00"/>
    <x v="0"/>
    <s v="Ad E"/>
    <x v="5"/>
    <n v="410038"/>
  </r>
  <r>
    <d v="2018-04-11T00:00:00"/>
    <x v="1"/>
    <n v="2"/>
    <n v="11"/>
    <d v="1900-01-03T00:00:00"/>
    <x v="1"/>
    <s v="Ad E"/>
    <x v="5"/>
    <n v="407542"/>
  </r>
  <r>
    <d v="2018-04-11T00:00:00"/>
    <x v="1"/>
    <n v="2"/>
    <n v="11"/>
    <d v="1900-01-03T00:00:00"/>
    <x v="2"/>
    <s v="Ad E"/>
    <x v="5"/>
    <n v="215316"/>
  </r>
  <r>
    <d v="2018-04-11T00:00:00"/>
    <x v="1"/>
    <n v="2"/>
    <n v="11"/>
    <d v="1900-01-03T00:00:00"/>
    <x v="3"/>
    <s v="Ad E"/>
    <x v="5"/>
    <n v="194722"/>
  </r>
  <r>
    <d v="2018-04-11T00:00:00"/>
    <x v="1"/>
    <n v="2"/>
    <n v="11"/>
    <d v="1900-01-03T00:00:00"/>
    <x v="5"/>
    <s v="Ad E"/>
    <x v="5"/>
    <n v="24498"/>
  </r>
  <r>
    <d v="2018-04-11T00:00:00"/>
    <x v="1"/>
    <n v="2"/>
    <n v="11"/>
    <d v="1900-01-03T00:00:00"/>
    <x v="6"/>
    <s v="Ad E"/>
    <x v="5"/>
    <n v="11749"/>
  </r>
  <r>
    <d v="2018-04-11T00:00:00"/>
    <x v="1"/>
    <n v="2"/>
    <n v="11"/>
    <d v="1900-01-03T00:00:00"/>
    <x v="4"/>
    <s v="Ad E"/>
    <x v="5"/>
    <n v="1078"/>
  </r>
  <r>
    <d v="2018-04-11T00:00:00"/>
    <x v="1"/>
    <n v="2"/>
    <n v="11"/>
    <d v="1900-01-03T00:00:00"/>
    <x v="0"/>
    <s v="Ad F"/>
    <x v="5"/>
    <n v="447984"/>
  </r>
  <r>
    <d v="2018-04-11T00:00:00"/>
    <x v="1"/>
    <n v="2"/>
    <n v="11"/>
    <d v="1900-01-03T00:00:00"/>
    <x v="1"/>
    <s v="Ad F"/>
    <x v="5"/>
    <n v="447293"/>
  </r>
  <r>
    <d v="2018-04-11T00:00:00"/>
    <x v="1"/>
    <n v="2"/>
    <n v="11"/>
    <d v="1900-01-03T00:00:00"/>
    <x v="2"/>
    <s v="Ad F"/>
    <x v="5"/>
    <n v="161830"/>
  </r>
  <r>
    <d v="2018-04-11T00:00:00"/>
    <x v="1"/>
    <n v="2"/>
    <n v="11"/>
    <d v="1900-01-03T00:00:00"/>
    <x v="3"/>
    <s v="Ad F"/>
    <x v="5"/>
    <n v="108900"/>
  </r>
  <r>
    <d v="2018-04-11T00:00:00"/>
    <x v="1"/>
    <n v="2"/>
    <n v="11"/>
    <d v="1900-01-03T00:00:00"/>
    <x v="4"/>
    <s v="Ad F"/>
    <x v="5"/>
    <n v="1303"/>
  </r>
  <r>
    <d v="2018-04-11T00:00:00"/>
    <x v="1"/>
    <n v="2"/>
    <n v="11"/>
    <d v="1900-01-03T00:00:00"/>
    <x v="7"/>
    <s v="Ad F"/>
    <x v="5"/>
    <n v="0"/>
  </r>
  <r>
    <d v="2018-04-12T00:00:00"/>
    <x v="1"/>
    <n v="2"/>
    <n v="12"/>
    <d v="1900-01-04T00:00:00"/>
    <x v="1"/>
    <s v="Ad A"/>
    <x v="4"/>
    <n v="621737"/>
  </r>
  <r>
    <d v="2018-04-12T00:00:00"/>
    <x v="1"/>
    <n v="2"/>
    <n v="12"/>
    <d v="1900-01-04T00:00:00"/>
    <x v="0"/>
    <s v="Ad A"/>
    <x v="4"/>
    <n v="621737"/>
  </r>
  <r>
    <d v="2018-04-12T00:00:00"/>
    <x v="1"/>
    <n v="2"/>
    <n v="12"/>
    <d v="1900-01-04T00:00:00"/>
    <x v="3"/>
    <s v="Ad A"/>
    <x v="4"/>
    <n v="432603"/>
  </r>
  <r>
    <d v="2018-04-12T00:00:00"/>
    <x v="1"/>
    <n v="2"/>
    <n v="12"/>
    <d v="1900-01-04T00:00:00"/>
    <x v="2"/>
    <s v="Ad A"/>
    <x v="4"/>
    <n v="189134"/>
  </r>
  <r>
    <d v="2018-04-12T00:00:00"/>
    <x v="1"/>
    <n v="2"/>
    <n v="12"/>
    <d v="1900-01-04T00:00:00"/>
    <x v="5"/>
    <s v="Ad A"/>
    <x v="4"/>
    <n v="28745"/>
  </r>
  <r>
    <d v="2018-04-12T00:00:00"/>
    <x v="1"/>
    <n v="2"/>
    <n v="12"/>
    <d v="1900-01-04T00:00:00"/>
    <x v="6"/>
    <s v="Ad A"/>
    <x v="4"/>
    <n v="4782"/>
  </r>
  <r>
    <d v="2018-04-12T00:00:00"/>
    <x v="1"/>
    <n v="2"/>
    <n v="12"/>
    <d v="1900-01-04T00:00:00"/>
    <x v="4"/>
    <s v="Ad A"/>
    <x v="4"/>
    <n v="2089"/>
  </r>
  <r>
    <d v="2018-04-12T00:00:00"/>
    <x v="1"/>
    <n v="2"/>
    <n v="12"/>
    <d v="1900-01-04T00:00:00"/>
    <x v="0"/>
    <s v="Ad C"/>
    <x v="4"/>
    <n v="424645"/>
  </r>
  <r>
    <d v="2018-04-12T00:00:00"/>
    <x v="1"/>
    <n v="2"/>
    <n v="12"/>
    <d v="1900-01-04T00:00:00"/>
    <x v="1"/>
    <s v="Ad C"/>
    <x v="4"/>
    <n v="415930"/>
  </r>
  <r>
    <d v="2018-04-12T00:00:00"/>
    <x v="1"/>
    <n v="2"/>
    <n v="12"/>
    <d v="1900-01-04T00:00:00"/>
    <x v="3"/>
    <s v="Ad C"/>
    <x v="4"/>
    <n v="275011"/>
  </r>
  <r>
    <d v="2018-04-12T00:00:00"/>
    <x v="1"/>
    <n v="2"/>
    <n v="12"/>
    <d v="1900-01-04T00:00:00"/>
    <x v="2"/>
    <s v="Ad C"/>
    <x v="4"/>
    <n v="149634"/>
  </r>
  <r>
    <d v="2018-04-12T00:00:00"/>
    <x v="1"/>
    <n v="2"/>
    <n v="12"/>
    <d v="1900-01-04T00:00:00"/>
    <x v="5"/>
    <s v="Ad C"/>
    <x v="4"/>
    <n v="19661"/>
  </r>
  <r>
    <d v="2018-04-12T00:00:00"/>
    <x v="1"/>
    <n v="2"/>
    <n v="12"/>
    <d v="1900-01-04T00:00:00"/>
    <x v="6"/>
    <s v="Ad C"/>
    <x v="4"/>
    <n v="4367"/>
  </r>
  <r>
    <d v="2018-04-12T00:00:00"/>
    <x v="1"/>
    <n v="2"/>
    <n v="12"/>
    <d v="1900-01-04T00:00:00"/>
    <x v="4"/>
    <s v="Ad C"/>
    <x v="4"/>
    <n v="1511"/>
  </r>
  <r>
    <d v="2018-04-12T00:00:00"/>
    <x v="1"/>
    <n v="2"/>
    <n v="12"/>
    <d v="1900-01-04T00:00:00"/>
    <x v="0"/>
    <s v="Ad E"/>
    <x v="5"/>
    <n v="411997"/>
  </r>
  <r>
    <d v="2018-04-12T00:00:00"/>
    <x v="1"/>
    <n v="2"/>
    <n v="12"/>
    <d v="1900-01-04T00:00:00"/>
    <x v="1"/>
    <s v="Ad E"/>
    <x v="5"/>
    <n v="405239"/>
  </r>
  <r>
    <d v="2018-04-12T00:00:00"/>
    <x v="1"/>
    <n v="2"/>
    <n v="12"/>
    <d v="1900-01-04T00:00:00"/>
    <x v="3"/>
    <s v="Ad E"/>
    <x v="5"/>
    <n v="242778"/>
  </r>
  <r>
    <d v="2018-04-12T00:00:00"/>
    <x v="1"/>
    <n v="2"/>
    <n v="12"/>
    <d v="1900-01-04T00:00:00"/>
    <x v="2"/>
    <s v="Ad E"/>
    <x v="5"/>
    <n v="169219"/>
  </r>
  <r>
    <d v="2018-04-12T00:00:00"/>
    <x v="1"/>
    <n v="2"/>
    <n v="12"/>
    <d v="1900-01-04T00:00:00"/>
    <x v="5"/>
    <s v="Ad E"/>
    <x v="5"/>
    <n v="30877"/>
  </r>
  <r>
    <d v="2018-04-12T00:00:00"/>
    <x v="1"/>
    <n v="2"/>
    <n v="12"/>
    <d v="1900-01-04T00:00:00"/>
    <x v="6"/>
    <s v="Ad E"/>
    <x v="5"/>
    <n v="9750"/>
  </r>
  <r>
    <d v="2018-04-12T00:00:00"/>
    <x v="1"/>
    <n v="2"/>
    <n v="12"/>
    <d v="1900-01-04T00:00:00"/>
    <x v="4"/>
    <s v="Ad E"/>
    <x v="5"/>
    <n v="1225"/>
  </r>
  <r>
    <d v="2018-04-12T00:00:00"/>
    <x v="1"/>
    <n v="2"/>
    <n v="12"/>
    <d v="1900-01-04T00:00:00"/>
    <x v="0"/>
    <s v="Ad F"/>
    <x v="5"/>
    <n v="410445"/>
  </r>
  <r>
    <d v="2018-04-12T00:00:00"/>
    <x v="1"/>
    <n v="2"/>
    <n v="12"/>
    <d v="1900-01-04T00:00:00"/>
    <x v="1"/>
    <s v="Ad F"/>
    <x v="5"/>
    <n v="402740"/>
  </r>
  <r>
    <d v="2018-04-12T00:00:00"/>
    <x v="1"/>
    <n v="2"/>
    <n v="12"/>
    <d v="1900-01-04T00:00:00"/>
    <x v="2"/>
    <s v="Ad F"/>
    <x v="5"/>
    <n v="143212"/>
  </r>
  <r>
    <d v="2018-04-12T00:00:00"/>
    <x v="1"/>
    <n v="2"/>
    <n v="12"/>
    <d v="1900-01-04T00:00:00"/>
    <x v="3"/>
    <s v="Ad F"/>
    <x v="5"/>
    <n v="95037"/>
  </r>
  <r>
    <d v="2018-04-12T00:00:00"/>
    <x v="1"/>
    <n v="2"/>
    <n v="12"/>
    <d v="1900-01-04T00:00:00"/>
    <x v="4"/>
    <s v="Ad F"/>
    <x v="5"/>
    <n v="1254"/>
  </r>
  <r>
    <d v="2018-04-12T00:00:00"/>
    <x v="1"/>
    <n v="2"/>
    <n v="12"/>
    <d v="1900-01-04T00:00:00"/>
    <x v="7"/>
    <s v="Ad F"/>
    <x v="5"/>
    <n v="0"/>
  </r>
  <r>
    <d v="2018-04-13T00:00:00"/>
    <x v="1"/>
    <n v="2"/>
    <n v="13"/>
    <d v="1900-01-05T00:00:00"/>
    <x v="0"/>
    <s v="Ad A"/>
    <x v="4"/>
    <n v="737933"/>
  </r>
  <r>
    <d v="2018-04-13T00:00:00"/>
    <x v="1"/>
    <n v="2"/>
    <n v="13"/>
    <d v="1900-01-05T00:00:00"/>
    <x v="1"/>
    <s v="Ad A"/>
    <x v="4"/>
    <n v="731507"/>
  </r>
  <r>
    <d v="2018-04-13T00:00:00"/>
    <x v="1"/>
    <n v="2"/>
    <n v="13"/>
    <d v="1900-01-05T00:00:00"/>
    <x v="3"/>
    <s v="Ad A"/>
    <x v="4"/>
    <n v="508966"/>
  </r>
  <r>
    <d v="2018-04-13T00:00:00"/>
    <x v="1"/>
    <n v="2"/>
    <n v="13"/>
    <d v="1900-01-05T00:00:00"/>
    <x v="2"/>
    <s v="Ad A"/>
    <x v="4"/>
    <n v="228968"/>
  </r>
  <r>
    <d v="2018-04-13T00:00:00"/>
    <x v="1"/>
    <n v="2"/>
    <n v="13"/>
    <d v="1900-01-05T00:00:00"/>
    <x v="5"/>
    <s v="Ad A"/>
    <x v="4"/>
    <n v="32508"/>
  </r>
  <r>
    <d v="2018-04-13T00:00:00"/>
    <x v="1"/>
    <n v="2"/>
    <n v="13"/>
    <d v="1900-01-05T00:00:00"/>
    <x v="6"/>
    <s v="Ad A"/>
    <x v="4"/>
    <n v="5571"/>
  </r>
  <r>
    <d v="2018-04-13T00:00:00"/>
    <x v="1"/>
    <n v="2"/>
    <n v="13"/>
    <d v="1900-01-05T00:00:00"/>
    <x v="4"/>
    <s v="Ad A"/>
    <x v="4"/>
    <n v="2449"/>
  </r>
  <r>
    <d v="2018-04-13T00:00:00"/>
    <x v="1"/>
    <n v="2"/>
    <n v="13"/>
    <d v="1900-01-05T00:00:00"/>
    <x v="0"/>
    <s v="Ad C"/>
    <x v="4"/>
    <n v="373401"/>
  </r>
  <r>
    <d v="2018-04-13T00:00:00"/>
    <x v="1"/>
    <n v="2"/>
    <n v="13"/>
    <d v="1900-01-05T00:00:00"/>
    <x v="1"/>
    <s v="Ad C"/>
    <x v="4"/>
    <n v="370036"/>
  </r>
  <r>
    <d v="2018-04-13T00:00:00"/>
    <x v="1"/>
    <n v="2"/>
    <n v="13"/>
    <d v="1900-01-05T00:00:00"/>
    <x v="3"/>
    <s v="Ad C"/>
    <x v="4"/>
    <n v="296746"/>
  </r>
  <r>
    <d v="2018-04-13T00:00:00"/>
    <x v="1"/>
    <n v="2"/>
    <n v="13"/>
    <d v="1900-01-05T00:00:00"/>
    <x v="2"/>
    <s v="Ad C"/>
    <x v="4"/>
    <n v="76655"/>
  </r>
  <r>
    <d v="2018-04-13T00:00:00"/>
    <x v="1"/>
    <n v="2"/>
    <n v="13"/>
    <d v="1900-01-05T00:00:00"/>
    <x v="5"/>
    <s v="Ad C"/>
    <x v="4"/>
    <n v="21362"/>
  </r>
  <r>
    <d v="2018-04-13T00:00:00"/>
    <x v="1"/>
    <n v="2"/>
    <n v="13"/>
    <d v="1900-01-05T00:00:00"/>
    <x v="6"/>
    <s v="Ad C"/>
    <x v="4"/>
    <n v="2317"/>
  </r>
  <r>
    <d v="2018-04-13T00:00:00"/>
    <x v="1"/>
    <n v="2"/>
    <n v="13"/>
    <d v="1900-01-05T00:00:00"/>
    <x v="4"/>
    <s v="Ad C"/>
    <x v="4"/>
    <n v="1522"/>
  </r>
  <r>
    <d v="2018-04-13T00:00:00"/>
    <x v="1"/>
    <n v="2"/>
    <n v="13"/>
    <d v="1900-01-05T00:00:00"/>
    <x v="1"/>
    <s v="Ad E"/>
    <x v="5"/>
    <n v="376712"/>
  </r>
  <r>
    <d v="2018-04-13T00:00:00"/>
    <x v="1"/>
    <n v="2"/>
    <n v="13"/>
    <d v="1900-01-05T00:00:00"/>
    <x v="0"/>
    <s v="Ad E"/>
    <x v="5"/>
    <n v="376712"/>
  </r>
  <r>
    <d v="2018-04-13T00:00:00"/>
    <x v="1"/>
    <n v="2"/>
    <n v="13"/>
    <d v="1900-01-05T00:00:00"/>
    <x v="3"/>
    <s v="Ad E"/>
    <x v="5"/>
    <n v="210748"/>
  </r>
  <r>
    <d v="2018-04-13T00:00:00"/>
    <x v="1"/>
    <n v="2"/>
    <n v="13"/>
    <d v="1900-01-05T00:00:00"/>
    <x v="2"/>
    <s v="Ad E"/>
    <x v="5"/>
    <n v="165964"/>
  </r>
  <r>
    <d v="2018-04-13T00:00:00"/>
    <x v="1"/>
    <n v="2"/>
    <n v="13"/>
    <d v="1900-01-05T00:00:00"/>
    <x v="5"/>
    <s v="Ad E"/>
    <x v="5"/>
    <n v="26642"/>
  </r>
  <r>
    <d v="2018-04-13T00:00:00"/>
    <x v="1"/>
    <n v="2"/>
    <n v="13"/>
    <d v="1900-01-05T00:00:00"/>
    <x v="6"/>
    <s v="Ad E"/>
    <x v="5"/>
    <n v="9771"/>
  </r>
  <r>
    <d v="2018-04-13T00:00:00"/>
    <x v="1"/>
    <n v="2"/>
    <n v="13"/>
    <d v="1900-01-05T00:00:00"/>
    <x v="4"/>
    <s v="Ad E"/>
    <x v="5"/>
    <n v="1176"/>
  </r>
  <r>
    <d v="2018-04-13T00:00:00"/>
    <x v="1"/>
    <n v="2"/>
    <n v="13"/>
    <d v="1900-01-05T00:00:00"/>
    <x v="0"/>
    <s v="Ad F"/>
    <x v="5"/>
    <n v="404575"/>
  </r>
  <r>
    <d v="2018-04-13T00:00:00"/>
    <x v="1"/>
    <n v="2"/>
    <n v="13"/>
    <d v="1900-01-05T00:00:00"/>
    <x v="1"/>
    <s v="Ad F"/>
    <x v="5"/>
    <n v="395132"/>
  </r>
  <r>
    <d v="2018-04-13T00:00:00"/>
    <x v="1"/>
    <n v="2"/>
    <n v="13"/>
    <d v="1900-01-05T00:00:00"/>
    <x v="2"/>
    <s v="Ad F"/>
    <x v="5"/>
    <n v="131003"/>
  </r>
  <r>
    <d v="2018-04-13T00:00:00"/>
    <x v="1"/>
    <n v="2"/>
    <n v="13"/>
    <d v="1900-01-05T00:00:00"/>
    <x v="3"/>
    <s v="Ad F"/>
    <x v="5"/>
    <n v="92878"/>
  </r>
  <r>
    <d v="2018-04-13T00:00:00"/>
    <x v="1"/>
    <n v="2"/>
    <n v="13"/>
    <d v="1900-01-05T00:00:00"/>
    <x v="4"/>
    <s v="Ad F"/>
    <x v="5"/>
    <n v="1329"/>
  </r>
  <r>
    <d v="2018-04-13T00:00:00"/>
    <x v="1"/>
    <n v="2"/>
    <n v="13"/>
    <d v="1900-01-05T00:00:00"/>
    <x v="7"/>
    <s v="Ad F"/>
    <x v="5"/>
    <n v="0"/>
  </r>
  <r>
    <d v="2018-04-14T00:00:00"/>
    <x v="1"/>
    <n v="2"/>
    <n v="14"/>
    <d v="1900-01-06T00:00:00"/>
    <x v="0"/>
    <s v="Ad A"/>
    <x v="4"/>
    <n v="844864"/>
  </r>
  <r>
    <d v="2018-04-14T00:00:00"/>
    <x v="1"/>
    <n v="2"/>
    <n v="14"/>
    <d v="1900-01-06T00:00:00"/>
    <x v="1"/>
    <s v="Ad A"/>
    <x v="4"/>
    <n v="809587"/>
  </r>
  <r>
    <d v="2018-04-14T00:00:00"/>
    <x v="1"/>
    <n v="2"/>
    <n v="14"/>
    <d v="1900-01-06T00:00:00"/>
    <x v="3"/>
    <s v="Ad A"/>
    <x v="4"/>
    <n v="516711"/>
  </r>
  <r>
    <d v="2018-04-14T00:00:00"/>
    <x v="1"/>
    <n v="2"/>
    <n v="14"/>
    <d v="1900-01-06T00:00:00"/>
    <x v="2"/>
    <s v="Ad A"/>
    <x v="4"/>
    <n v="328153"/>
  </r>
  <r>
    <d v="2018-04-14T00:00:00"/>
    <x v="1"/>
    <n v="2"/>
    <n v="14"/>
    <d v="1900-01-06T00:00:00"/>
    <x v="5"/>
    <s v="Ad A"/>
    <x v="4"/>
    <n v="32480"/>
  </r>
  <r>
    <d v="2018-04-14T00:00:00"/>
    <x v="1"/>
    <n v="2"/>
    <n v="14"/>
    <d v="1900-01-06T00:00:00"/>
    <x v="6"/>
    <s v="Ad A"/>
    <x v="4"/>
    <n v="7909"/>
  </r>
  <r>
    <d v="2018-04-14T00:00:00"/>
    <x v="1"/>
    <n v="2"/>
    <n v="14"/>
    <d v="1900-01-06T00:00:00"/>
    <x v="4"/>
    <s v="Ad A"/>
    <x v="4"/>
    <n v="2532"/>
  </r>
  <r>
    <d v="2018-04-14T00:00:00"/>
    <x v="1"/>
    <n v="2"/>
    <n v="14"/>
    <d v="1900-01-06T00:00:00"/>
    <x v="0"/>
    <s v="Ad C"/>
    <x v="4"/>
    <n v="420538"/>
  </r>
  <r>
    <d v="2018-04-14T00:00:00"/>
    <x v="1"/>
    <n v="2"/>
    <n v="14"/>
    <d v="1900-01-06T00:00:00"/>
    <x v="1"/>
    <s v="Ad C"/>
    <x v="4"/>
    <n v="416314"/>
  </r>
  <r>
    <d v="2018-04-14T00:00:00"/>
    <x v="1"/>
    <n v="2"/>
    <n v="14"/>
    <d v="1900-01-06T00:00:00"/>
    <x v="3"/>
    <s v="Ad C"/>
    <x v="4"/>
    <n v="317399"/>
  </r>
  <r>
    <d v="2018-04-14T00:00:00"/>
    <x v="1"/>
    <n v="2"/>
    <n v="14"/>
    <d v="1900-01-06T00:00:00"/>
    <x v="2"/>
    <s v="Ad C"/>
    <x v="4"/>
    <n v="103140"/>
  </r>
  <r>
    <d v="2018-04-14T00:00:00"/>
    <x v="1"/>
    <n v="2"/>
    <n v="14"/>
    <d v="1900-01-06T00:00:00"/>
    <x v="5"/>
    <s v="Ad C"/>
    <x v="4"/>
    <n v="23067"/>
  </r>
  <r>
    <d v="2018-04-14T00:00:00"/>
    <x v="1"/>
    <n v="2"/>
    <n v="14"/>
    <d v="1900-01-06T00:00:00"/>
    <x v="6"/>
    <s v="Ad C"/>
    <x v="4"/>
    <n v="3080"/>
  </r>
  <r>
    <d v="2018-04-14T00:00:00"/>
    <x v="1"/>
    <n v="2"/>
    <n v="14"/>
    <d v="1900-01-06T00:00:00"/>
    <x v="4"/>
    <s v="Ad C"/>
    <x v="4"/>
    <n v="1623"/>
  </r>
  <r>
    <d v="2018-04-14T00:00:00"/>
    <x v="1"/>
    <n v="2"/>
    <n v="14"/>
    <d v="1900-01-06T00:00:00"/>
    <x v="0"/>
    <s v="Ad E"/>
    <x v="5"/>
    <n v="457370"/>
  </r>
  <r>
    <d v="2018-04-14T00:00:00"/>
    <x v="1"/>
    <n v="2"/>
    <n v="14"/>
    <d v="1900-01-06T00:00:00"/>
    <x v="1"/>
    <s v="Ad E"/>
    <x v="5"/>
    <n v="452219"/>
  </r>
  <r>
    <d v="2018-04-14T00:00:00"/>
    <x v="1"/>
    <n v="2"/>
    <n v="14"/>
    <d v="1900-01-06T00:00:00"/>
    <x v="2"/>
    <s v="Ad E"/>
    <x v="5"/>
    <n v="237345"/>
  </r>
  <r>
    <d v="2018-04-14T00:00:00"/>
    <x v="1"/>
    <n v="2"/>
    <n v="14"/>
    <d v="1900-01-06T00:00:00"/>
    <x v="3"/>
    <s v="Ad E"/>
    <x v="5"/>
    <n v="220026"/>
  </r>
  <r>
    <d v="2018-04-14T00:00:00"/>
    <x v="1"/>
    <n v="2"/>
    <n v="14"/>
    <d v="1900-01-06T00:00:00"/>
    <x v="5"/>
    <s v="Ad E"/>
    <x v="5"/>
    <n v="27856"/>
  </r>
  <r>
    <d v="2018-04-14T00:00:00"/>
    <x v="1"/>
    <n v="2"/>
    <n v="14"/>
    <d v="1900-01-06T00:00:00"/>
    <x v="6"/>
    <s v="Ad E"/>
    <x v="5"/>
    <n v="15024"/>
  </r>
  <r>
    <d v="2018-04-14T00:00:00"/>
    <x v="1"/>
    <n v="2"/>
    <n v="14"/>
    <d v="1900-01-06T00:00:00"/>
    <x v="4"/>
    <s v="Ad E"/>
    <x v="5"/>
    <n v="1346"/>
  </r>
  <r>
    <d v="2018-04-14T00:00:00"/>
    <x v="1"/>
    <n v="2"/>
    <n v="14"/>
    <d v="1900-01-06T00:00:00"/>
    <x v="0"/>
    <s v="Ad F"/>
    <x v="5"/>
    <n v="466359"/>
  </r>
  <r>
    <d v="2018-04-14T00:00:00"/>
    <x v="1"/>
    <n v="2"/>
    <n v="14"/>
    <d v="1900-01-06T00:00:00"/>
    <x v="1"/>
    <s v="Ad F"/>
    <x v="5"/>
    <n v="441853"/>
  </r>
  <r>
    <d v="2018-04-14T00:00:00"/>
    <x v="1"/>
    <n v="2"/>
    <n v="14"/>
    <d v="1900-01-06T00:00:00"/>
    <x v="2"/>
    <s v="Ad F"/>
    <x v="5"/>
    <n v="149348"/>
  </r>
  <r>
    <d v="2018-04-14T00:00:00"/>
    <x v="1"/>
    <n v="2"/>
    <n v="14"/>
    <d v="1900-01-06T00:00:00"/>
    <x v="3"/>
    <s v="Ad F"/>
    <x v="5"/>
    <n v="107943"/>
  </r>
  <r>
    <d v="2018-04-14T00:00:00"/>
    <x v="1"/>
    <n v="2"/>
    <n v="14"/>
    <d v="1900-01-06T00:00:00"/>
    <x v="4"/>
    <s v="Ad F"/>
    <x v="5"/>
    <n v="1376"/>
  </r>
  <r>
    <d v="2018-04-14T00:00:00"/>
    <x v="1"/>
    <n v="2"/>
    <n v="14"/>
    <d v="1900-01-06T00:00:00"/>
    <x v="7"/>
    <s v="Ad F"/>
    <x v="5"/>
    <n v="0"/>
  </r>
  <r>
    <d v="2018-04-15T00:00:00"/>
    <x v="1"/>
    <n v="3"/>
    <n v="15"/>
    <d v="1899-12-31T00:00:00"/>
    <x v="0"/>
    <s v="Ad A"/>
    <x v="4"/>
    <n v="835646"/>
  </r>
  <r>
    <d v="2018-04-15T00:00:00"/>
    <x v="1"/>
    <n v="3"/>
    <n v="15"/>
    <d v="1899-12-31T00:00:00"/>
    <x v="1"/>
    <s v="Ad A"/>
    <x v="4"/>
    <n v="827256"/>
  </r>
  <r>
    <d v="2018-04-15T00:00:00"/>
    <x v="1"/>
    <n v="3"/>
    <n v="15"/>
    <d v="1899-12-31T00:00:00"/>
    <x v="3"/>
    <s v="Ad A"/>
    <x v="4"/>
    <n v="536041"/>
  </r>
  <r>
    <d v="2018-04-15T00:00:00"/>
    <x v="1"/>
    <n v="3"/>
    <n v="15"/>
    <d v="1899-12-31T00:00:00"/>
    <x v="2"/>
    <s v="Ad A"/>
    <x v="4"/>
    <n v="299605"/>
  </r>
  <r>
    <d v="2018-04-15T00:00:00"/>
    <x v="1"/>
    <n v="3"/>
    <n v="15"/>
    <d v="1899-12-31T00:00:00"/>
    <x v="5"/>
    <s v="Ad A"/>
    <x v="4"/>
    <n v="34052"/>
  </r>
  <r>
    <d v="2018-04-15T00:00:00"/>
    <x v="1"/>
    <n v="3"/>
    <n v="15"/>
    <d v="1899-12-31T00:00:00"/>
    <x v="6"/>
    <s v="Ad A"/>
    <x v="4"/>
    <n v="7178"/>
  </r>
  <r>
    <d v="2018-04-15T00:00:00"/>
    <x v="1"/>
    <n v="3"/>
    <n v="15"/>
    <d v="1899-12-31T00:00:00"/>
    <x v="4"/>
    <s v="Ad A"/>
    <x v="4"/>
    <n v="2356"/>
  </r>
  <r>
    <d v="2018-04-15T00:00:00"/>
    <x v="1"/>
    <n v="3"/>
    <n v="15"/>
    <d v="1899-12-31T00:00:00"/>
    <x v="0"/>
    <s v="Ad C"/>
    <x v="4"/>
    <n v="485537"/>
  </r>
  <r>
    <d v="2018-04-15T00:00:00"/>
    <x v="1"/>
    <n v="3"/>
    <n v="15"/>
    <d v="1899-12-31T00:00:00"/>
    <x v="1"/>
    <s v="Ad C"/>
    <x v="4"/>
    <n v="469754"/>
  </r>
  <r>
    <d v="2018-04-15T00:00:00"/>
    <x v="1"/>
    <n v="3"/>
    <n v="15"/>
    <d v="1899-12-31T00:00:00"/>
    <x v="3"/>
    <s v="Ad C"/>
    <x v="4"/>
    <n v="384214"/>
  </r>
  <r>
    <d v="2018-04-15T00:00:00"/>
    <x v="1"/>
    <n v="3"/>
    <n v="15"/>
    <d v="1899-12-31T00:00:00"/>
    <x v="2"/>
    <s v="Ad C"/>
    <x v="4"/>
    <n v="101323"/>
  </r>
  <r>
    <d v="2018-04-15T00:00:00"/>
    <x v="1"/>
    <n v="3"/>
    <n v="15"/>
    <d v="1899-12-31T00:00:00"/>
    <x v="5"/>
    <s v="Ad C"/>
    <x v="4"/>
    <n v="27597"/>
  </r>
  <r>
    <d v="2018-04-15T00:00:00"/>
    <x v="1"/>
    <n v="3"/>
    <n v="15"/>
    <d v="1899-12-31T00:00:00"/>
    <x v="6"/>
    <s v="Ad C"/>
    <x v="4"/>
    <n v="3131"/>
  </r>
  <r>
    <d v="2018-04-15T00:00:00"/>
    <x v="1"/>
    <n v="3"/>
    <n v="15"/>
    <d v="1899-12-31T00:00:00"/>
    <x v="4"/>
    <s v="Ad C"/>
    <x v="4"/>
    <n v="1672"/>
  </r>
  <r>
    <d v="2018-04-15T00:00:00"/>
    <x v="1"/>
    <n v="3"/>
    <n v="15"/>
    <d v="1899-12-31T00:00:00"/>
    <x v="1"/>
    <s v="Ad E"/>
    <x v="5"/>
    <n v="500797"/>
  </r>
  <r>
    <d v="2018-04-15T00:00:00"/>
    <x v="1"/>
    <n v="3"/>
    <n v="15"/>
    <d v="1899-12-31T00:00:00"/>
    <x v="0"/>
    <s v="Ad E"/>
    <x v="5"/>
    <n v="500797"/>
  </r>
  <r>
    <d v="2018-04-15T00:00:00"/>
    <x v="1"/>
    <n v="3"/>
    <n v="15"/>
    <d v="1899-12-31T00:00:00"/>
    <x v="2"/>
    <s v="Ad E"/>
    <x v="5"/>
    <n v="281107"/>
  </r>
  <r>
    <d v="2018-04-15T00:00:00"/>
    <x v="1"/>
    <n v="3"/>
    <n v="15"/>
    <d v="1899-12-31T00:00:00"/>
    <x v="3"/>
    <s v="Ad E"/>
    <x v="5"/>
    <n v="219690"/>
  </r>
  <r>
    <d v="2018-04-15T00:00:00"/>
    <x v="1"/>
    <n v="3"/>
    <n v="15"/>
    <d v="1899-12-31T00:00:00"/>
    <x v="5"/>
    <s v="Ad E"/>
    <x v="5"/>
    <n v="25682"/>
  </r>
  <r>
    <d v="2018-04-15T00:00:00"/>
    <x v="1"/>
    <n v="3"/>
    <n v="15"/>
    <d v="1899-12-31T00:00:00"/>
    <x v="6"/>
    <s v="Ad E"/>
    <x v="5"/>
    <n v="17780"/>
  </r>
  <r>
    <d v="2018-04-15T00:00:00"/>
    <x v="1"/>
    <n v="3"/>
    <n v="15"/>
    <d v="1899-12-31T00:00:00"/>
    <x v="4"/>
    <s v="Ad E"/>
    <x v="5"/>
    <n v="1286"/>
  </r>
  <r>
    <d v="2018-04-15T00:00:00"/>
    <x v="1"/>
    <n v="3"/>
    <n v="15"/>
    <d v="1899-12-31T00:00:00"/>
    <x v="0"/>
    <s v="Ad F"/>
    <x v="5"/>
    <n v="481614"/>
  </r>
  <r>
    <d v="2018-04-15T00:00:00"/>
    <x v="1"/>
    <n v="3"/>
    <n v="15"/>
    <d v="1899-12-31T00:00:00"/>
    <x v="1"/>
    <s v="Ad F"/>
    <x v="5"/>
    <n v="452471"/>
  </r>
  <r>
    <d v="2018-04-15T00:00:00"/>
    <x v="1"/>
    <n v="3"/>
    <n v="15"/>
    <d v="1899-12-31T00:00:00"/>
    <x v="2"/>
    <s v="Ad F"/>
    <x v="5"/>
    <n v="177655"/>
  </r>
  <r>
    <d v="2018-04-15T00:00:00"/>
    <x v="1"/>
    <n v="3"/>
    <n v="15"/>
    <d v="1899-12-31T00:00:00"/>
    <x v="3"/>
    <s v="Ad F"/>
    <x v="5"/>
    <n v="100321"/>
  </r>
  <r>
    <d v="2018-04-15T00:00:00"/>
    <x v="1"/>
    <n v="3"/>
    <n v="15"/>
    <d v="1899-12-31T00:00:00"/>
    <x v="4"/>
    <s v="Ad F"/>
    <x v="5"/>
    <n v="1357"/>
  </r>
  <r>
    <d v="2018-04-15T00:00:00"/>
    <x v="1"/>
    <n v="3"/>
    <n v="15"/>
    <d v="1899-12-31T00:00:00"/>
    <x v="7"/>
    <s v="Ad F"/>
    <x v="5"/>
    <n v="0"/>
  </r>
  <r>
    <d v="2018-04-16T00:00:00"/>
    <x v="1"/>
    <n v="3"/>
    <n v="16"/>
    <d v="1900-01-01T00:00:00"/>
    <x v="0"/>
    <s v="Ad A"/>
    <x v="4"/>
    <n v="748748"/>
  </r>
  <r>
    <d v="2018-04-16T00:00:00"/>
    <x v="1"/>
    <n v="3"/>
    <n v="16"/>
    <d v="1900-01-01T00:00:00"/>
    <x v="1"/>
    <s v="Ad A"/>
    <x v="4"/>
    <n v="735736"/>
  </r>
  <r>
    <d v="2018-04-16T00:00:00"/>
    <x v="1"/>
    <n v="3"/>
    <n v="16"/>
    <d v="1900-01-01T00:00:00"/>
    <x v="3"/>
    <s v="Ad A"/>
    <x v="4"/>
    <n v="552005"/>
  </r>
  <r>
    <d v="2018-04-16T00:00:00"/>
    <x v="1"/>
    <n v="3"/>
    <n v="16"/>
    <d v="1900-01-01T00:00:00"/>
    <x v="2"/>
    <s v="Ad A"/>
    <x v="4"/>
    <n v="196744"/>
  </r>
  <r>
    <d v="2018-04-16T00:00:00"/>
    <x v="1"/>
    <n v="3"/>
    <n v="16"/>
    <d v="1900-01-01T00:00:00"/>
    <x v="5"/>
    <s v="Ad A"/>
    <x v="4"/>
    <n v="34955"/>
  </r>
  <r>
    <d v="2018-04-16T00:00:00"/>
    <x v="1"/>
    <n v="3"/>
    <n v="16"/>
    <d v="1900-01-01T00:00:00"/>
    <x v="6"/>
    <s v="Ad A"/>
    <x v="4"/>
    <n v="4685"/>
  </r>
  <r>
    <d v="2018-04-16T00:00:00"/>
    <x v="1"/>
    <n v="3"/>
    <n v="16"/>
    <d v="1900-01-01T00:00:00"/>
    <x v="4"/>
    <s v="Ad A"/>
    <x v="4"/>
    <n v="2232"/>
  </r>
  <r>
    <d v="2018-04-16T00:00:00"/>
    <x v="1"/>
    <n v="3"/>
    <n v="16"/>
    <d v="1900-01-01T00:00:00"/>
    <x v="0"/>
    <s v="Ad C"/>
    <x v="4"/>
    <n v="463864"/>
  </r>
  <r>
    <d v="2018-04-16T00:00:00"/>
    <x v="1"/>
    <n v="3"/>
    <n v="16"/>
    <d v="1900-01-01T00:00:00"/>
    <x v="1"/>
    <s v="Ad C"/>
    <x v="4"/>
    <n v="455803"/>
  </r>
  <r>
    <d v="2018-04-16T00:00:00"/>
    <x v="1"/>
    <n v="3"/>
    <n v="16"/>
    <d v="1900-01-01T00:00:00"/>
    <x v="3"/>
    <s v="Ad C"/>
    <x v="4"/>
    <n v="342629"/>
  </r>
  <r>
    <d v="2018-04-16T00:00:00"/>
    <x v="1"/>
    <n v="3"/>
    <n v="16"/>
    <d v="1900-01-01T00:00:00"/>
    <x v="2"/>
    <s v="Ad C"/>
    <x v="4"/>
    <n v="121236"/>
  </r>
  <r>
    <d v="2018-04-16T00:00:00"/>
    <x v="1"/>
    <n v="3"/>
    <n v="16"/>
    <d v="1900-01-01T00:00:00"/>
    <x v="5"/>
    <s v="Ad C"/>
    <x v="4"/>
    <n v="24075"/>
  </r>
  <r>
    <d v="2018-04-16T00:00:00"/>
    <x v="1"/>
    <n v="3"/>
    <n v="16"/>
    <d v="1900-01-01T00:00:00"/>
    <x v="6"/>
    <s v="Ad C"/>
    <x v="4"/>
    <n v="3637"/>
  </r>
  <r>
    <d v="2018-04-16T00:00:00"/>
    <x v="1"/>
    <n v="3"/>
    <n v="16"/>
    <d v="1900-01-01T00:00:00"/>
    <x v="4"/>
    <s v="Ad C"/>
    <x v="4"/>
    <n v="1532"/>
  </r>
  <r>
    <d v="2018-04-16T00:00:00"/>
    <x v="1"/>
    <n v="3"/>
    <n v="16"/>
    <d v="1900-01-01T00:00:00"/>
    <x v="1"/>
    <s v="Ad E"/>
    <x v="5"/>
    <n v="506557"/>
  </r>
  <r>
    <d v="2018-04-16T00:00:00"/>
    <x v="1"/>
    <n v="3"/>
    <n v="16"/>
    <d v="1900-01-01T00:00:00"/>
    <x v="0"/>
    <s v="Ad E"/>
    <x v="5"/>
    <n v="506557"/>
  </r>
  <r>
    <d v="2018-04-16T00:00:00"/>
    <x v="1"/>
    <n v="3"/>
    <n v="16"/>
    <d v="1900-01-01T00:00:00"/>
    <x v="2"/>
    <s v="Ad E"/>
    <x v="5"/>
    <n v="279226"/>
  </r>
  <r>
    <d v="2018-04-16T00:00:00"/>
    <x v="1"/>
    <n v="3"/>
    <n v="16"/>
    <d v="1900-01-01T00:00:00"/>
    <x v="3"/>
    <s v="Ad E"/>
    <x v="5"/>
    <n v="227331"/>
  </r>
  <r>
    <d v="2018-04-16T00:00:00"/>
    <x v="1"/>
    <n v="3"/>
    <n v="16"/>
    <d v="1900-01-01T00:00:00"/>
    <x v="5"/>
    <s v="Ad E"/>
    <x v="5"/>
    <n v="27542"/>
  </r>
  <r>
    <d v="2018-04-16T00:00:00"/>
    <x v="1"/>
    <n v="3"/>
    <n v="16"/>
    <d v="1900-01-01T00:00:00"/>
    <x v="6"/>
    <s v="Ad E"/>
    <x v="5"/>
    <n v="17111"/>
  </r>
  <r>
    <d v="2018-04-16T00:00:00"/>
    <x v="1"/>
    <n v="3"/>
    <n v="16"/>
    <d v="1900-01-01T00:00:00"/>
    <x v="4"/>
    <s v="Ad E"/>
    <x v="5"/>
    <n v="1256"/>
  </r>
  <r>
    <d v="2018-04-16T00:00:00"/>
    <x v="1"/>
    <n v="3"/>
    <n v="16"/>
    <d v="1900-01-01T00:00:00"/>
    <x v="0"/>
    <s v="Ad F"/>
    <x v="5"/>
    <n v="466694"/>
  </r>
  <r>
    <d v="2018-04-16T00:00:00"/>
    <x v="1"/>
    <n v="3"/>
    <n v="16"/>
    <d v="1900-01-01T00:00:00"/>
    <x v="1"/>
    <s v="Ad F"/>
    <x v="5"/>
    <n v="438714"/>
  </r>
  <r>
    <d v="2018-04-16T00:00:00"/>
    <x v="1"/>
    <n v="3"/>
    <n v="16"/>
    <d v="1900-01-01T00:00:00"/>
    <x v="2"/>
    <s v="Ad F"/>
    <x v="5"/>
    <n v="172016"/>
  </r>
  <r>
    <d v="2018-04-16T00:00:00"/>
    <x v="1"/>
    <n v="3"/>
    <n v="16"/>
    <d v="1900-01-01T00:00:00"/>
    <x v="3"/>
    <s v="Ad F"/>
    <x v="5"/>
    <n v="80022"/>
  </r>
  <r>
    <d v="2018-04-16T00:00:00"/>
    <x v="1"/>
    <n v="3"/>
    <n v="16"/>
    <d v="1900-01-01T00:00:00"/>
    <x v="4"/>
    <s v="Ad F"/>
    <x v="5"/>
    <n v="1302"/>
  </r>
  <r>
    <d v="2018-04-16T00:00:00"/>
    <x v="1"/>
    <n v="3"/>
    <n v="16"/>
    <d v="1900-01-01T00:00:00"/>
    <x v="7"/>
    <s v="Ad F"/>
    <x v="5"/>
    <n v="0"/>
  </r>
  <r>
    <d v="2018-04-17T00:00:00"/>
    <x v="1"/>
    <n v="3"/>
    <n v="17"/>
    <d v="1900-01-02T00:00:00"/>
    <x v="0"/>
    <s v="Ad A"/>
    <x v="4"/>
    <n v="723419"/>
  </r>
  <r>
    <d v="2018-04-17T00:00:00"/>
    <x v="1"/>
    <n v="3"/>
    <n v="17"/>
    <d v="1900-01-02T00:00:00"/>
    <x v="1"/>
    <s v="Ad A"/>
    <x v="4"/>
    <n v="720246"/>
  </r>
  <r>
    <d v="2018-04-17T00:00:00"/>
    <x v="1"/>
    <n v="3"/>
    <n v="17"/>
    <d v="1900-01-02T00:00:00"/>
    <x v="3"/>
    <s v="Ad A"/>
    <x v="4"/>
    <n v="552368"/>
  </r>
  <r>
    <d v="2018-04-17T00:00:00"/>
    <x v="1"/>
    <n v="3"/>
    <n v="17"/>
    <d v="1900-01-02T00:00:00"/>
    <x v="2"/>
    <s v="Ad A"/>
    <x v="4"/>
    <n v="171051"/>
  </r>
  <r>
    <d v="2018-04-17T00:00:00"/>
    <x v="1"/>
    <n v="3"/>
    <n v="17"/>
    <d v="1900-01-02T00:00:00"/>
    <x v="5"/>
    <s v="Ad A"/>
    <x v="4"/>
    <n v="35426"/>
  </r>
  <r>
    <d v="2018-04-17T00:00:00"/>
    <x v="1"/>
    <n v="3"/>
    <n v="17"/>
    <d v="1900-01-02T00:00:00"/>
    <x v="6"/>
    <s v="Ad A"/>
    <x v="4"/>
    <n v="4231"/>
  </r>
  <r>
    <d v="2018-04-17T00:00:00"/>
    <x v="1"/>
    <n v="3"/>
    <n v="17"/>
    <d v="1900-01-02T00:00:00"/>
    <x v="4"/>
    <s v="Ad A"/>
    <x v="4"/>
    <n v="2334"/>
  </r>
  <r>
    <d v="2018-04-17T00:00:00"/>
    <x v="1"/>
    <n v="3"/>
    <n v="17"/>
    <d v="1900-01-02T00:00:00"/>
    <x v="0"/>
    <s v="Ad C"/>
    <x v="4"/>
    <n v="413610"/>
  </r>
  <r>
    <d v="2018-04-17T00:00:00"/>
    <x v="1"/>
    <n v="3"/>
    <n v="17"/>
    <d v="1900-01-02T00:00:00"/>
    <x v="1"/>
    <s v="Ad C"/>
    <x v="4"/>
    <n v="404792"/>
  </r>
  <r>
    <d v="2018-04-17T00:00:00"/>
    <x v="1"/>
    <n v="3"/>
    <n v="17"/>
    <d v="1900-01-02T00:00:00"/>
    <x v="3"/>
    <s v="Ad C"/>
    <x v="4"/>
    <n v="242877"/>
  </r>
  <r>
    <d v="2018-04-17T00:00:00"/>
    <x v="1"/>
    <n v="3"/>
    <n v="17"/>
    <d v="1900-01-02T00:00:00"/>
    <x v="2"/>
    <s v="Ad C"/>
    <x v="4"/>
    <n v="170734"/>
  </r>
  <r>
    <d v="2018-04-17T00:00:00"/>
    <x v="1"/>
    <n v="3"/>
    <n v="17"/>
    <d v="1900-01-02T00:00:00"/>
    <x v="5"/>
    <s v="Ad C"/>
    <x v="4"/>
    <n v="17123"/>
  </r>
  <r>
    <d v="2018-04-17T00:00:00"/>
    <x v="1"/>
    <n v="3"/>
    <n v="17"/>
    <d v="1900-01-02T00:00:00"/>
    <x v="6"/>
    <s v="Ad C"/>
    <x v="4"/>
    <n v="5185"/>
  </r>
  <r>
    <d v="2018-04-17T00:00:00"/>
    <x v="1"/>
    <n v="3"/>
    <n v="17"/>
    <d v="1900-01-02T00:00:00"/>
    <x v="4"/>
    <s v="Ad C"/>
    <x v="4"/>
    <n v="1488"/>
  </r>
  <r>
    <d v="2018-04-17T00:00:00"/>
    <x v="1"/>
    <n v="3"/>
    <n v="17"/>
    <d v="1900-01-02T00:00:00"/>
    <x v="0"/>
    <s v="Ad E"/>
    <x v="5"/>
    <n v="414740"/>
  </r>
  <r>
    <d v="2018-04-17T00:00:00"/>
    <x v="1"/>
    <n v="3"/>
    <n v="17"/>
    <d v="1900-01-02T00:00:00"/>
    <x v="1"/>
    <s v="Ad E"/>
    <x v="5"/>
    <n v="408635"/>
  </r>
  <r>
    <d v="2018-04-17T00:00:00"/>
    <x v="1"/>
    <n v="3"/>
    <n v="17"/>
    <d v="1900-01-02T00:00:00"/>
    <x v="2"/>
    <s v="Ad E"/>
    <x v="5"/>
    <n v="230945"/>
  </r>
  <r>
    <d v="2018-04-17T00:00:00"/>
    <x v="1"/>
    <n v="3"/>
    <n v="17"/>
    <d v="1900-01-02T00:00:00"/>
    <x v="3"/>
    <s v="Ad E"/>
    <x v="5"/>
    <n v="183795"/>
  </r>
  <r>
    <d v="2018-04-17T00:00:00"/>
    <x v="1"/>
    <n v="3"/>
    <n v="17"/>
    <d v="1900-01-02T00:00:00"/>
    <x v="5"/>
    <s v="Ad E"/>
    <x v="5"/>
    <n v="22977"/>
  </r>
  <r>
    <d v="2018-04-17T00:00:00"/>
    <x v="1"/>
    <n v="3"/>
    <n v="17"/>
    <d v="1900-01-02T00:00:00"/>
    <x v="6"/>
    <s v="Ad E"/>
    <x v="5"/>
    <n v="13838"/>
  </r>
  <r>
    <d v="2018-04-17T00:00:00"/>
    <x v="1"/>
    <n v="3"/>
    <n v="17"/>
    <d v="1900-01-02T00:00:00"/>
    <x v="4"/>
    <s v="Ad E"/>
    <x v="5"/>
    <n v="1166"/>
  </r>
  <r>
    <d v="2018-04-17T00:00:00"/>
    <x v="1"/>
    <n v="3"/>
    <n v="17"/>
    <d v="1900-01-02T00:00:00"/>
    <x v="0"/>
    <s v="Ad F"/>
    <x v="5"/>
    <n v="456593"/>
  </r>
  <r>
    <d v="2018-04-17T00:00:00"/>
    <x v="1"/>
    <n v="3"/>
    <n v="17"/>
    <d v="1900-01-02T00:00:00"/>
    <x v="1"/>
    <s v="Ad F"/>
    <x v="5"/>
    <n v="429883"/>
  </r>
  <r>
    <d v="2018-04-17T00:00:00"/>
    <x v="1"/>
    <n v="3"/>
    <n v="17"/>
    <d v="1900-01-02T00:00:00"/>
    <x v="2"/>
    <s v="Ad F"/>
    <x v="5"/>
    <n v="147116"/>
  </r>
  <r>
    <d v="2018-04-17T00:00:00"/>
    <x v="1"/>
    <n v="3"/>
    <n v="17"/>
    <d v="1900-01-02T00:00:00"/>
    <x v="3"/>
    <s v="Ad F"/>
    <x v="5"/>
    <n v="90495"/>
  </r>
  <r>
    <d v="2018-04-17T00:00:00"/>
    <x v="1"/>
    <n v="3"/>
    <n v="17"/>
    <d v="1900-01-02T00:00:00"/>
    <x v="4"/>
    <s v="Ad F"/>
    <x v="5"/>
    <n v="1329"/>
  </r>
  <r>
    <d v="2018-04-17T00:00:00"/>
    <x v="1"/>
    <n v="3"/>
    <n v="17"/>
    <d v="1900-01-02T00:00:00"/>
    <x v="7"/>
    <s v="Ad F"/>
    <x v="5"/>
    <n v="0"/>
  </r>
  <r>
    <d v="2018-04-18T00:00:00"/>
    <x v="1"/>
    <n v="3"/>
    <n v="18"/>
    <d v="1900-01-03T00:00:00"/>
    <x v="0"/>
    <s v="Ad A"/>
    <x v="4"/>
    <n v="699554"/>
  </r>
  <r>
    <d v="2018-04-18T00:00:00"/>
    <x v="1"/>
    <n v="3"/>
    <n v="18"/>
    <d v="1900-01-03T00:00:00"/>
    <x v="1"/>
    <s v="Ad A"/>
    <x v="4"/>
    <n v="692587"/>
  </r>
  <r>
    <d v="2018-04-18T00:00:00"/>
    <x v="1"/>
    <n v="3"/>
    <n v="18"/>
    <d v="1900-01-03T00:00:00"/>
    <x v="3"/>
    <s v="Ad A"/>
    <x v="4"/>
    <n v="524491"/>
  </r>
  <r>
    <d v="2018-04-18T00:00:00"/>
    <x v="1"/>
    <n v="3"/>
    <n v="18"/>
    <d v="1900-01-03T00:00:00"/>
    <x v="2"/>
    <s v="Ad A"/>
    <x v="4"/>
    <n v="175064"/>
  </r>
  <r>
    <d v="2018-04-18T00:00:00"/>
    <x v="1"/>
    <n v="3"/>
    <n v="18"/>
    <d v="1900-01-03T00:00:00"/>
    <x v="5"/>
    <s v="Ad A"/>
    <x v="4"/>
    <n v="33896"/>
  </r>
  <r>
    <d v="2018-04-18T00:00:00"/>
    <x v="1"/>
    <n v="3"/>
    <n v="18"/>
    <d v="1900-01-03T00:00:00"/>
    <x v="6"/>
    <s v="Ad A"/>
    <x v="4"/>
    <n v="4219"/>
  </r>
  <r>
    <d v="2018-04-18T00:00:00"/>
    <x v="1"/>
    <n v="3"/>
    <n v="18"/>
    <d v="1900-01-03T00:00:00"/>
    <x v="4"/>
    <s v="Ad A"/>
    <x v="4"/>
    <n v="2353"/>
  </r>
  <r>
    <d v="2018-04-18T00:00:00"/>
    <x v="1"/>
    <n v="3"/>
    <n v="18"/>
    <d v="1900-01-03T00:00:00"/>
    <x v="0"/>
    <s v="Ad C"/>
    <x v="4"/>
    <n v="428318"/>
  </r>
  <r>
    <d v="2018-04-18T00:00:00"/>
    <x v="1"/>
    <n v="3"/>
    <n v="18"/>
    <d v="1900-01-03T00:00:00"/>
    <x v="1"/>
    <s v="Ad C"/>
    <x v="4"/>
    <n v="421691"/>
  </r>
  <r>
    <d v="2018-04-18T00:00:00"/>
    <x v="1"/>
    <n v="3"/>
    <n v="18"/>
    <d v="1900-01-03T00:00:00"/>
    <x v="3"/>
    <s v="Ad C"/>
    <x v="4"/>
    <n v="286244"/>
  </r>
  <r>
    <d v="2018-04-18T00:00:00"/>
    <x v="1"/>
    <n v="3"/>
    <n v="18"/>
    <d v="1900-01-03T00:00:00"/>
    <x v="2"/>
    <s v="Ad C"/>
    <x v="4"/>
    <n v="142074"/>
  </r>
  <r>
    <d v="2018-04-18T00:00:00"/>
    <x v="1"/>
    <n v="3"/>
    <n v="18"/>
    <d v="1900-01-03T00:00:00"/>
    <x v="5"/>
    <s v="Ad C"/>
    <x v="4"/>
    <n v="20373"/>
  </r>
  <r>
    <d v="2018-04-18T00:00:00"/>
    <x v="1"/>
    <n v="3"/>
    <n v="18"/>
    <d v="1900-01-03T00:00:00"/>
    <x v="6"/>
    <s v="Ad C"/>
    <x v="4"/>
    <n v="4166"/>
  </r>
  <r>
    <d v="2018-04-18T00:00:00"/>
    <x v="1"/>
    <n v="3"/>
    <n v="18"/>
    <d v="1900-01-03T00:00:00"/>
    <x v="4"/>
    <s v="Ad C"/>
    <x v="4"/>
    <n v="1572"/>
  </r>
  <r>
    <d v="2018-04-18T00:00:00"/>
    <x v="1"/>
    <n v="3"/>
    <n v="18"/>
    <d v="1900-01-03T00:00:00"/>
    <x v="0"/>
    <s v="Ad E"/>
    <x v="5"/>
    <n v="445194"/>
  </r>
  <r>
    <d v="2018-04-18T00:00:00"/>
    <x v="1"/>
    <n v="3"/>
    <n v="18"/>
    <d v="1900-01-03T00:00:00"/>
    <x v="1"/>
    <s v="Ad E"/>
    <x v="5"/>
    <n v="445193"/>
  </r>
  <r>
    <d v="2018-04-18T00:00:00"/>
    <x v="1"/>
    <n v="3"/>
    <n v="18"/>
    <d v="1900-01-03T00:00:00"/>
    <x v="2"/>
    <s v="Ad E"/>
    <x v="5"/>
    <n v="270708"/>
  </r>
  <r>
    <d v="2018-04-18T00:00:00"/>
    <x v="1"/>
    <n v="3"/>
    <n v="18"/>
    <d v="1900-01-03T00:00:00"/>
    <x v="3"/>
    <s v="Ad E"/>
    <x v="5"/>
    <n v="174486"/>
  </r>
  <r>
    <d v="2018-04-18T00:00:00"/>
    <x v="1"/>
    <n v="3"/>
    <n v="18"/>
    <d v="1900-01-03T00:00:00"/>
    <x v="5"/>
    <s v="Ad E"/>
    <x v="5"/>
    <n v="22140"/>
  </r>
  <r>
    <d v="2018-04-18T00:00:00"/>
    <x v="1"/>
    <n v="3"/>
    <n v="18"/>
    <d v="1900-01-03T00:00:00"/>
    <x v="6"/>
    <s v="Ad E"/>
    <x v="5"/>
    <n v="16704"/>
  </r>
  <r>
    <d v="2018-04-18T00:00:00"/>
    <x v="1"/>
    <n v="3"/>
    <n v="18"/>
    <d v="1900-01-03T00:00:00"/>
    <x v="4"/>
    <s v="Ad E"/>
    <x v="5"/>
    <n v="1290"/>
  </r>
  <r>
    <d v="2018-04-18T00:00:00"/>
    <x v="1"/>
    <n v="3"/>
    <n v="18"/>
    <d v="1900-01-03T00:00:00"/>
    <x v="0"/>
    <s v="Ad F"/>
    <x v="5"/>
    <n v="444048"/>
  </r>
  <r>
    <d v="2018-04-18T00:00:00"/>
    <x v="1"/>
    <n v="3"/>
    <n v="18"/>
    <d v="1900-01-03T00:00:00"/>
    <x v="1"/>
    <s v="Ad F"/>
    <x v="5"/>
    <n v="436079"/>
  </r>
  <r>
    <d v="2018-04-18T00:00:00"/>
    <x v="1"/>
    <n v="3"/>
    <n v="18"/>
    <d v="1900-01-03T00:00:00"/>
    <x v="2"/>
    <s v="Ad F"/>
    <x v="5"/>
    <n v="146147"/>
  </r>
  <r>
    <d v="2018-04-18T00:00:00"/>
    <x v="1"/>
    <n v="3"/>
    <n v="18"/>
    <d v="1900-01-03T00:00:00"/>
    <x v="3"/>
    <s v="Ad F"/>
    <x v="5"/>
    <n v="94869"/>
  </r>
  <r>
    <d v="2018-04-18T00:00:00"/>
    <x v="1"/>
    <n v="3"/>
    <n v="18"/>
    <d v="1900-01-03T00:00:00"/>
    <x v="4"/>
    <s v="Ad F"/>
    <x v="5"/>
    <n v="1347"/>
  </r>
  <r>
    <d v="2018-04-18T00:00:00"/>
    <x v="1"/>
    <n v="3"/>
    <n v="18"/>
    <d v="1900-01-03T00:00:00"/>
    <x v="7"/>
    <s v="Ad F"/>
    <x v="5"/>
    <n v="0"/>
  </r>
  <r>
    <d v="2018-04-19T00:00:00"/>
    <x v="1"/>
    <n v="3"/>
    <n v="19"/>
    <d v="1900-01-04T00:00:00"/>
    <x v="0"/>
    <s v="Ad A"/>
    <x v="4"/>
    <n v="700579"/>
  </r>
  <r>
    <d v="2018-04-19T00:00:00"/>
    <x v="1"/>
    <n v="3"/>
    <n v="19"/>
    <d v="1900-01-04T00:00:00"/>
    <x v="1"/>
    <s v="Ad A"/>
    <x v="4"/>
    <n v="690162"/>
  </r>
  <r>
    <d v="2018-04-19T00:00:00"/>
    <x v="1"/>
    <n v="3"/>
    <n v="19"/>
    <d v="1900-01-04T00:00:00"/>
    <x v="3"/>
    <s v="Ad A"/>
    <x v="4"/>
    <n v="538282"/>
  </r>
  <r>
    <d v="2018-04-19T00:00:00"/>
    <x v="1"/>
    <n v="3"/>
    <n v="19"/>
    <d v="1900-01-04T00:00:00"/>
    <x v="2"/>
    <s v="Ad A"/>
    <x v="4"/>
    <n v="162297"/>
  </r>
  <r>
    <d v="2018-04-19T00:00:00"/>
    <x v="1"/>
    <n v="3"/>
    <n v="19"/>
    <d v="1900-01-04T00:00:00"/>
    <x v="5"/>
    <s v="Ad A"/>
    <x v="4"/>
    <n v="34670"/>
  </r>
  <r>
    <d v="2018-04-19T00:00:00"/>
    <x v="1"/>
    <n v="3"/>
    <n v="19"/>
    <d v="1900-01-04T00:00:00"/>
    <x v="6"/>
    <s v="Ad A"/>
    <x v="4"/>
    <n v="3950"/>
  </r>
  <r>
    <d v="2018-04-19T00:00:00"/>
    <x v="1"/>
    <n v="3"/>
    <n v="19"/>
    <d v="1900-01-04T00:00:00"/>
    <x v="4"/>
    <s v="Ad A"/>
    <x v="4"/>
    <n v="2484"/>
  </r>
  <r>
    <d v="2018-04-19T00:00:00"/>
    <x v="1"/>
    <n v="3"/>
    <n v="19"/>
    <d v="1900-01-04T00:00:00"/>
    <x v="0"/>
    <s v="Ad C"/>
    <x v="4"/>
    <n v="391240"/>
  </r>
  <r>
    <d v="2018-04-19T00:00:00"/>
    <x v="1"/>
    <n v="3"/>
    <n v="19"/>
    <d v="1900-01-04T00:00:00"/>
    <x v="1"/>
    <s v="Ad C"/>
    <x v="4"/>
    <n v="391240"/>
  </r>
  <r>
    <d v="2018-04-19T00:00:00"/>
    <x v="1"/>
    <n v="3"/>
    <n v="19"/>
    <d v="1900-01-04T00:00:00"/>
    <x v="3"/>
    <s v="Ad C"/>
    <x v="4"/>
    <n v="255992"/>
  </r>
  <r>
    <d v="2018-04-19T00:00:00"/>
    <x v="1"/>
    <n v="3"/>
    <n v="19"/>
    <d v="1900-01-04T00:00:00"/>
    <x v="2"/>
    <s v="Ad C"/>
    <x v="4"/>
    <n v="135248"/>
  </r>
  <r>
    <d v="2018-04-19T00:00:00"/>
    <x v="1"/>
    <n v="3"/>
    <n v="19"/>
    <d v="1900-01-04T00:00:00"/>
    <x v="5"/>
    <s v="Ad C"/>
    <x v="4"/>
    <n v="17836"/>
  </r>
  <r>
    <d v="2018-04-19T00:00:00"/>
    <x v="1"/>
    <n v="3"/>
    <n v="19"/>
    <d v="1900-01-04T00:00:00"/>
    <x v="6"/>
    <s v="Ad C"/>
    <x v="4"/>
    <n v="3868"/>
  </r>
  <r>
    <d v="2018-04-19T00:00:00"/>
    <x v="1"/>
    <n v="3"/>
    <n v="19"/>
    <d v="1900-01-04T00:00:00"/>
    <x v="4"/>
    <s v="Ad C"/>
    <x v="4"/>
    <n v="1510"/>
  </r>
  <r>
    <d v="2018-04-19T00:00:00"/>
    <x v="1"/>
    <n v="3"/>
    <n v="19"/>
    <d v="1900-01-04T00:00:00"/>
    <x v="1"/>
    <s v="Ad E"/>
    <x v="5"/>
    <n v="421640"/>
  </r>
  <r>
    <d v="2018-04-19T00:00:00"/>
    <x v="1"/>
    <n v="3"/>
    <n v="19"/>
    <d v="1900-01-04T00:00:00"/>
    <x v="0"/>
    <s v="Ad E"/>
    <x v="5"/>
    <n v="421640"/>
  </r>
  <r>
    <d v="2018-04-19T00:00:00"/>
    <x v="1"/>
    <n v="3"/>
    <n v="19"/>
    <d v="1900-01-04T00:00:00"/>
    <x v="2"/>
    <s v="Ad E"/>
    <x v="5"/>
    <n v="247464"/>
  </r>
  <r>
    <d v="2018-04-19T00:00:00"/>
    <x v="1"/>
    <n v="3"/>
    <n v="19"/>
    <d v="1900-01-04T00:00:00"/>
    <x v="3"/>
    <s v="Ad E"/>
    <x v="5"/>
    <n v="174176"/>
  </r>
  <r>
    <d v="2018-04-19T00:00:00"/>
    <x v="1"/>
    <n v="3"/>
    <n v="19"/>
    <d v="1900-01-04T00:00:00"/>
    <x v="5"/>
    <s v="Ad E"/>
    <x v="5"/>
    <n v="21659"/>
  </r>
  <r>
    <d v="2018-04-19T00:00:00"/>
    <x v="1"/>
    <n v="3"/>
    <n v="19"/>
    <d v="1900-01-04T00:00:00"/>
    <x v="6"/>
    <s v="Ad E"/>
    <x v="5"/>
    <n v="15417"/>
  </r>
  <r>
    <d v="2018-04-19T00:00:00"/>
    <x v="1"/>
    <n v="3"/>
    <n v="19"/>
    <d v="1900-01-04T00:00:00"/>
    <x v="4"/>
    <s v="Ad E"/>
    <x v="5"/>
    <n v="1302"/>
  </r>
  <r>
    <d v="2018-04-19T00:00:00"/>
    <x v="1"/>
    <n v="3"/>
    <n v="19"/>
    <d v="1900-01-04T00:00:00"/>
    <x v="0"/>
    <s v="Ad F"/>
    <x v="5"/>
    <n v="421189"/>
  </r>
  <r>
    <d v="2018-04-19T00:00:00"/>
    <x v="1"/>
    <n v="3"/>
    <n v="19"/>
    <d v="1900-01-04T00:00:00"/>
    <x v="1"/>
    <s v="Ad F"/>
    <x v="5"/>
    <n v="408757"/>
  </r>
  <r>
    <d v="2018-04-19T00:00:00"/>
    <x v="1"/>
    <n v="3"/>
    <n v="19"/>
    <d v="1900-01-04T00:00:00"/>
    <x v="2"/>
    <s v="Ad F"/>
    <x v="5"/>
    <n v="146437"/>
  </r>
  <r>
    <d v="2018-04-19T00:00:00"/>
    <x v="1"/>
    <n v="3"/>
    <n v="19"/>
    <d v="1900-01-04T00:00:00"/>
    <x v="3"/>
    <s v="Ad F"/>
    <x v="5"/>
    <n v="94561"/>
  </r>
  <r>
    <d v="2018-04-19T00:00:00"/>
    <x v="1"/>
    <n v="3"/>
    <n v="19"/>
    <d v="1900-01-04T00:00:00"/>
    <x v="4"/>
    <s v="Ad F"/>
    <x v="5"/>
    <n v="1327"/>
  </r>
  <r>
    <d v="2018-04-19T00:00:00"/>
    <x v="1"/>
    <n v="3"/>
    <n v="19"/>
    <d v="1900-01-04T00:00:00"/>
    <x v="7"/>
    <s v="Ad F"/>
    <x v="5"/>
    <n v="0"/>
  </r>
  <r>
    <d v="2018-04-20T00:00:00"/>
    <x v="1"/>
    <n v="3"/>
    <n v="20"/>
    <d v="1900-01-05T00:00:00"/>
    <x v="1"/>
    <s v="Ad A"/>
    <x v="4"/>
    <n v="767535"/>
  </r>
  <r>
    <d v="2018-04-20T00:00:00"/>
    <x v="1"/>
    <n v="3"/>
    <n v="20"/>
    <d v="1900-01-05T00:00:00"/>
    <x v="0"/>
    <s v="Ad A"/>
    <x v="4"/>
    <n v="767535"/>
  </r>
  <r>
    <d v="2018-04-20T00:00:00"/>
    <x v="1"/>
    <n v="3"/>
    <n v="20"/>
    <d v="1900-01-05T00:00:00"/>
    <x v="3"/>
    <s v="Ad A"/>
    <x v="4"/>
    <n v="539427"/>
  </r>
  <r>
    <d v="2018-04-20T00:00:00"/>
    <x v="1"/>
    <n v="3"/>
    <n v="20"/>
    <d v="1900-01-05T00:00:00"/>
    <x v="2"/>
    <s v="Ad A"/>
    <x v="4"/>
    <n v="228108"/>
  </r>
  <r>
    <d v="2018-04-20T00:00:00"/>
    <x v="1"/>
    <n v="3"/>
    <n v="20"/>
    <d v="1900-01-05T00:00:00"/>
    <x v="5"/>
    <s v="Ad A"/>
    <x v="4"/>
    <n v="34349"/>
  </r>
  <r>
    <d v="2018-04-20T00:00:00"/>
    <x v="1"/>
    <n v="3"/>
    <n v="20"/>
    <d v="1900-01-05T00:00:00"/>
    <x v="6"/>
    <s v="Ad A"/>
    <x v="4"/>
    <n v="5528"/>
  </r>
  <r>
    <d v="2018-04-20T00:00:00"/>
    <x v="1"/>
    <n v="3"/>
    <n v="20"/>
    <d v="1900-01-05T00:00:00"/>
    <x v="4"/>
    <s v="Ad A"/>
    <x v="4"/>
    <n v="2603"/>
  </r>
  <r>
    <d v="2018-04-20T00:00:00"/>
    <x v="1"/>
    <n v="3"/>
    <n v="20"/>
    <d v="1900-01-05T00:00:00"/>
    <x v="0"/>
    <s v="Ad C"/>
    <x v="4"/>
    <n v="394194"/>
  </r>
  <r>
    <d v="2018-04-20T00:00:00"/>
    <x v="1"/>
    <n v="3"/>
    <n v="20"/>
    <d v="1900-01-05T00:00:00"/>
    <x v="1"/>
    <s v="Ad C"/>
    <x v="4"/>
    <n v="383864"/>
  </r>
  <r>
    <d v="2018-04-20T00:00:00"/>
    <x v="1"/>
    <n v="3"/>
    <n v="20"/>
    <d v="1900-01-05T00:00:00"/>
    <x v="3"/>
    <s v="Ad C"/>
    <x v="4"/>
    <n v="276497"/>
  </r>
  <r>
    <d v="2018-04-20T00:00:00"/>
    <x v="1"/>
    <n v="3"/>
    <n v="20"/>
    <d v="1900-01-05T00:00:00"/>
    <x v="2"/>
    <s v="Ad C"/>
    <x v="4"/>
    <n v="117697"/>
  </r>
  <r>
    <d v="2018-04-20T00:00:00"/>
    <x v="1"/>
    <n v="3"/>
    <n v="20"/>
    <d v="1900-01-05T00:00:00"/>
    <x v="5"/>
    <s v="Ad C"/>
    <x v="4"/>
    <n v="19057"/>
  </r>
  <r>
    <d v="2018-04-20T00:00:00"/>
    <x v="1"/>
    <n v="3"/>
    <n v="20"/>
    <d v="1900-01-05T00:00:00"/>
    <x v="6"/>
    <s v="Ad C"/>
    <x v="4"/>
    <n v="3327"/>
  </r>
  <r>
    <d v="2018-04-20T00:00:00"/>
    <x v="1"/>
    <n v="3"/>
    <n v="20"/>
    <d v="1900-01-05T00:00:00"/>
    <x v="4"/>
    <s v="Ad C"/>
    <x v="4"/>
    <n v="1602"/>
  </r>
  <r>
    <d v="2018-04-20T00:00:00"/>
    <x v="1"/>
    <n v="3"/>
    <n v="20"/>
    <d v="1900-01-05T00:00:00"/>
    <x v="0"/>
    <s v="Ad E"/>
    <x v="5"/>
    <n v="493041"/>
  </r>
  <r>
    <d v="2018-04-20T00:00:00"/>
    <x v="1"/>
    <n v="3"/>
    <n v="20"/>
    <d v="1900-01-05T00:00:00"/>
    <x v="1"/>
    <s v="Ad E"/>
    <x v="5"/>
    <n v="486903"/>
  </r>
  <r>
    <d v="2018-04-20T00:00:00"/>
    <x v="1"/>
    <n v="3"/>
    <n v="20"/>
    <d v="1900-01-05T00:00:00"/>
    <x v="2"/>
    <s v="Ad E"/>
    <x v="5"/>
    <n v="257228"/>
  </r>
  <r>
    <d v="2018-04-20T00:00:00"/>
    <x v="1"/>
    <n v="3"/>
    <n v="20"/>
    <d v="1900-01-05T00:00:00"/>
    <x v="3"/>
    <s v="Ad E"/>
    <x v="5"/>
    <n v="235813"/>
  </r>
  <r>
    <d v="2018-04-20T00:00:00"/>
    <x v="1"/>
    <n v="3"/>
    <n v="20"/>
    <d v="1900-01-05T00:00:00"/>
    <x v="5"/>
    <s v="Ad E"/>
    <x v="5"/>
    <n v="27224"/>
  </r>
  <r>
    <d v="2018-04-20T00:00:00"/>
    <x v="1"/>
    <n v="3"/>
    <n v="20"/>
    <d v="1900-01-05T00:00:00"/>
    <x v="6"/>
    <s v="Ad E"/>
    <x v="5"/>
    <n v="15091"/>
  </r>
  <r>
    <d v="2018-04-20T00:00:00"/>
    <x v="1"/>
    <n v="3"/>
    <n v="20"/>
    <d v="1900-01-05T00:00:00"/>
    <x v="4"/>
    <s v="Ad E"/>
    <x v="5"/>
    <n v="1622"/>
  </r>
  <r>
    <d v="2018-04-20T00:00:00"/>
    <x v="1"/>
    <n v="3"/>
    <n v="20"/>
    <d v="1900-01-05T00:00:00"/>
    <x v="0"/>
    <s v="Ad F"/>
    <x v="5"/>
    <n v="442101"/>
  </r>
  <r>
    <d v="2018-04-20T00:00:00"/>
    <x v="1"/>
    <n v="3"/>
    <n v="20"/>
    <d v="1900-01-05T00:00:00"/>
    <x v="1"/>
    <s v="Ad F"/>
    <x v="5"/>
    <n v="430966"/>
  </r>
  <r>
    <d v="2018-04-20T00:00:00"/>
    <x v="1"/>
    <n v="3"/>
    <n v="20"/>
    <d v="1900-01-05T00:00:00"/>
    <x v="2"/>
    <s v="Ad F"/>
    <x v="5"/>
    <n v="123438"/>
  </r>
  <r>
    <d v="2018-04-20T00:00:00"/>
    <x v="1"/>
    <n v="3"/>
    <n v="20"/>
    <d v="1900-01-05T00:00:00"/>
    <x v="3"/>
    <s v="Ad F"/>
    <x v="5"/>
    <n v="57756"/>
  </r>
  <r>
    <d v="2018-04-20T00:00:00"/>
    <x v="1"/>
    <n v="3"/>
    <n v="20"/>
    <d v="1900-01-05T00:00:00"/>
    <x v="4"/>
    <s v="Ad F"/>
    <x v="5"/>
    <n v="1353"/>
  </r>
  <r>
    <d v="2018-04-20T00:00:00"/>
    <x v="1"/>
    <n v="3"/>
    <n v="20"/>
    <d v="1900-01-05T00:00:00"/>
    <x v="7"/>
    <s v="Ad F"/>
    <x v="5"/>
    <n v="0"/>
  </r>
  <r>
    <d v="2018-04-21T00:00:00"/>
    <x v="1"/>
    <n v="3"/>
    <n v="21"/>
    <d v="1900-01-06T00:00:00"/>
    <x v="0"/>
    <s v="Ad A"/>
    <x v="4"/>
    <n v="741703"/>
  </r>
  <r>
    <d v="2018-04-21T00:00:00"/>
    <x v="1"/>
    <n v="3"/>
    <n v="21"/>
    <d v="1900-01-06T00:00:00"/>
    <x v="1"/>
    <s v="Ad A"/>
    <x v="4"/>
    <n v="719733"/>
  </r>
  <r>
    <d v="2018-04-21T00:00:00"/>
    <x v="1"/>
    <n v="3"/>
    <n v="21"/>
    <d v="1900-01-06T00:00:00"/>
    <x v="3"/>
    <s v="Ad A"/>
    <x v="4"/>
    <n v="498170"/>
  </r>
  <r>
    <d v="2018-04-21T00:00:00"/>
    <x v="1"/>
    <n v="3"/>
    <n v="21"/>
    <d v="1900-01-06T00:00:00"/>
    <x v="2"/>
    <s v="Ad A"/>
    <x v="4"/>
    <n v="243533"/>
  </r>
  <r>
    <d v="2018-04-21T00:00:00"/>
    <x v="1"/>
    <n v="3"/>
    <n v="21"/>
    <d v="1900-01-06T00:00:00"/>
    <x v="5"/>
    <s v="Ad A"/>
    <x v="4"/>
    <n v="30853"/>
  </r>
  <r>
    <d v="2018-04-21T00:00:00"/>
    <x v="1"/>
    <n v="3"/>
    <n v="21"/>
    <d v="1900-01-06T00:00:00"/>
    <x v="6"/>
    <s v="Ad A"/>
    <x v="4"/>
    <n v="5517"/>
  </r>
  <r>
    <d v="2018-04-21T00:00:00"/>
    <x v="1"/>
    <n v="3"/>
    <n v="21"/>
    <d v="1900-01-06T00:00:00"/>
    <x v="4"/>
    <s v="Ad A"/>
    <x v="4"/>
    <n v="2368"/>
  </r>
  <r>
    <d v="2018-04-21T00:00:00"/>
    <x v="1"/>
    <n v="3"/>
    <n v="21"/>
    <d v="1900-01-06T00:00:00"/>
    <x v="0"/>
    <s v="Ad C"/>
    <x v="4"/>
    <n v="393730"/>
  </r>
  <r>
    <d v="2018-04-21T00:00:00"/>
    <x v="1"/>
    <n v="3"/>
    <n v="21"/>
    <d v="1900-01-06T00:00:00"/>
    <x v="1"/>
    <s v="Ad C"/>
    <x v="4"/>
    <n v="383675"/>
  </r>
  <r>
    <d v="2018-04-21T00:00:00"/>
    <x v="1"/>
    <n v="3"/>
    <n v="21"/>
    <d v="1900-01-06T00:00:00"/>
    <x v="3"/>
    <s v="Ad C"/>
    <x v="4"/>
    <n v="268966"/>
  </r>
  <r>
    <d v="2018-04-21T00:00:00"/>
    <x v="1"/>
    <n v="3"/>
    <n v="21"/>
    <d v="1900-01-06T00:00:00"/>
    <x v="2"/>
    <s v="Ad C"/>
    <x v="4"/>
    <n v="124764"/>
  </r>
  <r>
    <d v="2018-04-21T00:00:00"/>
    <x v="1"/>
    <n v="3"/>
    <n v="21"/>
    <d v="1900-01-06T00:00:00"/>
    <x v="5"/>
    <s v="Ad C"/>
    <x v="4"/>
    <n v="18535"/>
  </r>
  <r>
    <d v="2018-04-21T00:00:00"/>
    <x v="1"/>
    <n v="3"/>
    <n v="21"/>
    <d v="1900-01-06T00:00:00"/>
    <x v="6"/>
    <s v="Ad C"/>
    <x v="4"/>
    <n v="3466"/>
  </r>
  <r>
    <d v="2018-04-21T00:00:00"/>
    <x v="1"/>
    <n v="3"/>
    <n v="21"/>
    <d v="1900-01-06T00:00:00"/>
    <x v="4"/>
    <s v="Ad C"/>
    <x v="4"/>
    <n v="1585"/>
  </r>
  <r>
    <d v="2018-04-21T00:00:00"/>
    <x v="1"/>
    <n v="3"/>
    <n v="21"/>
    <d v="1900-01-06T00:00:00"/>
    <x v="0"/>
    <s v="Ad E"/>
    <x v="5"/>
    <n v="516388"/>
  </r>
  <r>
    <d v="2018-04-21T00:00:00"/>
    <x v="1"/>
    <n v="3"/>
    <n v="21"/>
    <d v="1900-01-06T00:00:00"/>
    <x v="1"/>
    <s v="Ad E"/>
    <x v="5"/>
    <n v="509180"/>
  </r>
  <r>
    <d v="2018-04-21T00:00:00"/>
    <x v="1"/>
    <n v="3"/>
    <n v="21"/>
    <d v="1900-01-06T00:00:00"/>
    <x v="2"/>
    <s v="Ad E"/>
    <x v="5"/>
    <n v="280082"/>
  </r>
  <r>
    <d v="2018-04-21T00:00:00"/>
    <x v="1"/>
    <n v="3"/>
    <n v="21"/>
    <d v="1900-01-06T00:00:00"/>
    <x v="3"/>
    <s v="Ad E"/>
    <x v="5"/>
    <n v="236306"/>
  </r>
  <r>
    <d v="2018-04-21T00:00:00"/>
    <x v="1"/>
    <n v="3"/>
    <n v="21"/>
    <d v="1900-01-06T00:00:00"/>
    <x v="5"/>
    <s v="Ad E"/>
    <x v="5"/>
    <n v="28520"/>
  </r>
  <r>
    <d v="2018-04-21T00:00:00"/>
    <x v="1"/>
    <n v="3"/>
    <n v="21"/>
    <d v="1900-01-06T00:00:00"/>
    <x v="6"/>
    <s v="Ad E"/>
    <x v="5"/>
    <n v="16578"/>
  </r>
  <r>
    <d v="2018-04-21T00:00:00"/>
    <x v="1"/>
    <n v="3"/>
    <n v="21"/>
    <d v="1900-01-06T00:00:00"/>
    <x v="4"/>
    <s v="Ad E"/>
    <x v="5"/>
    <n v="1647"/>
  </r>
  <r>
    <d v="2018-04-21T00:00:00"/>
    <x v="1"/>
    <n v="3"/>
    <n v="21"/>
    <d v="1900-01-06T00:00:00"/>
    <x v="0"/>
    <s v="Ad F"/>
    <x v="5"/>
    <n v="434543"/>
  </r>
  <r>
    <d v="2018-04-21T00:00:00"/>
    <x v="1"/>
    <n v="3"/>
    <n v="21"/>
    <d v="1900-01-06T00:00:00"/>
    <x v="1"/>
    <s v="Ad F"/>
    <x v="5"/>
    <n v="424060"/>
  </r>
  <r>
    <d v="2018-04-21T00:00:00"/>
    <x v="1"/>
    <n v="3"/>
    <n v="21"/>
    <d v="1900-01-06T00:00:00"/>
    <x v="2"/>
    <s v="Ad F"/>
    <x v="5"/>
    <n v="164019"/>
  </r>
  <r>
    <d v="2018-04-21T00:00:00"/>
    <x v="1"/>
    <n v="3"/>
    <n v="21"/>
    <d v="1900-01-06T00:00:00"/>
    <x v="3"/>
    <s v="Ad F"/>
    <x v="5"/>
    <n v="103273"/>
  </r>
  <r>
    <d v="2018-04-21T00:00:00"/>
    <x v="1"/>
    <n v="3"/>
    <n v="21"/>
    <d v="1900-01-06T00:00:00"/>
    <x v="4"/>
    <s v="Ad F"/>
    <x v="5"/>
    <n v="1399"/>
  </r>
  <r>
    <d v="2018-04-21T00:00:00"/>
    <x v="1"/>
    <n v="3"/>
    <n v="21"/>
    <d v="1900-01-06T00:00:00"/>
    <x v="7"/>
    <s v="Ad F"/>
    <x v="5"/>
    <n v="0"/>
  </r>
  <r>
    <d v="2018-04-22T00:00:00"/>
    <x v="1"/>
    <n v="4"/>
    <n v="22"/>
    <d v="1899-12-31T00:00:00"/>
    <x v="0"/>
    <s v="Ad A"/>
    <x v="4"/>
    <n v="925783"/>
  </r>
  <r>
    <d v="2018-04-22T00:00:00"/>
    <x v="1"/>
    <n v="4"/>
    <n v="22"/>
    <d v="1899-12-31T00:00:00"/>
    <x v="1"/>
    <s v="Ad A"/>
    <x v="4"/>
    <n v="894201"/>
  </r>
  <r>
    <d v="2018-04-22T00:00:00"/>
    <x v="1"/>
    <n v="4"/>
    <n v="22"/>
    <d v="1899-12-31T00:00:00"/>
    <x v="3"/>
    <s v="Ad A"/>
    <x v="4"/>
    <n v="720997"/>
  </r>
  <r>
    <d v="2018-04-22T00:00:00"/>
    <x v="1"/>
    <n v="4"/>
    <n v="22"/>
    <d v="1899-12-31T00:00:00"/>
    <x v="2"/>
    <s v="Ad A"/>
    <x v="4"/>
    <n v="204786"/>
  </r>
  <r>
    <d v="2018-04-22T00:00:00"/>
    <x v="1"/>
    <n v="4"/>
    <n v="22"/>
    <d v="1899-12-31T00:00:00"/>
    <x v="5"/>
    <s v="Ad A"/>
    <x v="4"/>
    <n v="44585"/>
  </r>
  <r>
    <d v="2018-04-22T00:00:00"/>
    <x v="1"/>
    <n v="4"/>
    <n v="22"/>
    <d v="1899-12-31T00:00:00"/>
    <x v="6"/>
    <s v="Ad A"/>
    <x v="4"/>
    <n v="4767"/>
  </r>
  <r>
    <d v="2018-04-22T00:00:00"/>
    <x v="1"/>
    <n v="4"/>
    <n v="22"/>
    <d v="1899-12-31T00:00:00"/>
    <x v="4"/>
    <s v="Ad A"/>
    <x v="4"/>
    <n v="2765"/>
  </r>
  <r>
    <d v="2018-04-22T00:00:00"/>
    <x v="1"/>
    <n v="4"/>
    <n v="22"/>
    <d v="1899-12-31T00:00:00"/>
    <x v="0"/>
    <s v="Ad C"/>
    <x v="4"/>
    <n v="424004"/>
  </r>
  <r>
    <d v="2018-04-22T00:00:00"/>
    <x v="1"/>
    <n v="4"/>
    <n v="22"/>
    <d v="1899-12-31T00:00:00"/>
    <x v="1"/>
    <s v="Ad C"/>
    <x v="4"/>
    <n v="420028"/>
  </r>
  <r>
    <d v="2018-04-22T00:00:00"/>
    <x v="1"/>
    <n v="4"/>
    <n v="22"/>
    <d v="1899-12-31T00:00:00"/>
    <x v="3"/>
    <s v="Ad C"/>
    <x v="4"/>
    <n v="311702"/>
  </r>
  <r>
    <d v="2018-04-22T00:00:00"/>
    <x v="1"/>
    <n v="4"/>
    <n v="22"/>
    <d v="1899-12-31T00:00:00"/>
    <x v="2"/>
    <s v="Ad C"/>
    <x v="4"/>
    <n v="112302"/>
  </r>
  <r>
    <d v="2018-04-22T00:00:00"/>
    <x v="1"/>
    <n v="4"/>
    <n v="22"/>
    <d v="1899-12-31T00:00:00"/>
    <x v="5"/>
    <s v="Ad C"/>
    <x v="4"/>
    <n v="21146"/>
  </r>
  <r>
    <d v="2018-04-22T00:00:00"/>
    <x v="1"/>
    <n v="4"/>
    <n v="22"/>
    <d v="1899-12-31T00:00:00"/>
    <x v="6"/>
    <s v="Ad C"/>
    <x v="4"/>
    <n v="3158"/>
  </r>
  <r>
    <d v="2018-04-22T00:00:00"/>
    <x v="1"/>
    <n v="4"/>
    <n v="22"/>
    <d v="1899-12-31T00:00:00"/>
    <x v="4"/>
    <s v="Ad C"/>
    <x v="4"/>
    <n v="1605"/>
  </r>
  <r>
    <d v="2018-04-22T00:00:00"/>
    <x v="1"/>
    <n v="4"/>
    <n v="22"/>
    <d v="1899-12-31T00:00:00"/>
    <x v="0"/>
    <s v="Ad E"/>
    <x v="5"/>
    <n v="549306"/>
  </r>
  <r>
    <d v="2018-04-22T00:00:00"/>
    <x v="1"/>
    <n v="4"/>
    <n v="22"/>
    <d v="1899-12-31T00:00:00"/>
    <x v="1"/>
    <s v="Ad E"/>
    <x v="5"/>
    <n v="546805"/>
  </r>
  <r>
    <d v="2018-04-22T00:00:00"/>
    <x v="1"/>
    <n v="4"/>
    <n v="22"/>
    <d v="1899-12-31T00:00:00"/>
    <x v="2"/>
    <s v="Ad E"/>
    <x v="5"/>
    <n v="313826"/>
  </r>
  <r>
    <d v="2018-04-22T00:00:00"/>
    <x v="1"/>
    <n v="4"/>
    <n v="22"/>
    <d v="1899-12-31T00:00:00"/>
    <x v="3"/>
    <s v="Ad E"/>
    <x v="5"/>
    <n v="235481"/>
  </r>
  <r>
    <d v="2018-04-22T00:00:00"/>
    <x v="1"/>
    <n v="4"/>
    <n v="22"/>
    <d v="1899-12-31T00:00:00"/>
    <x v="5"/>
    <s v="Ad E"/>
    <x v="5"/>
    <n v="27184"/>
  </r>
  <r>
    <d v="2018-04-22T00:00:00"/>
    <x v="1"/>
    <n v="4"/>
    <n v="22"/>
    <d v="1899-12-31T00:00:00"/>
    <x v="6"/>
    <s v="Ad E"/>
    <x v="5"/>
    <n v="18290"/>
  </r>
  <r>
    <d v="2018-04-22T00:00:00"/>
    <x v="1"/>
    <n v="4"/>
    <n v="22"/>
    <d v="1899-12-31T00:00:00"/>
    <x v="4"/>
    <s v="Ad E"/>
    <x v="5"/>
    <n v="1551"/>
  </r>
  <r>
    <d v="2018-04-22T00:00:00"/>
    <x v="1"/>
    <n v="4"/>
    <n v="22"/>
    <d v="1899-12-31T00:00:00"/>
    <x v="0"/>
    <s v="Ad F"/>
    <x v="5"/>
    <n v="473448"/>
  </r>
  <r>
    <d v="2018-04-22T00:00:00"/>
    <x v="1"/>
    <n v="4"/>
    <n v="22"/>
    <d v="1899-12-31T00:00:00"/>
    <x v="1"/>
    <s v="Ad F"/>
    <x v="5"/>
    <n v="467324"/>
  </r>
  <r>
    <d v="2018-04-22T00:00:00"/>
    <x v="1"/>
    <n v="4"/>
    <n v="22"/>
    <d v="1899-12-31T00:00:00"/>
    <x v="2"/>
    <s v="Ad F"/>
    <x v="5"/>
    <n v="146406"/>
  </r>
  <r>
    <d v="2018-04-22T00:00:00"/>
    <x v="1"/>
    <n v="4"/>
    <n v="22"/>
    <d v="1899-12-31T00:00:00"/>
    <x v="3"/>
    <s v="Ad F"/>
    <x v="5"/>
    <n v="134356"/>
  </r>
  <r>
    <d v="2018-04-22T00:00:00"/>
    <x v="1"/>
    <n v="4"/>
    <n v="22"/>
    <d v="1899-12-31T00:00:00"/>
    <x v="4"/>
    <s v="Ad F"/>
    <x v="5"/>
    <n v="1360"/>
  </r>
  <r>
    <d v="2018-04-22T00:00:00"/>
    <x v="1"/>
    <n v="4"/>
    <n v="22"/>
    <d v="1899-12-31T00:00:00"/>
    <x v="7"/>
    <s v="Ad F"/>
    <x v="5"/>
    <n v="0"/>
  </r>
  <r>
    <d v="2018-04-23T00:00:00"/>
    <x v="1"/>
    <n v="4"/>
    <n v="23"/>
    <d v="1900-01-01T00:00:00"/>
    <x v="0"/>
    <s v="Ad A"/>
    <x v="4"/>
    <n v="779339"/>
  </r>
  <r>
    <d v="2018-04-23T00:00:00"/>
    <x v="1"/>
    <n v="4"/>
    <n v="23"/>
    <d v="1900-01-01T00:00:00"/>
    <x v="1"/>
    <s v="Ad A"/>
    <x v="4"/>
    <n v="768367"/>
  </r>
  <r>
    <d v="2018-04-23T00:00:00"/>
    <x v="1"/>
    <n v="4"/>
    <n v="23"/>
    <d v="1900-01-01T00:00:00"/>
    <x v="3"/>
    <s v="Ad A"/>
    <x v="4"/>
    <n v="561436"/>
  </r>
  <r>
    <d v="2018-04-23T00:00:00"/>
    <x v="1"/>
    <n v="4"/>
    <n v="23"/>
    <d v="1900-01-01T00:00:00"/>
    <x v="2"/>
    <s v="Ad A"/>
    <x v="4"/>
    <n v="217903"/>
  </r>
  <r>
    <d v="2018-04-23T00:00:00"/>
    <x v="1"/>
    <n v="4"/>
    <n v="23"/>
    <d v="1900-01-01T00:00:00"/>
    <x v="5"/>
    <s v="Ad A"/>
    <x v="4"/>
    <n v="34056"/>
  </r>
  <r>
    <d v="2018-04-23T00:00:00"/>
    <x v="1"/>
    <n v="4"/>
    <n v="23"/>
    <d v="1900-01-01T00:00:00"/>
    <x v="6"/>
    <s v="Ad A"/>
    <x v="4"/>
    <n v="4982"/>
  </r>
  <r>
    <d v="2018-04-23T00:00:00"/>
    <x v="1"/>
    <n v="4"/>
    <n v="23"/>
    <d v="1900-01-01T00:00:00"/>
    <x v="4"/>
    <s v="Ad A"/>
    <x v="4"/>
    <n v="2359"/>
  </r>
  <r>
    <d v="2018-04-23T00:00:00"/>
    <x v="1"/>
    <n v="4"/>
    <n v="23"/>
    <d v="1900-01-01T00:00:00"/>
    <x v="0"/>
    <s v="Ad C"/>
    <x v="4"/>
    <n v="406297"/>
  </r>
  <r>
    <d v="2018-04-23T00:00:00"/>
    <x v="1"/>
    <n v="4"/>
    <n v="23"/>
    <d v="1900-01-01T00:00:00"/>
    <x v="1"/>
    <s v="Ad C"/>
    <x v="4"/>
    <n v="397109"/>
  </r>
  <r>
    <d v="2018-04-23T00:00:00"/>
    <x v="1"/>
    <n v="4"/>
    <n v="23"/>
    <d v="1900-01-01T00:00:00"/>
    <x v="3"/>
    <s v="Ad C"/>
    <x v="4"/>
    <n v="264045"/>
  </r>
  <r>
    <d v="2018-04-23T00:00:00"/>
    <x v="1"/>
    <n v="4"/>
    <n v="23"/>
    <d v="1900-01-01T00:00:00"/>
    <x v="2"/>
    <s v="Ad C"/>
    <x v="4"/>
    <n v="142252"/>
  </r>
  <r>
    <d v="2018-04-23T00:00:00"/>
    <x v="1"/>
    <n v="4"/>
    <n v="23"/>
    <d v="1900-01-01T00:00:00"/>
    <x v="5"/>
    <s v="Ad C"/>
    <x v="4"/>
    <n v="18106"/>
  </r>
  <r>
    <d v="2018-04-23T00:00:00"/>
    <x v="1"/>
    <n v="4"/>
    <n v="23"/>
    <d v="1900-01-01T00:00:00"/>
    <x v="6"/>
    <s v="Ad C"/>
    <x v="4"/>
    <n v="3980"/>
  </r>
  <r>
    <d v="2018-04-23T00:00:00"/>
    <x v="1"/>
    <n v="4"/>
    <n v="23"/>
    <d v="1900-01-01T00:00:00"/>
    <x v="4"/>
    <s v="Ad C"/>
    <x v="4"/>
    <n v="1487"/>
  </r>
  <r>
    <d v="2018-04-23T00:00:00"/>
    <x v="1"/>
    <n v="4"/>
    <n v="23"/>
    <d v="1900-01-01T00:00:00"/>
    <x v="1"/>
    <s v="Ad E"/>
    <x v="5"/>
    <n v="637228"/>
  </r>
  <r>
    <d v="2018-04-23T00:00:00"/>
    <x v="1"/>
    <n v="4"/>
    <n v="23"/>
    <d v="1900-01-01T00:00:00"/>
    <x v="0"/>
    <s v="Ad E"/>
    <x v="5"/>
    <n v="637228"/>
  </r>
  <r>
    <d v="2018-04-23T00:00:00"/>
    <x v="1"/>
    <n v="4"/>
    <n v="23"/>
    <d v="1900-01-01T00:00:00"/>
    <x v="2"/>
    <s v="Ad E"/>
    <x v="5"/>
    <n v="401087"/>
  </r>
  <r>
    <d v="2018-04-23T00:00:00"/>
    <x v="1"/>
    <n v="4"/>
    <n v="23"/>
    <d v="1900-01-01T00:00:00"/>
    <x v="3"/>
    <s v="Ad E"/>
    <x v="5"/>
    <n v="236141"/>
  </r>
  <r>
    <d v="2018-04-23T00:00:00"/>
    <x v="1"/>
    <n v="4"/>
    <n v="23"/>
    <d v="1900-01-01T00:00:00"/>
    <x v="5"/>
    <s v="Ad E"/>
    <x v="5"/>
    <n v="27717"/>
  </r>
  <r>
    <d v="2018-04-23T00:00:00"/>
    <x v="1"/>
    <n v="4"/>
    <n v="23"/>
    <d v="1900-01-01T00:00:00"/>
    <x v="6"/>
    <s v="Ad E"/>
    <x v="5"/>
    <n v="23615"/>
  </r>
  <r>
    <d v="2018-04-23T00:00:00"/>
    <x v="1"/>
    <n v="4"/>
    <n v="23"/>
    <d v="1900-01-01T00:00:00"/>
    <x v="4"/>
    <s v="Ad E"/>
    <x v="5"/>
    <n v="1686"/>
  </r>
  <r>
    <d v="2018-04-23T00:00:00"/>
    <x v="1"/>
    <n v="4"/>
    <n v="23"/>
    <d v="1900-01-01T00:00:00"/>
    <x v="0"/>
    <s v="Ad F"/>
    <x v="5"/>
    <n v="491650"/>
  </r>
  <r>
    <d v="2018-04-23T00:00:00"/>
    <x v="1"/>
    <n v="4"/>
    <n v="23"/>
    <d v="1900-01-01T00:00:00"/>
    <x v="1"/>
    <s v="Ad F"/>
    <x v="5"/>
    <n v="469495"/>
  </r>
  <r>
    <d v="2018-04-23T00:00:00"/>
    <x v="1"/>
    <n v="4"/>
    <n v="23"/>
    <d v="1900-01-01T00:00:00"/>
    <x v="2"/>
    <s v="Ad F"/>
    <x v="5"/>
    <n v="152114"/>
  </r>
  <r>
    <d v="2018-04-23T00:00:00"/>
    <x v="1"/>
    <n v="4"/>
    <n v="23"/>
    <d v="1900-01-01T00:00:00"/>
    <x v="3"/>
    <s v="Ad F"/>
    <x v="5"/>
    <n v="86110"/>
  </r>
  <r>
    <d v="2018-04-23T00:00:00"/>
    <x v="1"/>
    <n v="4"/>
    <n v="23"/>
    <d v="1900-01-01T00:00:00"/>
    <x v="4"/>
    <s v="Ad F"/>
    <x v="5"/>
    <n v="1378"/>
  </r>
  <r>
    <d v="2018-04-23T00:00:00"/>
    <x v="1"/>
    <n v="4"/>
    <n v="23"/>
    <d v="1900-01-01T00:00:00"/>
    <x v="7"/>
    <s v="Ad F"/>
    <x v="5"/>
    <n v="0"/>
  </r>
  <r>
    <d v="2018-04-24T00:00:00"/>
    <x v="1"/>
    <n v="4"/>
    <n v="24"/>
    <d v="1900-01-02T00:00:00"/>
    <x v="0"/>
    <s v="Ad A"/>
    <x v="4"/>
    <n v="674545"/>
  </r>
  <r>
    <d v="2018-04-24T00:00:00"/>
    <x v="1"/>
    <n v="4"/>
    <n v="24"/>
    <d v="1900-01-02T00:00:00"/>
    <x v="1"/>
    <s v="Ad A"/>
    <x v="4"/>
    <n v="666228"/>
  </r>
  <r>
    <d v="2018-04-24T00:00:00"/>
    <x v="1"/>
    <n v="4"/>
    <n v="24"/>
    <d v="1900-01-02T00:00:00"/>
    <x v="3"/>
    <s v="Ad A"/>
    <x v="4"/>
    <n v="468773"/>
  </r>
  <r>
    <d v="2018-04-24T00:00:00"/>
    <x v="1"/>
    <n v="4"/>
    <n v="24"/>
    <d v="1900-01-02T00:00:00"/>
    <x v="2"/>
    <s v="Ad A"/>
    <x v="4"/>
    <n v="205772"/>
  </r>
  <r>
    <d v="2018-04-24T00:00:00"/>
    <x v="1"/>
    <n v="4"/>
    <n v="24"/>
    <d v="1900-01-02T00:00:00"/>
    <x v="5"/>
    <s v="Ad A"/>
    <x v="4"/>
    <n v="29033"/>
  </r>
  <r>
    <d v="2018-04-24T00:00:00"/>
    <x v="1"/>
    <n v="4"/>
    <n v="24"/>
    <d v="1900-01-02T00:00:00"/>
    <x v="6"/>
    <s v="Ad A"/>
    <x v="4"/>
    <n v="4800"/>
  </r>
  <r>
    <d v="2018-04-24T00:00:00"/>
    <x v="1"/>
    <n v="4"/>
    <n v="24"/>
    <d v="1900-01-02T00:00:00"/>
    <x v="4"/>
    <s v="Ad A"/>
    <x v="4"/>
    <n v="2276"/>
  </r>
  <r>
    <d v="2018-04-24T00:00:00"/>
    <x v="1"/>
    <n v="4"/>
    <n v="24"/>
    <d v="1900-01-02T00:00:00"/>
    <x v="0"/>
    <s v="Ad C"/>
    <x v="4"/>
    <n v="364767"/>
  </r>
  <r>
    <d v="2018-04-24T00:00:00"/>
    <x v="1"/>
    <n v="4"/>
    <n v="24"/>
    <d v="1900-01-02T00:00:00"/>
    <x v="1"/>
    <s v="Ad C"/>
    <x v="4"/>
    <n v="363640"/>
  </r>
  <r>
    <d v="2018-04-24T00:00:00"/>
    <x v="1"/>
    <n v="4"/>
    <n v="24"/>
    <d v="1900-01-02T00:00:00"/>
    <x v="3"/>
    <s v="Ad C"/>
    <x v="4"/>
    <n v="252605"/>
  </r>
  <r>
    <d v="2018-04-24T00:00:00"/>
    <x v="1"/>
    <n v="4"/>
    <n v="24"/>
    <d v="1900-01-02T00:00:00"/>
    <x v="2"/>
    <s v="Ad C"/>
    <x v="4"/>
    <n v="112162"/>
  </r>
  <r>
    <d v="2018-04-24T00:00:00"/>
    <x v="1"/>
    <n v="4"/>
    <n v="24"/>
    <d v="1900-01-02T00:00:00"/>
    <x v="5"/>
    <s v="Ad C"/>
    <x v="4"/>
    <n v="17199"/>
  </r>
  <r>
    <d v="2018-04-24T00:00:00"/>
    <x v="1"/>
    <n v="4"/>
    <n v="24"/>
    <d v="1900-01-02T00:00:00"/>
    <x v="6"/>
    <s v="Ad C"/>
    <x v="4"/>
    <n v="3119"/>
  </r>
  <r>
    <d v="2018-04-24T00:00:00"/>
    <x v="1"/>
    <n v="4"/>
    <n v="24"/>
    <d v="1900-01-02T00:00:00"/>
    <x v="4"/>
    <s v="Ad C"/>
    <x v="4"/>
    <n v="1537"/>
  </r>
  <r>
    <d v="2018-04-24T00:00:00"/>
    <x v="1"/>
    <n v="4"/>
    <n v="24"/>
    <d v="1900-01-02T00:00:00"/>
    <x v="1"/>
    <s v="Ad E"/>
    <x v="5"/>
    <n v="419556"/>
  </r>
  <r>
    <d v="2018-04-24T00:00:00"/>
    <x v="1"/>
    <n v="4"/>
    <n v="24"/>
    <d v="1900-01-02T00:00:00"/>
    <x v="0"/>
    <s v="Ad E"/>
    <x v="5"/>
    <n v="419556"/>
  </r>
  <r>
    <d v="2018-04-24T00:00:00"/>
    <x v="1"/>
    <n v="4"/>
    <n v="24"/>
    <d v="1900-01-02T00:00:00"/>
    <x v="3"/>
    <s v="Ad E"/>
    <x v="5"/>
    <n v="224370"/>
  </r>
  <r>
    <d v="2018-04-24T00:00:00"/>
    <x v="1"/>
    <n v="4"/>
    <n v="24"/>
    <d v="1900-01-02T00:00:00"/>
    <x v="2"/>
    <s v="Ad E"/>
    <x v="5"/>
    <n v="195186"/>
  </r>
  <r>
    <d v="2018-04-24T00:00:00"/>
    <x v="1"/>
    <n v="4"/>
    <n v="24"/>
    <d v="1900-01-02T00:00:00"/>
    <x v="5"/>
    <s v="Ad E"/>
    <x v="5"/>
    <n v="29405"/>
  </r>
  <r>
    <d v="2018-04-24T00:00:00"/>
    <x v="1"/>
    <n v="4"/>
    <n v="24"/>
    <d v="1900-01-02T00:00:00"/>
    <x v="6"/>
    <s v="Ad E"/>
    <x v="5"/>
    <n v="11113"/>
  </r>
  <r>
    <d v="2018-04-24T00:00:00"/>
    <x v="1"/>
    <n v="4"/>
    <n v="24"/>
    <d v="1900-01-02T00:00:00"/>
    <x v="4"/>
    <s v="Ad E"/>
    <x v="5"/>
    <n v="1389"/>
  </r>
  <r>
    <d v="2018-04-24T00:00:00"/>
    <x v="1"/>
    <n v="4"/>
    <n v="24"/>
    <d v="1900-01-02T00:00:00"/>
    <x v="0"/>
    <s v="Ad F"/>
    <x v="5"/>
    <n v="398690"/>
  </r>
  <r>
    <d v="2018-04-24T00:00:00"/>
    <x v="1"/>
    <n v="4"/>
    <n v="24"/>
    <d v="1900-01-02T00:00:00"/>
    <x v="1"/>
    <s v="Ad F"/>
    <x v="5"/>
    <n v="383290"/>
  </r>
  <r>
    <d v="2018-04-24T00:00:00"/>
    <x v="1"/>
    <n v="4"/>
    <n v="24"/>
    <d v="1900-01-02T00:00:00"/>
    <x v="2"/>
    <s v="Ad F"/>
    <x v="5"/>
    <n v="149654"/>
  </r>
  <r>
    <d v="2018-04-24T00:00:00"/>
    <x v="1"/>
    <n v="4"/>
    <n v="24"/>
    <d v="1900-01-02T00:00:00"/>
    <x v="3"/>
    <s v="Ad F"/>
    <x v="5"/>
    <n v="129161"/>
  </r>
  <r>
    <d v="2018-04-24T00:00:00"/>
    <x v="1"/>
    <n v="4"/>
    <n v="24"/>
    <d v="1900-01-02T00:00:00"/>
    <x v="4"/>
    <s v="Ad F"/>
    <x v="5"/>
    <n v="1219"/>
  </r>
  <r>
    <d v="2018-04-24T00:00:00"/>
    <x v="1"/>
    <n v="4"/>
    <n v="24"/>
    <d v="1900-01-02T00:00:00"/>
    <x v="7"/>
    <s v="Ad F"/>
    <x v="5"/>
    <n v="0"/>
  </r>
  <r>
    <d v="2018-04-25T00:00:00"/>
    <x v="1"/>
    <n v="4"/>
    <n v="25"/>
    <d v="1900-01-03T00:00:00"/>
    <x v="0"/>
    <s v="Ad A"/>
    <x v="4"/>
    <n v="389082"/>
  </r>
  <r>
    <d v="2018-04-25T00:00:00"/>
    <x v="1"/>
    <n v="4"/>
    <n v="25"/>
    <d v="1900-01-03T00:00:00"/>
    <x v="1"/>
    <s v="Ad A"/>
    <x v="4"/>
    <n v="375542"/>
  </r>
  <r>
    <d v="2018-04-25T00:00:00"/>
    <x v="1"/>
    <n v="4"/>
    <n v="25"/>
    <d v="1900-01-03T00:00:00"/>
    <x v="3"/>
    <s v="Ad A"/>
    <x v="4"/>
    <n v="270233"/>
  </r>
  <r>
    <d v="2018-04-25T00:00:00"/>
    <x v="1"/>
    <n v="4"/>
    <n v="25"/>
    <d v="1900-01-03T00:00:00"/>
    <x v="2"/>
    <s v="Ad A"/>
    <x v="4"/>
    <n v="118849"/>
  </r>
  <r>
    <d v="2018-04-25T00:00:00"/>
    <x v="1"/>
    <n v="4"/>
    <n v="25"/>
    <d v="1900-01-03T00:00:00"/>
    <x v="5"/>
    <s v="Ad A"/>
    <x v="4"/>
    <n v="16378"/>
  </r>
  <r>
    <d v="2018-04-25T00:00:00"/>
    <x v="1"/>
    <n v="4"/>
    <n v="25"/>
    <d v="1900-01-03T00:00:00"/>
    <x v="6"/>
    <s v="Ad A"/>
    <x v="4"/>
    <n v="2601"/>
  </r>
  <r>
    <d v="2018-04-25T00:00:00"/>
    <x v="1"/>
    <n v="4"/>
    <n v="25"/>
    <d v="1900-01-03T00:00:00"/>
    <x v="4"/>
    <s v="Ad A"/>
    <x v="4"/>
    <n v="1380"/>
  </r>
  <r>
    <d v="2018-04-25T00:00:00"/>
    <x v="1"/>
    <n v="4"/>
    <n v="25"/>
    <d v="1900-01-03T00:00:00"/>
    <x v="0"/>
    <s v="Ad C"/>
    <x v="4"/>
    <n v="363767"/>
  </r>
  <r>
    <d v="2018-04-25T00:00:00"/>
    <x v="1"/>
    <n v="4"/>
    <n v="25"/>
    <d v="1900-01-03T00:00:00"/>
    <x v="1"/>
    <s v="Ad C"/>
    <x v="4"/>
    <n v="363767"/>
  </r>
  <r>
    <d v="2018-04-25T00:00:00"/>
    <x v="1"/>
    <n v="4"/>
    <n v="25"/>
    <d v="1900-01-03T00:00:00"/>
    <x v="3"/>
    <s v="Ad C"/>
    <x v="4"/>
    <n v="227871"/>
  </r>
  <r>
    <d v="2018-04-25T00:00:00"/>
    <x v="1"/>
    <n v="4"/>
    <n v="25"/>
    <d v="1900-01-03T00:00:00"/>
    <x v="2"/>
    <s v="Ad C"/>
    <x v="4"/>
    <n v="135896"/>
  </r>
  <r>
    <d v="2018-04-25T00:00:00"/>
    <x v="1"/>
    <n v="4"/>
    <n v="25"/>
    <d v="1900-01-03T00:00:00"/>
    <x v="5"/>
    <s v="Ad C"/>
    <x v="4"/>
    <n v="15662"/>
  </r>
  <r>
    <d v="2018-04-25T00:00:00"/>
    <x v="1"/>
    <n v="4"/>
    <n v="25"/>
    <d v="1900-01-03T00:00:00"/>
    <x v="6"/>
    <s v="Ad C"/>
    <x v="4"/>
    <n v="3862"/>
  </r>
  <r>
    <d v="2018-04-25T00:00:00"/>
    <x v="1"/>
    <n v="4"/>
    <n v="25"/>
    <d v="1900-01-03T00:00:00"/>
    <x v="4"/>
    <s v="Ad C"/>
    <x v="4"/>
    <n v="1511"/>
  </r>
  <r>
    <d v="2018-04-25T00:00:00"/>
    <x v="1"/>
    <n v="4"/>
    <n v="25"/>
    <d v="1900-01-03T00:00:00"/>
    <x v="0"/>
    <s v="Ad E"/>
    <x v="5"/>
    <n v="580542"/>
  </r>
  <r>
    <d v="2018-04-25T00:00:00"/>
    <x v="1"/>
    <n v="4"/>
    <n v="25"/>
    <d v="1900-01-03T00:00:00"/>
    <x v="1"/>
    <s v="Ad E"/>
    <x v="5"/>
    <n v="580344"/>
  </r>
  <r>
    <d v="2018-04-25T00:00:00"/>
    <x v="1"/>
    <n v="4"/>
    <n v="25"/>
    <d v="1900-01-03T00:00:00"/>
    <x v="3"/>
    <s v="Ad E"/>
    <x v="5"/>
    <n v="310906"/>
  </r>
  <r>
    <d v="2018-04-25T00:00:00"/>
    <x v="1"/>
    <n v="4"/>
    <n v="25"/>
    <d v="1900-01-03T00:00:00"/>
    <x v="2"/>
    <s v="Ad E"/>
    <x v="5"/>
    <n v="269637"/>
  </r>
  <r>
    <d v="2018-04-25T00:00:00"/>
    <x v="1"/>
    <n v="4"/>
    <n v="25"/>
    <d v="1900-01-03T00:00:00"/>
    <x v="5"/>
    <s v="Ad E"/>
    <x v="5"/>
    <n v="40295"/>
  </r>
  <r>
    <d v="2018-04-25T00:00:00"/>
    <x v="1"/>
    <n v="4"/>
    <n v="25"/>
    <d v="1900-01-03T00:00:00"/>
    <x v="6"/>
    <s v="Ad E"/>
    <x v="5"/>
    <n v="16817"/>
  </r>
  <r>
    <d v="2018-04-25T00:00:00"/>
    <x v="1"/>
    <n v="4"/>
    <n v="25"/>
    <d v="1900-01-03T00:00:00"/>
    <x v="4"/>
    <s v="Ad E"/>
    <x v="5"/>
    <n v="1873"/>
  </r>
  <r>
    <d v="2018-04-25T00:00:00"/>
    <x v="1"/>
    <n v="4"/>
    <n v="25"/>
    <d v="1900-01-03T00:00:00"/>
    <x v="0"/>
    <s v="Ad F"/>
    <x v="5"/>
    <n v="416042"/>
  </r>
  <r>
    <d v="2018-04-25T00:00:00"/>
    <x v="1"/>
    <n v="4"/>
    <n v="25"/>
    <d v="1900-01-03T00:00:00"/>
    <x v="1"/>
    <s v="Ad F"/>
    <x v="5"/>
    <n v="399801"/>
  </r>
  <r>
    <d v="2018-04-25T00:00:00"/>
    <x v="1"/>
    <n v="4"/>
    <n v="25"/>
    <d v="1900-01-03T00:00:00"/>
    <x v="2"/>
    <s v="Ad F"/>
    <x v="5"/>
    <n v="139132"/>
  </r>
  <r>
    <d v="2018-04-25T00:00:00"/>
    <x v="1"/>
    <n v="4"/>
    <n v="25"/>
    <d v="1900-01-03T00:00:00"/>
    <x v="3"/>
    <s v="Ad F"/>
    <x v="5"/>
    <n v="67096"/>
  </r>
  <r>
    <d v="2018-04-25T00:00:00"/>
    <x v="1"/>
    <n v="4"/>
    <n v="25"/>
    <d v="1900-01-03T00:00:00"/>
    <x v="4"/>
    <s v="Ad F"/>
    <x v="5"/>
    <n v="1267"/>
  </r>
  <r>
    <d v="2018-04-25T00:00:00"/>
    <x v="1"/>
    <n v="4"/>
    <n v="25"/>
    <d v="1900-01-03T00:00:00"/>
    <x v="7"/>
    <s v="Ad F"/>
    <x v="5"/>
    <n v="0"/>
  </r>
  <r>
    <d v="2018-04-26T00:00:00"/>
    <x v="1"/>
    <n v="4"/>
    <n v="26"/>
    <d v="1900-01-04T00:00:00"/>
    <x v="4"/>
    <s v="Ad A"/>
    <x v="4"/>
    <n v="0"/>
  </r>
  <r>
    <d v="2018-04-26T00:00:00"/>
    <x v="1"/>
    <n v="4"/>
    <n v="26"/>
    <d v="1900-01-04T00:00:00"/>
    <x v="6"/>
    <s v="Ad A"/>
    <x v="4"/>
    <n v="0"/>
  </r>
  <r>
    <d v="2018-04-26T00:00:00"/>
    <x v="1"/>
    <n v="4"/>
    <n v="26"/>
    <d v="1900-01-04T00:00:00"/>
    <x v="5"/>
    <s v="Ad A"/>
    <x v="4"/>
    <n v="0"/>
  </r>
  <r>
    <d v="2018-04-26T00:00:00"/>
    <x v="1"/>
    <n v="4"/>
    <n v="26"/>
    <d v="1900-01-04T00:00:00"/>
    <x v="0"/>
    <s v="Ad A"/>
    <x v="4"/>
    <n v="0"/>
  </r>
  <r>
    <d v="2018-04-26T00:00:00"/>
    <x v="1"/>
    <n v="4"/>
    <n v="26"/>
    <d v="1900-01-04T00:00:00"/>
    <x v="3"/>
    <s v="Ad A"/>
    <x v="4"/>
    <n v="0"/>
  </r>
  <r>
    <d v="2018-04-26T00:00:00"/>
    <x v="1"/>
    <n v="4"/>
    <n v="26"/>
    <d v="1900-01-04T00:00:00"/>
    <x v="2"/>
    <s v="Ad A"/>
    <x v="4"/>
    <n v="0"/>
  </r>
  <r>
    <d v="2018-04-26T00:00:00"/>
    <x v="1"/>
    <n v="4"/>
    <n v="26"/>
    <d v="1900-01-04T00:00:00"/>
    <x v="0"/>
    <s v="Ad C"/>
    <x v="4"/>
    <n v="360904"/>
  </r>
  <r>
    <d v="2018-04-26T00:00:00"/>
    <x v="1"/>
    <n v="4"/>
    <n v="26"/>
    <d v="1900-01-04T00:00:00"/>
    <x v="1"/>
    <s v="Ad C"/>
    <x v="4"/>
    <n v="352823"/>
  </r>
  <r>
    <d v="2018-04-26T00:00:00"/>
    <x v="1"/>
    <n v="4"/>
    <n v="26"/>
    <d v="1900-01-04T00:00:00"/>
    <x v="3"/>
    <s v="Ad C"/>
    <x v="4"/>
    <n v="242805"/>
  </r>
  <r>
    <d v="2018-04-26T00:00:00"/>
    <x v="1"/>
    <n v="4"/>
    <n v="26"/>
    <d v="1900-01-04T00:00:00"/>
    <x v="2"/>
    <s v="Ad C"/>
    <x v="4"/>
    <n v="118099"/>
  </r>
  <r>
    <d v="2018-04-26T00:00:00"/>
    <x v="1"/>
    <n v="4"/>
    <n v="26"/>
    <d v="1900-01-04T00:00:00"/>
    <x v="5"/>
    <s v="Ad C"/>
    <x v="4"/>
    <n v="16607"/>
  </r>
  <r>
    <d v="2018-04-26T00:00:00"/>
    <x v="1"/>
    <n v="4"/>
    <n v="26"/>
    <d v="1900-01-04T00:00:00"/>
    <x v="6"/>
    <s v="Ad C"/>
    <x v="4"/>
    <n v="3360"/>
  </r>
  <r>
    <d v="2018-04-26T00:00:00"/>
    <x v="1"/>
    <n v="4"/>
    <n v="26"/>
    <d v="1900-01-04T00:00:00"/>
    <x v="4"/>
    <s v="Ad C"/>
    <x v="4"/>
    <n v="1583"/>
  </r>
  <r>
    <d v="2018-04-26T00:00:00"/>
    <x v="1"/>
    <n v="4"/>
    <n v="26"/>
    <d v="1900-01-04T00:00:00"/>
    <x v="0"/>
    <s v="Ad E"/>
    <x v="5"/>
    <n v="519993"/>
  </r>
  <r>
    <d v="2018-04-26T00:00:00"/>
    <x v="1"/>
    <n v="4"/>
    <n v="26"/>
    <d v="1900-01-04T00:00:00"/>
    <x v="1"/>
    <s v="Ad E"/>
    <x v="5"/>
    <n v="513269"/>
  </r>
  <r>
    <d v="2018-04-26T00:00:00"/>
    <x v="1"/>
    <n v="4"/>
    <n v="26"/>
    <d v="1900-01-04T00:00:00"/>
    <x v="3"/>
    <s v="Ad E"/>
    <x v="5"/>
    <n v="273401"/>
  </r>
  <r>
    <d v="2018-04-26T00:00:00"/>
    <x v="1"/>
    <n v="4"/>
    <n v="26"/>
    <d v="1900-01-04T00:00:00"/>
    <x v="2"/>
    <s v="Ad E"/>
    <x v="5"/>
    <n v="246592"/>
  </r>
  <r>
    <d v="2018-04-26T00:00:00"/>
    <x v="1"/>
    <n v="4"/>
    <n v="26"/>
    <d v="1900-01-04T00:00:00"/>
    <x v="5"/>
    <s v="Ad E"/>
    <x v="5"/>
    <n v="33972"/>
  </r>
  <r>
    <d v="2018-04-26T00:00:00"/>
    <x v="1"/>
    <n v="4"/>
    <n v="26"/>
    <d v="1900-01-04T00:00:00"/>
    <x v="6"/>
    <s v="Ad E"/>
    <x v="5"/>
    <n v="14531"/>
  </r>
  <r>
    <d v="2018-04-26T00:00:00"/>
    <x v="1"/>
    <n v="4"/>
    <n v="26"/>
    <d v="1900-01-04T00:00:00"/>
    <x v="4"/>
    <s v="Ad E"/>
    <x v="5"/>
    <n v="1779"/>
  </r>
  <r>
    <d v="2018-04-26T00:00:00"/>
    <x v="1"/>
    <n v="4"/>
    <n v="26"/>
    <d v="1900-01-04T00:00:00"/>
    <x v="0"/>
    <s v="Ad F"/>
    <x v="5"/>
    <n v="429965"/>
  </r>
  <r>
    <d v="2018-04-26T00:00:00"/>
    <x v="1"/>
    <n v="4"/>
    <n v="26"/>
    <d v="1900-01-04T00:00:00"/>
    <x v="1"/>
    <s v="Ad F"/>
    <x v="5"/>
    <n v="413493"/>
  </r>
  <r>
    <d v="2018-04-26T00:00:00"/>
    <x v="1"/>
    <n v="4"/>
    <n v="26"/>
    <d v="1900-01-04T00:00:00"/>
    <x v="2"/>
    <s v="Ad F"/>
    <x v="5"/>
    <n v="135441"/>
  </r>
  <r>
    <d v="2018-04-26T00:00:00"/>
    <x v="1"/>
    <n v="4"/>
    <n v="26"/>
    <d v="1900-01-04T00:00:00"/>
    <x v="3"/>
    <s v="Ad F"/>
    <x v="5"/>
    <n v="72975"/>
  </r>
  <r>
    <d v="2018-04-26T00:00:00"/>
    <x v="1"/>
    <n v="4"/>
    <n v="26"/>
    <d v="1900-01-04T00:00:00"/>
    <x v="4"/>
    <s v="Ad F"/>
    <x v="5"/>
    <n v="1363"/>
  </r>
  <r>
    <d v="2018-04-26T00:00:00"/>
    <x v="1"/>
    <n v="4"/>
    <n v="26"/>
    <d v="1900-01-04T00:00:00"/>
    <x v="7"/>
    <s v="Ad F"/>
    <x v="5"/>
    <n v="0"/>
  </r>
  <r>
    <d v="2018-04-27T00:00:00"/>
    <x v="1"/>
    <n v="4"/>
    <n v="27"/>
    <d v="1900-01-05T00:00:00"/>
    <x v="4"/>
    <s v="Ad A"/>
    <x v="4"/>
    <n v="0"/>
  </r>
  <r>
    <d v="2018-04-27T00:00:00"/>
    <x v="1"/>
    <n v="4"/>
    <n v="27"/>
    <d v="1900-01-05T00:00:00"/>
    <x v="6"/>
    <s v="Ad A"/>
    <x v="4"/>
    <n v="0"/>
  </r>
  <r>
    <d v="2018-04-27T00:00:00"/>
    <x v="1"/>
    <n v="4"/>
    <n v="27"/>
    <d v="1900-01-05T00:00:00"/>
    <x v="5"/>
    <s v="Ad A"/>
    <x v="4"/>
    <n v="0"/>
  </r>
  <r>
    <d v="2018-04-27T00:00:00"/>
    <x v="1"/>
    <n v="4"/>
    <n v="27"/>
    <d v="1900-01-05T00:00:00"/>
    <x v="0"/>
    <s v="Ad A"/>
    <x v="4"/>
    <n v="0"/>
  </r>
  <r>
    <d v="2018-04-27T00:00:00"/>
    <x v="1"/>
    <n v="4"/>
    <n v="27"/>
    <d v="1900-01-05T00:00:00"/>
    <x v="3"/>
    <s v="Ad A"/>
    <x v="4"/>
    <n v="0"/>
  </r>
  <r>
    <d v="2018-04-27T00:00:00"/>
    <x v="1"/>
    <n v="4"/>
    <n v="27"/>
    <d v="1900-01-05T00:00:00"/>
    <x v="2"/>
    <s v="Ad A"/>
    <x v="4"/>
    <n v="0"/>
  </r>
  <r>
    <d v="2018-04-27T00:00:00"/>
    <x v="1"/>
    <n v="4"/>
    <n v="27"/>
    <d v="1900-01-05T00:00:00"/>
    <x v="0"/>
    <s v="Ad C"/>
    <x v="4"/>
    <n v="331566"/>
  </r>
  <r>
    <d v="2018-04-27T00:00:00"/>
    <x v="1"/>
    <n v="4"/>
    <n v="27"/>
    <d v="1900-01-05T00:00:00"/>
    <x v="1"/>
    <s v="Ad C"/>
    <x v="4"/>
    <n v="331566"/>
  </r>
  <r>
    <d v="2018-04-27T00:00:00"/>
    <x v="1"/>
    <n v="4"/>
    <n v="27"/>
    <d v="1900-01-05T00:00:00"/>
    <x v="3"/>
    <s v="Ad C"/>
    <x v="4"/>
    <n v="241401"/>
  </r>
  <r>
    <d v="2018-04-27T00:00:00"/>
    <x v="1"/>
    <n v="4"/>
    <n v="27"/>
    <d v="1900-01-05T00:00:00"/>
    <x v="2"/>
    <s v="Ad C"/>
    <x v="4"/>
    <n v="90165"/>
  </r>
  <r>
    <d v="2018-04-27T00:00:00"/>
    <x v="1"/>
    <n v="4"/>
    <n v="27"/>
    <d v="1900-01-05T00:00:00"/>
    <x v="5"/>
    <s v="Ad C"/>
    <x v="4"/>
    <n v="16597"/>
  </r>
  <r>
    <d v="2018-04-27T00:00:00"/>
    <x v="1"/>
    <n v="4"/>
    <n v="27"/>
    <d v="1900-01-05T00:00:00"/>
    <x v="6"/>
    <s v="Ad C"/>
    <x v="4"/>
    <n v="2585"/>
  </r>
  <r>
    <d v="2018-04-27T00:00:00"/>
    <x v="1"/>
    <n v="4"/>
    <n v="27"/>
    <d v="1900-01-05T00:00:00"/>
    <x v="4"/>
    <s v="Ad C"/>
    <x v="4"/>
    <n v="1502"/>
  </r>
  <r>
    <d v="2018-04-27T00:00:00"/>
    <x v="1"/>
    <n v="4"/>
    <n v="27"/>
    <d v="1900-01-05T00:00:00"/>
    <x v="0"/>
    <s v="Ad E"/>
    <x v="5"/>
    <n v="544672"/>
  </r>
  <r>
    <d v="2018-04-27T00:00:00"/>
    <x v="1"/>
    <n v="4"/>
    <n v="27"/>
    <d v="1900-01-05T00:00:00"/>
    <x v="1"/>
    <s v="Ad E"/>
    <x v="5"/>
    <n v="542320"/>
  </r>
  <r>
    <d v="2018-04-27T00:00:00"/>
    <x v="1"/>
    <n v="4"/>
    <n v="27"/>
    <d v="1900-01-05T00:00:00"/>
    <x v="3"/>
    <s v="Ad E"/>
    <x v="5"/>
    <n v="335579"/>
  </r>
  <r>
    <d v="2018-04-27T00:00:00"/>
    <x v="1"/>
    <n v="4"/>
    <n v="27"/>
    <d v="1900-01-05T00:00:00"/>
    <x v="2"/>
    <s v="Ad E"/>
    <x v="5"/>
    <n v="209093"/>
  </r>
  <r>
    <d v="2018-04-27T00:00:00"/>
    <x v="1"/>
    <n v="4"/>
    <n v="27"/>
    <d v="1900-01-05T00:00:00"/>
    <x v="5"/>
    <s v="Ad E"/>
    <x v="5"/>
    <n v="41420"/>
  </r>
  <r>
    <d v="2018-04-27T00:00:00"/>
    <x v="1"/>
    <n v="4"/>
    <n v="27"/>
    <d v="1900-01-05T00:00:00"/>
    <x v="6"/>
    <s v="Ad E"/>
    <x v="5"/>
    <n v="12084"/>
  </r>
  <r>
    <d v="2018-04-27T00:00:00"/>
    <x v="1"/>
    <n v="4"/>
    <n v="27"/>
    <d v="1900-01-05T00:00:00"/>
    <x v="4"/>
    <s v="Ad E"/>
    <x v="5"/>
    <n v="1895"/>
  </r>
  <r>
    <d v="2018-04-27T00:00:00"/>
    <x v="1"/>
    <n v="4"/>
    <n v="27"/>
    <d v="1900-01-05T00:00:00"/>
    <x v="0"/>
    <s v="Ad F"/>
    <x v="5"/>
    <n v="420160"/>
  </r>
  <r>
    <d v="2018-04-27T00:00:00"/>
    <x v="1"/>
    <n v="4"/>
    <n v="27"/>
    <d v="1900-01-05T00:00:00"/>
    <x v="1"/>
    <s v="Ad F"/>
    <x v="5"/>
    <n v="409271"/>
  </r>
  <r>
    <d v="2018-04-27T00:00:00"/>
    <x v="1"/>
    <n v="4"/>
    <n v="27"/>
    <d v="1900-01-05T00:00:00"/>
    <x v="2"/>
    <s v="Ad F"/>
    <x v="5"/>
    <n v="138710"/>
  </r>
  <r>
    <d v="2018-04-27T00:00:00"/>
    <x v="1"/>
    <n v="4"/>
    <n v="27"/>
    <d v="1900-01-05T00:00:00"/>
    <x v="3"/>
    <s v="Ad F"/>
    <x v="5"/>
    <n v="70066"/>
  </r>
  <r>
    <d v="2018-04-27T00:00:00"/>
    <x v="1"/>
    <n v="4"/>
    <n v="27"/>
    <d v="1900-01-05T00:00:00"/>
    <x v="4"/>
    <s v="Ad F"/>
    <x v="5"/>
    <n v="1349"/>
  </r>
  <r>
    <d v="2018-04-27T00:00:00"/>
    <x v="1"/>
    <n v="4"/>
    <n v="27"/>
    <d v="1900-01-05T00:00:00"/>
    <x v="7"/>
    <s v="Ad F"/>
    <x v="5"/>
    <n v="0"/>
  </r>
  <r>
    <d v="2018-04-28T00:00:00"/>
    <x v="1"/>
    <n v="4"/>
    <n v="28"/>
    <d v="1900-01-06T00:00:00"/>
    <x v="4"/>
    <s v="Ad A"/>
    <x v="4"/>
    <n v="0"/>
  </r>
  <r>
    <d v="2018-04-28T00:00:00"/>
    <x v="1"/>
    <n v="4"/>
    <n v="28"/>
    <d v="1900-01-06T00:00:00"/>
    <x v="6"/>
    <s v="Ad A"/>
    <x v="4"/>
    <n v="0"/>
  </r>
  <r>
    <d v="2018-04-28T00:00:00"/>
    <x v="1"/>
    <n v="4"/>
    <n v="28"/>
    <d v="1900-01-06T00:00:00"/>
    <x v="5"/>
    <s v="Ad A"/>
    <x v="4"/>
    <n v="0"/>
  </r>
  <r>
    <d v="2018-04-28T00:00:00"/>
    <x v="1"/>
    <n v="4"/>
    <n v="28"/>
    <d v="1900-01-06T00:00:00"/>
    <x v="0"/>
    <s v="Ad A"/>
    <x v="4"/>
    <n v="0"/>
  </r>
  <r>
    <d v="2018-04-28T00:00:00"/>
    <x v="1"/>
    <n v="4"/>
    <n v="28"/>
    <d v="1900-01-06T00:00:00"/>
    <x v="3"/>
    <s v="Ad A"/>
    <x v="4"/>
    <n v="0"/>
  </r>
  <r>
    <d v="2018-04-28T00:00:00"/>
    <x v="1"/>
    <n v="4"/>
    <n v="28"/>
    <d v="1900-01-06T00:00:00"/>
    <x v="2"/>
    <s v="Ad A"/>
    <x v="4"/>
    <n v="0"/>
  </r>
  <r>
    <d v="2018-04-28T00:00:00"/>
    <x v="1"/>
    <n v="4"/>
    <n v="28"/>
    <d v="1900-01-06T00:00:00"/>
    <x v="0"/>
    <s v="Ad C"/>
    <x v="4"/>
    <n v="378005"/>
  </r>
  <r>
    <d v="2018-04-28T00:00:00"/>
    <x v="1"/>
    <n v="4"/>
    <n v="28"/>
    <d v="1900-01-06T00:00:00"/>
    <x v="1"/>
    <s v="Ad C"/>
    <x v="4"/>
    <n v="375483"/>
  </r>
  <r>
    <d v="2018-04-28T00:00:00"/>
    <x v="1"/>
    <n v="4"/>
    <n v="28"/>
    <d v="1900-01-06T00:00:00"/>
    <x v="3"/>
    <s v="Ad C"/>
    <x v="4"/>
    <n v="279938"/>
  </r>
  <r>
    <d v="2018-04-28T00:00:00"/>
    <x v="1"/>
    <n v="4"/>
    <n v="28"/>
    <d v="1900-01-06T00:00:00"/>
    <x v="2"/>
    <s v="Ad C"/>
    <x v="4"/>
    <n v="98067"/>
  </r>
  <r>
    <d v="2018-04-28T00:00:00"/>
    <x v="1"/>
    <n v="4"/>
    <n v="28"/>
    <d v="1900-01-06T00:00:00"/>
    <x v="5"/>
    <s v="Ad C"/>
    <x v="4"/>
    <n v="19337"/>
  </r>
  <r>
    <d v="2018-04-28T00:00:00"/>
    <x v="1"/>
    <n v="4"/>
    <n v="28"/>
    <d v="1900-01-06T00:00:00"/>
    <x v="6"/>
    <s v="Ad C"/>
    <x v="4"/>
    <n v="2685"/>
  </r>
  <r>
    <d v="2018-04-28T00:00:00"/>
    <x v="1"/>
    <n v="4"/>
    <n v="28"/>
    <d v="1900-01-06T00:00:00"/>
    <x v="4"/>
    <s v="Ad C"/>
    <x v="4"/>
    <n v="1640"/>
  </r>
  <r>
    <d v="2018-04-28T00:00:00"/>
    <x v="1"/>
    <n v="4"/>
    <n v="28"/>
    <d v="1900-01-06T00:00:00"/>
    <x v="0"/>
    <s v="Ad E"/>
    <x v="5"/>
    <n v="532236"/>
  </r>
  <r>
    <d v="2018-04-28T00:00:00"/>
    <x v="1"/>
    <n v="4"/>
    <n v="28"/>
    <d v="1900-01-06T00:00:00"/>
    <x v="1"/>
    <s v="Ad E"/>
    <x v="5"/>
    <n v="529015"/>
  </r>
  <r>
    <d v="2018-04-28T00:00:00"/>
    <x v="1"/>
    <n v="4"/>
    <n v="28"/>
    <d v="1900-01-06T00:00:00"/>
    <x v="2"/>
    <s v="Ad E"/>
    <x v="5"/>
    <n v="270206"/>
  </r>
  <r>
    <d v="2018-04-28T00:00:00"/>
    <x v="1"/>
    <n v="4"/>
    <n v="28"/>
    <d v="1900-01-06T00:00:00"/>
    <x v="3"/>
    <s v="Ad E"/>
    <x v="5"/>
    <n v="262030"/>
  </r>
  <r>
    <d v="2018-04-28T00:00:00"/>
    <x v="1"/>
    <n v="4"/>
    <n v="28"/>
    <d v="1900-01-06T00:00:00"/>
    <x v="5"/>
    <s v="Ad E"/>
    <x v="5"/>
    <n v="31966"/>
  </r>
  <r>
    <d v="2018-04-28T00:00:00"/>
    <x v="1"/>
    <n v="4"/>
    <n v="28"/>
    <d v="1900-01-06T00:00:00"/>
    <x v="6"/>
    <s v="Ad E"/>
    <x v="5"/>
    <n v="15196"/>
  </r>
  <r>
    <d v="2018-04-28T00:00:00"/>
    <x v="1"/>
    <n v="4"/>
    <n v="28"/>
    <d v="1900-01-06T00:00:00"/>
    <x v="4"/>
    <s v="Ad E"/>
    <x v="5"/>
    <n v="1700"/>
  </r>
  <r>
    <d v="2018-04-28T00:00:00"/>
    <x v="1"/>
    <n v="4"/>
    <n v="28"/>
    <d v="1900-01-06T00:00:00"/>
    <x v="0"/>
    <s v="Ad F"/>
    <x v="5"/>
    <n v="432464"/>
  </r>
  <r>
    <d v="2018-04-28T00:00:00"/>
    <x v="1"/>
    <n v="4"/>
    <n v="28"/>
    <d v="1900-01-06T00:00:00"/>
    <x v="1"/>
    <s v="Ad F"/>
    <x v="5"/>
    <n v="425016"/>
  </r>
  <r>
    <d v="2018-04-28T00:00:00"/>
    <x v="1"/>
    <n v="4"/>
    <n v="28"/>
    <d v="1900-01-06T00:00:00"/>
    <x v="2"/>
    <s v="Ad F"/>
    <x v="5"/>
    <n v="166764"/>
  </r>
  <r>
    <d v="2018-04-28T00:00:00"/>
    <x v="1"/>
    <n v="4"/>
    <n v="28"/>
    <d v="1900-01-06T00:00:00"/>
    <x v="3"/>
    <s v="Ad F"/>
    <x v="5"/>
    <n v="69042"/>
  </r>
  <r>
    <d v="2018-04-28T00:00:00"/>
    <x v="1"/>
    <n v="4"/>
    <n v="28"/>
    <d v="1900-01-06T00:00:00"/>
    <x v="4"/>
    <s v="Ad F"/>
    <x v="5"/>
    <n v="1273"/>
  </r>
  <r>
    <d v="2018-04-28T00:00:00"/>
    <x v="1"/>
    <n v="4"/>
    <n v="28"/>
    <d v="1900-01-06T00:00:00"/>
    <x v="7"/>
    <s v="Ad F"/>
    <x v="5"/>
    <n v="0"/>
  </r>
  <r>
    <d v="2018-04-29T00:00:00"/>
    <x v="1"/>
    <n v="4"/>
    <n v="29"/>
    <d v="1899-12-31T00:00:00"/>
    <x v="4"/>
    <s v="Ad A"/>
    <x v="4"/>
    <n v="0"/>
  </r>
  <r>
    <d v="2018-04-29T00:00:00"/>
    <x v="1"/>
    <n v="4"/>
    <n v="29"/>
    <d v="1899-12-31T00:00:00"/>
    <x v="6"/>
    <s v="Ad A"/>
    <x v="4"/>
    <n v="0"/>
  </r>
  <r>
    <d v="2018-04-29T00:00:00"/>
    <x v="1"/>
    <n v="4"/>
    <n v="29"/>
    <d v="1899-12-31T00:00:00"/>
    <x v="5"/>
    <s v="Ad A"/>
    <x v="4"/>
    <n v="0"/>
  </r>
  <r>
    <d v="2018-04-29T00:00:00"/>
    <x v="1"/>
    <n v="4"/>
    <n v="29"/>
    <d v="1899-12-31T00:00:00"/>
    <x v="0"/>
    <s v="Ad A"/>
    <x v="4"/>
    <n v="0"/>
  </r>
  <r>
    <d v="2018-04-29T00:00:00"/>
    <x v="1"/>
    <n v="4"/>
    <n v="29"/>
    <d v="1899-12-31T00:00:00"/>
    <x v="3"/>
    <s v="Ad A"/>
    <x v="4"/>
    <n v="0"/>
  </r>
  <r>
    <d v="2018-04-29T00:00:00"/>
    <x v="1"/>
    <n v="4"/>
    <n v="29"/>
    <d v="1899-12-31T00:00:00"/>
    <x v="2"/>
    <s v="Ad A"/>
    <x v="4"/>
    <n v="0"/>
  </r>
  <r>
    <d v="2018-04-29T00:00:00"/>
    <x v="1"/>
    <n v="4"/>
    <n v="29"/>
    <d v="1899-12-31T00:00:00"/>
    <x v="0"/>
    <s v="Ad C"/>
    <x v="4"/>
    <n v="404725"/>
  </r>
  <r>
    <d v="2018-04-29T00:00:00"/>
    <x v="1"/>
    <n v="4"/>
    <n v="29"/>
    <d v="1899-12-31T00:00:00"/>
    <x v="1"/>
    <s v="Ad C"/>
    <x v="4"/>
    <n v="389691"/>
  </r>
  <r>
    <d v="2018-04-29T00:00:00"/>
    <x v="1"/>
    <n v="4"/>
    <n v="29"/>
    <d v="1899-12-31T00:00:00"/>
    <x v="3"/>
    <s v="Ad C"/>
    <x v="4"/>
    <n v="293045"/>
  </r>
  <r>
    <d v="2018-04-29T00:00:00"/>
    <x v="1"/>
    <n v="4"/>
    <n v="29"/>
    <d v="1899-12-31T00:00:00"/>
    <x v="2"/>
    <s v="Ad C"/>
    <x v="4"/>
    <n v="111680"/>
  </r>
  <r>
    <d v="2018-04-29T00:00:00"/>
    <x v="1"/>
    <n v="4"/>
    <n v="29"/>
    <d v="1899-12-31T00:00:00"/>
    <x v="5"/>
    <s v="Ad C"/>
    <x v="4"/>
    <n v="20208"/>
  </r>
  <r>
    <d v="2018-04-29T00:00:00"/>
    <x v="1"/>
    <n v="4"/>
    <n v="29"/>
    <d v="1899-12-31T00:00:00"/>
    <x v="6"/>
    <s v="Ad C"/>
    <x v="4"/>
    <n v="3257"/>
  </r>
  <r>
    <d v="2018-04-29T00:00:00"/>
    <x v="1"/>
    <n v="4"/>
    <n v="29"/>
    <d v="1899-12-31T00:00:00"/>
    <x v="4"/>
    <s v="Ad C"/>
    <x v="4"/>
    <n v="1614"/>
  </r>
  <r>
    <d v="2018-04-29T00:00:00"/>
    <x v="1"/>
    <n v="4"/>
    <n v="29"/>
    <d v="1899-12-31T00:00:00"/>
    <x v="0"/>
    <s v="Ad E"/>
    <x v="5"/>
    <n v="589312"/>
  </r>
  <r>
    <d v="2018-04-29T00:00:00"/>
    <x v="1"/>
    <n v="4"/>
    <n v="29"/>
    <d v="1899-12-31T00:00:00"/>
    <x v="1"/>
    <s v="Ad E"/>
    <x v="5"/>
    <n v="586743"/>
  </r>
  <r>
    <d v="2018-04-29T00:00:00"/>
    <x v="1"/>
    <n v="4"/>
    <n v="29"/>
    <d v="1899-12-31T00:00:00"/>
    <x v="2"/>
    <s v="Ad E"/>
    <x v="5"/>
    <n v="312494"/>
  </r>
  <r>
    <d v="2018-04-29T00:00:00"/>
    <x v="1"/>
    <n v="4"/>
    <n v="29"/>
    <d v="1899-12-31T00:00:00"/>
    <x v="3"/>
    <s v="Ad E"/>
    <x v="5"/>
    <n v="276818"/>
  </r>
  <r>
    <d v="2018-04-29T00:00:00"/>
    <x v="1"/>
    <n v="4"/>
    <n v="29"/>
    <d v="1899-12-31T00:00:00"/>
    <x v="5"/>
    <s v="Ad E"/>
    <x v="5"/>
    <n v="32497"/>
  </r>
  <r>
    <d v="2018-04-29T00:00:00"/>
    <x v="1"/>
    <n v="4"/>
    <n v="29"/>
    <d v="1899-12-31T00:00:00"/>
    <x v="6"/>
    <s v="Ad E"/>
    <x v="5"/>
    <n v="19089"/>
  </r>
  <r>
    <d v="2018-04-29T00:00:00"/>
    <x v="1"/>
    <n v="4"/>
    <n v="29"/>
    <d v="1899-12-31T00:00:00"/>
    <x v="4"/>
    <s v="Ad E"/>
    <x v="5"/>
    <n v="1712"/>
  </r>
  <r>
    <d v="2018-04-29T00:00:00"/>
    <x v="1"/>
    <n v="4"/>
    <n v="29"/>
    <d v="1899-12-31T00:00:00"/>
    <x v="0"/>
    <s v="Ad F"/>
    <x v="5"/>
    <n v="410347"/>
  </r>
  <r>
    <d v="2018-04-29T00:00:00"/>
    <x v="1"/>
    <n v="4"/>
    <n v="29"/>
    <d v="1899-12-31T00:00:00"/>
    <x v="1"/>
    <s v="Ad F"/>
    <x v="5"/>
    <n v="403897"/>
  </r>
  <r>
    <d v="2018-04-29T00:00:00"/>
    <x v="1"/>
    <n v="4"/>
    <n v="29"/>
    <d v="1899-12-31T00:00:00"/>
    <x v="3"/>
    <s v="Ad F"/>
    <x v="5"/>
    <n v="141675"/>
  </r>
  <r>
    <d v="2018-04-29T00:00:00"/>
    <x v="1"/>
    <n v="4"/>
    <n v="29"/>
    <d v="1899-12-31T00:00:00"/>
    <x v="2"/>
    <s v="Ad F"/>
    <x v="5"/>
    <n v="123598"/>
  </r>
  <r>
    <d v="2018-04-29T00:00:00"/>
    <x v="1"/>
    <n v="4"/>
    <n v="29"/>
    <d v="1899-12-31T00:00:00"/>
    <x v="4"/>
    <s v="Ad F"/>
    <x v="5"/>
    <n v="1240"/>
  </r>
  <r>
    <d v="2018-04-29T00:00:00"/>
    <x v="1"/>
    <n v="4"/>
    <n v="29"/>
    <d v="1899-12-31T00:00:00"/>
    <x v="7"/>
    <s v="Ad F"/>
    <x v="5"/>
    <n v="0"/>
  </r>
  <r>
    <d v="2018-04-30T00:00:00"/>
    <x v="1"/>
    <n v="4"/>
    <n v="30"/>
    <d v="1900-01-01T00:00:00"/>
    <x v="4"/>
    <s v="Ad A"/>
    <x v="4"/>
    <n v="0"/>
  </r>
  <r>
    <d v="2018-04-30T00:00:00"/>
    <x v="1"/>
    <n v="4"/>
    <n v="30"/>
    <d v="1900-01-01T00:00:00"/>
    <x v="6"/>
    <s v="Ad A"/>
    <x v="4"/>
    <n v="0"/>
  </r>
  <r>
    <d v="2018-04-30T00:00:00"/>
    <x v="1"/>
    <n v="4"/>
    <n v="30"/>
    <d v="1900-01-01T00:00:00"/>
    <x v="5"/>
    <s v="Ad A"/>
    <x v="4"/>
    <n v="0"/>
  </r>
  <r>
    <d v="2018-04-30T00:00:00"/>
    <x v="1"/>
    <n v="4"/>
    <n v="30"/>
    <d v="1900-01-01T00:00:00"/>
    <x v="0"/>
    <s v="Ad A"/>
    <x v="4"/>
    <n v="0"/>
  </r>
  <r>
    <d v="2018-04-30T00:00:00"/>
    <x v="1"/>
    <n v="4"/>
    <n v="30"/>
    <d v="1900-01-01T00:00:00"/>
    <x v="3"/>
    <s v="Ad A"/>
    <x v="4"/>
    <n v="0"/>
  </r>
  <r>
    <d v="2018-04-30T00:00:00"/>
    <x v="1"/>
    <n v="4"/>
    <n v="30"/>
    <d v="1900-01-01T00:00:00"/>
    <x v="2"/>
    <s v="Ad A"/>
    <x v="4"/>
    <n v="0"/>
  </r>
  <r>
    <d v="2018-04-30T00:00:00"/>
    <x v="1"/>
    <n v="4"/>
    <n v="30"/>
    <d v="1900-01-01T00:00:00"/>
    <x v="0"/>
    <s v="Ad C"/>
    <x v="4"/>
    <n v="360313"/>
  </r>
  <r>
    <d v="2018-04-30T00:00:00"/>
    <x v="1"/>
    <n v="4"/>
    <n v="30"/>
    <d v="1900-01-01T00:00:00"/>
    <x v="3"/>
    <s v="Ad C"/>
    <x v="4"/>
    <n v="243194"/>
  </r>
  <r>
    <d v="2018-04-30T00:00:00"/>
    <x v="1"/>
    <n v="4"/>
    <n v="30"/>
    <d v="1900-01-01T00:00:00"/>
    <x v="2"/>
    <s v="Ad C"/>
    <x v="4"/>
    <n v="117119"/>
  </r>
  <r>
    <d v="2018-04-30T00:00:00"/>
    <x v="1"/>
    <n v="4"/>
    <n v="30"/>
    <d v="1900-01-01T00:00:00"/>
    <x v="5"/>
    <s v="Ad C"/>
    <x v="4"/>
    <n v="16067"/>
  </r>
  <r>
    <d v="2018-04-30T00:00:00"/>
    <x v="1"/>
    <n v="4"/>
    <n v="30"/>
    <d v="1900-01-01T00:00:00"/>
    <x v="6"/>
    <s v="Ad C"/>
    <x v="4"/>
    <n v="3442"/>
  </r>
  <r>
    <d v="2018-04-30T00:00:00"/>
    <x v="1"/>
    <n v="4"/>
    <n v="30"/>
    <d v="1900-01-01T00:00:00"/>
    <x v="4"/>
    <s v="Ad C"/>
    <x v="4"/>
    <n v="1414"/>
  </r>
  <r>
    <d v="2018-04-30T00:00:00"/>
    <x v="1"/>
    <n v="4"/>
    <n v="30"/>
    <d v="1900-01-01T00:00:00"/>
    <x v="0"/>
    <s v="Ad E"/>
    <x v="5"/>
    <n v="560720"/>
  </r>
  <r>
    <d v="2018-04-30T00:00:00"/>
    <x v="1"/>
    <n v="4"/>
    <n v="30"/>
    <d v="1900-01-01T00:00:00"/>
    <x v="2"/>
    <s v="Ad E"/>
    <x v="5"/>
    <n v="329205"/>
  </r>
  <r>
    <d v="2018-04-30T00:00:00"/>
    <x v="1"/>
    <n v="4"/>
    <n v="30"/>
    <d v="1900-01-01T00:00:00"/>
    <x v="3"/>
    <s v="Ad E"/>
    <x v="5"/>
    <n v="231515"/>
  </r>
  <r>
    <d v="2018-04-30T00:00:00"/>
    <x v="1"/>
    <n v="4"/>
    <n v="30"/>
    <d v="1900-01-01T00:00:00"/>
    <x v="5"/>
    <s v="Ad E"/>
    <x v="5"/>
    <n v="26764"/>
  </r>
  <r>
    <d v="2018-04-30T00:00:00"/>
    <x v="1"/>
    <n v="4"/>
    <n v="30"/>
    <d v="1900-01-01T00:00:00"/>
    <x v="6"/>
    <s v="Ad E"/>
    <x v="5"/>
    <n v="18596"/>
  </r>
  <r>
    <d v="2018-04-30T00:00:00"/>
    <x v="1"/>
    <n v="4"/>
    <n v="30"/>
    <d v="1900-01-01T00:00:00"/>
    <x v="4"/>
    <s v="Ad E"/>
    <x v="5"/>
    <n v="1536"/>
  </r>
  <r>
    <d v="2018-04-30T00:00:00"/>
    <x v="1"/>
    <n v="4"/>
    <n v="30"/>
    <d v="1900-01-01T00:00:00"/>
    <x v="0"/>
    <s v="Ad F"/>
    <x v="5"/>
    <n v="408824"/>
  </r>
  <r>
    <d v="2018-04-30T00:00:00"/>
    <x v="1"/>
    <n v="4"/>
    <n v="30"/>
    <d v="1900-01-01T00:00:00"/>
    <x v="3"/>
    <s v="Ad F"/>
    <x v="5"/>
    <n v="136682"/>
  </r>
  <r>
    <d v="2018-04-30T00:00:00"/>
    <x v="1"/>
    <n v="4"/>
    <n v="30"/>
    <d v="1900-01-01T00:00:00"/>
    <x v="2"/>
    <s v="Ad F"/>
    <x v="5"/>
    <n v="113418"/>
  </r>
  <r>
    <d v="2018-04-30T00:00:00"/>
    <x v="1"/>
    <n v="4"/>
    <n v="30"/>
    <d v="1900-01-01T00:00:00"/>
    <x v="4"/>
    <s v="Ad F"/>
    <x v="5"/>
    <n v="1242"/>
  </r>
  <r>
    <d v="2018-04-30T00:00:00"/>
    <x v="1"/>
    <n v="4"/>
    <n v="30"/>
    <d v="1900-01-01T00:00:00"/>
    <x v="7"/>
    <s v="Ad F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6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0">
        <item x="0"/>
        <item x="3"/>
        <item x="2"/>
        <item x="7"/>
        <item x="1"/>
        <item x="6"/>
        <item x="5"/>
        <item x="4"/>
        <item x="8"/>
        <item t="default"/>
      </items>
    </pivotField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9">
    <i>
      <x v="3"/>
    </i>
    <i>
      <x v="2"/>
    </i>
    <i>
      <x/>
    </i>
    <i>
      <x v="4"/>
    </i>
    <i>
      <x v="1"/>
    </i>
    <i>
      <x v="9"/>
    </i>
    <i>
      <x v="5"/>
    </i>
    <i>
      <x v="6"/>
    </i>
    <i t="grand">
      <x/>
    </i>
  </rowItems>
  <colItems count="1">
    <i/>
  </colItems>
  <pageFields count="1">
    <pageField fld="1" item="5" hier="-1"/>
  </pageFields>
  <dataFields count="1">
    <dataField name="Sum of Value" fld="4" baseField="0" baseItem="0"/>
  </dataFields>
  <formats count="1">
    <format dxfId="1">
      <pivotArea collapsedLevelsAreSubtotals="1" fieldPosition="0">
        <references count="1">
          <reference field="2" count="8">
            <x v="0"/>
            <x v="1"/>
            <x v="2"/>
            <x v="3"/>
            <x v="4"/>
            <x v="5"/>
            <x v="6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D4D45-2597-4DFD-91BD-DE90ADBBEAE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7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165" showAll="0"/>
    <pivotField axis="axisCol" showAll="0">
      <items count="9">
        <item x="0"/>
        <item x="2"/>
        <item x="3"/>
        <item x="7"/>
        <item x="1"/>
        <item x="4"/>
        <item x="6"/>
        <item x="5"/>
        <item t="default"/>
      </items>
    </pivotField>
    <pivotField showAll="0"/>
    <pivotField axis="axisRow" showAll="0">
      <items count="7">
        <item x="4"/>
        <item x="0"/>
        <item x="3"/>
        <item x="5"/>
        <item x="1"/>
        <item x="2"/>
        <item t="default"/>
      </items>
    </pivotField>
    <pivotField dataField="1" showAll="0"/>
  </pivotFields>
  <rowFields count="2">
    <field x="1"/>
    <field x="7"/>
  </rowFields>
  <rowItems count="13">
    <i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" fld="8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A21C2-C07E-49A1-A9F7-88028E3C1F4F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8" firstHeaderRow="1" firstDataRow="2" firstDataCol="1" rowPageCount="1" colPageCount="1"/>
  <pivotFields count="6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0">
        <item x="0"/>
        <item x="3"/>
        <item x="2"/>
        <item x="7"/>
        <item x="1"/>
        <item x="6"/>
        <item x="5"/>
        <item x="4"/>
        <item x="8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64"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item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384CC-E9F2-4DEF-B724-90450EE54B4D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14" firstHeaderRow="1" firstDataRow="2" firstDataCol="1" rowPageCount="2" colPageCount="1"/>
  <pivotFields count="6">
    <pivotField showAll="0"/>
    <pivotField axis="axisPage" showAll="0">
      <items count="10">
        <item x="0"/>
        <item x="3"/>
        <item x="2"/>
        <item x="7"/>
        <item x="1"/>
        <item x="6"/>
        <item x="5"/>
        <item x="4"/>
        <item x="8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5"/>
    </i>
    <i t="grand">
      <x/>
    </i>
  </colItems>
  <pageFields count="2">
    <pageField fld="1" item="5" hier="-1"/>
    <pageField fld="5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4" sqref="B4:B11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1" spans="1:2" x14ac:dyDescent="0.35">
      <c r="A1" s="4" t="s">
        <v>1</v>
      </c>
      <c r="B1" t="s">
        <v>13</v>
      </c>
    </row>
    <row r="3" spans="1:2" x14ac:dyDescent="0.35">
      <c r="A3" s="4" t="s">
        <v>29</v>
      </c>
      <c r="B3" t="s">
        <v>31</v>
      </c>
    </row>
    <row r="4" spans="1:2" x14ac:dyDescent="0.35">
      <c r="A4" s="5" t="s">
        <v>17</v>
      </c>
      <c r="B4" s="7">
        <v>51400</v>
      </c>
    </row>
    <row r="5" spans="1:2" x14ac:dyDescent="0.35">
      <c r="A5" s="5" t="s">
        <v>16</v>
      </c>
      <c r="B5" s="7">
        <v>46000</v>
      </c>
    </row>
    <row r="6" spans="1:2" x14ac:dyDescent="0.35">
      <c r="A6" s="5" t="s">
        <v>6</v>
      </c>
      <c r="B6" s="7">
        <v>43552</v>
      </c>
    </row>
    <row r="7" spans="1:2" x14ac:dyDescent="0.35">
      <c r="A7" s="5" t="s">
        <v>19</v>
      </c>
      <c r="B7" s="7">
        <v>40377</v>
      </c>
    </row>
    <row r="8" spans="1:2" x14ac:dyDescent="0.35">
      <c r="A8" s="5" t="s">
        <v>14</v>
      </c>
      <c r="B8" s="7">
        <v>38865</v>
      </c>
    </row>
    <row r="9" spans="1:2" x14ac:dyDescent="0.35">
      <c r="A9" s="5" t="s">
        <v>27</v>
      </c>
      <c r="B9" s="7">
        <v>37819</v>
      </c>
    </row>
    <row r="10" spans="1:2" x14ac:dyDescent="0.35">
      <c r="A10" s="5" t="s">
        <v>21</v>
      </c>
      <c r="B10" s="7">
        <v>37814</v>
      </c>
    </row>
    <row r="11" spans="1:2" x14ac:dyDescent="0.35">
      <c r="A11" s="5" t="s">
        <v>23</v>
      </c>
      <c r="B11" s="7">
        <v>28734</v>
      </c>
    </row>
    <row r="12" spans="1:2" x14ac:dyDescent="0.35">
      <c r="A12" s="5" t="s">
        <v>30</v>
      </c>
      <c r="B12" s="6">
        <v>324561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40E6-F46F-463F-BCF9-7315E98F3A90}">
  <dimension ref="A1:W63"/>
  <sheetViews>
    <sheetView topLeftCell="M1" zoomScale="59" zoomScaleNormal="59" workbookViewId="0">
      <pane ySplit="1" topLeftCell="A2" activePane="bottomLeft" state="frozen"/>
      <selection pane="bottomLeft" activeCell="AA49" sqref="AA49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0</v>
      </c>
      <c r="H2" s="19">
        <v>0</v>
      </c>
      <c r="I2" s="24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31"/>
      <c r="P2" s="27">
        <v>0</v>
      </c>
      <c r="Q2" s="27">
        <v>0</v>
      </c>
      <c r="R2" s="32"/>
      <c r="S2" s="31"/>
      <c r="T2" s="27">
        <v>0</v>
      </c>
      <c r="U2" s="20">
        <v>0</v>
      </c>
      <c r="V2" s="20">
        <v>0</v>
      </c>
      <c r="W2" s="38">
        <v>0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9">
        <v>359</v>
      </c>
      <c r="H3" s="19">
        <v>187930</v>
      </c>
      <c r="I3" s="24">
        <v>0</v>
      </c>
      <c r="J3" s="25">
        <v>114435</v>
      </c>
      <c r="K3" s="25">
        <v>0</v>
      </c>
      <c r="L3" s="25">
        <v>0</v>
      </c>
      <c r="M3" s="25">
        <v>0</v>
      </c>
      <c r="N3" s="25">
        <v>0</v>
      </c>
      <c r="O3" s="31"/>
      <c r="P3" s="27">
        <v>82201</v>
      </c>
      <c r="Q3" s="27">
        <v>0</v>
      </c>
      <c r="R3" s="32"/>
      <c r="S3" s="31"/>
      <c r="T3" s="27">
        <v>0</v>
      </c>
      <c r="U3" s="20">
        <v>196636</v>
      </c>
      <c r="V3" s="20">
        <f>ROUND((G3/U3)*1000,2)</f>
        <v>1.83</v>
      </c>
      <c r="W3" s="38">
        <f>ROUND((G3/H3)*1000,2)</f>
        <v>1.91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9">
        <v>639</v>
      </c>
      <c r="H4" s="19">
        <v>317363</v>
      </c>
      <c r="I4" s="24">
        <v>0</v>
      </c>
      <c r="J4" s="25">
        <v>208849</v>
      </c>
      <c r="K4" s="25">
        <v>0</v>
      </c>
      <c r="L4" s="25">
        <v>0</v>
      </c>
      <c r="M4" s="25">
        <v>0</v>
      </c>
      <c r="N4" s="25">
        <v>0</v>
      </c>
      <c r="O4" s="31"/>
      <c r="P4" s="27">
        <v>118063</v>
      </c>
      <c r="Q4" s="27">
        <v>0</v>
      </c>
      <c r="R4" s="32"/>
      <c r="S4" s="31"/>
      <c r="T4" s="27">
        <v>0</v>
      </c>
      <c r="U4" s="20">
        <v>326912</v>
      </c>
      <c r="V4" s="20">
        <f t="shared" ref="V4:V32" si="2">ROUND((G4/U4)*1000,2)</f>
        <v>1.95</v>
      </c>
      <c r="W4" s="38">
        <f t="shared" ref="W4:W32" si="3">ROUND((G4/H4)*1000,2)</f>
        <v>2.0099999999999998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9">
        <v>740</v>
      </c>
      <c r="H5" s="19">
        <v>405751</v>
      </c>
      <c r="I5" s="24">
        <v>0</v>
      </c>
      <c r="J5" s="25">
        <v>277314</v>
      </c>
      <c r="K5" s="25">
        <v>0</v>
      </c>
      <c r="L5" s="25">
        <v>0</v>
      </c>
      <c r="M5" s="25">
        <v>0</v>
      </c>
      <c r="N5" s="25">
        <v>0</v>
      </c>
      <c r="O5" s="31"/>
      <c r="P5" s="27">
        <v>133271</v>
      </c>
      <c r="Q5" s="27">
        <v>0</v>
      </c>
      <c r="R5" s="32"/>
      <c r="S5" s="31"/>
      <c r="T5" s="27">
        <v>0</v>
      </c>
      <c r="U5" s="20">
        <v>410585</v>
      </c>
      <c r="V5" s="20">
        <f t="shared" si="2"/>
        <v>1.8</v>
      </c>
      <c r="W5" s="38">
        <f t="shared" si="3"/>
        <v>1.82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9">
        <v>1488</v>
      </c>
      <c r="H6" s="19">
        <v>658399</v>
      </c>
      <c r="I6" s="24">
        <v>0</v>
      </c>
      <c r="J6" s="25">
        <v>319429</v>
      </c>
      <c r="K6" s="25">
        <v>0</v>
      </c>
      <c r="L6" s="25">
        <v>0</v>
      </c>
      <c r="M6" s="25">
        <v>0</v>
      </c>
      <c r="N6" s="25">
        <v>0</v>
      </c>
      <c r="O6" s="31"/>
      <c r="P6" s="27">
        <v>349693</v>
      </c>
      <c r="Q6" s="27">
        <v>0</v>
      </c>
      <c r="R6" s="32"/>
      <c r="S6" s="31"/>
      <c r="T6" s="27">
        <v>0</v>
      </c>
      <c r="U6" s="20">
        <v>669121</v>
      </c>
      <c r="V6" s="20">
        <f t="shared" si="2"/>
        <v>2.2200000000000002</v>
      </c>
      <c r="W6" s="38">
        <f t="shared" si="3"/>
        <v>2.2599999999999998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9">
        <v>2834</v>
      </c>
      <c r="H7" s="19">
        <v>1093647</v>
      </c>
      <c r="I7" s="24">
        <v>0</v>
      </c>
      <c r="J7" s="25">
        <v>364388</v>
      </c>
      <c r="K7" s="25">
        <v>0</v>
      </c>
      <c r="L7" s="25">
        <v>0</v>
      </c>
      <c r="M7" s="25">
        <v>0</v>
      </c>
      <c r="N7" s="25">
        <v>0</v>
      </c>
      <c r="O7" s="31"/>
      <c r="P7" s="27">
        <v>741910</v>
      </c>
      <c r="Q7" s="27">
        <v>0</v>
      </c>
      <c r="R7" s="32"/>
      <c r="S7" s="31"/>
      <c r="T7" s="27">
        <v>0</v>
      </c>
      <c r="U7" s="20">
        <v>1106297</v>
      </c>
      <c r="V7" s="20">
        <f t="shared" si="2"/>
        <v>2.56</v>
      </c>
      <c r="W7" s="38">
        <f t="shared" si="3"/>
        <v>2.59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9">
        <v>2945</v>
      </c>
      <c r="H8" s="19">
        <v>1063861</v>
      </c>
      <c r="I8" s="24">
        <v>0</v>
      </c>
      <c r="J8" s="25">
        <v>410275</v>
      </c>
      <c r="K8" s="25">
        <v>0</v>
      </c>
      <c r="L8" s="25">
        <v>0</v>
      </c>
      <c r="M8" s="25">
        <v>0</v>
      </c>
      <c r="N8" s="25">
        <v>0</v>
      </c>
      <c r="O8" s="31"/>
      <c r="P8" s="27">
        <v>660276</v>
      </c>
      <c r="Q8" s="27">
        <v>0</v>
      </c>
      <c r="R8" s="32"/>
      <c r="S8" s="31"/>
      <c r="T8" s="27">
        <v>0</v>
      </c>
      <c r="U8" s="20">
        <v>1070550</v>
      </c>
      <c r="V8" s="20">
        <f t="shared" si="2"/>
        <v>2.75</v>
      </c>
      <c r="W8" s="38">
        <f t="shared" si="3"/>
        <v>2.77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9">
        <v>2997</v>
      </c>
      <c r="H9" s="19">
        <v>1050764</v>
      </c>
      <c r="I9" s="24">
        <v>0</v>
      </c>
      <c r="J9" s="25">
        <v>473105</v>
      </c>
      <c r="K9" s="25">
        <v>0</v>
      </c>
      <c r="L9" s="25">
        <v>0</v>
      </c>
      <c r="M9" s="25">
        <v>0</v>
      </c>
      <c r="N9" s="25">
        <v>0</v>
      </c>
      <c r="O9" s="31"/>
      <c r="P9" s="27">
        <v>586614</v>
      </c>
      <c r="Q9" s="27">
        <v>0</v>
      </c>
      <c r="R9" s="32"/>
      <c r="S9" s="31"/>
      <c r="T9" s="27">
        <v>0</v>
      </c>
      <c r="U9" s="20">
        <v>1059719</v>
      </c>
      <c r="V9" s="20">
        <f t="shared" si="2"/>
        <v>2.83</v>
      </c>
      <c r="W9" s="38">
        <f t="shared" si="3"/>
        <v>2.85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9">
        <v>3045</v>
      </c>
      <c r="H10" s="19">
        <v>1090007</v>
      </c>
      <c r="I10" s="24">
        <v>0</v>
      </c>
      <c r="J10" s="25">
        <v>508250</v>
      </c>
      <c r="K10" s="25">
        <v>0</v>
      </c>
      <c r="L10" s="25">
        <v>0</v>
      </c>
      <c r="M10" s="25">
        <v>0</v>
      </c>
      <c r="N10" s="25">
        <v>0</v>
      </c>
      <c r="O10" s="31"/>
      <c r="P10" s="27">
        <v>585450</v>
      </c>
      <c r="Q10" s="27">
        <v>0</v>
      </c>
      <c r="R10" s="32"/>
      <c r="S10" s="31"/>
      <c r="T10" s="27">
        <v>0</v>
      </c>
      <c r="U10" s="20">
        <v>1093699</v>
      </c>
      <c r="V10" s="20">
        <f t="shared" si="2"/>
        <v>2.78</v>
      </c>
      <c r="W10" s="38">
        <f t="shared" si="3"/>
        <v>2.79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9">
        <v>3128</v>
      </c>
      <c r="H11" s="19">
        <v>1138726</v>
      </c>
      <c r="I11" s="24">
        <v>0</v>
      </c>
      <c r="J11" s="25">
        <v>634579</v>
      </c>
      <c r="K11" s="25">
        <v>0</v>
      </c>
      <c r="L11" s="25">
        <v>0</v>
      </c>
      <c r="M11" s="25">
        <v>0</v>
      </c>
      <c r="N11" s="25">
        <v>0</v>
      </c>
      <c r="O11" s="31"/>
      <c r="P11" s="27">
        <v>536206</v>
      </c>
      <c r="Q11" s="27">
        <v>0</v>
      </c>
      <c r="R11" s="32"/>
      <c r="S11" s="31"/>
      <c r="T11" s="27">
        <v>0</v>
      </c>
      <c r="U11" s="20">
        <v>1170784</v>
      </c>
      <c r="V11" s="20">
        <f t="shared" si="2"/>
        <v>2.67</v>
      </c>
      <c r="W11" s="38">
        <f t="shared" si="3"/>
        <v>2.75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9">
        <v>3034</v>
      </c>
      <c r="H12" s="19">
        <v>1210706</v>
      </c>
      <c r="I12" s="24">
        <v>0</v>
      </c>
      <c r="J12" s="25">
        <v>612197</v>
      </c>
      <c r="K12" s="25">
        <v>0</v>
      </c>
      <c r="L12" s="25">
        <v>0</v>
      </c>
      <c r="M12" s="25">
        <v>0</v>
      </c>
      <c r="N12" s="25">
        <v>0</v>
      </c>
      <c r="O12" s="31"/>
      <c r="P12" s="27">
        <v>626678</v>
      </c>
      <c r="Q12" s="27">
        <v>0</v>
      </c>
      <c r="R12" s="32"/>
      <c r="S12" s="31"/>
      <c r="T12" s="27">
        <v>0</v>
      </c>
      <c r="U12" s="20">
        <v>1238874</v>
      </c>
      <c r="V12" s="20">
        <f t="shared" si="2"/>
        <v>2.4500000000000002</v>
      </c>
      <c r="W12" s="38">
        <f t="shared" si="3"/>
        <v>2.5099999999999998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9">
        <v>2868</v>
      </c>
      <c r="H13" s="19">
        <v>1149061</v>
      </c>
      <c r="I13" s="24">
        <v>0</v>
      </c>
      <c r="J13" s="25">
        <v>537564</v>
      </c>
      <c r="K13" s="25">
        <v>0</v>
      </c>
      <c r="L13" s="25">
        <v>0</v>
      </c>
      <c r="M13" s="25">
        <v>0</v>
      </c>
      <c r="N13" s="25">
        <v>0</v>
      </c>
      <c r="O13" s="31"/>
      <c r="P13" s="27">
        <v>619616</v>
      </c>
      <c r="Q13" s="27">
        <v>0</v>
      </c>
      <c r="R13" s="32"/>
      <c r="S13" s="31"/>
      <c r="T13" s="27">
        <v>0</v>
      </c>
      <c r="U13" s="20">
        <v>1157180</v>
      </c>
      <c r="V13" s="20">
        <f t="shared" si="2"/>
        <v>2.48</v>
      </c>
      <c r="W13" s="38">
        <f t="shared" si="3"/>
        <v>2.5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9">
        <v>3001</v>
      </c>
      <c r="H14" s="19">
        <v>1120310</v>
      </c>
      <c r="I14" s="24">
        <v>0</v>
      </c>
      <c r="J14" s="25">
        <v>477077</v>
      </c>
      <c r="K14" s="25">
        <v>0</v>
      </c>
      <c r="L14" s="25">
        <v>0</v>
      </c>
      <c r="M14" s="25">
        <v>0</v>
      </c>
      <c r="N14" s="25">
        <v>0</v>
      </c>
      <c r="O14" s="31"/>
      <c r="P14" s="27">
        <v>653182</v>
      </c>
      <c r="Q14" s="27">
        <v>0</v>
      </c>
      <c r="R14" s="32"/>
      <c r="S14" s="31"/>
      <c r="T14" s="27">
        <v>0</v>
      </c>
      <c r="U14" s="20">
        <v>1130258</v>
      </c>
      <c r="V14" s="20">
        <f t="shared" si="2"/>
        <v>2.66</v>
      </c>
      <c r="W14" s="38">
        <f t="shared" si="3"/>
        <v>2.68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9">
        <v>2835</v>
      </c>
      <c r="H15" s="19">
        <v>1010398</v>
      </c>
      <c r="I15" s="24">
        <v>0</v>
      </c>
      <c r="J15" s="25">
        <v>423744</v>
      </c>
      <c r="K15" s="25">
        <v>0</v>
      </c>
      <c r="L15" s="25">
        <v>0</v>
      </c>
      <c r="M15" s="25">
        <v>0</v>
      </c>
      <c r="N15" s="25">
        <v>0</v>
      </c>
      <c r="O15" s="31"/>
      <c r="P15" s="27">
        <v>599971</v>
      </c>
      <c r="Q15" s="27">
        <v>0</v>
      </c>
      <c r="R15" s="32"/>
      <c r="S15" s="31"/>
      <c r="T15" s="27">
        <v>0</v>
      </c>
      <c r="U15" s="20">
        <v>1023715</v>
      </c>
      <c r="V15" s="20">
        <f t="shared" si="2"/>
        <v>2.77</v>
      </c>
      <c r="W15" s="38">
        <f t="shared" si="3"/>
        <v>2.81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9">
        <v>2980</v>
      </c>
      <c r="H16" s="19">
        <v>1034518</v>
      </c>
      <c r="I16" s="24">
        <v>0</v>
      </c>
      <c r="J16" s="25">
        <v>467799</v>
      </c>
      <c r="K16" s="25">
        <v>0</v>
      </c>
      <c r="L16" s="25">
        <v>0</v>
      </c>
      <c r="M16" s="25">
        <v>0</v>
      </c>
      <c r="N16" s="25">
        <v>0</v>
      </c>
      <c r="O16" s="31"/>
      <c r="P16" s="27">
        <v>575472</v>
      </c>
      <c r="Q16" s="27">
        <v>0</v>
      </c>
      <c r="R16" s="32"/>
      <c r="S16" s="31"/>
      <c r="T16" s="27">
        <v>0</v>
      </c>
      <c r="U16" s="20">
        <v>1043270</v>
      </c>
      <c r="V16" s="20">
        <f t="shared" si="2"/>
        <v>2.86</v>
      </c>
      <c r="W16" s="38">
        <f t="shared" si="3"/>
        <v>2.88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9">
        <v>3114</v>
      </c>
      <c r="H17" s="19">
        <v>1069372</v>
      </c>
      <c r="I17" s="24">
        <v>0</v>
      </c>
      <c r="J17" s="25">
        <v>511224</v>
      </c>
      <c r="K17" s="25">
        <v>0</v>
      </c>
      <c r="L17" s="25">
        <v>0</v>
      </c>
      <c r="M17" s="25">
        <v>0</v>
      </c>
      <c r="N17" s="25">
        <v>0</v>
      </c>
      <c r="O17" s="31"/>
      <c r="P17" s="27">
        <v>581320</v>
      </c>
      <c r="Q17" s="27">
        <v>0</v>
      </c>
      <c r="R17" s="32"/>
      <c r="S17" s="31"/>
      <c r="T17" s="27">
        <v>0</v>
      </c>
      <c r="U17" s="20">
        <v>1092543</v>
      </c>
      <c r="V17" s="20">
        <f t="shared" si="2"/>
        <v>2.85</v>
      </c>
      <c r="W17" s="38">
        <f t="shared" si="3"/>
        <v>2.91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9">
        <v>3165</v>
      </c>
      <c r="H18" s="19">
        <v>1187450</v>
      </c>
      <c r="I18" s="24">
        <v>0</v>
      </c>
      <c r="J18" s="25">
        <v>587301</v>
      </c>
      <c r="K18" s="25">
        <v>0</v>
      </c>
      <c r="L18" s="25">
        <v>0</v>
      </c>
      <c r="M18" s="25">
        <v>0</v>
      </c>
      <c r="N18" s="25">
        <v>0</v>
      </c>
      <c r="O18" s="31"/>
      <c r="P18" s="27">
        <v>608342</v>
      </c>
      <c r="Q18" s="27">
        <v>0</v>
      </c>
      <c r="R18" s="32"/>
      <c r="S18" s="31"/>
      <c r="T18" s="27">
        <v>0</v>
      </c>
      <c r="U18" s="20">
        <v>1195643</v>
      </c>
      <c r="V18" s="20">
        <f t="shared" si="2"/>
        <v>2.65</v>
      </c>
      <c r="W18" s="38">
        <f t="shared" si="3"/>
        <v>2.67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9">
        <v>3129</v>
      </c>
      <c r="H19" s="19">
        <v>1321602</v>
      </c>
      <c r="I19" s="24">
        <v>0</v>
      </c>
      <c r="J19" s="25">
        <v>567019</v>
      </c>
      <c r="K19" s="25">
        <v>0</v>
      </c>
      <c r="L19" s="25">
        <v>0</v>
      </c>
      <c r="M19" s="25">
        <v>0</v>
      </c>
      <c r="N19" s="25">
        <v>0</v>
      </c>
      <c r="O19" s="31"/>
      <c r="P19" s="27">
        <v>759294</v>
      </c>
      <c r="Q19" s="27">
        <v>0</v>
      </c>
      <c r="R19" s="32"/>
      <c r="S19" s="31"/>
      <c r="T19" s="27">
        <v>0</v>
      </c>
      <c r="U19" s="20">
        <v>1326312</v>
      </c>
      <c r="V19" s="20">
        <f t="shared" si="2"/>
        <v>2.36</v>
      </c>
      <c r="W19" s="38">
        <f t="shared" si="3"/>
        <v>2.37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9">
        <v>2444</v>
      </c>
      <c r="H20" s="19">
        <v>944285</v>
      </c>
      <c r="I20" s="24">
        <v>0</v>
      </c>
      <c r="J20" s="25">
        <v>387805</v>
      </c>
      <c r="K20" s="25">
        <v>0</v>
      </c>
      <c r="L20" s="25">
        <v>0</v>
      </c>
      <c r="M20" s="25">
        <v>0</v>
      </c>
      <c r="N20" s="25">
        <v>0</v>
      </c>
      <c r="O20" s="31"/>
      <c r="P20" s="27">
        <v>566315</v>
      </c>
      <c r="Q20" s="27">
        <v>0</v>
      </c>
      <c r="R20" s="32"/>
      <c r="S20" s="31"/>
      <c r="T20" s="27">
        <v>0</v>
      </c>
      <c r="U20" s="20">
        <v>954119</v>
      </c>
      <c r="V20" s="20">
        <f t="shared" si="2"/>
        <v>2.56</v>
      </c>
      <c r="W20" s="38">
        <f t="shared" si="3"/>
        <v>2.59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9">
        <v>3195</v>
      </c>
      <c r="H21" s="19">
        <v>1172545</v>
      </c>
      <c r="I21" s="24">
        <v>0</v>
      </c>
      <c r="J21" s="25">
        <v>543373</v>
      </c>
      <c r="K21" s="25">
        <v>0</v>
      </c>
      <c r="L21" s="25">
        <v>0</v>
      </c>
      <c r="M21" s="25">
        <v>0</v>
      </c>
      <c r="N21" s="25">
        <v>0</v>
      </c>
      <c r="O21" s="31"/>
      <c r="P21" s="27">
        <v>643442</v>
      </c>
      <c r="Q21" s="27">
        <v>0</v>
      </c>
      <c r="R21" s="32"/>
      <c r="S21" s="31"/>
      <c r="T21" s="27">
        <v>0</v>
      </c>
      <c r="U21" s="20">
        <v>1186814</v>
      </c>
      <c r="V21" s="20">
        <f t="shared" si="2"/>
        <v>2.69</v>
      </c>
      <c r="W21" s="38">
        <f t="shared" si="3"/>
        <v>2.72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9">
        <v>3019</v>
      </c>
      <c r="H22" s="19">
        <v>1077671</v>
      </c>
      <c r="I22" s="24">
        <v>0</v>
      </c>
      <c r="J22" s="25">
        <v>474752</v>
      </c>
      <c r="K22" s="25">
        <v>0</v>
      </c>
      <c r="L22" s="25">
        <v>0</v>
      </c>
      <c r="M22" s="25">
        <v>0</v>
      </c>
      <c r="N22" s="25">
        <v>0</v>
      </c>
      <c r="O22" s="31"/>
      <c r="P22" s="27">
        <v>611858</v>
      </c>
      <c r="Q22" s="27">
        <v>0</v>
      </c>
      <c r="R22" s="32"/>
      <c r="S22" s="31"/>
      <c r="T22" s="27">
        <v>0</v>
      </c>
      <c r="U22" s="20">
        <v>1086610</v>
      </c>
      <c r="V22" s="20">
        <f t="shared" si="2"/>
        <v>2.78</v>
      </c>
      <c r="W22" s="38">
        <f t="shared" si="3"/>
        <v>2.8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9">
        <v>2906</v>
      </c>
      <c r="H23" s="19">
        <v>934921</v>
      </c>
      <c r="I23" s="24">
        <v>0</v>
      </c>
      <c r="J23" s="25">
        <v>423824</v>
      </c>
      <c r="K23" s="25">
        <v>0</v>
      </c>
      <c r="L23" s="25">
        <v>0</v>
      </c>
      <c r="M23" s="25">
        <v>0</v>
      </c>
      <c r="N23" s="25">
        <v>0</v>
      </c>
      <c r="O23" s="31"/>
      <c r="P23" s="27">
        <v>520406</v>
      </c>
      <c r="Q23" s="27">
        <v>0</v>
      </c>
      <c r="R23" s="32"/>
      <c r="S23" s="31"/>
      <c r="T23" s="27">
        <v>0</v>
      </c>
      <c r="U23" s="20">
        <v>944230</v>
      </c>
      <c r="V23" s="20">
        <f t="shared" si="2"/>
        <v>3.08</v>
      </c>
      <c r="W23" s="38">
        <f t="shared" si="3"/>
        <v>3.11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9">
        <v>2475</v>
      </c>
      <c r="H24" s="19">
        <v>812054</v>
      </c>
      <c r="I24" s="24">
        <v>1</v>
      </c>
      <c r="J24" s="25">
        <v>404941</v>
      </c>
      <c r="K24" s="25">
        <v>0</v>
      </c>
      <c r="L24" s="25">
        <f>G24/I24</f>
        <v>2475</v>
      </c>
      <c r="M24" s="25">
        <f>(I24/J24)*100</f>
        <v>2.4694955561427469E-4</v>
      </c>
      <c r="N24" s="25">
        <v>0</v>
      </c>
      <c r="O24" s="31"/>
      <c r="P24" s="27">
        <v>418191</v>
      </c>
      <c r="Q24" s="27">
        <v>0</v>
      </c>
      <c r="R24" s="32"/>
      <c r="S24" s="31"/>
      <c r="T24" s="27">
        <v>0</v>
      </c>
      <c r="U24" s="20">
        <v>823132</v>
      </c>
      <c r="V24" s="20">
        <f t="shared" si="2"/>
        <v>3.01</v>
      </c>
      <c r="W24" s="38">
        <f t="shared" si="3"/>
        <v>3.05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9">
        <v>3261</v>
      </c>
      <c r="H25" s="19">
        <v>1093786</v>
      </c>
      <c r="I25" s="24">
        <v>0</v>
      </c>
      <c r="J25" s="25">
        <v>464762</v>
      </c>
      <c r="K25" s="25">
        <v>0</v>
      </c>
      <c r="L25" s="25">
        <v>0</v>
      </c>
      <c r="M25" s="25">
        <v>0</v>
      </c>
      <c r="N25" s="25">
        <v>0</v>
      </c>
      <c r="O25" s="31"/>
      <c r="P25" s="27">
        <v>641593</v>
      </c>
      <c r="Q25" s="27">
        <v>0</v>
      </c>
      <c r="R25" s="32"/>
      <c r="S25" s="31"/>
      <c r="T25" s="27">
        <v>0</v>
      </c>
      <c r="U25" s="20">
        <v>1106353</v>
      </c>
      <c r="V25" s="20">
        <f t="shared" si="2"/>
        <v>2.95</v>
      </c>
      <c r="W25" s="38">
        <f t="shared" si="3"/>
        <v>2.98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9">
        <v>3017</v>
      </c>
      <c r="H26" s="19">
        <v>1075628</v>
      </c>
      <c r="I26" s="24">
        <v>0</v>
      </c>
      <c r="J26" s="25">
        <v>520110</v>
      </c>
      <c r="K26" s="25">
        <v>0</v>
      </c>
      <c r="L26" s="25">
        <v>0</v>
      </c>
      <c r="M26" s="25">
        <v>0</v>
      </c>
      <c r="N26" s="25">
        <v>0</v>
      </c>
      <c r="O26" s="31"/>
      <c r="P26" s="27">
        <v>575437</v>
      </c>
      <c r="Q26" s="27">
        <v>0</v>
      </c>
      <c r="R26" s="32"/>
      <c r="S26" s="31"/>
      <c r="T26" s="27">
        <v>0</v>
      </c>
      <c r="U26" s="20">
        <v>1095547</v>
      </c>
      <c r="V26" s="20">
        <f t="shared" si="2"/>
        <v>2.75</v>
      </c>
      <c r="W26" s="38">
        <f t="shared" si="3"/>
        <v>2.8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9">
        <v>2700</v>
      </c>
      <c r="H27" s="19">
        <v>961133</v>
      </c>
      <c r="I27" s="24">
        <v>0</v>
      </c>
      <c r="J27" s="25">
        <v>443478</v>
      </c>
      <c r="K27" s="25">
        <v>0</v>
      </c>
      <c r="L27" s="25">
        <v>0</v>
      </c>
      <c r="M27" s="25">
        <v>0</v>
      </c>
      <c r="N27" s="25">
        <v>0</v>
      </c>
      <c r="O27" s="31"/>
      <c r="P27" s="27">
        <v>551950</v>
      </c>
      <c r="Q27" s="27">
        <v>0</v>
      </c>
      <c r="R27" s="32"/>
      <c r="S27" s="31"/>
      <c r="T27" s="27">
        <v>0</v>
      </c>
      <c r="U27" s="20">
        <v>995428</v>
      </c>
      <c r="V27" s="20">
        <f t="shared" si="2"/>
        <v>2.71</v>
      </c>
      <c r="W27" s="38">
        <f t="shared" si="3"/>
        <v>2.81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9">
        <v>2991</v>
      </c>
      <c r="H28" s="19">
        <v>1003053</v>
      </c>
      <c r="I28" s="24">
        <v>0</v>
      </c>
      <c r="J28" s="25">
        <v>419009</v>
      </c>
      <c r="K28" s="25">
        <v>0</v>
      </c>
      <c r="L28" s="25">
        <v>0</v>
      </c>
      <c r="M28" s="25">
        <v>0</v>
      </c>
      <c r="N28" s="25">
        <v>0</v>
      </c>
      <c r="O28" s="31"/>
      <c r="P28" s="27">
        <v>585944</v>
      </c>
      <c r="Q28" s="27">
        <v>0</v>
      </c>
      <c r="R28" s="32"/>
      <c r="S28" s="31"/>
      <c r="T28" s="27">
        <v>0</v>
      </c>
      <c r="U28" s="20">
        <v>1004952</v>
      </c>
      <c r="V28" s="20">
        <f t="shared" si="2"/>
        <v>2.98</v>
      </c>
      <c r="W28" s="38">
        <f t="shared" si="3"/>
        <v>2.98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9">
        <v>2920</v>
      </c>
      <c r="H29" s="19">
        <v>911153</v>
      </c>
      <c r="I29" s="24">
        <v>1</v>
      </c>
      <c r="J29" s="25">
        <v>398446</v>
      </c>
      <c r="K29" s="25">
        <v>0</v>
      </c>
      <c r="L29" s="25">
        <f>G29/I29</f>
        <v>2920</v>
      </c>
      <c r="M29" s="25">
        <f>(I29/J29)*100</f>
        <v>2.5097503802271829E-4</v>
      </c>
      <c r="N29" s="25">
        <v>0</v>
      </c>
      <c r="O29" s="31"/>
      <c r="P29" s="27">
        <v>521895</v>
      </c>
      <c r="Q29" s="27">
        <v>0</v>
      </c>
      <c r="R29" s="32"/>
      <c r="S29" s="31"/>
      <c r="T29" s="27">
        <v>0</v>
      </c>
      <c r="U29" s="20">
        <v>920340</v>
      </c>
      <c r="V29" s="20">
        <f t="shared" si="2"/>
        <v>3.17</v>
      </c>
      <c r="W29" s="38">
        <f t="shared" si="3"/>
        <v>3.2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9">
        <v>3032</v>
      </c>
      <c r="H30" s="19">
        <v>934827</v>
      </c>
      <c r="I30" s="24">
        <v>0</v>
      </c>
      <c r="J30" s="25">
        <v>440720</v>
      </c>
      <c r="K30" s="25">
        <v>0</v>
      </c>
      <c r="L30" s="25">
        <v>0</v>
      </c>
      <c r="M30" s="25">
        <v>0</v>
      </c>
      <c r="N30" s="25">
        <v>0</v>
      </c>
      <c r="O30" s="31"/>
      <c r="P30" s="27">
        <v>502676</v>
      </c>
      <c r="Q30" s="27">
        <v>0</v>
      </c>
      <c r="R30" s="32"/>
      <c r="S30" s="31"/>
      <c r="T30" s="27">
        <v>0</v>
      </c>
      <c r="U30" s="20">
        <v>943396</v>
      </c>
      <c r="V30" s="20">
        <f t="shared" si="2"/>
        <v>3.21</v>
      </c>
      <c r="W30" s="38">
        <f t="shared" si="3"/>
        <v>3.24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9">
        <v>3107</v>
      </c>
      <c r="H31" s="19">
        <v>989991</v>
      </c>
      <c r="I31" s="24">
        <v>0</v>
      </c>
      <c r="J31" s="25">
        <v>452716</v>
      </c>
      <c r="K31" s="25">
        <v>0</v>
      </c>
      <c r="L31" s="25">
        <v>0</v>
      </c>
      <c r="M31" s="25">
        <v>0</v>
      </c>
      <c r="N31" s="25">
        <v>0</v>
      </c>
      <c r="O31" s="31"/>
      <c r="P31" s="27">
        <v>542703</v>
      </c>
      <c r="Q31" s="27">
        <v>0</v>
      </c>
      <c r="R31" s="32"/>
      <c r="S31" s="31"/>
      <c r="T31" s="27">
        <v>0</v>
      </c>
      <c r="U31" s="20">
        <v>995418</v>
      </c>
      <c r="V31" s="20">
        <f t="shared" si="2"/>
        <v>3.12</v>
      </c>
      <c r="W31" s="38">
        <f t="shared" si="3"/>
        <v>3.14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9">
        <v>2766</v>
      </c>
      <c r="H32" s="19">
        <v>991011</v>
      </c>
      <c r="I32" s="24">
        <v>0</v>
      </c>
      <c r="J32" s="25">
        <v>450683</v>
      </c>
      <c r="K32" s="25">
        <v>0</v>
      </c>
      <c r="L32" s="25">
        <v>0</v>
      </c>
      <c r="M32" s="25">
        <v>0</v>
      </c>
      <c r="N32" s="25">
        <v>0</v>
      </c>
      <c r="O32" s="31"/>
      <c r="P32" s="27">
        <v>541572</v>
      </c>
      <c r="Q32" s="27">
        <v>0</v>
      </c>
      <c r="R32" s="32"/>
      <c r="S32" s="31"/>
      <c r="T32" s="27">
        <v>0</v>
      </c>
      <c r="U32" s="20">
        <v>992255</v>
      </c>
      <c r="V32" s="20">
        <f t="shared" si="2"/>
        <v>2.79</v>
      </c>
      <c r="W32" s="38">
        <f t="shared" si="3"/>
        <v>2.79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9">
        <v>0</v>
      </c>
      <c r="H33" s="19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31"/>
      <c r="P33" s="27">
        <v>0</v>
      </c>
      <c r="Q33" s="27">
        <v>0</v>
      </c>
      <c r="R33" s="33"/>
      <c r="S33" s="31"/>
      <c r="T33" s="27">
        <v>0</v>
      </c>
      <c r="U33" s="20">
        <v>0</v>
      </c>
      <c r="V33" s="20">
        <v>0</v>
      </c>
      <c r="W33" s="38">
        <v>0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9">
        <v>0</v>
      </c>
      <c r="H34" s="19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31"/>
      <c r="P34" s="27">
        <v>0</v>
      </c>
      <c r="Q34" s="27">
        <v>0</v>
      </c>
      <c r="R34" s="32"/>
      <c r="S34" s="31"/>
      <c r="T34" s="27">
        <v>0</v>
      </c>
      <c r="U34" s="20">
        <v>0</v>
      </c>
      <c r="V34" s="20">
        <v>0</v>
      </c>
      <c r="W34" s="38">
        <v>0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9">
        <v>0</v>
      </c>
      <c r="H35" s="19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31"/>
      <c r="P35" s="27">
        <v>0</v>
      </c>
      <c r="Q35" s="27">
        <v>0</v>
      </c>
      <c r="R35" s="32"/>
      <c r="S35" s="31"/>
      <c r="T35" s="27">
        <v>0</v>
      </c>
      <c r="U35" s="20">
        <v>0</v>
      </c>
      <c r="V35" s="20">
        <v>0</v>
      </c>
      <c r="W35" s="38">
        <v>0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9">
        <v>0</v>
      </c>
      <c r="H36" s="19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31"/>
      <c r="P36" s="27">
        <v>0</v>
      </c>
      <c r="Q36" s="27">
        <v>0</v>
      </c>
      <c r="R36" s="32"/>
      <c r="S36" s="31"/>
      <c r="T36" s="27">
        <v>0</v>
      </c>
      <c r="U36" s="20">
        <v>0</v>
      </c>
      <c r="V36" s="20">
        <v>0</v>
      </c>
      <c r="W36" s="38">
        <v>0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9">
        <v>0</v>
      </c>
      <c r="H37" s="19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31"/>
      <c r="P37" s="27">
        <v>0</v>
      </c>
      <c r="Q37" s="27">
        <v>0</v>
      </c>
      <c r="R37" s="32"/>
      <c r="S37" s="31"/>
      <c r="T37" s="27">
        <v>0</v>
      </c>
      <c r="U37" s="20">
        <v>0</v>
      </c>
      <c r="V37" s="20">
        <v>0</v>
      </c>
      <c r="W37" s="38">
        <v>0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9">
        <v>0</v>
      </c>
      <c r="H38" s="19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31"/>
      <c r="P38" s="27">
        <v>0</v>
      </c>
      <c r="Q38" s="27">
        <v>0</v>
      </c>
      <c r="R38" s="32"/>
      <c r="S38" s="31"/>
      <c r="T38" s="27">
        <v>0</v>
      </c>
      <c r="U38" s="20">
        <v>0</v>
      </c>
      <c r="V38" s="20">
        <v>0</v>
      </c>
      <c r="W38" s="38">
        <v>0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9">
        <v>0</v>
      </c>
      <c r="H39" s="19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31"/>
      <c r="P39" s="27">
        <v>0</v>
      </c>
      <c r="Q39" s="27">
        <v>0</v>
      </c>
      <c r="R39" s="32"/>
      <c r="S39" s="31"/>
      <c r="T39" s="27">
        <v>0</v>
      </c>
      <c r="U39" s="20">
        <v>0</v>
      </c>
      <c r="V39" s="20">
        <v>0</v>
      </c>
      <c r="W39" s="38">
        <v>0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9">
        <v>0</v>
      </c>
      <c r="H40" s="19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31"/>
      <c r="P40" s="27">
        <v>0</v>
      </c>
      <c r="Q40" s="27">
        <v>0</v>
      </c>
      <c r="R40" s="32"/>
      <c r="S40" s="31"/>
      <c r="T40" s="27">
        <v>0</v>
      </c>
      <c r="U40" s="20">
        <v>0</v>
      </c>
      <c r="V40" s="20">
        <v>0</v>
      </c>
      <c r="W40" s="38">
        <v>0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9">
        <v>0</v>
      </c>
      <c r="H41" s="19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31"/>
      <c r="P41" s="27">
        <v>0</v>
      </c>
      <c r="Q41" s="27">
        <v>0</v>
      </c>
      <c r="R41" s="32"/>
      <c r="S41" s="31"/>
      <c r="T41" s="27">
        <v>0</v>
      </c>
      <c r="U41" s="20">
        <v>0</v>
      </c>
      <c r="V41" s="20">
        <v>0</v>
      </c>
      <c r="W41" s="38">
        <v>0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9">
        <v>0</v>
      </c>
      <c r="H42" s="19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31"/>
      <c r="P42" s="27">
        <v>0</v>
      </c>
      <c r="Q42" s="27">
        <v>0</v>
      </c>
      <c r="R42" s="32"/>
      <c r="S42" s="31"/>
      <c r="T42" s="27">
        <v>0</v>
      </c>
      <c r="U42" s="20">
        <v>0</v>
      </c>
      <c r="V42" s="20">
        <v>0</v>
      </c>
      <c r="W42" s="38">
        <v>0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9">
        <v>0</v>
      </c>
      <c r="H43" s="19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31"/>
      <c r="P43" s="27">
        <v>0</v>
      </c>
      <c r="Q43" s="27">
        <v>0</v>
      </c>
      <c r="R43" s="32"/>
      <c r="S43" s="31"/>
      <c r="T43" s="27">
        <v>0</v>
      </c>
      <c r="U43" s="20">
        <v>0</v>
      </c>
      <c r="V43" s="20">
        <v>0</v>
      </c>
      <c r="W43" s="38">
        <v>0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9">
        <v>0</v>
      </c>
      <c r="H44" s="19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31"/>
      <c r="P44" s="27">
        <v>0</v>
      </c>
      <c r="Q44" s="27">
        <v>0</v>
      </c>
      <c r="R44" s="32"/>
      <c r="S44" s="31"/>
      <c r="T44" s="27">
        <v>0</v>
      </c>
      <c r="U44" s="20">
        <v>0</v>
      </c>
      <c r="V44" s="20">
        <v>0</v>
      </c>
      <c r="W44" s="38">
        <v>0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9">
        <v>0</v>
      </c>
      <c r="H45" s="19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31"/>
      <c r="P45" s="27">
        <v>0</v>
      </c>
      <c r="Q45" s="27">
        <v>0</v>
      </c>
      <c r="R45" s="32"/>
      <c r="S45" s="31"/>
      <c r="T45" s="27">
        <v>0</v>
      </c>
      <c r="U45" s="20">
        <v>0</v>
      </c>
      <c r="V45" s="20">
        <v>0</v>
      </c>
      <c r="W45" s="38">
        <v>0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9">
        <v>0</v>
      </c>
      <c r="H46" s="19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31"/>
      <c r="P46" s="27">
        <v>0</v>
      </c>
      <c r="Q46" s="27">
        <v>0</v>
      </c>
      <c r="R46" s="32"/>
      <c r="S46" s="31"/>
      <c r="T46" s="27">
        <v>0</v>
      </c>
      <c r="U46" s="20">
        <v>0</v>
      </c>
      <c r="V46" s="20">
        <v>0</v>
      </c>
      <c r="W46" s="38">
        <v>0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9">
        <v>0</v>
      </c>
      <c r="H47" s="19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31"/>
      <c r="P47" s="27">
        <v>0</v>
      </c>
      <c r="Q47" s="27">
        <v>0</v>
      </c>
      <c r="R47" s="32"/>
      <c r="S47" s="31"/>
      <c r="T47" s="27">
        <v>0</v>
      </c>
      <c r="U47" s="20">
        <v>0</v>
      </c>
      <c r="V47" s="20">
        <v>0</v>
      </c>
      <c r="W47" s="38">
        <v>0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9">
        <v>0</v>
      </c>
      <c r="H48" s="19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31"/>
      <c r="P48" s="27">
        <v>0</v>
      </c>
      <c r="Q48" s="27">
        <v>0</v>
      </c>
      <c r="R48" s="32"/>
      <c r="S48" s="31"/>
      <c r="T48" s="27">
        <v>0</v>
      </c>
      <c r="U48" s="20">
        <v>0</v>
      </c>
      <c r="V48" s="20">
        <v>0</v>
      </c>
      <c r="W48" s="38">
        <v>0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9">
        <v>0</v>
      </c>
      <c r="H49" s="19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31"/>
      <c r="P49" s="27">
        <v>0</v>
      </c>
      <c r="Q49" s="27">
        <v>0</v>
      </c>
      <c r="R49" s="32"/>
      <c r="S49" s="31"/>
      <c r="T49" s="27">
        <v>0</v>
      </c>
      <c r="U49" s="20">
        <v>0</v>
      </c>
      <c r="V49" s="20">
        <v>0</v>
      </c>
      <c r="W49" s="38">
        <v>0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9">
        <v>0</v>
      </c>
      <c r="H50" s="19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31"/>
      <c r="P50" s="27">
        <v>0</v>
      </c>
      <c r="Q50" s="27">
        <v>0</v>
      </c>
      <c r="R50" s="32"/>
      <c r="S50" s="31"/>
      <c r="T50" s="27">
        <v>0</v>
      </c>
      <c r="U50" s="20">
        <v>0</v>
      </c>
      <c r="V50" s="20">
        <v>0</v>
      </c>
      <c r="W50" s="38">
        <v>0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9">
        <v>0</v>
      </c>
      <c r="H51" s="19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31"/>
      <c r="P51" s="27">
        <v>0</v>
      </c>
      <c r="Q51" s="27">
        <v>0</v>
      </c>
      <c r="R51" s="32"/>
      <c r="S51" s="31"/>
      <c r="T51" s="27">
        <v>0</v>
      </c>
      <c r="U51" s="20">
        <v>0</v>
      </c>
      <c r="V51" s="20">
        <v>0</v>
      </c>
      <c r="W51" s="38">
        <v>0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9">
        <v>0</v>
      </c>
      <c r="H52" s="19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31"/>
      <c r="P52" s="27">
        <v>0</v>
      </c>
      <c r="Q52" s="27">
        <v>0</v>
      </c>
      <c r="R52" s="32"/>
      <c r="S52" s="31"/>
      <c r="T52" s="27">
        <v>0</v>
      </c>
      <c r="U52" s="20">
        <v>0</v>
      </c>
      <c r="V52" s="20">
        <v>0</v>
      </c>
      <c r="W52" s="38">
        <v>0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9">
        <v>0</v>
      </c>
      <c r="H53" s="19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31"/>
      <c r="P53" s="27">
        <v>0</v>
      </c>
      <c r="Q53" s="27">
        <v>0</v>
      </c>
      <c r="R53" s="32"/>
      <c r="S53" s="31"/>
      <c r="T53" s="27">
        <v>0</v>
      </c>
      <c r="U53" s="20">
        <v>0</v>
      </c>
      <c r="V53" s="20">
        <v>0</v>
      </c>
      <c r="W53" s="38">
        <v>0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9">
        <v>0</v>
      </c>
      <c r="H54" s="19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31"/>
      <c r="P54" s="27">
        <v>0</v>
      </c>
      <c r="Q54" s="27">
        <v>0</v>
      </c>
      <c r="R54" s="32"/>
      <c r="S54" s="31"/>
      <c r="T54" s="27">
        <v>0</v>
      </c>
      <c r="U54" s="20">
        <v>0</v>
      </c>
      <c r="V54" s="20">
        <v>0</v>
      </c>
      <c r="W54" s="38">
        <v>0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9">
        <v>0</v>
      </c>
      <c r="H55" s="19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31"/>
      <c r="P55" s="27">
        <v>0</v>
      </c>
      <c r="Q55" s="27">
        <v>0</v>
      </c>
      <c r="R55" s="32"/>
      <c r="S55" s="31"/>
      <c r="T55" s="27">
        <v>0</v>
      </c>
      <c r="U55" s="20">
        <v>0</v>
      </c>
      <c r="V55" s="20">
        <v>0</v>
      </c>
      <c r="W55" s="38">
        <v>0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9">
        <v>0</v>
      </c>
      <c r="H56" s="19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31"/>
      <c r="P56" s="27">
        <v>0</v>
      </c>
      <c r="Q56" s="27">
        <v>0</v>
      </c>
      <c r="R56" s="32"/>
      <c r="S56" s="31"/>
      <c r="T56" s="27">
        <v>0</v>
      </c>
      <c r="U56" s="20">
        <v>0</v>
      </c>
      <c r="V56" s="20">
        <v>0</v>
      </c>
      <c r="W56" s="38">
        <v>0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9">
        <v>0</v>
      </c>
      <c r="H57" s="19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31"/>
      <c r="P57" s="27">
        <v>0</v>
      </c>
      <c r="Q57" s="27">
        <v>0</v>
      </c>
      <c r="R57" s="32"/>
      <c r="S57" s="31"/>
      <c r="T57" s="27">
        <v>0</v>
      </c>
      <c r="U57" s="20">
        <v>0</v>
      </c>
      <c r="V57" s="20">
        <v>0</v>
      </c>
      <c r="W57" s="38">
        <v>0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9">
        <v>0</v>
      </c>
      <c r="H58" s="19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31"/>
      <c r="P58" s="27">
        <v>0</v>
      </c>
      <c r="Q58" s="27">
        <v>0</v>
      </c>
      <c r="R58" s="32"/>
      <c r="S58" s="31"/>
      <c r="T58" s="27">
        <v>0</v>
      </c>
      <c r="U58" s="20">
        <v>0</v>
      </c>
      <c r="V58" s="20">
        <v>0</v>
      </c>
      <c r="W58" s="38">
        <v>0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9">
        <v>0</v>
      </c>
      <c r="H59" s="19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31"/>
      <c r="P59" s="27">
        <v>0</v>
      </c>
      <c r="Q59" s="27">
        <v>0</v>
      </c>
      <c r="R59" s="32"/>
      <c r="S59" s="31"/>
      <c r="T59" s="27">
        <v>0</v>
      </c>
      <c r="U59" s="20">
        <v>0</v>
      </c>
      <c r="V59" s="20">
        <v>0</v>
      </c>
      <c r="W59" s="38">
        <v>0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9">
        <v>0</v>
      </c>
      <c r="H60" s="19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31"/>
      <c r="P60" s="27">
        <v>0</v>
      </c>
      <c r="Q60" s="27">
        <v>0</v>
      </c>
      <c r="R60" s="32"/>
      <c r="S60" s="31"/>
      <c r="T60" s="27">
        <v>0</v>
      </c>
      <c r="U60" s="20">
        <v>0</v>
      </c>
      <c r="V60" s="20">
        <v>0</v>
      </c>
      <c r="W60" s="38">
        <v>0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9">
        <v>0</v>
      </c>
      <c r="H61" s="19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31"/>
      <c r="P61" s="27">
        <v>0</v>
      </c>
      <c r="Q61" s="27">
        <v>0</v>
      </c>
      <c r="R61" s="32"/>
      <c r="S61" s="31"/>
      <c r="T61" s="27">
        <v>0</v>
      </c>
      <c r="U61" s="20">
        <v>0</v>
      </c>
      <c r="V61" s="20">
        <v>0</v>
      </c>
      <c r="W61" s="38">
        <v>0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9">
        <v>0</v>
      </c>
      <c r="H62" s="19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31"/>
      <c r="P62" s="27">
        <v>0</v>
      </c>
      <c r="Q62" s="27">
        <v>0</v>
      </c>
      <c r="R62" s="32"/>
      <c r="S62" s="31"/>
      <c r="T62" s="27">
        <v>0</v>
      </c>
      <c r="U62" s="20">
        <v>0</v>
      </c>
      <c r="V62" s="20">
        <v>0</v>
      </c>
      <c r="W62" s="38">
        <v>0</v>
      </c>
    </row>
    <row r="63" spans="1:23" x14ac:dyDescent="0.35">
      <c r="A63" s="36"/>
      <c r="B63" s="36"/>
      <c r="C63" s="36"/>
      <c r="D63" s="36"/>
      <c r="E63" s="36"/>
      <c r="F63" s="36"/>
      <c r="G63" s="35">
        <f t="shared" ref="G63:L63" si="4">ROUND(AVERAGE(G2:G62),2)</f>
        <v>1313.67</v>
      </c>
      <c r="H63" s="35">
        <f t="shared" si="4"/>
        <v>475605.3</v>
      </c>
      <c r="I63" s="35">
        <f t="shared" si="4"/>
        <v>0.03</v>
      </c>
      <c r="J63" s="35">
        <f t="shared" si="4"/>
        <v>218347.02</v>
      </c>
      <c r="K63" s="36">
        <f t="shared" si="4"/>
        <v>0</v>
      </c>
      <c r="L63" s="36">
        <f t="shared" si="4"/>
        <v>88.44</v>
      </c>
      <c r="M63" s="36">
        <f>ROUND(AVERAGE(M2:M62),6)</f>
        <v>7.9999999999999996E-6</v>
      </c>
      <c r="N63" s="36">
        <f>ROUND(AVERAGE(N2:N62),2)</f>
        <v>0</v>
      </c>
      <c r="O63" s="37"/>
      <c r="P63" s="36">
        <f>ROUND(AVERAGE(P2:P62),2)</f>
        <v>262976.08</v>
      </c>
      <c r="Q63" s="36">
        <f>ROUND(AVERAGE(Q2:Q62),2)</f>
        <v>0</v>
      </c>
      <c r="R63" s="37"/>
      <c r="S63" s="37"/>
      <c r="T63" s="36">
        <f>ROUND(AVERAGE(T2:T62),2)</f>
        <v>0</v>
      </c>
      <c r="U63" s="36">
        <f>ROUND(AVERAGE(U2:U62),2)</f>
        <v>481322.82</v>
      </c>
      <c r="V63" s="36">
        <f>ROUND(AVERAGE(V2:V62),2)</f>
        <v>1.32</v>
      </c>
      <c r="W63" s="36">
        <f>ROUND(AVERAGE(W2:W62),2)</f>
        <v>1.33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4EB0-CE4B-43B3-A0AB-30C0078A7C1A}">
  <dimension ref="A1:W63"/>
  <sheetViews>
    <sheetView topLeftCell="K1" zoomScale="74" zoomScaleNormal="74" workbookViewId="0">
      <selection activeCell="V1" sqref="V1:V1048576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159</v>
      </c>
      <c r="H2" s="19">
        <v>84992</v>
      </c>
      <c r="I2" s="24">
        <v>0</v>
      </c>
      <c r="J2" s="25">
        <v>36586</v>
      </c>
      <c r="K2" s="25">
        <v>2264</v>
      </c>
      <c r="L2" s="25">
        <v>0</v>
      </c>
      <c r="M2" s="25">
        <v>0</v>
      </c>
      <c r="N2" s="25">
        <f>ROUND(G2/K2,2)</f>
        <v>7.0000000000000007E-2</v>
      </c>
      <c r="O2" s="31"/>
      <c r="P2" s="27">
        <v>50181</v>
      </c>
      <c r="Q2" s="27">
        <v>5150</v>
      </c>
      <c r="R2" s="32"/>
      <c r="S2" s="31"/>
      <c r="T2" s="27">
        <f>ROUND(G2/Q2,2)</f>
        <v>0.03</v>
      </c>
      <c r="U2" s="20">
        <v>86767</v>
      </c>
      <c r="V2" s="20">
        <f>ROUND((G2/U2)*1000,2)</f>
        <v>1.83</v>
      </c>
      <c r="W2" s="38">
        <f>ROUND((G2/H2)*1000,2)</f>
        <v>1.87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9">
        <v>943</v>
      </c>
      <c r="H3" s="19">
        <v>433837</v>
      </c>
      <c r="I3" s="24">
        <v>0</v>
      </c>
      <c r="J3" s="25">
        <v>220171</v>
      </c>
      <c r="K3" s="25">
        <v>13132</v>
      </c>
      <c r="L3" s="25">
        <v>0</v>
      </c>
      <c r="M3" s="25">
        <v>0</v>
      </c>
      <c r="N3" s="25">
        <f t="shared" ref="N3:N32" si="2">ROUND(G3/K3,2)</f>
        <v>7.0000000000000007E-2</v>
      </c>
      <c r="O3" s="31"/>
      <c r="P3" s="27">
        <v>229646</v>
      </c>
      <c r="Q3" s="27">
        <v>25303</v>
      </c>
      <c r="R3" s="32"/>
      <c r="S3" s="31"/>
      <c r="T3" s="27">
        <f t="shared" ref="T3:T32" si="3">ROUND(G3/Q3,2)</f>
        <v>0.04</v>
      </c>
      <c r="U3" s="20">
        <v>449817</v>
      </c>
      <c r="V3" s="20">
        <f t="shared" ref="V3:V32" si="4">ROUND((G3/U3)*1000,2)</f>
        <v>2.1</v>
      </c>
      <c r="W3" s="38">
        <f t="shared" ref="W3:W32" si="5">ROUND((G3/H3)*1000,2)</f>
        <v>2.17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9">
        <v>1135</v>
      </c>
      <c r="H4" s="19">
        <v>478965</v>
      </c>
      <c r="I4" s="24">
        <v>0</v>
      </c>
      <c r="J4" s="25">
        <v>236762</v>
      </c>
      <c r="K4" s="25">
        <v>13956</v>
      </c>
      <c r="L4" s="25">
        <v>0</v>
      </c>
      <c r="M4" s="25">
        <v>0</v>
      </c>
      <c r="N4" s="25">
        <f t="shared" si="2"/>
        <v>0.08</v>
      </c>
      <c r="O4" s="31"/>
      <c r="P4" s="27">
        <v>252082</v>
      </c>
      <c r="Q4" s="27">
        <v>28714</v>
      </c>
      <c r="R4" s="32"/>
      <c r="S4" s="31"/>
      <c r="T4" s="27">
        <f t="shared" si="3"/>
        <v>0.04</v>
      </c>
      <c r="U4" s="20">
        <v>488844</v>
      </c>
      <c r="V4" s="20">
        <f t="shared" si="4"/>
        <v>2.3199999999999998</v>
      </c>
      <c r="W4" s="38">
        <f t="shared" si="5"/>
        <v>2.37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9">
        <v>1208</v>
      </c>
      <c r="H5" s="19">
        <v>529647</v>
      </c>
      <c r="I5" s="24">
        <v>0</v>
      </c>
      <c r="J5" s="25">
        <v>233992</v>
      </c>
      <c r="K5" s="25">
        <v>14239</v>
      </c>
      <c r="L5" s="25">
        <v>0</v>
      </c>
      <c r="M5" s="25">
        <v>0</v>
      </c>
      <c r="N5" s="25">
        <f t="shared" si="2"/>
        <v>0.08</v>
      </c>
      <c r="O5" s="31"/>
      <c r="P5" s="27">
        <v>311700</v>
      </c>
      <c r="Q5" s="27">
        <v>35624</v>
      </c>
      <c r="R5" s="32"/>
      <c r="S5" s="31"/>
      <c r="T5" s="27">
        <f t="shared" si="3"/>
        <v>0.03</v>
      </c>
      <c r="U5" s="20">
        <v>545692</v>
      </c>
      <c r="V5" s="20">
        <f t="shared" si="4"/>
        <v>2.21</v>
      </c>
      <c r="W5" s="38">
        <f t="shared" si="5"/>
        <v>2.2799999999999998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9">
        <v>1260</v>
      </c>
      <c r="H6" s="19">
        <v>552938</v>
      </c>
      <c r="I6" s="24">
        <v>0</v>
      </c>
      <c r="J6" s="25">
        <v>242401</v>
      </c>
      <c r="K6" s="25">
        <v>15254</v>
      </c>
      <c r="L6" s="25">
        <v>0</v>
      </c>
      <c r="M6" s="25">
        <v>0</v>
      </c>
      <c r="N6" s="25">
        <f t="shared" si="2"/>
        <v>0.08</v>
      </c>
      <c r="O6" s="31"/>
      <c r="P6" s="27">
        <v>311235</v>
      </c>
      <c r="Q6" s="27">
        <v>37003</v>
      </c>
      <c r="R6" s="32"/>
      <c r="S6" s="31"/>
      <c r="T6" s="27">
        <f t="shared" si="3"/>
        <v>0.03</v>
      </c>
      <c r="U6" s="20">
        <v>553636</v>
      </c>
      <c r="V6" s="20">
        <f t="shared" si="4"/>
        <v>2.2799999999999998</v>
      </c>
      <c r="W6" s="38">
        <f t="shared" si="5"/>
        <v>2.2799999999999998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9">
        <v>1271</v>
      </c>
      <c r="H7" s="19">
        <v>500968</v>
      </c>
      <c r="I7" s="24">
        <v>0</v>
      </c>
      <c r="J7" s="25">
        <v>163780</v>
      </c>
      <c r="K7" s="25">
        <v>11026</v>
      </c>
      <c r="L7" s="25">
        <v>0</v>
      </c>
      <c r="M7" s="25">
        <v>0</v>
      </c>
      <c r="N7" s="25">
        <f t="shared" si="2"/>
        <v>0.12</v>
      </c>
      <c r="O7" s="31"/>
      <c r="P7" s="27">
        <v>345195</v>
      </c>
      <c r="Q7" s="27">
        <v>43038</v>
      </c>
      <c r="R7" s="32"/>
      <c r="S7" s="31"/>
      <c r="T7" s="27">
        <f t="shared" si="3"/>
        <v>0.03</v>
      </c>
      <c r="U7" s="20">
        <v>508975</v>
      </c>
      <c r="V7" s="20">
        <f t="shared" si="4"/>
        <v>2.5</v>
      </c>
      <c r="W7" s="38">
        <f t="shared" si="5"/>
        <v>2.54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9">
        <v>1174</v>
      </c>
      <c r="H8" s="19">
        <v>426093</v>
      </c>
      <c r="I8" s="24">
        <v>0</v>
      </c>
      <c r="J8" s="25">
        <v>165090</v>
      </c>
      <c r="K8" s="25">
        <v>11795</v>
      </c>
      <c r="L8" s="25">
        <v>0</v>
      </c>
      <c r="M8" s="25">
        <v>0</v>
      </c>
      <c r="N8" s="25">
        <f t="shared" si="2"/>
        <v>0.1</v>
      </c>
      <c r="O8" s="31"/>
      <c r="P8" s="27">
        <v>265171</v>
      </c>
      <c r="Q8" s="27">
        <v>34049</v>
      </c>
      <c r="R8" s="32"/>
      <c r="S8" s="31"/>
      <c r="T8" s="27">
        <f t="shared" si="3"/>
        <v>0.03</v>
      </c>
      <c r="U8" s="20">
        <v>430261</v>
      </c>
      <c r="V8" s="20">
        <f t="shared" si="4"/>
        <v>2.73</v>
      </c>
      <c r="W8" s="38">
        <f t="shared" si="5"/>
        <v>2.76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9">
        <v>1360</v>
      </c>
      <c r="H9" s="19">
        <v>451340</v>
      </c>
      <c r="I9" s="24">
        <v>0</v>
      </c>
      <c r="J9" s="25">
        <v>170174</v>
      </c>
      <c r="K9" s="25">
        <v>11769</v>
      </c>
      <c r="L9" s="25">
        <v>0</v>
      </c>
      <c r="M9" s="25">
        <v>0</v>
      </c>
      <c r="N9" s="25">
        <f t="shared" si="2"/>
        <v>0.12</v>
      </c>
      <c r="O9" s="31"/>
      <c r="P9" s="27">
        <v>281166</v>
      </c>
      <c r="Q9" s="27">
        <v>34356</v>
      </c>
      <c r="R9" s="32"/>
      <c r="S9" s="31"/>
      <c r="T9" s="27">
        <f t="shared" si="3"/>
        <v>0.04</v>
      </c>
      <c r="U9" s="20">
        <v>451340</v>
      </c>
      <c r="V9" s="20">
        <f t="shared" si="4"/>
        <v>3.01</v>
      </c>
      <c r="W9" s="38">
        <f t="shared" si="5"/>
        <v>3.01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9">
        <v>1350</v>
      </c>
      <c r="H10" s="19">
        <v>451406</v>
      </c>
      <c r="I10" s="24">
        <v>0</v>
      </c>
      <c r="J10" s="25">
        <v>165617</v>
      </c>
      <c r="K10" s="25">
        <v>10212</v>
      </c>
      <c r="L10" s="25">
        <v>0</v>
      </c>
      <c r="M10" s="25">
        <v>0</v>
      </c>
      <c r="N10" s="25">
        <f t="shared" si="2"/>
        <v>0.13</v>
      </c>
      <c r="O10" s="31"/>
      <c r="P10" s="27">
        <v>314205</v>
      </c>
      <c r="Q10" s="27">
        <v>37803</v>
      </c>
      <c r="R10" s="32"/>
      <c r="S10" s="31"/>
      <c r="T10" s="27">
        <f t="shared" si="3"/>
        <v>0.04</v>
      </c>
      <c r="U10" s="20">
        <v>479821</v>
      </c>
      <c r="V10" s="20">
        <f t="shared" si="4"/>
        <v>2.81</v>
      </c>
      <c r="W10" s="38">
        <f t="shared" si="5"/>
        <v>2.99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9">
        <v>1390</v>
      </c>
      <c r="H11" s="19">
        <v>497507</v>
      </c>
      <c r="I11" s="24">
        <v>0</v>
      </c>
      <c r="J11" s="25">
        <v>202612</v>
      </c>
      <c r="K11" s="25">
        <v>12087</v>
      </c>
      <c r="L11" s="25">
        <v>0</v>
      </c>
      <c r="M11" s="25">
        <v>0</v>
      </c>
      <c r="N11" s="25">
        <f t="shared" si="2"/>
        <v>0.11</v>
      </c>
      <c r="O11" s="31"/>
      <c r="P11" s="27">
        <v>303570</v>
      </c>
      <c r="Q11" s="27">
        <v>35741</v>
      </c>
      <c r="R11" s="32"/>
      <c r="S11" s="31"/>
      <c r="T11" s="27">
        <f t="shared" si="3"/>
        <v>0.04</v>
      </c>
      <c r="U11" s="20">
        <v>506182</v>
      </c>
      <c r="V11" s="20">
        <f t="shared" si="4"/>
        <v>2.75</v>
      </c>
      <c r="W11" s="38">
        <f t="shared" si="5"/>
        <v>2.79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9">
        <v>1318</v>
      </c>
      <c r="H12" s="19">
        <v>533104</v>
      </c>
      <c r="I12" s="24">
        <v>0</v>
      </c>
      <c r="J12" s="25">
        <v>229111</v>
      </c>
      <c r="K12" s="25">
        <v>13577</v>
      </c>
      <c r="L12" s="25">
        <v>0</v>
      </c>
      <c r="M12" s="25">
        <v>0</v>
      </c>
      <c r="N12" s="25">
        <f t="shared" si="2"/>
        <v>0.1</v>
      </c>
      <c r="O12" s="31"/>
      <c r="P12" s="27">
        <v>315523</v>
      </c>
      <c r="Q12" s="27">
        <v>36786</v>
      </c>
      <c r="R12" s="32"/>
      <c r="S12" s="31"/>
      <c r="T12" s="27">
        <f t="shared" si="3"/>
        <v>0.04</v>
      </c>
      <c r="U12" s="20">
        <v>544634</v>
      </c>
      <c r="V12" s="20">
        <f t="shared" si="4"/>
        <v>2.42</v>
      </c>
      <c r="W12" s="38">
        <f t="shared" si="5"/>
        <v>2.4700000000000002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9">
        <v>1299</v>
      </c>
      <c r="H13" s="19">
        <v>514777</v>
      </c>
      <c r="I13" s="24">
        <v>0</v>
      </c>
      <c r="J13" s="25">
        <v>205348</v>
      </c>
      <c r="K13" s="25">
        <v>12085</v>
      </c>
      <c r="L13" s="25">
        <v>0</v>
      </c>
      <c r="M13" s="25">
        <v>0</v>
      </c>
      <c r="N13" s="25">
        <f t="shared" si="2"/>
        <v>0.11</v>
      </c>
      <c r="O13" s="31"/>
      <c r="P13" s="27">
        <v>322729</v>
      </c>
      <c r="Q13" s="27">
        <v>37175</v>
      </c>
      <c r="R13" s="32"/>
      <c r="S13" s="31"/>
      <c r="T13" s="27">
        <f t="shared" si="3"/>
        <v>0.03</v>
      </c>
      <c r="U13" s="20">
        <v>528077</v>
      </c>
      <c r="V13" s="20">
        <f t="shared" si="4"/>
        <v>2.46</v>
      </c>
      <c r="W13" s="38">
        <f t="shared" si="5"/>
        <v>2.52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9">
        <v>1354</v>
      </c>
      <c r="H14" s="19">
        <v>508260</v>
      </c>
      <c r="I14" s="24">
        <v>0</v>
      </c>
      <c r="J14" s="25">
        <v>185402</v>
      </c>
      <c r="K14" s="25">
        <v>11013</v>
      </c>
      <c r="L14" s="25">
        <v>0</v>
      </c>
      <c r="M14" s="25">
        <v>0</v>
      </c>
      <c r="N14" s="25">
        <f t="shared" si="2"/>
        <v>0.12</v>
      </c>
      <c r="O14" s="31"/>
      <c r="P14" s="27">
        <v>324254</v>
      </c>
      <c r="Q14" s="27">
        <v>38872</v>
      </c>
      <c r="R14" s="32"/>
      <c r="S14" s="31"/>
      <c r="T14" s="27">
        <f t="shared" si="3"/>
        <v>0.03</v>
      </c>
      <c r="U14" s="20">
        <v>509656</v>
      </c>
      <c r="V14" s="20">
        <f t="shared" si="4"/>
        <v>2.66</v>
      </c>
      <c r="W14" s="38">
        <f t="shared" si="5"/>
        <v>2.66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9">
        <v>1232</v>
      </c>
      <c r="H15" s="19">
        <v>427032</v>
      </c>
      <c r="I15" s="24">
        <v>0</v>
      </c>
      <c r="J15" s="25">
        <v>162100</v>
      </c>
      <c r="K15" s="25">
        <v>9261</v>
      </c>
      <c r="L15" s="25">
        <v>0</v>
      </c>
      <c r="M15" s="25">
        <v>0</v>
      </c>
      <c r="N15" s="25">
        <f t="shared" si="2"/>
        <v>0.13</v>
      </c>
      <c r="O15" s="31"/>
      <c r="P15" s="27">
        <v>279377</v>
      </c>
      <c r="Q15" s="27">
        <v>31828</v>
      </c>
      <c r="R15" s="32"/>
      <c r="S15" s="31"/>
      <c r="T15" s="27">
        <f t="shared" si="3"/>
        <v>0.04</v>
      </c>
      <c r="U15" s="20">
        <v>441477</v>
      </c>
      <c r="V15" s="20">
        <f t="shared" si="4"/>
        <v>2.79</v>
      </c>
      <c r="W15" s="38">
        <f t="shared" si="5"/>
        <v>2.89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9">
        <v>1421</v>
      </c>
      <c r="H16" s="19">
        <v>465494</v>
      </c>
      <c r="I16" s="24">
        <v>0</v>
      </c>
      <c r="J16" s="25">
        <v>150371</v>
      </c>
      <c r="K16" s="25">
        <v>8725</v>
      </c>
      <c r="L16" s="25">
        <v>0</v>
      </c>
      <c r="M16" s="25">
        <v>0</v>
      </c>
      <c r="N16" s="25">
        <f t="shared" si="2"/>
        <v>0.16</v>
      </c>
      <c r="O16" s="31"/>
      <c r="P16" s="27">
        <v>319137</v>
      </c>
      <c r="Q16" s="27">
        <v>36661</v>
      </c>
      <c r="R16" s="32"/>
      <c r="S16" s="31"/>
      <c r="T16" s="27">
        <f t="shared" si="3"/>
        <v>0.04</v>
      </c>
      <c r="U16" s="20">
        <v>469507</v>
      </c>
      <c r="V16" s="20">
        <f t="shared" si="4"/>
        <v>3.03</v>
      </c>
      <c r="W16" s="38">
        <f t="shared" si="5"/>
        <v>3.05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9">
        <v>1373</v>
      </c>
      <c r="H17" s="19">
        <v>463843</v>
      </c>
      <c r="I17" s="24">
        <v>0</v>
      </c>
      <c r="J17" s="25">
        <v>169613</v>
      </c>
      <c r="K17" s="25">
        <v>9173</v>
      </c>
      <c r="L17" s="25">
        <v>0</v>
      </c>
      <c r="M17" s="25">
        <v>0</v>
      </c>
      <c r="N17" s="25">
        <f t="shared" si="2"/>
        <v>0.15</v>
      </c>
      <c r="O17" s="31"/>
      <c r="P17" s="27">
        <v>311874</v>
      </c>
      <c r="Q17" s="27">
        <v>35679</v>
      </c>
      <c r="R17" s="32"/>
      <c r="S17" s="31"/>
      <c r="T17" s="27">
        <f t="shared" si="3"/>
        <v>0.04</v>
      </c>
      <c r="U17" s="20">
        <v>481487</v>
      </c>
      <c r="V17" s="20">
        <f t="shared" si="4"/>
        <v>2.85</v>
      </c>
      <c r="W17" s="38">
        <f t="shared" si="5"/>
        <v>2.96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9">
        <v>1386</v>
      </c>
      <c r="H18" s="19">
        <v>521325</v>
      </c>
      <c r="I18" s="24">
        <v>0</v>
      </c>
      <c r="J18" s="25">
        <v>208530</v>
      </c>
      <c r="K18" s="25">
        <v>11127</v>
      </c>
      <c r="L18" s="25">
        <v>0</v>
      </c>
      <c r="M18" s="25">
        <v>0</v>
      </c>
      <c r="N18" s="25">
        <f t="shared" si="2"/>
        <v>0.12</v>
      </c>
      <c r="O18" s="31"/>
      <c r="P18" s="27">
        <v>316569</v>
      </c>
      <c r="Q18" s="27">
        <v>35217</v>
      </c>
      <c r="R18" s="32"/>
      <c r="S18" s="31"/>
      <c r="T18" s="27">
        <f t="shared" si="3"/>
        <v>0.04</v>
      </c>
      <c r="U18" s="20">
        <v>525099</v>
      </c>
      <c r="V18" s="20">
        <f t="shared" si="4"/>
        <v>2.64</v>
      </c>
      <c r="W18" s="38">
        <f t="shared" si="5"/>
        <v>2.66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9">
        <v>1417</v>
      </c>
      <c r="H19" s="19">
        <v>599020</v>
      </c>
      <c r="I19" s="24">
        <v>0</v>
      </c>
      <c r="J19" s="25">
        <v>218822</v>
      </c>
      <c r="K19" s="25">
        <v>11434</v>
      </c>
      <c r="L19" s="25">
        <v>0</v>
      </c>
      <c r="M19" s="25">
        <v>0</v>
      </c>
      <c r="N19" s="25">
        <f t="shared" si="2"/>
        <v>0.12</v>
      </c>
      <c r="O19" s="31"/>
      <c r="P19" s="27">
        <v>394579</v>
      </c>
      <c r="Q19" s="27">
        <v>44841</v>
      </c>
      <c r="R19" s="32"/>
      <c r="S19" s="31"/>
      <c r="T19" s="27">
        <f t="shared" si="3"/>
        <v>0.03</v>
      </c>
      <c r="U19" s="20">
        <v>613400</v>
      </c>
      <c r="V19" s="20">
        <f t="shared" si="4"/>
        <v>2.31</v>
      </c>
      <c r="W19" s="38">
        <f t="shared" si="5"/>
        <v>2.37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9">
        <v>1082</v>
      </c>
      <c r="H20" s="19">
        <v>432171</v>
      </c>
      <c r="I20" s="24">
        <v>0</v>
      </c>
      <c r="J20" s="25">
        <v>145513</v>
      </c>
      <c r="K20" s="25">
        <v>7639</v>
      </c>
      <c r="L20" s="25">
        <v>0</v>
      </c>
      <c r="M20" s="25">
        <v>0</v>
      </c>
      <c r="N20" s="25">
        <f t="shared" si="2"/>
        <v>0.14000000000000001</v>
      </c>
      <c r="O20" s="31"/>
      <c r="P20" s="27">
        <v>286670</v>
      </c>
      <c r="Q20" s="27">
        <v>32656</v>
      </c>
      <c r="R20" s="32"/>
      <c r="S20" s="31"/>
      <c r="T20" s="27">
        <f t="shared" si="3"/>
        <v>0.03</v>
      </c>
      <c r="U20" s="20">
        <v>432183</v>
      </c>
      <c r="V20" s="20">
        <f t="shared" si="4"/>
        <v>2.5</v>
      </c>
      <c r="W20" s="38">
        <f t="shared" si="5"/>
        <v>2.5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9">
        <v>1442</v>
      </c>
      <c r="H21" s="19">
        <v>554590</v>
      </c>
      <c r="I21" s="24">
        <v>0</v>
      </c>
      <c r="J21" s="25">
        <v>181678</v>
      </c>
      <c r="K21" s="25">
        <v>9931</v>
      </c>
      <c r="L21" s="25">
        <v>0</v>
      </c>
      <c r="M21" s="25">
        <v>0</v>
      </c>
      <c r="N21" s="25">
        <f t="shared" si="2"/>
        <v>0.15</v>
      </c>
      <c r="O21" s="31"/>
      <c r="P21" s="27">
        <v>376709</v>
      </c>
      <c r="Q21" s="27">
        <v>43933</v>
      </c>
      <c r="R21" s="32"/>
      <c r="S21" s="31"/>
      <c r="T21" s="27">
        <f t="shared" si="3"/>
        <v>0.03</v>
      </c>
      <c r="U21" s="20">
        <v>558387</v>
      </c>
      <c r="V21" s="20">
        <f t="shared" si="4"/>
        <v>2.58</v>
      </c>
      <c r="W21" s="38">
        <f t="shared" si="5"/>
        <v>2.6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9">
        <v>1307</v>
      </c>
      <c r="H22" s="19">
        <v>478821</v>
      </c>
      <c r="I22" s="24">
        <v>0</v>
      </c>
      <c r="J22" s="25">
        <v>157357</v>
      </c>
      <c r="K22" s="25">
        <v>8336</v>
      </c>
      <c r="L22" s="25">
        <v>0</v>
      </c>
      <c r="M22" s="25">
        <v>0</v>
      </c>
      <c r="N22" s="25">
        <f t="shared" si="2"/>
        <v>0.16</v>
      </c>
      <c r="O22" s="31"/>
      <c r="P22" s="27">
        <v>328836</v>
      </c>
      <c r="Q22" s="27">
        <v>39352</v>
      </c>
      <c r="R22" s="32"/>
      <c r="S22" s="31"/>
      <c r="T22" s="27">
        <f t="shared" si="3"/>
        <v>0.03</v>
      </c>
      <c r="U22" s="20">
        <v>486193</v>
      </c>
      <c r="V22" s="20">
        <f t="shared" si="4"/>
        <v>2.69</v>
      </c>
      <c r="W22" s="38">
        <f t="shared" si="5"/>
        <v>2.73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9">
        <v>1311</v>
      </c>
      <c r="H23" s="19">
        <v>420261</v>
      </c>
      <c r="I23" s="24">
        <v>0</v>
      </c>
      <c r="J23" s="25">
        <v>140800</v>
      </c>
      <c r="K23" s="25">
        <v>7508</v>
      </c>
      <c r="L23" s="25">
        <v>0</v>
      </c>
      <c r="M23" s="25">
        <v>0</v>
      </c>
      <c r="N23" s="25">
        <f t="shared" si="2"/>
        <v>0.17</v>
      </c>
      <c r="O23" s="31"/>
      <c r="P23" s="27">
        <v>279461</v>
      </c>
      <c r="Q23" s="27">
        <v>33138</v>
      </c>
      <c r="R23" s="32"/>
      <c r="S23" s="31"/>
      <c r="T23" s="27">
        <f t="shared" si="3"/>
        <v>0.04</v>
      </c>
      <c r="U23" s="20">
        <v>420261</v>
      </c>
      <c r="V23" s="20">
        <f t="shared" si="4"/>
        <v>3.12</v>
      </c>
      <c r="W23" s="38">
        <f t="shared" si="5"/>
        <v>3.12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9">
        <v>1012</v>
      </c>
      <c r="H24" s="19">
        <v>319705</v>
      </c>
      <c r="I24" s="24">
        <v>0</v>
      </c>
      <c r="J24" s="25">
        <v>125771</v>
      </c>
      <c r="K24" s="25">
        <v>6561</v>
      </c>
      <c r="L24" s="25">
        <v>0</v>
      </c>
      <c r="M24" s="25">
        <v>0</v>
      </c>
      <c r="N24" s="25">
        <f t="shared" si="2"/>
        <v>0.15</v>
      </c>
      <c r="O24" s="31"/>
      <c r="P24" s="27">
        <v>203218</v>
      </c>
      <c r="Q24" s="27">
        <v>22780</v>
      </c>
      <c r="R24" s="32"/>
      <c r="S24" s="31"/>
      <c r="T24" s="27">
        <f t="shared" si="3"/>
        <v>0.04</v>
      </c>
      <c r="U24" s="20">
        <v>328989</v>
      </c>
      <c r="V24" s="20">
        <f t="shared" si="4"/>
        <v>3.08</v>
      </c>
      <c r="W24" s="38">
        <f t="shared" si="5"/>
        <v>3.17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9">
        <v>1370</v>
      </c>
      <c r="H25" s="19">
        <v>460501</v>
      </c>
      <c r="I25" s="24">
        <v>0</v>
      </c>
      <c r="J25" s="25">
        <v>178088</v>
      </c>
      <c r="K25" s="25">
        <v>9250</v>
      </c>
      <c r="L25" s="25">
        <v>0</v>
      </c>
      <c r="M25" s="25">
        <v>0</v>
      </c>
      <c r="N25" s="25">
        <f t="shared" si="2"/>
        <v>0.15</v>
      </c>
      <c r="O25" s="31"/>
      <c r="P25" s="27">
        <v>289379</v>
      </c>
      <c r="Q25" s="27">
        <v>33066</v>
      </c>
      <c r="R25" s="32"/>
      <c r="S25" s="31"/>
      <c r="T25" s="27">
        <f t="shared" si="3"/>
        <v>0.04</v>
      </c>
      <c r="U25" s="20">
        <v>467466</v>
      </c>
      <c r="V25" s="20">
        <f t="shared" si="4"/>
        <v>2.93</v>
      </c>
      <c r="W25" s="38">
        <f t="shared" si="5"/>
        <v>2.98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9">
        <v>1375</v>
      </c>
      <c r="H26" s="19">
        <v>502110</v>
      </c>
      <c r="I26" s="24">
        <v>0</v>
      </c>
      <c r="J26" s="25">
        <v>203591</v>
      </c>
      <c r="K26" s="25">
        <v>10234</v>
      </c>
      <c r="L26" s="25">
        <v>0</v>
      </c>
      <c r="M26" s="25">
        <v>0</v>
      </c>
      <c r="N26" s="25">
        <f t="shared" si="2"/>
        <v>0.13</v>
      </c>
      <c r="O26" s="31"/>
      <c r="P26" s="27">
        <v>314319</v>
      </c>
      <c r="Q26" s="27">
        <v>34639</v>
      </c>
      <c r="R26" s="32"/>
      <c r="S26" s="31"/>
      <c r="T26" s="27">
        <f t="shared" si="3"/>
        <v>0.04</v>
      </c>
      <c r="U26" s="20">
        <v>517910</v>
      </c>
      <c r="V26" s="20">
        <f t="shared" si="4"/>
        <v>2.65</v>
      </c>
      <c r="W26" s="38">
        <f t="shared" si="5"/>
        <v>2.74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9">
        <v>1182</v>
      </c>
      <c r="H27" s="19">
        <v>425364</v>
      </c>
      <c r="I27" s="24">
        <v>0</v>
      </c>
      <c r="J27" s="25">
        <v>194928</v>
      </c>
      <c r="K27" s="25">
        <v>9832</v>
      </c>
      <c r="L27" s="25">
        <v>0</v>
      </c>
      <c r="M27" s="25">
        <v>0</v>
      </c>
      <c r="N27" s="25">
        <f t="shared" si="2"/>
        <v>0.12</v>
      </c>
      <c r="O27" s="31"/>
      <c r="P27" s="27">
        <v>243217</v>
      </c>
      <c r="Q27" s="27">
        <v>26552</v>
      </c>
      <c r="R27" s="32"/>
      <c r="S27" s="31"/>
      <c r="T27" s="27">
        <f t="shared" si="3"/>
        <v>0.04</v>
      </c>
      <c r="U27" s="20">
        <v>438145</v>
      </c>
      <c r="V27" s="20">
        <f t="shared" si="4"/>
        <v>2.7</v>
      </c>
      <c r="W27" s="38">
        <f t="shared" si="5"/>
        <v>2.78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9">
        <v>1367</v>
      </c>
      <c r="H28" s="19">
        <v>442970</v>
      </c>
      <c r="I28" s="24">
        <v>0</v>
      </c>
      <c r="J28" s="25">
        <v>195627</v>
      </c>
      <c r="K28" s="25">
        <v>10104</v>
      </c>
      <c r="L28" s="25">
        <v>0</v>
      </c>
      <c r="M28" s="25">
        <v>0</v>
      </c>
      <c r="N28" s="25">
        <f t="shared" si="2"/>
        <v>0.14000000000000001</v>
      </c>
      <c r="O28" s="31"/>
      <c r="P28" s="27">
        <v>252507</v>
      </c>
      <c r="Q28" s="27">
        <v>27987</v>
      </c>
      <c r="R28" s="32"/>
      <c r="S28" s="31"/>
      <c r="T28" s="27">
        <f t="shared" si="3"/>
        <v>0.05</v>
      </c>
      <c r="U28" s="20">
        <v>448134</v>
      </c>
      <c r="V28" s="20">
        <f t="shared" si="4"/>
        <v>3.05</v>
      </c>
      <c r="W28" s="38">
        <f t="shared" si="5"/>
        <v>3.09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9">
        <v>1355</v>
      </c>
      <c r="H29" s="19">
        <v>414548</v>
      </c>
      <c r="I29" s="24">
        <v>0</v>
      </c>
      <c r="J29" s="25">
        <v>167944</v>
      </c>
      <c r="K29" s="25">
        <v>8648</v>
      </c>
      <c r="L29" s="25">
        <v>0</v>
      </c>
      <c r="M29" s="25">
        <v>0</v>
      </c>
      <c r="N29" s="25">
        <f t="shared" si="2"/>
        <v>0.16</v>
      </c>
      <c r="O29" s="31"/>
      <c r="P29" s="27">
        <v>246604</v>
      </c>
      <c r="Q29" s="27">
        <v>27003</v>
      </c>
      <c r="R29" s="32"/>
      <c r="S29" s="31"/>
      <c r="T29" s="27">
        <f t="shared" si="3"/>
        <v>0.05</v>
      </c>
      <c r="U29" s="20">
        <v>414548</v>
      </c>
      <c r="V29" s="20">
        <f t="shared" si="4"/>
        <v>3.27</v>
      </c>
      <c r="W29" s="38">
        <f t="shared" si="5"/>
        <v>3.27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9">
        <v>1292</v>
      </c>
      <c r="H30" s="19">
        <v>381010</v>
      </c>
      <c r="I30" s="24">
        <v>0</v>
      </c>
      <c r="J30" s="25">
        <v>173254</v>
      </c>
      <c r="K30" s="25">
        <v>9418</v>
      </c>
      <c r="L30" s="25">
        <v>0</v>
      </c>
      <c r="M30" s="25">
        <v>0</v>
      </c>
      <c r="N30" s="25">
        <f t="shared" si="2"/>
        <v>0.14000000000000001</v>
      </c>
      <c r="O30" s="31"/>
      <c r="P30" s="27">
        <v>207756</v>
      </c>
      <c r="Q30" s="27">
        <v>22814</v>
      </c>
      <c r="R30" s="32"/>
      <c r="S30" s="31"/>
      <c r="T30" s="27">
        <f t="shared" si="3"/>
        <v>0.06</v>
      </c>
      <c r="U30" s="20">
        <v>381010</v>
      </c>
      <c r="V30" s="20">
        <f t="shared" si="4"/>
        <v>3.39</v>
      </c>
      <c r="W30" s="38">
        <f t="shared" si="5"/>
        <v>3.39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9">
        <v>1340</v>
      </c>
      <c r="H31" s="19">
        <v>403192</v>
      </c>
      <c r="I31" s="24">
        <v>0</v>
      </c>
      <c r="J31" s="25">
        <v>172430</v>
      </c>
      <c r="K31" s="25">
        <v>8757</v>
      </c>
      <c r="L31" s="25">
        <v>0</v>
      </c>
      <c r="M31" s="25">
        <v>0</v>
      </c>
      <c r="N31" s="25">
        <f t="shared" si="2"/>
        <v>0.15</v>
      </c>
      <c r="O31" s="31"/>
      <c r="P31" s="27">
        <v>237594</v>
      </c>
      <c r="Q31" s="27">
        <v>26153</v>
      </c>
      <c r="R31" s="32"/>
      <c r="S31" s="31"/>
      <c r="T31" s="27">
        <f t="shared" si="3"/>
        <v>0.05</v>
      </c>
      <c r="U31" s="20">
        <v>410023</v>
      </c>
      <c r="V31" s="20">
        <f t="shared" si="4"/>
        <v>3.27</v>
      </c>
      <c r="W31" s="38">
        <f t="shared" si="5"/>
        <v>3.32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9">
        <v>334</v>
      </c>
      <c r="H32" s="19">
        <v>108679</v>
      </c>
      <c r="I32" s="24">
        <v>0</v>
      </c>
      <c r="J32" s="25">
        <v>39857</v>
      </c>
      <c r="K32" s="25">
        <v>1986</v>
      </c>
      <c r="L32" s="25">
        <v>0</v>
      </c>
      <c r="M32" s="25">
        <v>0</v>
      </c>
      <c r="N32" s="25">
        <f t="shared" si="2"/>
        <v>0.17</v>
      </c>
      <c r="O32" s="31"/>
      <c r="P32" s="27">
        <v>68822</v>
      </c>
      <c r="Q32" s="27">
        <v>7921</v>
      </c>
      <c r="R32" s="32"/>
      <c r="S32" s="31"/>
      <c r="T32" s="27">
        <f t="shared" si="3"/>
        <v>0.04</v>
      </c>
      <c r="U32" s="20">
        <v>108679</v>
      </c>
      <c r="V32" s="20">
        <f t="shared" si="4"/>
        <v>3.07</v>
      </c>
      <c r="W32" s="38">
        <f t="shared" si="5"/>
        <v>3.07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9">
        <v>0</v>
      </c>
      <c r="H33" s="19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31"/>
      <c r="P33" s="27">
        <v>0</v>
      </c>
      <c r="Q33" s="27">
        <v>0</v>
      </c>
      <c r="R33" s="33"/>
      <c r="S33" s="31"/>
      <c r="T33" s="27">
        <v>0</v>
      </c>
      <c r="U33" s="20">
        <v>0</v>
      </c>
      <c r="V33" s="20">
        <v>0</v>
      </c>
      <c r="W33" s="38">
        <v>0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9">
        <v>0</v>
      </c>
      <c r="H34" s="19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31"/>
      <c r="P34" s="27">
        <v>0</v>
      </c>
      <c r="Q34" s="27">
        <v>0</v>
      </c>
      <c r="R34" s="32"/>
      <c r="S34" s="31"/>
      <c r="T34" s="27">
        <v>0</v>
      </c>
      <c r="U34" s="20">
        <v>0</v>
      </c>
      <c r="V34" s="20">
        <v>0</v>
      </c>
      <c r="W34" s="38">
        <v>0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9">
        <v>0</v>
      </c>
      <c r="H35" s="19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31"/>
      <c r="P35" s="27">
        <v>0</v>
      </c>
      <c r="Q35" s="27">
        <v>0</v>
      </c>
      <c r="R35" s="32"/>
      <c r="S35" s="31"/>
      <c r="T35" s="27">
        <v>0</v>
      </c>
      <c r="U35" s="20">
        <v>0</v>
      </c>
      <c r="V35" s="20">
        <v>0</v>
      </c>
      <c r="W35" s="38">
        <v>0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9">
        <v>0</v>
      </c>
      <c r="H36" s="19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31"/>
      <c r="P36" s="27">
        <v>0</v>
      </c>
      <c r="Q36" s="27">
        <v>0</v>
      </c>
      <c r="R36" s="32"/>
      <c r="S36" s="31"/>
      <c r="T36" s="27">
        <v>0</v>
      </c>
      <c r="U36" s="20">
        <v>0</v>
      </c>
      <c r="V36" s="20">
        <v>0</v>
      </c>
      <c r="W36" s="38">
        <v>0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9">
        <v>0</v>
      </c>
      <c r="H37" s="19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31"/>
      <c r="P37" s="27">
        <v>0</v>
      </c>
      <c r="Q37" s="27">
        <v>0</v>
      </c>
      <c r="R37" s="32"/>
      <c r="S37" s="31"/>
      <c r="T37" s="27">
        <v>0</v>
      </c>
      <c r="U37" s="20">
        <v>0</v>
      </c>
      <c r="V37" s="20">
        <v>0</v>
      </c>
      <c r="W37" s="38">
        <v>0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9">
        <v>0</v>
      </c>
      <c r="H38" s="19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31"/>
      <c r="P38" s="27">
        <v>0</v>
      </c>
      <c r="Q38" s="27">
        <v>0</v>
      </c>
      <c r="R38" s="32"/>
      <c r="S38" s="31"/>
      <c r="T38" s="27">
        <v>0</v>
      </c>
      <c r="U38" s="20">
        <v>0</v>
      </c>
      <c r="V38" s="20">
        <v>0</v>
      </c>
      <c r="W38" s="38">
        <v>0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9">
        <v>0</v>
      </c>
      <c r="H39" s="19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31"/>
      <c r="P39" s="27">
        <v>0</v>
      </c>
      <c r="Q39" s="27">
        <v>0</v>
      </c>
      <c r="R39" s="32"/>
      <c r="S39" s="31"/>
      <c r="T39" s="27">
        <v>0</v>
      </c>
      <c r="U39" s="20">
        <v>0</v>
      </c>
      <c r="V39" s="20">
        <v>0</v>
      </c>
      <c r="W39" s="38">
        <v>0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9">
        <v>0</v>
      </c>
      <c r="H40" s="19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31"/>
      <c r="P40" s="27">
        <v>0</v>
      </c>
      <c r="Q40" s="27">
        <v>0</v>
      </c>
      <c r="R40" s="32"/>
      <c r="S40" s="31"/>
      <c r="T40" s="27">
        <v>0</v>
      </c>
      <c r="U40" s="20">
        <v>0</v>
      </c>
      <c r="V40" s="20">
        <v>0</v>
      </c>
      <c r="W40" s="38">
        <v>0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9">
        <v>0</v>
      </c>
      <c r="H41" s="19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31"/>
      <c r="P41" s="27">
        <v>0</v>
      </c>
      <c r="Q41" s="27">
        <v>0</v>
      </c>
      <c r="R41" s="32"/>
      <c r="S41" s="31"/>
      <c r="T41" s="27">
        <v>0</v>
      </c>
      <c r="U41" s="20">
        <v>0</v>
      </c>
      <c r="V41" s="20">
        <v>0</v>
      </c>
      <c r="W41" s="38">
        <v>0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9">
        <v>0</v>
      </c>
      <c r="H42" s="19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31"/>
      <c r="P42" s="27">
        <v>0</v>
      </c>
      <c r="Q42" s="27">
        <v>0</v>
      </c>
      <c r="R42" s="32"/>
      <c r="S42" s="31"/>
      <c r="T42" s="27">
        <v>0</v>
      </c>
      <c r="U42" s="20">
        <v>0</v>
      </c>
      <c r="V42" s="20">
        <v>0</v>
      </c>
      <c r="W42" s="38">
        <v>0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9">
        <v>0</v>
      </c>
      <c r="H43" s="19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31"/>
      <c r="P43" s="27">
        <v>0</v>
      </c>
      <c r="Q43" s="27">
        <v>0</v>
      </c>
      <c r="R43" s="32"/>
      <c r="S43" s="31"/>
      <c r="T43" s="27">
        <v>0</v>
      </c>
      <c r="U43" s="20">
        <v>0</v>
      </c>
      <c r="V43" s="20">
        <v>0</v>
      </c>
      <c r="W43" s="38">
        <v>0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9">
        <v>0</v>
      </c>
      <c r="H44" s="19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31"/>
      <c r="P44" s="27">
        <v>0</v>
      </c>
      <c r="Q44" s="27">
        <v>0</v>
      </c>
      <c r="R44" s="32"/>
      <c r="S44" s="31"/>
      <c r="T44" s="27">
        <v>0</v>
      </c>
      <c r="U44" s="20">
        <v>0</v>
      </c>
      <c r="V44" s="20">
        <v>0</v>
      </c>
      <c r="W44" s="38">
        <v>0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9">
        <v>0</v>
      </c>
      <c r="H45" s="19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31"/>
      <c r="P45" s="27">
        <v>0</v>
      </c>
      <c r="Q45" s="27">
        <v>0</v>
      </c>
      <c r="R45" s="32"/>
      <c r="S45" s="31"/>
      <c r="T45" s="27">
        <v>0</v>
      </c>
      <c r="U45" s="20">
        <v>0</v>
      </c>
      <c r="V45" s="20">
        <v>0</v>
      </c>
      <c r="W45" s="38">
        <v>0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9">
        <v>0</v>
      </c>
      <c r="H46" s="19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31"/>
      <c r="P46" s="27">
        <v>0</v>
      </c>
      <c r="Q46" s="27">
        <v>0</v>
      </c>
      <c r="R46" s="32"/>
      <c r="S46" s="31"/>
      <c r="T46" s="27">
        <v>0</v>
      </c>
      <c r="U46" s="20">
        <v>0</v>
      </c>
      <c r="V46" s="20">
        <v>0</v>
      </c>
      <c r="W46" s="38">
        <v>0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9">
        <v>0</v>
      </c>
      <c r="H47" s="19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31"/>
      <c r="P47" s="27">
        <v>0</v>
      </c>
      <c r="Q47" s="27">
        <v>0</v>
      </c>
      <c r="R47" s="32"/>
      <c r="S47" s="31"/>
      <c r="T47" s="27">
        <v>0</v>
      </c>
      <c r="U47" s="20">
        <v>0</v>
      </c>
      <c r="V47" s="20">
        <v>0</v>
      </c>
      <c r="W47" s="38">
        <v>0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9">
        <v>0</v>
      </c>
      <c r="H48" s="19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31"/>
      <c r="P48" s="27">
        <v>0</v>
      </c>
      <c r="Q48" s="27">
        <v>0</v>
      </c>
      <c r="R48" s="32"/>
      <c r="S48" s="31"/>
      <c r="T48" s="27">
        <v>0</v>
      </c>
      <c r="U48" s="20">
        <v>0</v>
      </c>
      <c r="V48" s="20">
        <v>0</v>
      </c>
      <c r="W48" s="38">
        <v>0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9">
        <v>0</v>
      </c>
      <c r="H49" s="19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31"/>
      <c r="P49" s="27">
        <v>0</v>
      </c>
      <c r="Q49" s="27">
        <v>0</v>
      </c>
      <c r="R49" s="32"/>
      <c r="S49" s="31"/>
      <c r="T49" s="27">
        <v>0</v>
      </c>
      <c r="U49" s="20">
        <v>0</v>
      </c>
      <c r="V49" s="20">
        <v>0</v>
      </c>
      <c r="W49" s="38">
        <v>0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9">
        <v>0</v>
      </c>
      <c r="H50" s="19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31"/>
      <c r="P50" s="27">
        <v>0</v>
      </c>
      <c r="Q50" s="27">
        <v>0</v>
      </c>
      <c r="R50" s="32"/>
      <c r="S50" s="31"/>
      <c r="T50" s="27">
        <v>0</v>
      </c>
      <c r="U50" s="20">
        <v>0</v>
      </c>
      <c r="V50" s="20">
        <v>0</v>
      </c>
      <c r="W50" s="38">
        <v>0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9">
        <v>0</v>
      </c>
      <c r="H51" s="19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31"/>
      <c r="P51" s="27">
        <v>0</v>
      </c>
      <c r="Q51" s="27">
        <v>0</v>
      </c>
      <c r="R51" s="32"/>
      <c r="S51" s="31"/>
      <c r="T51" s="27">
        <v>0</v>
      </c>
      <c r="U51" s="20">
        <v>0</v>
      </c>
      <c r="V51" s="20">
        <v>0</v>
      </c>
      <c r="W51" s="38">
        <v>0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9">
        <v>0</v>
      </c>
      <c r="H52" s="19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31"/>
      <c r="P52" s="27">
        <v>0</v>
      </c>
      <c r="Q52" s="27">
        <v>0</v>
      </c>
      <c r="R52" s="32"/>
      <c r="S52" s="31"/>
      <c r="T52" s="27">
        <v>0</v>
      </c>
      <c r="U52" s="20">
        <v>0</v>
      </c>
      <c r="V52" s="20">
        <v>0</v>
      </c>
      <c r="W52" s="38">
        <v>0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9">
        <v>0</v>
      </c>
      <c r="H53" s="19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31"/>
      <c r="P53" s="27">
        <v>0</v>
      </c>
      <c r="Q53" s="27">
        <v>0</v>
      </c>
      <c r="R53" s="32"/>
      <c r="S53" s="31"/>
      <c r="T53" s="27">
        <v>0</v>
      </c>
      <c r="U53" s="20">
        <v>0</v>
      </c>
      <c r="V53" s="20">
        <v>0</v>
      </c>
      <c r="W53" s="38">
        <v>0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9">
        <v>0</v>
      </c>
      <c r="H54" s="19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31"/>
      <c r="P54" s="27">
        <v>0</v>
      </c>
      <c r="Q54" s="27">
        <v>0</v>
      </c>
      <c r="R54" s="32"/>
      <c r="S54" s="31"/>
      <c r="T54" s="27">
        <v>0</v>
      </c>
      <c r="U54" s="20">
        <v>0</v>
      </c>
      <c r="V54" s="20">
        <v>0</v>
      </c>
      <c r="W54" s="38">
        <v>0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9">
        <v>0</v>
      </c>
      <c r="H55" s="19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31"/>
      <c r="P55" s="27">
        <v>0</v>
      </c>
      <c r="Q55" s="27">
        <v>0</v>
      </c>
      <c r="R55" s="32"/>
      <c r="S55" s="31"/>
      <c r="T55" s="27">
        <v>0</v>
      </c>
      <c r="U55" s="20">
        <v>0</v>
      </c>
      <c r="V55" s="20">
        <v>0</v>
      </c>
      <c r="W55" s="38">
        <v>0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9">
        <v>0</v>
      </c>
      <c r="H56" s="19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31"/>
      <c r="P56" s="27">
        <v>0</v>
      </c>
      <c r="Q56" s="27">
        <v>0</v>
      </c>
      <c r="R56" s="32"/>
      <c r="S56" s="31"/>
      <c r="T56" s="27">
        <v>0</v>
      </c>
      <c r="U56" s="20">
        <v>0</v>
      </c>
      <c r="V56" s="20">
        <v>0</v>
      </c>
      <c r="W56" s="38">
        <v>0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9">
        <v>0</v>
      </c>
      <c r="H57" s="19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31"/>
      <c r="P57" s="27">
        <v>0</v>
      </c>
      <c r="Q57" s="27">
        <v>0</v>
      </c>
      <c r="R57" s="32"/>
      <c r="S57" s="31"/>
      <c r="T57" s="27">
        <v>0</v>
      </c>
      <c r="U57" s="20">
        <v>0</v>
      </c>
      <c r="V57" s="20">
        <v>0</v>
      </c>
      <c r="W57" s="38">
        <v>0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9">
        <v>0</v>
      </c>
      <c r="H58" s="19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31"/>
      <c r="P58" s="27">
        <v>0</v>
      </c>
      <c r="Q58" s="27">
        <v>0</v>
      </c>
      <c r="R58" s="32"/>
      <c r="S58" s="31"/>
      <c r="T58" s="27">
        <v>0</v>
      </c>
      <c r="U58" s="20">
        <v>0</v>
      </c>
      <c r="V58" s="20">
        <v>0</v>
      </c>
      <c r="W58" s="38">
        <v>0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9">
        <v>0</v>
      </c>
      <c r="H59" s="19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31"/>
      <c r="P59" s="27">
        <v>0</v>
      </c>
      <c r="Q59" s="27">
        <v>0</v>
      </c>
      <c r="R59" s="32"/>
      <c r="S59" s="31"/>
      <c r="T59" s="27">
        <v>0</v>
      </c>
      <c r="U59" s="20">
        <v>0</v>
      </c>
      <c r="V59" s="20">
        <v>0</v>
      </c>
      <c r="W59" s="38">
        <v>0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9">
        <v>0</v>
      </c>
      <c r="H60" s="19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31"/>
      <c r="P60" s="27">
        <v>0</v>
      </c>
      <c r="Q60" s="27">
        <v>0</v>
      </c>
      <c r="R60" s="32"/>
      <c r="S60" s="31"/>
      <c r="T60" s="27">
        <v>0</v>
      </c>
      <c r="U60" s="20">
        <v>0</v>
      </c>
      <c r="V60" s="20">
        <v>0</v>
      </c>
      <c r="W60" s="38">
        <v>0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9">
        <v>0</v>
      </c>
      <c r="H61" s="19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31"/>
      <c r="P61" s="27">
        <v>0</v>
      </c>
      <c r="Q61" s="27">
        <v>0</v>
      </c>
      <c r="R61" s="32"/>
      <c r="S61" s="31"/>
      <c r="T61" s="27">
        <v>0</v>
      </c>
      <c r="U61" s="20">
        <v>0</v>
      </c>
      <c r="V61" s="20">
        <v>0</v>
      </c>
      <c r="W61" s="38">
        <v>0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9">
        <v>0</v>
      </c>
      <c r="H62" s="19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31"/>
      <c r="P62" s="27">
        <v>0</v>
      </c>
      <c r="Q62" s="27">
        <v>0</v>
      </c>
      <c r="R62" s="32"/>
      <c r="S62" s="31"/>
      <c r="T62" s="27">
        <v>0</v>
      </c>
      <c r="U62" s="20">
        <v>0</v>
      </c>
      <c r="V62" s="20">
        <v>0</v>
      </c>
      <c r="W62" s="38">
        <v>0</v>
      </c>
    </row>
    <row r="63" spans="1:23" x14ac:dyDescent="0.35">
      <c r="A63" s="36"/>
      <c r="B63" s="36"/>
      <c r="C63" s="36"/>
      <c r="D63" s="36"/>
      <c r="E63" s="36"/>
      <c r="F63" s="36"/>
      <c r="G63" s="35">
        <f t="shared" ref="G63:L63" si="6">ROUND(AVERAGE(G2:G62),2)</f>
        <v>619.98</v>
      </c>
      <c r="H63" s="35">
        <f t="shared" si="6"/>
        <v>225974.92</v>
      </c>
      <c r="I63" s="35">
        <f t="shared" si="6"/>
        <v>0</v>
      </c>
      <c r="J63" s="35">
        <f t="shared" si="6"/>
        <v>89234.75</v>
      </c>
      <c r="K63" s="36">
        <f t="shared" si="6"/>
        <v>5087.43</v>
      </c>
      <c r="L63" s="36">
        <f t="shared" si="6"/>
        <v>0</v>
      </c>
      <c r="M63" s="36">
        <f>ROUND(AVERAGE(M2:M62),6)</f>
        <v>0</v>
      </c>
      <c r="N63" s="36">
        <f>ROUND(AVERAGE(N2:N62),6)</f>
        <v>6.3934000000000005E-2</v>
      </c>
      <c r="O63" s="37"/>
      <c r="P63" s="36">
        <f>ROUND(AVERAGE(P2:P62),2)</f>
        <v>140709.59</v>
      </c>
      <c r="Q63" s="36">
        <f>ROUND(AVERAGE(Q2:Q62),2)</f>
        <v>16259.57</v>
      </c>
      <c r="R63" s="37"/>
      <c r="S63" s="37"/>
      <c r="T63" s="36">
        <f>ROUND(AVERAGE(T2:T62),2)</f>
        <v>0.02</v>
      </c>
      <c r="U63" s="36">
        <f>ROUND(AVERAGE(U2:U62),2)</f>
        <v>229944.26</v>
      </c>
      <c r="V63" s="36">
        <f>ROUND(AVERAGE(V2:V62),2)</f>
        <v>1.38</v>
      </c>
      <c r="W63" s="36">
        <f>ROUND(AVERAGE(W2:W62),2)</f>
        <v>1.4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6640-9CF4-41BE-8980-6B94F0C6B5B2}">
  <dimension ref="A1:W63"/>
  <sheetViews>
    <sheetView topLeftCell="I1" zoomScale="74" zoomScaleNormal="74" workbookViewId="0">
      <pane ySplit="1" topLeftCell="A5" activePane="bottomLeft" state="frozen"/>
      <selection pane="bottomLeft" activeCell="V1" sqref="V1:V1048576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0</v>
      </c>
      <c r="H2" s="19">
        <v>222971</v>
      </c>
      <c r="I2" s="24">
        <v>0</v>
      </c>
      <c r="J2" s="25">
        <v>68181</v>
      </c>
      <c r="K2" s="25">
        <v>0</v>
      </c>
      <c r="L2" s="25">
        <v>0</v>
      </c>
      <c r="M2" s="25">
        <v>0</v>
      </c>
      <c r="N2" s="25">
        <v>0</v>
      </c>
      <c r="O2" s="31"/>
      <c r="P2" s="27">
        <v>156747</v>
      </c>
      <c r="Q2" s="27">
        <v>0</v>
      </c>
      <c r="R2" s="32"/>
      <c r="S2" s="31"/>
      <c r="T2" s="27">
        <v>0</v>
      </c>
      <c r="U2" s="20">
        <v>224928</v>
      </c>
      <c r="V2" s="20">
        <f>ROUND((G2/U2)*1000,2)</f>
        <v>0</v>
      </c>
      <c r="W2" s="38">
        <f>ROUND((G2/H2)*1000,2)</f>
        <v>0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9">
        <v>0</v>
      </c>
      <c r="H3" s="19">
        <v>1026111</v>
      </c>
      <c r="I3" s="24">
        <v>0</v>
      </c>
      <c r="J3" s="25">
        <v>351451</v>
      </c>
      <c r="K3" s="25">
        <v>0</v>
      </c>
      <c r="L3" s="25">
        <v>0</v>
      </c>
      <c r="M3" s="25">
        <v>0</v>
      </c>
      <c r="N3" s="25">
        <v>0</v>
      </c>
      <c r="O3" s="31"/>
      <c r="P3" s="27">
        <v>703042</v>
      </c>
      <c r="Q3" s="27">
        <v>0</v>
      </c>
      <c r="R3" s="32"/>
      <c r="S3" s="31"/>
      <c r="T3" s="27">
        <v>0</v>
      </c>
      <c r="U3" s="20">
        <v>1054492</v>
      </c>
      <c r="V3" s="20">
        <f t="shared" ref="V3:V32" si="2">ROUND((G3/U3)*1000,2)</f>
        <v>0</v>
      </c>
      <c r="W3" s="38">
        <f t="shared" ref="W3:W32" si="3">ROUND((G3/H3)*1000,2)</f>
        <v>0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9">
        <v>0</v>
      </c>
      <c r="H4" s="19">
        <v>1867964</v>
      </c>
      <c r="I4" s="24">
        <v>0</v>
      </c>
      <c r="J4" s="25">
        <v>727849</v>
      </c>
      <c r="K4" s="25">
        <v>0</v>
      </c>
      <c r="L4" s="25">
        <v>0</v>
      </c>
      <c r="M4" s="25">
        <v>0</v>
      </c>
      <c r="N4" s="25">
        <v>0</v>
      </c>
      <c r="O4" s="31"/>
      <c r="P4" s="27">
        <v>1233313</v>
      </c>
      <c r="Q4" s="27">
        <v>0</v>
      </c>
      <c r="R4" s="32"/>
      <c r="S4" s="31"/>
      <c r="T4" s="27">
        <v>0</v>
      </c>
      <c r="U4" s="20">
        <v>1961160</v>
      </c>
      <c r="V4" s="20">
        <f t="shared" si="2"/>
        <v>0</v>
      </c>
      <c r="W4" s="38">
        <f t="shared" si="3"/>
        <v>0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9">
        <v>0</v>
      </c>
      <c r="H5" s="19">
        <v>1761236</v>
      </c>
      <c r="I5" s="24">
        <v>0</v>
      </c>
      <c r="J5" s="25">
        <v>686492</v>
      </c>
      <c r="K5" s="25">
        <v>0</v>
      </c>
      <c r="L5" s="25">
        <v>0</v>
      </c>
      <c r="M5" s="25">
        <v>0</v>
      </c>
      <c r="N5" s="25">
        <v>0</v>
      </c>
      <c r="O5" s="31"/>
      <c r="P5" s="27">
        <v>1126807</v>
      </c>
      <c r="Q5" s="27">
        <v>0</v>
      </c>
      <c r="R5" s="32"/>
      <c r="S5" s="31"/>
      <c r="T5" s="27">
        <v>0</v>
      </c>
      <c r="U5" s="20">
        <v>1813298</v>
      </c>
      <c r="V5" s="20">
        <f t="shared" si="2"/>
        <v>0</v>
      </c>
      <c r="W5" s="38">
        <f t="shared" si="3"/>
        <v>0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9">
        <v>0</v>
      </c>
      <c r="H6" s="19">
        <v>1641015</v>
      </c>
      <c r="I6" s="24">
        <v>0</v>
      </c>
      <c r="J6" s="25">
        <v>601821</v>
      </c>
      <c r="K6" s="25">
        <v>0</v>
      </c>
      <c r="L6" s="25">
        <v>0</v>
      </c>
      <c r="M6" s="25">
        <v>0</v>
      </c>
      <c r="N6" s="25">
        <v>0</v>
      </c>
      <c r="O6" s="31"/>
      <c r="P6" s="27">
        <v>1062039</v>
      </c>
      <c r="Q6" s="27">
        <v>0</v>
      </c>
      <c r="R6" s="32"/>
      <c r="S6" s="31"/>
      <c r="T6" s="27">
        <v>0</v>
      </c>
      <c r="U6" s="20">
        <v>1663860</v>
      </c>
      <c r="V6" s="20">
        <f t="shared" si="2"/>
        <v>0</v>
      </c>
      <c r="W6" s="38">
        <f t="shared" si="3"/>
        <v>0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9">
        <v>0</v>
      </c>
      <c r="H7" s="19">
        <v>1736889</v>
      </c>
      <c r="I7" s="24">
        <v>0</v>
      </c>
      <c r="J7" s="25">
        <v>487909</v>
      </c>
      <c r="K7" s="25">
        <v>0</v>
      </c>
      <c r="L7" s="25">
        <v>0</v>
      </c>
      <c r="M7" s="25">
        <v>0</v>
      </c>
      <c r="N7" s="25">
        <v>0</v>
      </c>
      <c r="O7" s="31"/>
      <c r="P7" s="27">
        <v>1268962</v>
      </c>
      <c r="Q7" s="27">
        <v>0</v>
      </c>
      <c r="R7" s="32"/>
      <c r="S7" s="31"/>
      <c r="T7" s="27">
        <v>0</v>
      </c>
      <c r="U7" s="20">
        <v>1756871</v>
      </c>
      <c r="V7" s="20">
        <f t="shared" si="2"/>
        <v>0</v>
      </c>
      <c r="W7" s="38">
        <f t="shared" si="3"/>
        <v>0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9">
        <v>0</v>
      </c>
      <c r="H8" s="19">
        <v>1652007</v>
      </c>
      <c r="I8" s="24">
        <v>0</v>
      </c>
      <c r="J8" s="25">
        <v>630873</v>
      </c>
      <c r="K8" s="25">
        <v>0</v>
      </c>
      <c r="L8" s="25">
        <v>0</v>
      </c>
      <c r="M8" s="25">
        <v>0</v>
      </c>
      <c r="N8" s="25">
        <v>0</v>
      </c>
      <c r="O8" s="31"/>
      <c r="P8" s="27">
        <v>1043587</v>
      </c>
      <c r="Q8" s="27">
        <v>0</v>
      </c>
      <c r="R8" s="32"/>
      <c r="S8" s="31"/>
      <c r="T8" s="27">
        <v>0</v>
      </c>
      <c r="U8" s="20">
        <v>1674460</v>
      </c>
      <c r="V8" s="20">
        <f t="shared" si="2"/>
        <v>0</v>
      </c>
      <c r="W8" s="38">
        <f t="shared" si="3"/>
        <v>0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9">
        <v>0</v>
      </c>
      <c r="H9" s="19">
        <v>1550901</v>
      </c>
      <c r="I9" s="24">
        <v>0</v>
      </c>
      <c r="J9" s="25">
        <v>667197</v>
      </c>
      <c r="K9" s="25">
        <v>0</v>
      </c>
      <c r="L9" s="25">
        <v>0</v>
      </c>
      <c r="M9" s="25">
        <v>0</v>
      </c>
      <c r="N9" s="25">
        <v>0</v>
      </c>
      <c r="O9" s="31"/>
      <c r="P9" s="27">
        <v>896312</v>
      </c>
      <c r="Q9" s="27">
        <v>0</v>
      </c>
      <c r="R9" s="32"/>
      <c r="S9" s="31"/>
      <c r="T9" s="27">
        <v>0</v>
      </c>
      <c r="U9" s="20">
        <v>1563508</v>
      </c>
      <c r="V9" s="20">
        <f t="shared" si="2"/>
        <v>0</v>
      </c>
      <c r="W9" s="38">
        <f t="shared" si="3"/>
        <v>0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9">
        <v>0</v>
      </c>
      <c r="H10" s="19">
        <v>1658373</v>
      </c>
      <c r="I10" s="24">
        <v>0</v>
      </c>
      <c r="J10" s="25">
        <v>759178</v>
      </c>
      <c r="K10" s="25">
        <v>0</v>
      </c>
      <c r="L10" s="25">
        <v>0</v>
      </c>
      <c r="M10" s="25">
        <v>0</v>
      </c>
      <c r="N10" s="25">
        <v>0</v>
      </c>
      <c r="O10" s="31"/>
      <c r="P10" s="27">
        <v>910737</v>
      </c>
      <c r="Q10" s="27">
        <v>0</v>
      </c>
      <c r="R10" s="32"/>
      <c r="S10" s="31"/>
      <c r="T10" s="27">
        <v>0</v>
      </c>
      <c r="U10" s="20">
        <v>1669915</v>
      </c>
      <c r="V10" s="20">
        <f t="shared" si="2"/>
        <v>0</v>
      </c>
      <c r="W10" s="38">
        <f t="shared" si="3"/>
        <v>0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9">
        <v>0</v>
      </c>
      <c r="H11" s="19">
        <v>1806360</v>
      </c>
      <c r="I11" s="24">
        <v>0</v>
      </c>
      <c r="J11" s="25">
        <v>877483</v>
      </c>
      <c r="K11" s="25">
        <v>0</v>
      </c>
      <c r="L11" s="25">
        <v>0</v>
      </c>
      <c r="M11" s="25">
        <v>0</v>
      </c>
      <c r="N11" s="25">
        <v>0</v>
      </c>
      <c r="O11" s="31"/>
      <c r="P11" s="27">
        <v>976473</v>
      </c>
      <c r="Q11" s="27">
        <v>0</v>
      </c>
      <c r="R11" s="32"/>
      <c r="S11" s="31"/>
      <c r="T11" s="27">
        <v>0</v>
      </c>
      <c r="U11" s="20">
        <v>1853956</v>
      </c>
      <c r="V11" s="20">
        <f t="shared" si="2"/>
        <v>0</v>
      </c>
      <c r="W11" s="38">
        <f t="shared" si="3"/>
        <v>0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9">
        <v>0</v>
      </c>
      <c r="H12" s="19">
        <v>1786304</v>
      </c>
      <c r="I12" s="24">
        <v>0</v>
      </c>
      <c r="J12" s="25">
        <v>808940</v>
      </c>
      <c r="K12" s="25">
        <v>0</v>
      </c>
      <c r="L12" s="25">
        <v>0</v>
      </c>
      <c r="M12" s="25">
        <v>0</v>
      </c>
      <c r="N12" s="25">
        <v>0</v>
      </c>
      <c r="O12" s="31"/>
      <c r="P12" s="27">
        <v>1012318</v>
      </c>
      <c r="Q12" s="27">
        <v>0</v>
      </c>
      <c r="R12" s="32"/>
      <c r="S12" s="31"/>
      <c r="T12" s="27">
        <v>0</v>
      </c>
      <c r="U12" s="20">
        <v>1821257</v>
      </c>
      <c r="V12" s="20">
        <f t="shared" si="2"/>
        <v>0</v>
      </c>
      <c r="W12" s="38">
        <f t="shared" si="3"/>
        <v>0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9">
        <v>0</v>
      </c>
      <c r="H13" s="19">
        <v>1647856</v>
      </c>
      <c r="I13" s="24">
        <v>0</v>
      </c>
      <c r="J13" s="25">
        <v>717450</v>
      </c>
      <c r="K13" s="25">
        <v>0</v>
      </c>
      <c r="L13" s="25">
        <v>0</v>
      </c>
      <c r="M13" s="25">
        <v>0</v>
      </c>
      <c r="N13" s="25">
        <v>0</v>
      </c>
      <c r="O13" s="31"/>
      <c r="P13" s="27">
        <v>955490</v>
      </c>
      <c r="Q13" s="27">
        <v>0</v>
      </c>
      <c r="R13" s="32"/>
      <c r="S13" s="31"/>
      <c r="T13" s="27">
        <v>0</v>
      </c>
      <c r="U13" s="20">
        <v>1672939</v>
      </c>
      <c r="V13" s="20">
        <f t="shared" si="2"/>
        <v>0</v>
      </c>
      <c r="W13" s="38">
        <f t="shared" si="3"/>
        <v>0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9">
        <v>0</v>
      </c>
      <c r="H14" s="19">
        <v>1601061</v>
      </c>
      <c r="I14" s="24">
        <v>0</v>
      </c>
      <c r="J14" s="25">
        <v>605051</v>
      </c>
      <c r="K14" s="25">
        <v>0</v>
      </c>
      <c r="L14" s="25">
        <v>0</v>
      </c>
      <c r="M14" s="25">
        <v>0</v>
      </c>
      <c r="N14" s="25">
        <v>0</v>
      </c>
      <c r="O14" s="31"/>
      <c r="P14" s="27">
        <v>1027928</v>
      </c>
      <c r="Q14" s="27">
        <v>0</v>
      </c>
      <c r="R14" s="32"/>
      <c r="S14" s="31"/>
      <c r="T14" s="27">
        <v>0</v>
      </c>
      <c r="U14" s="20">
        <v>1632978</v>
      </c>
      <c r="V14" s="20">
        <f t="shared" si="2"/>
        <v>0</v>
      </c>
      <c r="W14" s="38">
        <f t="shared" si="3"/>
        <v>0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9">
        <v>0</v>
      </c>
      <c r="H15" s="19">
        <v>1618137</v>
      </c>
      <c r="I15" s="24">
        <v>0</v>
      </c>
      <c r="J15" s="25">
        <v>609641</v>
      </c>
      <c r="K15" s="25">
        <v>0</v>
      </c>
      <c r="L15" s="25">
        <v>0</v>
      </c>
      <c r="M15" s="25">
        <v>0</v>
      </c>
      <c r="N15" s="25">
        <v>0</v>
      </c>
      <c r="O15" s="31"/>
      <c r="P15" s="27">
        <v>1027951</v>
      </c>
      <c r="Q15" s="27">
        <v>0</v>
      </c>
      <c r="R15" s="32"/>
      <c r="S15" s="31"/>
      <c r="T15" s="27">
        <v>0</v>
      </c>
      <c r="U15" s="20">
        <v>1637592</v>
      </c>
      <c r="V15" s="20">
        <f t="shared" si="2"/>
        <v>0</v>
      </c>
      <c r="W15" s="38">
        <f t="shared" si="3"/>
        <v>0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9">
        <v>0</v>
      </c>
      <c r="H16" s="19">
        <v>1651054</v>
      </c>
      <c r="I16" s="24">
        <v>0</v>
      </c>
      <c r="J16" s="25">
        <v>615500</v>
      </c>
      <c r="K16" s="25">
        <v>0</v>
      </c>
      <c r="L16" s="25">
        <v>0</v>
      </c>
      <c r="M16" s="25">
        <v>0</v>
      </c>
      <c r="N16" s="25">
        <v>0</v>
      </c>
      <c r="O16" s="31"/>
      <c r="P16" s="27">
        <v>1063176</v>
      </c>
      <c r="Q16" s="27">
        <v>0</v>
      </c>
      <c r="R16" s="32"/>
      <c r="S16" s="31"/>
      <c r="T16" s="27">
        <v>0</v>
      </c>
      <c r="U16" s="20">
        <v>1678676</v>
      </c>
      <c r="V16" s="20">
        <f t="shared" si="2"/>
        <v>0</v>
      </c>
      <c r="W16" s="38">
        <f t="shared" si="3"/>
        <v>0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9">
        <v>0</v>
      </c>
      <c r="H17" s="19">
        <v>1501080</v>
      </c>
      <c r="I17" s="24">
        <v>0</v>
      </c>
      <c r="J17" s="25">
        <v>642184</v>
      </c>
      <c r="K17" s="25">
        <v>0</v>
      </c>
      <c r="L17" s="25">
        <v>0</v>
      </c>
      <c r="M17" s="25">
        <v>0</v>
      </c>
      <c r="N17" s="25">
        <v>0</v>
      </c>
      <c r="O17" s="31"/>
      <c r="P17" s="27">
        <v>881364</v>
      </c>
      <c r="Q17" s="27">
        <v>0</v>
      </c>
      <c r="R17" s="32"/>
      <c r="S17" s="31"/>
      <c r="T17" s="27">
        <v>0</v>
      </c>
      <c r="U17" s="20">
        <v>1523548</v>
      </c>
      <c r="V17" s="20">
        <f t="shared" si="2"/>
        <v>0</v>
      </c>
      <c r="W17" s="38">
        <f t="shared" si="3"/>
        <v>0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9">
        <v>0</v>
      </c>
      <c r="H18" s="19">
        <v>1732195</v>
      </c>
      <c r="I18" s="24">
        <v>0</v>
      </c>
      <c r="J18" s="25">
        <v>754291</v>
      </c>
      <c r="K18" s="25">
        <v>0</v>
      </c>
      <c r="L18" s="25">
        <v>0</v>
      </c>
      <c r="M18" s="25">
        <v>0</v>
      </c>
      <c r="N18" s="25">
        <v>0</v>
      </c>
      <c r="O18" s="31"/>
      <c r="P18" s="27">
        <v>983974</v>
      </c>
      <c r="Q18" s="27">
        <v>0</v>
      </c>
      <c r="R18" s="32"/>
      <c r="S18" s="31"/>
      <c r="T18" s="27">
        <v>0</v>
      </c>
      <c r="U18" s="20">
        <v>1738265</v>
      </c>
      <c r="V18" s="20">
        <f t="shared" si="2"/>
        <v>0</v>
      </c>
      <c r="W18" s="38">
        <f t="shared" si="3"/>
        <v>0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9">
        <v>0</v>
      </c>
      <c r="H19" s="19">
        <v>1830722</v>
      </c>
      <c r="I19" s="24">
        <v>0</v>
      </c>
      <c r="J19" s="25">
        <v>730664</v>
      </c>
      <c r="K19" s="25">
        <v>0</v>
      </c>
      <c r="L19" s="25">
        <v>0</v>
      </c>
      <c r="M19" s="25">
        <v>0</v>
      </c>
      <c r="N19" s="25">
        <v>0</v>
      </c>
      <c r="O19" s="31"/>
      <c r="P19" s="27">
        <v>1151518</v>
      </c>
      <c r="Q19" s="27">
        <v>0</v>
      </c>
      <c r="R19" s="32"/>
      <c r="S19" s="31"/>
      <c r="T19" s="27">
        <v>0</v>
      </c>
      <c r="U19" s="20">
        <v>1882182</v>
      </c>
      <c r="V19" s="20">
        <f t="shared" si="2"/>
        <v>0</v>
      </c>
      <c r="W19" s="38">
        <f t="shared" si="3"/>
        <v>0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9">
        <v>0</v>
      </c>
      <c r="H20" s="19">
        <v>1298115</v>
      </c>
      <c r="I20" s="24">
        <v>0</v>
      </c>
      <c r="J20" s="25">
        <v>525015</v>
      </c>
      <c r="K20" s="25">
        <v>0</v>
      </c>
      <c r="L20" s="25">
        <v>0</v>
      </c>
      <c r="M20" s="25">
        <v>0</v>
      </c>
      <c r="N20" s="25">
        <v>0</v>
      </c>
      <c r="O20" s="31"/>
      <c r="P20" s="27">
        <v>799602</v>
      </c>
      <c r="Q20" s="27">
        <v>0</v>
      </c>
      <c r="R20" s="32"/>
      <c r="S20" s="31"/>
      <c r="T20" s="27">
        <v>0</v>
      </c>
      <c r="U20" s="20">
        <v>1324616</v>
      </c>
      <c r="V20" s="20">
        <f t="shared" si="2"/>
        <v>0</v>
      </c>
      <c r="W20" s="38">
        <f t="shared" si="3"/>
        <v>0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9">
        <v>0</v>
      </c>
      <c r="H21" s="19">
        <v>1534111</v>
      </c>
      <c r="I21" s="24">
        <v>0</v>
      </c>
      <c r="J21" s="25">
        <v>697302</v>
      </c>
      <c r="K21" s="25">
        <v>0</v>
      </c>
      <c r="L21" s="25">
        <v>0</v>
      </c>
      <c r="M21" s="25">
        <v>0</v>
      </c>
      <c r="N21" s="25">
        <v>0</v>
      </c>
      <c r="O21" s="31"/>
      <c r="P21" s="27">
        <v>862700</v>
      </c>
      <c r="Q21" s="27">
        <v>0</v>
      </c>
      <c r="R21" s="32"/>
      <c r="S21" s="31"/>
      <c r="T21" s="27">
        <v>0</v>
      </c>
      <c r="U21" s="20">
        <v>1560002</v>
      </c>
      <c r="V21" s="20">
        <f t="shared" si="2"/>
        <v>0</v>
      </c>
      <c r="W21" s="38">
        <f t="shared" si="3"/>
        <v>0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9">
        <v>0</v>
      </c>
      <c r="H22" s="19">
        <v>1561691</v>
      </c>
      <c r="I22" s="24">
        <v>0</v>
      </c>
      <c r="J22" s="25">
        <v>690277</v>
      </c>
      <c r="K22" s="25">
        <v>0</v>
      </c>
      <c r="L22" s="25">
        <v>0</v>
      </c>
      <c r="M22" s="25">
        <v>0</v>
      </c>
      <c r="N22" s="25">
        <v>0</v>
      </c>
      <c r="O22" s="31"/>
      <c r="P22" s="27">
        <v>871414</v>
      </c>
      <c r="Q22" s="27">
        <v>0</v>
      </c>
      <c r="R22" s="32"/>
      <c r="S22" s="31"/>
      <c r="T22" s="27">
        <v>0</v>
      </c>
      <c r="U22" s="20">
        <v>1561691</v>
      </c>
      <c r="V22" s="20">
        <f t="shared" si="2"/>
        <v>0</v>
      </c>
      <c r="W22" s="38">
        <f t="shared" si="3"/>
        <v>0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9">
        <v>0</v>
      </c>
      <c r="H23" s="19">
        <v>1435431</v>
      </c>
      <c r="I23" s="24">
        <v>0</v>
      </c>
      <c r="J23" s="25">
        <v>662707</v>
      </c>
      <c r="K23" s="25">
        <v>0</v>
      </c>
      <c r="L23" s="25">
        <v>0</v>
      </c>
      <c r="M23" s="25">
        <v>0</v>
      </c>
      <c r="N23" s="25">
        <v>0</v>
      </c>
      <c r="O23" s="31"/>
      <c r="P23" s="27">
        <v>785723</v>
      </c>
      <c r="Q23" s="27">
        <v>0</v>
      </c>
      <c r="R23" s="32"/>
      <c r="S23" s="31"/>
      <c r="T23" s="27">
        <v>0</v>
      </c>
      <c r="U23" s="20">
        <v>1448430</v>
      </c>
      <c r="V23" s="20">
        <f t="shared" si="2"/>
        <v>0</v>
      </c>
      <c r="W23" s="38">
        <f t="shared" si="3"/>
        <v>0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9">
        <v>0</v>
      </c>
      <c r="H24" s="19">
        <v>977979</v>
      </c>
      <c r="I24" s="24">
        <v>0</v>
      </c>
      <c r="J24" s="25">
        <v>308653</v>
      </c>
      <c r="K24" s="25">
        <v>0</v>
      </c>
      <c r="L24" s="25">
        <v>0</v>
      </c>
      <c r="M24" s="25">
        <v>0</v>
      </c>
      <c r="N24" s="25">
        <v>0</v>
      </c>
      <c r="O24" s="31"/>
      <c r="P24" s="27">
        <v>683837</v>
      </c>
      <c r="Q24" s="27">
        <v>0</v>
      </c>
      <c r="R24" s="32"/>
      <c r="S24" s="31"/>
      <c r="T24" s="27">
        <v>0</v>
      </c>
      <c r="U24" s="20">
        <v>992490</v>
      </c>
      <c r="V24" s="20">
        <f t="shared" si="2"/>
        <v>0</v>
      </c>
      <c r="W24" s="38">
        <f t="shared" si="3"/>
        <v>0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9">
        <v>0</v>
      </c>
      <c r="H25" s="19">
        <v>1376523</v>
      </c>
      <c r="I25" s="24">
        <v>0</v>
      </c>
      <c r="J25" s="25">
        <v>623854</v>
      </c>
      <c r="K25" s="25">
        <v>0</v>
      </c>
      <c r="L25" s="25">
        <v>0</v>
      </c>
      <c r="M25" s="25">
        <v>0</v>
      </c>
      <c r="N25" s="25">
        <v>0</v>
      </c>
      <c r="O25" s="31"/>
      <c r="P25" s="27">
        <v>776975</v>
      </c>
      <c r="Q25" s="27">
        <v>0</v>
      </c>
      <c r="R25" s="32"/>
      <c r="S25" s="31"/>
      <c r="T25" s="27">
        <v>0</v>
      </c>
      <c r="U25" s="20">
        <v>1400829</v>
      </c>
      <c r="V25" s="20">
        <f t="shared" si="2"/>
        <v>0</v>
      </c>
      <c r="W25" s="38">
        <f t="shared" si="3"/>
        <v>0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9">
        <v>0</v>
      </c>
      <c r="H26" s="19">
        <v>1418541</v>
      </c>
      <c r="I26" s="24">
        <v>0</v>
      </c>
      <c r="J26" s="25">
        <v>604600</v>
      </c>
      <c r="K26" s="25">
        <v>0</v>
      </c>
      <c r="L26" s="25">
        <v>0</v>
      </c>
      <c r="M26" s="25">
        <v>0</v>
      </c>
      <c r="N26" s="25">
        <v>0</v>
      </c>
      <c r="O26" s="31"/>
      <c r="P26" s="27">
        <v>815309</v>
      </c>
      <c r="Q26" s="27">
        <v>0</v>
      </c>
      <c r="R26" s="32"/>
      <c r="S26" s="31"/>
      <c r="T26" s="27">
        <v>0</v>
      </c>
      <c r="U26" s="20">
        <v>1419909</v>
      </c>
      <c r="V26" s="20">
        <f t="shared" si="2"/>
        <v>0</v>
      </c>
      <c r="W26" s="38">
        <f t="shared" si="3"/>
        <v>0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9">
        <v>0</v>
      </c>
      <c r="H27" s="19">
        <v>1094976</v>
      </c>
      <c r="I27" s="24">
        <v>0</v>
      </c>
      <c r="J27" s="25">
        <v>418171</v>
      </c>
      <c r="K27" s="25">
        <v>0</v>
      </c>
      <c r="L27" s="25">
        <v>0</v>
      </c>
      <c r="M27" s="25">
        <v>0</v>
      </c>
      <c r="N27" s="25">
        <v>0</v>
      </c>
      <c r="O27" s="31"/>
      <c r="P27" s="27">
        <v>703394</v>
      </c>
      <c r="Q27" s="27">
        <v>0</v>
      </c>
      <c r="R27" s="32"/>
      <c r="S27" s="31"/>
      <c r="T27" s="27">
        <v>0</v>
      </c>
      <c r="U27" s="20">
        <v>1121565</v>
      </c>
      <c r="V27" s="20">
        <f t="shared" si="2"/>
        <v>0</v>
      </c>
      <c r="W27" s="38">
        <f t="shared" si="3"/>
        <v>0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9">
        <v>0</v>
      </c>
      <c r="H28" s="19">
        <v>1188175</v>
      </c>
      <c r="I28" s="24">
        <v>0</v>
      </c>
      <c r="J28" s="25">
        <v>463101</v>
      </c>
      <c r="K28" s="25">
        <v>0</v>
      </c>
      <c r="L28" s="25">
        <v>0</v>
      </c>
      <c r="M28" s="25">
        <v>0</v>
      </c>
      <c r="N28" s="25">
        <v>0</v>
      </c>
      <c r="O28" s="31"/>
      <c r="P28" s="27">
        <v>725853</v>
      </c>
      <c r="Q28" s="27">
        <v>0</v>
      </c>
      <c r="R28" s="32"/>
      <c r="S28" s="31"/>
      <c r="T28" s="27">
        <v>0</v>
      </c>
      <c r="U28" s="20">
        <v>1188954</v>
      </c>
      <c r="V28" s="20">
        <f t="shared" si="2"/>
        <v>0</v>
      </c>
      <c r="W28" s="38">
        <f t="shared" si="3"/>
        <v>0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9">
        <v>0</v>
      </c>
      <c r="H29" s="19">
        <v>1055446</v>
      </c>
      <c r="I29" s="24">
        <v>0</v>
      </c>
      <c r="J29" s="25">
        <v>428539</v>
      </c>
      <c r="K29" s="25">
        <v>0</v>
      </c>
      <c r="L29" s="25">
        <v>0</v>
      </c>
      <c r="M29" s="25">
        <v>0</v>
      </c>
      <c r="N29" s="25">
        <v>0</v>
      </c>
      <c r="O29" s="31"/>
      <c r="P29" s="27">
        <v>628528</v>
      </c>
      <c r="Q29" s="27">
        <v>0</v>
      </c>
      <c r="R29" s="32"/>
      <c r="S29" s="31"/>
      <c r="T29" s="27">
        <v>0</v>
      </c>
      <c r="U29" s="20">
        <v>1057067</v>
      </c>
      <c r="V29" s="20">
        <f t="shared" si="2"/>
        <v>0</v>
      </c>
      <c r="W29" s="38">
        <f t="shared" si="3"/>
        <v>0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9">
        <v>0</v>
      </c>
      <c r="H30" s="19">
        <v>1006654</v>
      </c>
      <c r="I30" s="24">
        <v>0</v>
      </c>
      <c r="J30" s="25">
        <v>525134</v>
      </c>
      <c r="K30" s="25">
        <v>0</v>
      </c>
      <c r="L30" s="25">
        <v>0</v>
      </c>
      <c r="M30" s="25">
        <v>0</v>
      </c>
      <c r="N30" s="25">
        <v>0</v>
      </c>
      <c r="O30" s="31"/>
      <c r="P30" s="27">
        <v>495417</v>
      </c>
      <c r="Q30" s="27">
        <v>0</v>
      </c>
      <c r="R30" s="32"/>
      <c r="S30" s="31"/>
      <c r="T30" s="27">
        <v>0</v>
      </c>
      <c r="U30" s="20">
        <v>1020551</v>
      </c>
      <c r="V30" s="20">
        <f t="shared" si="2"/>
        <v>0</v>
      </c>
      <c r="W30" s="38">
        <f t="shared" si="3"/>
        <v>0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9">
        <v>0</v>
      </c>
      <c r="H31" s="19">
        <v>1149665</v>
      </c>
      <c r="I31" s="24">
        <v>0</v>
      </c>
      <c r="J31" s="25">
        <v>509841</v>
      </c>
      <c r="K31" s="25">
        <v>0</v>
      </c>
      <c r="L31" s="25">
        <v>0</v>
      </c>
      <c r="M31" s="25">
        <v>0</v>
      </c>
      <c r="N31" s="25">
        <v>0</v>
      </c>
      <c r="O31" s="31"/>
      <c r="P31" s="27">
        <v>653919</v>
      </c>
      <c r="Q31" s="27">
        <v>0</v>
      </c>
      <c r="R31" s="32"/>
      <c r="S31" s="31"/>
      <c r="T31" s="27">
        <v>0</v>
      </c>
      <c r="U31" s="20">
        <v>1163760</v>
      </c>
      <c r="V31" s="20">
        <f t="shared" si="2"/>
        <v>0</v>
      </c>
      <c r="W31" s="38">
        <f t="shared" si="3"/>
        <v>0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9">
        <v>0</v>
      </c>
      <c r="H32" s="19">
        <v>1244279</v>
      </c>
      <c r="I32" s="24">
        <v>0</v>
      </c>
      <c r="J32" s="25">
        <v>592416</v>
      </c>
      <c r="K32" s="25">
        <v>0</v>
      </c>
      <c r="L32" s="25">
        <v>0</v>
      </c>
      <c r="M32" s="25">
        <v>0</v>
      </c>
      <c r="N32" s="25">
        <v>0</v>
      </c>
      <c r="O32" s="31"/>
      <c r="P32" s="27">
        <v>657768</v>
      </c>
      <c r="Q32" s="27">
        <v>0</v>
      </c>
      <c r="R32" s="32"/>
      <c r="S32" s="31"/>
      <c r="T32" s="27">
        <v>0</v>
      </c>
      <c r="U32" s="20">
        <v>1250183</v>
      </c>
      <c r="V32" s="20">
        <f t="shared" si="2"/>
        <v>0</v>
      </c>
      <c r="W32" s="38">
        <f t="shared" si="3"/>
        <v>0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9">
        <v>0</v>
      </c>
      <c r="H33" s="19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31"/>
      <c r="P33" s="27">
        <v>0</v>
      </c>
      <c r="Q33" s="27">
        <v>0</v>
      </c>
      <c r="R33" s="33"/>
      <c r="S33" s="31"/>
      <c r="T33" s="27">
        <v>0</v>
      </c>
      <c r="U33" s="20">
        <v>0</v>
      </c>
      <c r="V33" s="20">
        <v>0</v>
      </c>
      <c r="W33" s="38">
        <v>0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9">
        <v>0</v>
      </c>
      <c r="H34" s="19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31"/>
      <c r="P34" s="27">
        <v>0</v>
      </c>
      <c r="Q34" s="27">
        <v>0</v>
      </c>
      <c r="R34" s="32"/>
      <c r="S34" s="31"/>
      <c r="T34" s="27">
        <v>0</v>
      </c>
      <c r="U34" s="20">
        <v>0</v>
      </c>
      <c r="V34" s="20">
        <v>0</v>
      </c>
      <c r="W34" s="38">
        <v>0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9">
        <v>0</v>
      </c>
      <c r="H35" s="19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31"/>
      <c r="P35" s="27">
        <v>0</v>
      </c>
      <c r="Q35" s="27">
        <v>0</v>
      </c>
      <c r="R35" s="32"/>
      <c r="S35" s="31"/>
      <c r="T35" s="27">
        <v>0</v>
      </c>
      <c r="U35" s="20">
        <v>0</v>
      </c>
      <c r="V35" s="20">
        <v>0</v>
      </c>
      <c r="W35" s="38">
        <v>0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9">
        <v>0</v>
      </c>
      <c r="H36" s="19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31"/>
      <c r="P36" s="27">
        <v>0</v>
      </c>
      <c r="Q36" s="27">
        <v>0</v>
      </c>
      <c r="R36" s="32"/>
      <c r="S36" s="31"/>
      <c r="T36" s="27">
        <v>0</v>
      </c>
      <c r="U36" s="20">
        <v>0</v>
      </c>
      <c r="V36" s="20">
        <v>0</v>
      </c>
      <c r="W36" s="38">
        <v>0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9">
        <v>0</v>
      </c>
      <c r="H37" s="19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31"/>
      <c r="P37" s="27">
        <v>0</v>
      </c>
      <c r="Q37" s="27">
        <v>0</v>
      </c>
      <c r="R37" s="32"/>
      <c r="S37" s="31"/>
      <c r="T37" s="27">
        <v>0</v>
      </c>
      <c r="U37" s="20">
        <v>0</v>
      </c>
      <c r="V37" s="20">
        <v>0</v>
      </c>
      <c r="W37" s="38">
        <v>0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9">
        <v>0</v>
      </c>
      <c r="H38" s="19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31"/>
      <c r="P38" s="27">
        <v>0</v>
      </c>
      <c r="Q38" s="27">
        <v>0</v>
      </c>
      <c r="R38" s="32"/>
      <c r="S38" s="31"/>
      <c r="T38" s="27">
        <v>0</v>
      </c>
      <c r="U38" s="20">
        <v>0</v>
      </c>
      <c r="V38" s="20">
        <v>0</v>
      </c>
      <c r="W38" s="38">
        <v>0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9">
        <v>0</v>
      </c>
      <c r="H39" s="19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31"/>
      <c r="P39" s="27">
        <v>0</v>
      </c>
      <c r="Q39" s="27">
        <v>0</v>
      </c>
      <c r="R39" s="32"/>
      <c r="S39" s="31"/>
      <c r="T39" s="27">
        <v>0</v>
      </c>
      <c r="U39" s="20">
        <v>0</v>
      </c>
      <c r="V39" s="20">
        <v>0</v>
      </c>
      <c r="W39" s="38">
        <v>0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9">
        <v>0</v>
      </c>
      <c r="H40" s="19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31"/>
      <c r="P40" s="27">
        <v>0</v>
      </c>
      <c r="Q40" s="27">
        <v>0</v>
      </c>
      <c r="R40" s="32"/>
      <c r="S40" s="31"/>
      <c r="T40" s="27">
        <v>0</v>
      </c>
      <c r="U40" s="20">
        <v>0</v>
      </c>
      <c r="V40" s="20">
        <v>0</v>
      </c>
      <c r="W40" s="38">
        <v>0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9">
        <v>0</v>
      </c>
      <c r="H41" s="19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31"/>
      <c r="P41" s="27">
        <v>0</v>
      </c>
      <c r="Q41" s="27">
        <v>0</v>
      </c>
      <c r="R41" s="32"/>
      <c r="S41" s="31"/>
      <c r="T41" s="27">
        <v>0</v>
      </c>
      <c r="U41" s="20">
        <v>0</v>
      </c>
      <c r="V41" s="20">
        <v>0</v>
      </c>
      <c r="W41" s="38">
        <v>0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9">
        <v>0</v>
      </c>
      <c r="H42" s="19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31"/>
      <c r="P42" s="27">
        <v>0</v>
      </c>
      <c r="Q42" s="27">
        <v>0</v>
      </c>
      <c r="R42" s="32"/>
      <c r="S42" s="31"/>
      <c r="T42" s="27">
        <v>0</v>
      </c>
      <c r="U42" s="20">
        <v>0</v>
      </c>
      <c r="V42" s="20">
        <v>0</v>
      </c>
      <c r="W42" s="38">
        <v>0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9">
        <v>0</v>
      </c>
      <c r="H43" s="19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31"/>
      <c r="P43" s="27">
        <v>0</v>
      </c>
      <c r="Q43" s="27">
        <v>0</v>
      </c>
      <c r="R43" s="32"/>
      <c r="S43" s="31"/>
      <c r="T43" s="27">
        <v>0</v>
      </c>
      <c r="U43" s="20">
        <v>0</v>
      </c>
      <c r="V43" s="20">
        <v>0</v>
      </c>
      <c r="W43" s="38">
        <v>0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9">
        <v>0</v>
      </c>
      <c r="H44" s="19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31"/>
      <c r="P44" s="27">
        <v>0</v>
      </c>
      <c r="Q44" s="27">
        <v>0</v>
      </c>
      <c r="R44" s="32"/>
      <c r="S44" s="31"/>
      <c r="T44" s="27">
        <v>0</v>
      </c>
      <c r="U44" s="20">
        <v>0</v>
      </c>
      <c r="V44" s="20">
        <v>0</v>
      </c>
      <c r="W44" s="38">
        <v>0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9">
        <v>0</v>
      </c>
      <c r="H45" s="19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31"/>
      <c r="P45" s="27">
        <v>0</v>
      </c>
      <c r="Q45" s="27">
        <v>0</v>
      </c>
      <c r="R45" s="32"/>
      <c r="S45" s="31"/>
      <c r="T45" s="27">
        <v>0</v>
      </c>
      <c r="U45" s="20">
        <v>0</v>
      </c>
      <c r="V45" s="20">
        <v>0</v>
      </c>
      <c r="W45" s="38">
        <v>0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9">
        <v>0</v>
      </c>
      <c r="H46" s="19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31"/>
      <c r="P46" s="27">
        <v>0</v>
      </c>
      <c r="Q46" s="27">
        <v>0</v>
      </c>
      <c r="R46" s="32"/>
      <c r="S46" s="31"/>
      <c r="T46" s="27">
        <v>0</v>
      </c>
      <c r="U46" s="20">
        <v>0</v>
      </c>
      <c r="V46" s="20">
        <v>0</v>
      </c>
      <c r="W46" s="38">
        <v>0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9">
        <v>0</v>
      </c>
      <c r="H47" s="19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31"/>
      <c r="P47" s="27">
        <v>0</v>
      </c>
      <c r="Q47" s="27">
        <v>0</v>
      </c>
      <c r="R47" s="32"/>
      <c r="S47" s="31"/>
      <c r="T47" s="27">
        <v>0</v>
      </c>
      <c r="U47" s="20">
        <v>0</v>
      </c>
      <c r="V47" s="20">
        <v>0</v>
      </c>
      <c r="W47" s="38">
        <v>0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9">
        <v>0</v>
      </c>
      <c r="H48" s="19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31"/>
      <c r="P48" s="27">
        <v>0</v>
      </c>
      <c r="Q48" s="27">
        <v>0</v>
      </c>
      <c r="R48" s="32"/>
      <c r="S48" s="31"/>
      <c r="T48" s="27">
        <v>0</v>
      </c>
      <c r="U48" s="20">
        <v>0</v>
      </c>
      <c r="V48" s="20">
        <v>0</v>
      </c>
      <c r="W48" s="38">
        <v>0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9">
        <v>0</v>
      </c>
      <c r="H49" s="19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31"/>
      <c r="P49" s="27">
        <v>0</v>
      </c>
      <c r="Q49" s="27">
        <v>0</v>
      </c>
      <c r="R49" s="32"/>
      <c r="S49" s="31"/>
      <c r="T49" s="27">
        <v>0</v>
      </c>
      <c r="U49" s="20">
        <v>0</v>
      </c>
      <c r="V49" s="20">
        <v>0</v>
      </c>
      <c r="W49" s="38">
        <v>0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9">
        <v>0</v>
      </c>
      <c r="H50" s="19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31"/>
      <c r="P50" s="27">
        <v>0</v>
      </c>
      <c r="Q50" s="27">
        <v>0</v>
      </c>
      <c r="R50" s="32"/>
      <c r="S50" s="31"/>
      <c r="T50" s="27">
        <v>0</v>
      </c>
      <c r="U50" s="20">
        <v>0</v>
      </c>
      <c r="V50" s="20">
        <v>0</v>
      </c>
      <c r="W50" s="38">
        <v>0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9">
        <v>0</v>
      </c>
      <c r="H51" s="19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31"/>
      <c r="P51" s="27">
        <v>0</v>
      </c>
      <c r="Q51" s="27">
        <v>0</v>
      </c>
      <c r="R51" s="32"/>
      <c r="S51" s="31"/>
      <c r="T51" s="27">
        <v>0</v>
      </c>
      <c r="U51" s="20">
        <v>0</v>
      </c>
      <c r="V51" s="20">
        <v>0</v>
      </c>
      <c r="W51" s="38">
        <v>0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9">
        <v>0</v>
      </c>
      <c r="H52" s="19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31"/>
      <c r="P52" s="27">
        <v>0</v>
      </c>
      <c r="Q52" s="27">
        <v>0</v>
      </c>
      <c r="R52" s="32"/>
      <c r="S52" s="31"/>
      <c r="T52" s="27">
        <v>0</v>
      </c>
      <c r="U52" s="20">
        <v>0</v>
      </c>
      <c r="V52" s="20">
        <v>0</v>
      </c>
      <c r="W52" s="38">
        <v>0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9">
        <v>0</v>
      </c>
      <c r="H53" s="19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31"/>
      <c r="P53" s="27">
        <v>0</v>
      </c>
      <c r="Q53" s="27">
        <v>0</v>
      </c>
      <c r="R53" s="32"/>
      <c r="S53" s="31"/>
      <c r="T53" s="27">
        <v>0</v>
      </c>
      <c r="U53" s="20">
        <v>0</v>
      </c>
      <c r="V53" s="20">
        <v>0</v>
      </c>
      <c r="W53" s="38">
        <v>0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9">
        <v>0</v>
      </c>
      <c r="H54" s="19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31"/>
      <c r="P54" s="27">
        <v>0</v>
      </c>
      <c r="Q54" s="27">
        <v>0</v>
      </c>
      <c r="R54" s="32"/>
      <c r="S54" s="31"/>
      <c r="T54" s="27">
        <v>0</v>
      </c>
      <c r="U54" s="20">
        <v>0</v>
      </c>
      <c r="V54" s="20">
        <v>0</v>
      </c>
      <c r="W54" s="38">
        <v>0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9">
        <v>0</v>
      </c>
      <c r="H55" s="19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31"/>
      <c r="P55" s="27">
        <v>0</v>
      </c>
      <c r="Q55" s="27">
        <v>0</v>
      </c>
      <c r="R55" s="32"/>
      <c r="S55" s="31"/>
      <c r="T55" s="27">
        <v>0</v>
      </c>
      <c r="U55" s="20">
        <v>0</v>
      </c>
      <c r="V55" s="20">
        <v>0</v>
      </c>
      <c r="W55" s="38">
        <v>0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9">
        <v>0</v>
      </c>
      <c r="H56" s="19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31"/>
      <c r="P56" s="27">
        <v>0</v>
      </c>
      <c r="Q56" s="27">
        <v>0</v>
      </c>
      <c r="R56" s="32"/>
      <c r="S56" s="31"/>
      <c r="T56" s="27">
        <v>0</v>
      </c>
      <c r="U56" s="20">
        <v>0</v>
      </c>
      <c r="V56" s="20">
        <v>0</v>
      </c>
      <c r="W56" s="38">
        <v>0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9">
        <v>0</v>
      </c>
      <c r="H57" s="19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31"/>
      <c r="P57" s="27">
        <v>0</v>
      </c>
      <c r="Q57" s="27">
        <v>0</v>
      </c>
      <c r="R57" s="32"/>
      <c r="S57" s="31"/>
      <c r="T57" s="27">
        <v>0</v>
      </c>
      <c r="U57" s="20">
        <v>0</v>
      </c>
      <c r="V57" s="20">
        <v>0</v>
      </c>
      <c r="W57" s="38">
        <v>0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9">
        <v>0</v>
      </c>
      <c r="H58" s="19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31"/>
      <c r="P58" s="27">
        <v>0</v>
      </c>
      <c r="Q58" s="27">
        <v>0</v>
      </c>
      <c r="R58" s="32"/>
      <c r="S58" s="31"/>
      <c r="T58" s="27">
        <v>0</v>
      </c>
      <c r="U58" s="20">
        <v>0</v>
      </c>
      <c r="V58" s="20">
        <v>0</v>
      </c>
      <c r="W58" s="38">
        <v>0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9">
        <v>0</v>
      </c>
      <c r="H59" s="19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31"/>
      <c r="P59" s="27">
        <v>0</v>
      </c>
      <c r="Q59" s="27">
        <v>0</v>
      </c>
      <c r="R59" s="32"/>
      <c r="S59" s="31"/>
      <c r="T59" s="27">
        <v>0</v>
      </c>
      <c r="U59" s="20">
        <v>0</v>
      </c>
      <c r="V59" s="20">
        <v>0</v>
      </c>
      <c r="W59" s="38">
        <v>0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9">
        <v>0</v>
      </c>
      <c r="H60" s="19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31"/>
      <c r="P60" s="27">
        <v>0</v>
      </c>
      <c r="Q60" s="27">
        <v>0</v>
      </c>
      <c r="R60" s="32"/>
      <c r="S60" s="31"/>
      <c r="T60" s="27">
        <v>0</v>
      </c>
      <c r="U60" s="20">
        <v>0</v>
      </c>
      <c r="V60" s="20">
        <v>0</v>
      </c>
      <c r="W60" s="38">
        <v>0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9">
        <v>0</v>
      </c>
      <c r="H61" s="19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31"/>
      <c r="P61" s="27">
        <v>0</v>
      </c>
      <c r="Q61" s="27">
        <v>0</v>
      </c>
      <c r="R61" s="32"/>
      <c r="S61" s="31"/>
      <c r="T61" s="27">
        <v>0</v>
      </c>
      <c r="U61" s="20">
        <v>0</v>
      </c>
      <c r="V61" s="20">
        <v>0</v>
      </c>
      <c r="W61" s="38">
        <v>0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9">
        <v>0</v>
      </c>
      <c r="H62" s="19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31"/>
      <c r="P62" s="27">
        <v>0</v>
      </c>
      <c r="Q62" s="27">
        <v>0</v>
      </c>
      <c r="R62" s="32"/>
      <c r="S62" s="31"/>
      <c r="T62" s="27">
        <v>0</v>
      </c>
      <c r="U62" s="20">
        <v>0</v>
      </c>
      <c r="V62" s="20">
        <v>0</v>
      </c>
      <c r="W62" s="38">
        <v>0</v>
      </c>
    </row>
    <row r="63" spans="1:23" x14ac:dyDescent="0.35">
      <c r="A63" s="36"/>
      <c r="B63" s="36"/>
      <c r="C63" s="36"/>
      <c r="D63" s="36"/>
      <c r="E63" s="36"/>
      <c r="F63" s="36"/>
      <c r="G63" s="35">
        <f t="shared" ref="G63:L63" si="4">ROUND(AVERAGE(G2:G62),2)</f>
        <v>0</v>
      </c>
      <c r="H63" s="35">
        <f t="shared" si="4"/>
        <v>731702</v>
      </c>
      <c r="I63" s="35">
        <f t="shared" si="4"/>
        <v>0</v>
      </c>
      <c r="J63" s="35">
        <f t="shared" si="4"/>
        <v>301504.34000000003</v>
      </c>
      <c r="K63" s="36">
        <f t="shared" si="4"/>
        <v>0</v>
      </c>
      <c r="L63" s="36">
        <f t="shared" si="4"/>
        <v>0</v>
      </c>
      <c r="M63" s="36">
        <f>ROUND(AVERAGE(M2:M62),6)</f>
        <v>0</v>
      </c>
      <c r="N63" s="36">
        <f>ROUND(AVERAGE(N2:N62),6)</f>
        <v>0</v>
      </c>
      <c r="O63" s="37"/>
      <c r="P63" s="36">
        <f>ROUND(AVERAGE(P2:P62),2)</f>
        <v>441675.03</v>
      </c>
      <c r="Q63" s="36">
        <f>ROUND(AVERAGE(Q2:Q62),2)</f>
        <v>0</v>
      </c>
      <c r="R63" s="37"/>
      <c r="S63" s="37"/>
      <c r="T63" s="36">
        <f>ROUND(AVERAGE(T2:T62),2)</f>
        <v>0</v>
      </c>
      <c r="U63" s="36">
        <f>ROUND(AVERAGE(U2:U62),2)</f>
        <v>743179.21</v>
      </c>
      <c r="V63" s="36">
        <f>ROUND(AVERAGE(V2:V62),2)</f>
        <v>0</v>
      </c>
      <c r="W63" s="36">
        <f>ROUND(AVERAGE(W2:W62),2)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B497-D350-4169-BEA1-FBC86718C36D}">
  <dimension ref="A1:G14"/>
  <sheetViews>
    <sheetView workbookViewId="0">
      <selection activeCell="D12" sqref="D12"/>
    </sheetView>
  </sheetViews>
  <sheetFormatPr defaultRowHeight="14.5" x14ac:dyDescent="0.35"/>
  <cols>
    <col min="1" max="1" width="12.36328125" bestFit="1" customWidth="1"/>
    <col min="2" max="2" width="26" bestFit="1" customWidth="1"/>
    <col min="3" max="3" width="25.6328125" bestFit="1" customWidth="1"/>
    <col min="4" max="4" width="30.7265625" bestFit="1" customWidth="1"/>
    <col min="5" max="5" width="29.54296875" bestFit="1" customWidth="1"/>
    <col min="6" max="6" width="30.54296875" bestFit="1" customWidth="1"/>
    <col min="7" max="9" width="10.7265625" bestFit="1" customWidth="1"/>
  </cols>
  <sheetData>
    <row r="1" spans="1:7" x14ac:dyDescent="0.35">
      <c r="A1" s="4" t="s">
        <v>1</v>
      </c>
      <c r="B1" t="s">
        <v>13</v>
      </c>
    </row>
    <row r="2" spans="1:7" x14ac:dyDescent="0.35">
      <c r="A2" s="4" t="s">
        <v>117</v>
      </c>
      <c r="B2" t="s">
        <v>116</v>
      </c>
    </row>
    <row r="4" spans="1:7" x14ac:dyDescent="0.35">
      <c r="A4" s="4" t="s">
        <v>31</v>
      </c>
      <c r="B4" s="4" t="s">
        <v>32</v>
      </c>
    </row>
    <row r="5" spans="1:7" x14ac:dyDescent="0.35">
      <c r="A5" s="4" t="s">
        <v>29</v>
      </c>
      <c r="B5" t="s">
        <v>7</v>
      </c>
      <c r="C5" t="s">
        <v>15</v>
      </c>
      <c r="D5" t="s">
        <v>18</v>
      </c>
      <c r="E5" t="s">
        <v>20</v>
      </c>
      <c r="F5" t="s">
        <v>28</v>
      </c>
      <c r="G5" t="s">
        <v>30</v>
      </c>
    </row>
    <row r="6" spans="1:7" x14ac:dyDescent="0.35">
      <c r="A6" s="5" t="s">
        <v>6</v>
      </c>
      <c r="B6" s="6">
        <v>43552</v>
      </c>
      <c r="C6" s="6"/>
      <c r="D6" s="6"/>
      <c r="E6" s="6"/>
      <c r="F6" s="6"/>
      <c r="G6" s="6">
        <v>43552</v>
      </c>
    </row>
    <row r="7" spans="1:7" x14ac:dyDescent="0.35">
      <c r="A7" s="5" t="s">
        <v>14</v>
      </c>
      <c r="B7" s="6"/>
      <c r="C7" s="6">
        <v>38865</v>
      </c>
      <c r="D7" s="6"/>
      <c r="E7" s="6"/>
      <c r="F7" s="6"/>
      <c r="G7" s="6">
        <v>38865</v>
      </c>
    </row>
    <row r="8" spans="1:7" x14ac:dyDescent="0.35">
      <c r="A8" s="5" t="s">
        <v>16</v>
      </c>
      <c r="B8" s="6">
        <v>46000</v>
      </c>
      <c r="C8" s="6"/>
      <c r="D8" s="6"/>
      <c r="E8" s="6"/>
      <c r="F8" s="6"/>
      <c r="G8" s="6">
        <v>46000</v>
      </c>
    </row>
    <row r="9" spans="1:7" x14ac:dyDescent="0.35">
      <c r="A9" s="5" t="s">
        <v>17</v>
      </c>
      <c r="B9" s="6"/>
      <c r="C9" s="6"/>
      <c r="D9" s="6">
        <v>51400</v>
      </c>
      <c r="E9" s="6"/>
      <c r="F9" s="6"/>
      <c r="G9" s="6">
        <v>51400</v>
      </c>
    </row>
    <row r="10" spans="1:7" x14ac:dyDescent="0.35">
      <c r="A10" s="5" t="s">
        <v>19</v>
      </c>
      <c r="B10" s="6"/>
      <c r="C10" s="6"/>
      <c r="D10" s="6"/>
      <c r="E10" s="6">
        <v>40377</v>
      </c>
      <c r="F10" s="6"/>
      <c r="G10" s="6">
        <v>40377</v>
      </c>
    </row>
    <row r="11" spans="1:7" x14ac:dyDescent="0.35">
      <c r="A11" s="5" t="s">
        <v>21</v>
      </c>
      <c r="B11" s="6"/>
      <c r="C11" s="6"/>
      <c r="D11" s="6"/>
      <c r="E11" s="6">
        <v>37814</v>
      </c>
      <c r="F11" s="6"/>
      <c r="G11" s="6">
        <v>37814</v>
      </c>
    </row>
    <row r="12" spans="1:7" x14ac:dyDescent="0.35">
      <c r="A12" s="5" t="s">
        <v>23</v>
      </c>
      <c r="B12" s="6"/>
      <c r="C12" s="6"/>
      <c r="D12" s="6">
        <v>28734</v>
      </c>
      <c r="E12" s="6"/>
      <c r="F12" s="6"/>
      <c r="G12" s="6">
        <v>28734</v>
      </c>
    </row>
    <row r="13" spans="1:7" x14ac:dyDescent="0.35">
      <c r="A13" s="5" t="s">
        <v>27</v>
      </c>
      <c r="B13" s="6"/>
      <c r="C13" s="6"/>
      <c r="D13" s="6"/>
      <c r="E13" s="6"/>
      <c r="F13" s="6">
        <v>37819</v>
      </c>
      <c r="G13" s="6">
        <v>37819</v>
      </c>
    </row>
    <row r="14" spans="1:7" x14ac:dyDescent="0.35">
      <c r="A14" s="5" t="s">
        <v>30</v>
      </c>
      <c r="B14" s="6">
        <v>89552</v>
      </c>
      <c r="C14" s="6">
        <v>38865</v>
      </c>
      <c r="D14" s="6">
        <v>80134</v>
      </c>
      <c r="E14" s="6">
        <v>78191</v>
      </c>
      <c r="F14" s="6">
        <v>37819</v>
      </c>
      <c r="G14" s="6">
        <v>324561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13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5" width="14.26953125" style="1" customWidth="1"/>
    <col min="6" max="6" width="23.26953125" style="1" customWidth="1"/>
    <col min="7" max="7" width="14.90625" style="1" customWidth="1"/>
    <col min="8" max="8" width="34.7265625" style="1" customWidth="1"/>
    <col min="9" max="9" width="13.08984375" style="1" customWidth="1"/>
  </cols>
  <sheetData>
    <row r="1" spans="1:9" x14ac:dyDescent="0.35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1</v>
      </c>
      <c r="G1" s="3" t="s">
        <v>2</v>
      </c>
      <c r="H1" s="3" t="s">
        <v>3</v>
      </c>
      <c r="I1" s="3" t="s">
        <v>4</v>
      </c>
    </row>
    <row r="2" spans="1:9" x14ac:dyDescent="0.35">
      <c r="A2" s="2">
        <v>43160</v>
      </c>
      <c r="B2" s="8">
        <f t="shared" ref="B2:B65" si="0">MONTH(A2)</f>
        <v>3</v>
      </c>
      <c r="C2" s="8">
        <f>IF(D2&lt;=7,1,IF(D2&lt;=14,2,IF(D2&lt;=21,3,IF(D2&lt;=31,4,0))))</f>
        <v>1</v>
      </c>
      <c r="D2" s="8">
        <f t="shared" ref="D2:D65" si="1">DAY(A2)</f>
        <v>1</v>
      </c>
      <c r="E2" s="9">
        <f>WEEKDAY(A2)</f>
        <v>5</v>
      </c>
      <c r="F2" s="1" t="s">
        <v>5</v>
      </c>
      <c r="G2" s="1" t="s">
        <v>14</v>
      </c>
      <c r="H2" s="1" t="s">
        <v>15</v>
      </c>
      <c r="I2" s="1">
        <v>591751</v>
      </c>
    </row>
    <row r="3" spans="1:9" x14ac:dyDescent="0.35">
      <c r="A3" s="2">
        <v>43160</v>
      </c>
      <c r="B3" s="8">
        <f t="shared" si="0"/>
        <v>3</v>
      </c>
      <c r="C3" s="8">
        <f t="shared" ref="C3:C66" si="2">IF(D3&lt;=7,1,IF(D3&lt;=14,2,IF(D3&lt;=21,3,IF(D3&lt;=31,4,0))))</f>
        <v>1</v>
      </c>
      <c r="D3" s="8">
        <f t="shared" si="1"/>
        <v>1</v>
      </c>
      <c r="E3" s="9">
        <f t="shared" ref="E3:E66" si="3">WEEKDAY(A3)</f>
        <v>5</v>
      </c>
      <c r="F3" s="1" t="s">
        <v>8</v>
      </c>
      <c r="G3" s="1" t="s">
        <v>14</v>
      </c>
      <c r="H3" s="1" t="s">
        <v>15</v>
      </c>
      <c r="I3" s="1">
        <v>582095</v>
      </c>
    </row>
    <row r="4" spans="1:9" x14ac:dyDescent="0.35">
      <c r="A4" s="2">
        <v>43160</v>
      </c>
      <c r="B4" s="8">
        <f t="shared" si="0"/>
        <v>3</v>
      </c>
      <c r="C4" s="8">
        <f t="shared" si="2"/>
        <v>1</v>
      </c>
      <c r="D4" s="8">
        <f t="shared" si="1"/>
        <v>1</v>
      </c>
      <c r="E4" s="9">
        <f t="shared" si="3"/>
        <v>5</v>
      </c>
      <c r="F4" s="1" t="s">
        <v>10</v>
      </c>
      <c r="G4" s="1" t="s">
        <v>14</v>
      </c>
      <c r="H4" s="1" t="s">
        <v>15</v>
      </c>
      <c r="I4" s="1">
        <v>423702</v>
      </c>
    </row>
    <row r="5" spans="1:9" x14ac:dyDescent="0.35">
      <c r="A5" s="2">
        <v>43160</v>
      </c>
      <c r="B5" s="8">
        <f t="shared" si="0"/>
        <v>3</v>
      </c>
      <c r="C5" s="8">
        <f t="shared" si="2"/>
        <v>1</v>
      </c>
      <c r="D5" s="8">
        <f t="shared" si="1"/>
        <v>1</v>
      </c>
      <c r="E5" s="9">
        <f t="shared" si="3"/>
        <v>5</v>
      </c>
      <c r="F5" s="1" t="s">
        <v>9</v>
      </c>
      <c r="G5" s="1" t="s">
        <v>14</v>
      </c>
      <c r="H5" s="1" t="s">
        <v>15</v>
      </c>
      <c r="I5" s="1">
        <v>168049</v>
      </c>
    </row>
    <row r="6" spans="1:9" x14ac:dyDescent="0.35">
      <c r="A6" s="2">
        <v>43160</v>
      </c>
      <c r="B6" s="8">
        <f t="shared" si="0"/>
        <v>3</v>
      </c>
      <c r="C6" s="8">
        <f t="shared" si="2"/>
        <v>1</v>
      </c>
      <c r="D6" s="8">
        <f t="shared" si="1"/>
        <v>1</v>
      </c>
      <c r="E6" s="9">
        <f t="shared" si="3"/>
        <v>5</v>
      </c>
      <c r="F6" s="1" t="s">
        <v>13</v>
      </c>
      <c r="G6" s="1" t="s">
        <v>14</v>
      </c>
      <c r="H6" s="1" t="s">
        <v>15</v>
      </c>
      <c r="I6" s="1">
        <v>766</v>
      </c>
    </row>
    <row r="7" spans="1:9" x14ac:dyDescent="0.35">
      <c r="A7" s="2">
        <v>43160</v>
      </c>
      <c r="B7" s="8">
        <f t="shared" si="0"/>
        <v>3</v>
      </c>
      <c r="C7" s="8">
        <f t="shared" si="2"/>
        <v>1</v>
      </c>
      <c r="D7" s="8">
        <f t="shared" si="1"/>
        <v>1</v>
      </c>
      <c r="E7" s="9">
        <f t="shared" si="3"/>
        <v>5</v>
      </c>
      <c r="F7" s="1" t="s">
        <v>5</v>
      </c>
      <c r="G7" s="1" t="s">
        <v>26</v>
      </c>
      <c r="H7" s="1" t="s">
        <v>25</v>
      </c>
      <c r="I7" s="1">
        <v>224928</v>
      </c>
    </row>
    <row r="8" spans="1:9" x14ac:dyDescent="0.35">
      <c r="A8" s="2">
        <v>43160</v>
      </c>
      <c r="B8" s="8">
        <f t="shared" si="0"/>
        <v>3</v>
      </c>
      <c r="C8" s="8">
        <f t="shared" si="2"/>
        <v>1</v>
      </c>
      <c r="D8" s="8">
        <f t="shared" si="1"/>
        <v>1</v>
      </c>
      <c r="E8" s="9">
        <f t="shared" si="3"/>
        <v>5</v>
      </c>
      <c r="F8" s="1" t="s">
        <v>8</v>
      </c>
      <c r="G8" s="1" t="s">
        <v>26</v>
      </c>
      <c r="H8" s="1" t="s">
        <v>25</v>
      </c>
      <c r="I8" s="1">
        <v>222971</v>
      </c>
    </row>
    <row r="9" spans="1:9" x14ac:dyDescent="0.35">
      <c r="A9" s="2">
        <v>43160</v>
      </c>
      <c r="B9" s="8">
        <f t="shared" si="0"/>
        <v>3</v>
      </c>
      <c r="C9" s="8">
        <f t="shared" si="2"/>
        <v>1</v>
      </c>
      <c r="D9" s="8">
        <f t="shared" si="1"/>
        <v>1</v>
      </c>
      <c r="E9" s="9">
        <f t="shared" si="3"/>
        <v>5</v>
      </c>
      <c r="F9" s="1" t="s">
        <v>9</v>
      </c>
      <c r="G9" s="1" t="s">
        <v>26</v>
      </c>
      <c r="H9" s="1" t="s">
        <v>25</v>
      </c>
      <c r="I9" s="1">
        <v>156747</v>
      </c>
    </row>
    <row r="10" spans="1:9" x14ac:dyDescent="0.35">
      <c r="A10" s="2">
        <v>43160</v>
      </c>
      <c r="B10" s="8">
        <f t="shared" si="0"/>
        <v>3</v>
      </c>
      <c r="C10" s="8">
        <f t="shared" si="2"/>
        <v>1</v>
      </c>
      <c r="D10" s="8">
        <f t="shared" si="1"/>
        <v>1</v>
      </c>
      <c r="E10" s="9">
        <f t="shared" si="3"/>
        <v>5</v>
      </c>
      <c r="F10" s="1" t="s">
        <v>10</v>
      </c>
      <c r="G10" s="1" t="s">
        <v>26</v>
      </c>
      <c r="H10" s="1" t="s">
        <v>25</v>
      </c>
      <c r="I10" s="1">
        <v>68181</v>
      </c>
    </row>
    <row r="11" spans="1:9" x14ac:dyDescent="0.35">
      <c r="A11" s="2">
        <v>43160</v>
      </c>
      <c r="B11" s="8">
        <f t="shared" si="0"/>
        <v>3</v>
      </c>
      <c r="C11" s="8">
        <f t="shared" si="2"/>
        <v>1</v>
      </c>
      <c r="D11" s="8">
        <f t="shared" si="1"/>
        <v>1</v>
      </c>
      <c r="E11" s="9">
        <f t="shared" si="3"/>
        <v>5</v>
      </c>
      <c r="F11" s="1" t="s">
        <v>5</v>
      </c>
      <c r="G11" s="1" t="s">
        <v>27</v>
      </c>
      <c r="H11" s="1" t="s">
        <v>28</v>
      </c>
      <c r="I11" s="1">
        <v>86767</v>
      </c>
    </row>
    <row r="12" spans="1:9" x14ac:dyDescent="0.35">
      <c r="A12" s="2">
        <v>43160</v>
      </c>
      <c r="B12" s="8">
        <f t="shared" si="0"/>
        <v>3</v>
      </c>
      <c r="C12" s="8">
        <f t="shared" si="2"/>
        <v>1</v>
      </c>
      <c r="D12" s="8">
        <f t="shared" si="1"/>
        <v>1</v>
      </c>
      <c r="E12" s="9">
        <f t="shared" si="3"/>
        <v>5</v>
      </c>
      <c r="F12" s="1" t="s">
        <v>8</v>
      </c>
      <c r="G12" s="1" t="s">
        <v>27</v>
      </c>
      <c r="H12" s="1" t="s">
        <v>28</v>
      </c>
      <c r="I12" s="1">
        <v>84992</v>
      </c>
    </row>
    <row r="13" spans="1:9" x14ac:dyDescent="0.35">
      <c r="A13" s="2">
        <v>43160</v>
      </c>
      <c r="B13" s="8">
        <f t="shared" si="0"/>
        <v>3</v>
      </c>
      <c r="C13" s="8">
        <f t="shared" si="2"/>
        <v>1</v>
      </c>
      <c r="D13" s="8">
        <f t="shared" si="1"/>
        <v>1</v>
      </c>
      <c r="E13" s="9">
        <f t="shared" si="3"/>
        <v>5</v>
      </c>
      <c r="F13" s="1" t="s">
        <v>9</v>
      </c>
      <c r="G13" s="1" t="s">
        <v>27</v>
      </c>
      <c r="H13" s="1" t="s">
        <v>28</v>
      </c>
      <c r="I13" s="1">
        <v>50181</v>
      </c>
    </row>
    <row r="14" spans="1:9" x14ac:dyDescent="0.35">
      <c r="A14" s="2">
        <v>43160</v>
      </c>
      <c r="B14" s="8">
        <f t="shared" si="0"/>
        <v>3</v>
      </c>
      <c r="C14" s="8">
        <f t="shared" si="2"/>
        <v>1</v>
      </c>
      <c r="D14" s="8">
        <f t="shared" si="1"/>
        <v>1</v>
      </c>
      <c r="E14" s="9">
        <f t="shared" si="3"/>
        <v>5</v>
      </c>
      <c r="F14" s="1" t="s">
        <v>10</v>
      </c>
      <c r="G14" s="1" t="s">
        <v>27</v>
      </c>
      <c r="H14" s="1" t="s">
        <v>28</v>
      </c>
      <c r="I14" s="1">
        <v>36586</v>
      </c>
    </row>
    <row r="15" spans="1:9" x14ac:dyDescent="0.35">
      <c r="A15" s="2">
        <v>43160</v>
      </c>
      <c r="B15" s="8">
        <f t="shared" si="0"/>
        <v>3</v>
      </c>
      <c r="C15" s="8">
        <f t="shared" si="2"/>
        <v>1</v>
      </c>
      <c r="D15" s="8">
        <f t="shared" si="1"/>
        <v>1</v>
      </c>
      <c r="E15" s="9">
        <f t="shared" si="3"/>
        <v>5</v>
      </c>
      <c r="F15" s="1" t="s">
        <v>11</v>
      </c>
      <c r="G15" s="1" t="s">
        <v>27</v>
      </c>
      <c r="H15" s="1" t="s">
        <v>28</v>
      </c>
      <c r="I15" s="1">
        <v>5150</v>
      </c>
    </row>
    <row r="16" spans="1:9" x14ac:dyDescent="0.35">
      <c r="A16" s="2">
        <v>43160</v>
      </c>
      <c r="B16" s="8">
        <f t="shared" si="0"/>
        <v>3</v>
      </c>
      <c r="C16" s="8">
        <f t="shared" si="2"/>
        <v>1</v>
      </c>
      <c r="D16" s="8">
        <f t="shared" si="1"/>
        <v>1</v>
      </c>
      <c r="E16" s="9">
        <f t="shared" si="3"/>
        <v>5</v>
      </c>
      <c r="F16" s="1" t="s">
        <v>12</v>
      </c>
      <c r="G16" s="1" t="s">
        <v>27</v>
      </c>
      <c r="H16" s="1" t="s">
        <v>28</v>
      </c>
      <c r="I16" s="1">
        <v>2264</v>
      </c>
    </row>
    <row r="17" spans="1:9" x14ac:dyDescent="0.35">
      <c r="A17" s="2">
        <v>43160</v>
      </c>
      <c r="B17" s="8">
        <f t="shared" si="0"/>
        <v>3</v>
      </c>
      <c r="C17" s="8">
        <f t="shared" si="2"/>
        <v>1</v>
      </c>
      <c r="D17" s="8">
        <f t="shared" si="1"/>
        <v>1</v>
      </c>
      <c r="E17" s="9">
        <f t="shared" si="3"/>
        <v>5</v>
      </c>
      <c r="F17" s="1" t="s">
        <v>13</v>
      </c>
      <c r="G17" s="1" t="s">
        <v>27</v>
      </c>
      <c r="H17" s="1" t="s">
        <v>28</v>
      </c>
      <c r="I17" s="1">
        <v>159</v>
      </c>
    </row>
    <row r="18" spans="1:9" x14ac:dyDescent="0.35">
      <c r="A18" s="2">
        <v>43161</v>
      </c>
      <c r="B18" s="8">
        <f t="shared" si="0"/>
        <v>3</v>
      </c>
      <c r="C18" s="8">
        <f t="shared" si="2"/>
        <v>1</v>
      </c>
      <c r="D18" s="8">
        <f t="shared" si="1"/>
        <v>2</v>
      </c>
      <c r="E18" s="9">
        <f t="shared" si="3"/>
        <v>6</v>
      </c>
      <c r="F18" s="1" t="s">
        <v>5</v>
      </c>
      <c r="G18" s="1" t="s">
        <v>14</v>
      </c>
      <c r="H18" s="1" t="s">
        <v>15</v>
      </c>
      <c r="I18" s="1">
        <v>748587</v>
      </c>
    </row>
    <row r="19" spans="1:9" x14ac:dyDescent="0.35">
      <c r="A19" s="2">
        <v>43161</v>
      </c>
      <c r="B19" s="8">
        <f t="shared" si="0"/>
        <v>3</v>
      </c>
      <c r="C19" s="8">
        <f t="shared" si="2"/>
        <v>1</v>
      </c>
      <c r="D19" s="8">
        <f t="shared" si="1"/>
        <v>2</v>
      </c>
      <c r="E19" s="9">
        <f t="shared" si="3"/>
        <v>6</v>
      </c>
      <c r="F19" s="1" t="s">
        <v>8</v>
      </c>
      <c r="G19" s="1" t="s">
        <v>14</v>
      </c>
      <c r="H19" s="1" t="s">
        <v>15</v>
      </c>
      <c r="I19" s="1">
        <v>737771</v>
      </c>
    </row>
    <row r="20" spans="1:9" x14ac:dyDescent="0.35">
      <c r="A20" s="2">
        <v>43161</v>
      </c>
      <c r="B20" s="8">
        <f t="shared" si="0"/>
        <v>3</v>
      </c>
      <c r="C20" s="8">
        <f t="shared" si="2"/>
        <v>1</v>
      </c>
      <c r="D20" s="8">
        <f t="shared" si="1"/>
        <v>2</v>
      </c>
      <c r="E20" s="9">
        <f t="shared" si="3"/>
        <v>6</v>
      </c>
      <c r="F20" s="1" t="s">
        <v>10</v>
      </c>
      <c r="G20" s="1" t="s">
        <v>14</v>
      </c>
      <c r="H20" s="1" t="s">
        <v>15</v>
      </c>
      <c r="I20" s="1">
        <v>538092</v>
      </c>
    </row>
    <row r="21" spans="1:9" x14ac:dyDescent="0.35">
      <c r="A21" s="2">
        <v>43161</v>
      </c>
      <c r="B21" s="8">
        <f t="shared" si="0"/>
        <v>3</v>
      </c>
      <c r="C21" s="8">
        <f t="shared" si="2"/>
        <v>1</v>
      </c>
      <c r="D21" s="8">
        <f t="shared" si="1"/>
        <v>2</v>
      </c>
      <c r="E21" s="9">
        <f t="shared" si="3"/>
        <v>6</v>
      </c>
      <c r="F21" s="1" t="s">
        <v>9</v>
      </c>
      <c r="G21" s="1" t="s">
        <v>14</v>
      </c>
      <c r="H21" s="1" t="s">
        <v>15</v>
      </c>
      <c r="I21" s="1">
        <v>210495</v>
      </c>
    </row>
    <row r="22" spans="1:9" x14ac:dyDescent="0.35">
      <c r="A22" s="2">
        <v>43161</v>
      </c>
      <c r="B22" s="8">
        <f t="shared" si="0"/>
        <v>3</v>
      </c>
      <c r="C22" s="8">
        <f t="shared" si="2"/>
        <v>1</v>
      </c>
      <c r="D22" s="8">
        <f t="shared" si="1"/>
        <v>2</v>
      </c>
      <c r="E22" s="9">
        <f t="shared" si="3"/>
        <v>6</v>
      </c>
      <c r="F22" s="1" t="s">
        <v>13</v>
      </c>
      <c r="G22" s="1" t="s">
        <v>14</v>
      </c>
      <c r="H22" s="1" t="s">
        <v>15</v>
      </c>
      <c r="I22" s="1">
        <v>1121</v>
      </c>
    </row>
    <row r="23" spans="1:9" x14ac:dyDescent="0.35">
      <c r="A23" s="2">
        <v>43161</v>
      </c>
      <c r="B23" s="8">
        <f t="shared" si="0"/>
        <v>3</v>
      </c>
      <c r="C23" s="8">
        <f t="shared" si="2"/>
        <v>1</v>
      </c>
      <c r="D23" s="8">
        <f t="shared" si="1"/>
        <v>2</v>
      </c>
      <c r="E23" s="9">
        <f t="shared" si="3"/>
        <v>6</v>
      </c>
      <c r="F23" s="1" t="s">
        <v>5</v>
      </c>
      <c r="G23" s="1" t="s">
        <v>23</v>
      </c>
      <c r="H23" s="1" t="s">
        <v>18</v>
      </c>
      <c r="I23" s="1">
        <v>196636</v>
      </c>
    </row>
    <row r="24" spans="1:9" x14ac:dyDescent="0.35">
      <c r="A24" s="2">
        <v>43161</v>
      </c>
      <c r="B24" s="8">
        <f t="shared" si="0"/>
        <v>3</v>
      </c>
      <c r="C24" s="8">
        <f t="shared" si="2"/>
        <v>1</v>
      </c>
      <c r="D24" s="8">
        <f t="shared" si="1"/>
        <v>2</v>
      </c>
      <c r="E24" s="9">
        <f t="shared" si="3"/>
        <v>6</v>
      </c>
      <c r="F24" s="1" t="s">
        <v>8</v>
      </c>
      <c r="G24" s="1" t="s">
        <v>23</v>
      </c>
      <c r="H24" s="1" t="s">
        <v>18</v>
      </c>
      <c r="I24" s="1">
        <v>187930</v>
      </c>
    </row>
    <row r="25" spans="1:9" x14ac:dyDescent="0.35">
      <c r="A25" s="2">
        <v>43161</v>
      </c>
      <c r="B25" s="8">
        <f t="shared" si="0"/>
        <v>3</v>
      </c>
      <c r="C25" s="8">
        <f t="shared" si="2"/>
        <v>1</v>
      </c>
      <c r="D25" s="8">
        <f t="shared" si="1"/>
        <v>2</v>
      </c>
      <c r="E25" s="9">
        <f t="shared" si="3"/>
        <v>6</v>
      </c>
      <c r="F25" s="1" t="s">
        <v>10</v>
      </c>
      <c r="G25" s="1" t="s">
        <v>23</v>
      </c>
      <c r="H25" s="1" t="s">
        <v>18</v>
      </c>
      <c r="I25" s="1">
        <v>114435</v>
      </c>
    </row>
    <row r="26" spans="1:9" x14ac:dyDescent="0.35">
      <c r="A26" s="2">
        <v>43161</v>
      </c>
      <c r="B26" s="8">
        <f t="shared" si="0"/>
        <v>3</v>
      </c>
      <c r="C26" s="8">
        <f t="shared" si="2"/>
        <v>1</v>
      </c>
      <c r="D26" s="8">
        <f t="shared" si="1"/>
        <v>2</v>
      </c>
      <c r="E26" s="9">
        <f t="shared" si="3"/>
        <v>6</v>
      </c>
      <c r="F26" s="1" t="s">
        <v>9</v>
      </c>
      <c r="G26" s="1" t="s">
        <v>23</v>
      </c>
      <c r="H26" s="1" t="s">
        <v>18</v>
      </c>
      <c r="I26" s="1">
        <v>82201</v>
      </c>
    </row>
    <row r="27" spans="1:9" x14ac:dyDescent="0.35">
      <c r="A27" s="2">
        <v>43161</v>
      </c>
      <c r="B27" s="8">
        <f t="shared" si="0"/>
        <v>3</v>
      </c>
      <c r="C27" s="8">
        <f t="shared" si="2"/>
        <v>1</v>
      </c>
      <c r="D27" s="8">
        <f t="shared" si="1"/>
        <v>2</v>
      </c>
      <c r="E27" s="9">
        <f t="shared" si="3"/>
        <v>6</v>
      </c>
      <c r="F27" s="1" t="s">
        <v>13</v>
      </c>
      <c r="G27" s="1" t="s">
        <v>23</v>
      </c>
      <c r="H27" s="1" t="s">
        <v>18</v>
      </c>
      <c r="I27" s="1">
        <v>359</v>
      </c>
    </row>
    <row r="28" spans="1:9" x14ac:dyDescent="0.35">
      <c r="A28" s="2">
        <v>43161</v>
      </c>
      <c r="B28" s="8">
        <f t="shared" si="0"/>
        <v>3</v>
      </c>
      <c r="C28" s="8">
        <f t="shared" si="2"/>
        <v>1</v>
      </c>
      <c r="D28" s="8">
        <f t="shared" si="1"/>
        <v>2</v>
      </c>
      <c r="E28" s="9">
        <f t="shared" si="3"/>
        <v>6</v>
      </c>
      <c r="F28" s="1" t="s">
        <v>5</v>
      </c>
      <c r="G28" s="1" t="s">
        <v>24</v>
      </c>
      <c r="H28" s="1" t="s">
        <v>25</v>
      </c>
      <c r="I28" s="1">
        <v>199022</v>
      </c>
    </row>
    <row r="29" spans="1:9" x14ac:dyDescent="0.35">
      <c r="A29" s="2">
        <v>43161</v>
      </c>
      <c r="B29" s="8">
        <f t="shared" si="0"/>
        <v>3</v>
      </c>
      <c r="C29" s="8">
        <f t="shared" si="2"/>
        <v>1</v>
      </c>
      <c r="D29" s="8">
        <f t="shared" si="1"/>
        <v>2</v>
      </c>
      <c r="E29" s="9">
        <f t="shared" si="3"/>
        <v>6</v>
      </c>
      <c r="F29" s="1" t="s">
        <v>8</v>
      </c>
      <c r="G29" s="1" t="s">
        <v>24</v>
      </c>
      <c r="H29" s="1" t="s">
        <v>25</v>
      </c>
      <c r="I29" s="1">
        <v>194009</v>
      </c>
    </row>
    <row r="30" spans="1:9" x14ac:dyDescent="0.35">
      <c r="A30" s="2">
        <v>43161</v>
      </c>
      <c r="B30" s="8">
        <f t="shared" si="0"/>
        <v>3</v>
      </c>
      <c r="C30" s="8">
        <f t="shared" si="2"/>
        <v>1</v>
      </c>
      <c r="D30" s="8">
        <f t="shared" si="1"/>
        <v>2</v>
      </c>
      <c r="E30" s="9">
        <f t="shared" si="3"/>
        <v>6</v>
      </c>
      <c r="F30" s="1" t="s">
        <v>9</v>
      </c>
      <c r="G30" s="1" t="s">
        <v>24</v>
      </c>
      <c r="H30" s="1" t="s">
        <v>25</v>
      </c>
      <c r="I30" s="1">
        <v>175560</v>
      </c>
    </row>
    <row r="31" spans="1:9" x14ac:dyDescent="0.35">
      <c r="A31" s="2">
        <v>43161</v>
      </c>
      <c r="B31" s="8">
        <f t="shared" si="0"/>
        <v>3</v>
      </c>
      <c r="C31" s="8">
        <f t="shared" si="2"/>
        <v>1</v>
      </c>
      <c r="D31" s="8">
        <f t="shared" si="1"/>
        <v>2</v>
      </c>
      <c r="E31" s="9">
        <f t="shared" si="3"/>
        <v>6</v>
      </c>
      <c r="F31" s="1" t="s">
        <v>10</v>
      </c>
      <c r="G31" s="1" t="s">
        <v>24</v>
      </c>
      <c r="H31" s="1" t="s">
        <v>25</v>
      </c>
      <c r="I31" s="1">
        <v>23462</v>
      </c>
    </row>
    <row r="32" spans="1:9" x14ac:dyDescent="0.35">
      <c r="A32" s="2">
        <v>43161</v>
      </c>
      <c r="B32" s="8">
        <f t="shared" si="0"/>
        <v>3</v>
      </c>
      <c r="C32" s="8">
        <f t="shared" si="2"/>
        <v>1</v>
      </c>
      <c r="D32" s="8">
        <f t="shared" si="1"/>
        <v>2</v>
      </c>
      <c r="E32" s="9">
        <f t="shared" si="3"/>
        <v>6</v>
      </c>
      <c r="F32" s="1" t="s">
        <v>5</v>
      </c>
      <c r="G32" s="1" t="s">
        <v>26</v>
      </c>
      <c r="H32" s="1" t="s">
        <v>25</v>
      </c>
      <c r="I32" s="1">
        <v>855470</v>
      </c>
    </row>
    <row r="33" spans="1:9" x14ac:dyDescent="0.35">
      <c r="A33" s="2">
        <v>43161</v>
      </c>
      <c r="B33" s="8">
        <f t="shared" si="0"/>
        <v>3</v>
      </c>
      <c r="C33" s="8">
        <f t="shared" si="2"/>
        <v>1</v>
      </c>
      <c r="D33" s="8">
        <f t="shared" si="1"/>
        <v>2</v>
      </c>
      <c r="E33" s="9">
        <f t="shared" si="3"/>
        <v>6</v>
      </c>
      <c r="F33" s="1" t="s">
        <v>8</v>
      </c>
      <c r="G33" s="1" t="s">
        <v>26</v>
      </c>
      <c r="H33" s="1" t="s">
        <v>25</v>
      </c>
      <c r="I33" s="1">
        <v>832102</v>
      </c>
    </row>
    <row r="34" spans="1:9" x14ac:dyDescent="0.35">
      <c r="A34" s="2">
        <v>43161</v>
      </c>
      <c r="B34" s="8">
        <f t="shared" si="0"/>
        <v>3</v>
      </c>
      <c r="C34" s="8">
        <f t="shared" si="2"/>
        <v>1</v>
      </c>
      <c r="D34" s="8">
        <f t="shared" si="1"/>
        <v>2</v>
      </c>
      <c r="E34" s="9">
        <f t="shared" si="3"/>
        <v>6</v>
      </c>
      <c r="F34" s="1" t="s">
        <v>9</v>
      </c>
      <c r="G34" s="1" t="s">
        <v>26</v>
      </c>
      <c r="H34" s="1" t="s">
        <v>25</v>
      </c>
      <c r="I34" s="1">
        <v>527482</v>
      </c>
    </row>
    <row r="35" spans="1:9" x14ac:dyDescent="0.35">
      <c r="A35" s="2">
        <v>43161</v>
      </c>
      <c r="B35" s="8">
        <f t="shared" si="0"/>
        <v>3</v>
      </c>
      <c r="C35" s="8">
        <f t="shared" si="2"/>
        <v>1</v>
      </c>
      <c r="D35" s="8">
        <f t="shared" si="1"/>
        <v>2</v>
      </c>
      <c r="E35" s="9">
        <f t="shared" si="3"/>
        <v>6</v>
      </c>
      <c r="F35" s="1" t="s">
        <v>10</v>
      </c>
      <c r="G35" s="1" t="s">
        <v>26</v>
      </c>
      <c r="H35" s="1" t="s">
        <v>25</v>
      </c>
      <c r="I35" s="1">
        <v>327989</v>
      </c>
    </row>
    <row r="36" spans="1:9" x14ac:dyDescent="0.35">
      <c r="A36" s="2">
        <v>43161</v>
      </c>
      <c r="B36" s="8">
        <f t="shared" si="0"/>
        <v>3</v>
      </c>
      <c r="C36" s="8">
        <f t="shared" si="2"/>
        <v>1</v>
      </c>
      <c r="D36" s="8">
        <f t="shared" si="1"/>
        <v>2</v>
      </c>
      <c r="E36" s="9">
        <f t="shared" si="3"/>
        <v>6</v>
      </c>
      <c r="F36" s="1" t="s">
        <v>5</v>
      </c>
      <c r="G36" s="1" t="s">
        <v>27</v>
      </c>
      <c r="H36" s="1" t="s">
        <v>28</v>
      </c>
      <c r="I36" s="1">
        <v>449817</v>
      </c>
    </row>
    <row r="37" spans="1:9" x14ac:dyDescent="0.35">
      <c r="A37" s="2">
        <v>43161</v>
      </c>
      <c r="B37" s="8">
        <f t="shared" si="0"/>
        <v>3</v>
      </c>
      <c r="C37" s="8">
        <f t="shared" si="2"/>
        <v>1</v>
      </c>
      <c r="D37" s="8">
        <f t="shared" si="1"/>
        <v>2</v>
      </c>
      <c r="E37" s="9">
        <f t="shared" si="3"/>
        <v>6</v>
      </c>
      <c r="F37" s="1" t="s">
        <v>8</v>
      </c>
      <c r="G37" s="1" t="s">
        <v>27</v>
      </c>
      <c r="H37" s="1" t="s">
        <v>28</v>
      </c>
      <c r="I37" s="1">
        <v>433837</v>
      </c>
    </row>
    <row r="38" spans="1:9" x14ac:dyDescent="0.35">
      <c r="A38" s="2">
        <v>43161</v>
      </c>
      <c r="B38" s="8">
        <f t="shared" si="0"/>
        <v>3</v>
      </c>
      <c r="C38" s="8">
        <f t="shared" si="2"/>
        <v>1</v>
      </c>
      <c r="D38" s="8">
        <f t="shared" si="1"/>
        <v>2</v>
      </c>
      <c r="E38" s="9">
        <f t="shared" si="3"/>
        <v>6</v>
      </c>
      <c r="F38" s="1" t="s">
        <v>9</v>
      </c>
      <c r="G38" s="1" t="s">
        <v>27</v>
      </c>
      <c r="H38" s="1" t="s">
        <v>28</v>
      </c>
      <c r="I38" s="1">
        <v>229646</v>
      </c>
    </row>
    <row r="39" spans="1:9" x14ac:dyDescent="0.35">
      <c r="A39" s="2">
        <v>43161</v>
      </c>
      <c r="B39" s="8">
        <f t="shared" si="0"/>
        <v>3</v>
      </c>
      <c r="C39" s="8">
        <f t="shared" si="2"/>
        <v>1</v>
      </c>
      <c r="D39" s="8">
        <f t="shared" si="1"/>
        <v>2</v>
      </c>
      <c r="E39" s="9">
        <f t="shared" si="3"/>
        <v>6</v>
      </c>
      <c r="F39" s="1" t="s">
        <v>10</v>
      </c>
      <c r="G39" s="1" t="s">
        <v>27</v>
      </c>
      <c r="H39" s="1" t="s">
        <v>28</v>
      </c>
      <c r="I39" s="1">
        <v>220171</v>
      </c>
    </row>
    <row r="40" spans="1:9" x14ac:dyDescent="0.35">
      <c r="A40" s="2">
        <v>43161</v>
      </c>
      <c r="B40" s="8">
        <f t="shared" si="0"/>
        <v>3</v>
      </c>
      <c r="C40" s="8">
        <f t="shared" si="2"/>
        <v>1</v>
      </c>
      <c r="D40" s="8">
        <f t="shared" si="1"/>
        <v>2</v>
      </c>
      <c r="E40" s="9">
        <f t="shared" si="3"/>
        <v>6</v>
      </c>
      <c r="F40" s="1" t="s">
        <v>11</v>
      </c>
      <c r="G40" s="1" t="s">
        <v>27</v>
      </c>
      <c r="H40" s="1" t="s">
        <v>28</v>
      </c>
      <c r="I40" s="1">
        <v>25303</v>
      </c>
    </row>
    <row r="41" spans="1:9" x14ac:dyDescent="0.35">
      <c r="A41" s="2">
        <v>43161</v>
      </c>
      <c r="B41" s="8">
        <f t="shared" si="0"/>
        <v>3</v>
      </c>
      <c r="C41" s="8">
        <f t="shared" si="2"/>
        <v>1</v>
      </c>
      <c r="D41" s="8">
        <f t="shared" si="1"/>
        <v>2</v>
      </c>
      <c r="E41" s="9">
        <f t="shared" si="3"/>
        <v>6</v>
      </c>
      <c r="F41" s="1" t="s">
        <v>12</v>
      </c>
      <c r="G41" s="1" t="s">
        <v>27</v>
      </c>
      <c r="H41" s="1" t="s">
        <v>28</v>
      </c>
      <c r="I41" s="1">
        <v>13132</v>
      </c>
    </row>
    <row r="42" spans="1:9" x14ac:dyDescent="0.35">
      <c r="A42" s="2">
        <v>43161</v>
      </c>
      <c r="B42" s="8">
        <f t="shared" si="0"/>
        <v>3</v>
      </c>
      <c r="C42" s="8">
        <f t="shared" si="2"/>
        <v>1</v>
      </c>
      <c r="D42" s="8">
        <f t="shared" si="1"/>
        <v>2</v>
      </c>
      <c r="E42" s="9">
        <f t="shared" si="3"/>
        <v>6</v>
      </c>
      <c r="F42" s="1" t="s">
        <v>13</v>
      </c>
      <c r="G42" s="1" t="s">
        <v>27</v>
      </c>
      <c r="H42" s="1" t="s">
        <v>28</v>
      </c>
      <c r="I42" s="1">
        <v>943</v>
      </c>
    </row>
    <row r="43" spans="1:9" x14ac:dyDescent="0.35">
      <c r="A43" s="2">
        <v>43162</v>
      </c>
      <c r="B43" s="8">
        <f t="shared" si="0"/>
        <v>3</v>
      </c>
      <c r="C43" s="8">
        <f t="shared" si="2"/>
        <v>1</v>
      </c>
      <c r="D43" s="8">
        <f t="shared" si="1"/>
        <v>3</v>
      </c>
      <c r="E43" s="9">
        <f t="shared" si="3"/>
        <v>7</v>
      </c>
      <c r="F43" s="1" t="s">
        <v>5</v>
      </c>
      <c r="G43" s="1" t="s">
        <v>14</v>
      </c>
      <c r="H43" s="1" t="s">
        <v>15</v>
      </c>
      <c r="I43" s="1">
        <v>733830</v>
      </c>
    </row>
    <row r="44" spans="1:9" x14ac:dyDescent="0.35">
      <c r="A44" s="2">
        <v>43162</v>
      </c>
      <c r="B44" s="8">
        <f t="shared" si="0"/>
        <v>3</v>
      </c>
      <c r="C44" s="8">
        <f t="shared" si="2"/>
        <v>1</v>
      </c>
      <c r="D44" s="8">
        <f t="shared" si="1"/>
        <v>3</v>
      </c>
      <c r="E44" s="9">
        <f t="shared" si="3"/>
        <v>7</v>
      </c>
      <c r="F44" s="1" t="s">
        <v>8</v>
      </c>
      <c r="G44" s="1" t="s">
        <v>14</v>
      </c>
      <c r="H44" s="1" t="s">
        <v>15</v>
      </c>
      <c r="I44" s="1">
        <v>731491</v>
      </c>
    </row>
    <row r="45" spans="1:9" x14ac:dyDescent="0.35">
      <c r="A45" s="2">
        <v>43162</v>
      </c>
      <c r="B45" s="8">
        <f t="shared" si="0"/>
        <v>3</v>
      </c>
      <c r="C45" s="8">
        <f t="shared" si="2"/>
        <v>1</v>
      </c>
      <c r="D45" s="8">
        <f t="shared" si="1"/>
        <v>3</v>
      </c>
      <c r="E45" s="9">
        <f t="shared" si="3"/>
        <v>7</v>
      </c>
      <c r="F45" s="1" t="s">
        <v>10</v>
      </c>
      <c r="G45" s="1" t="s">
        <v>14</v>
      </c>
      <c r="H45" s="1" t="s">
        <v>15</v>
      </c>
      <c r="I45" s="1">
        <v>555615</v>
      </c>
    </row>
    <row r="46" spans="1:9" x14ac:dyDescent="0.35">
      <c r="A46" s="2">
        <v>43162</v>
      </c>
      <c r="B46" s="8">
        <f t="shared" si="0"/>
        <v>3</v>
      </c>
      <c r="C46" s="8">
        <f t="shared" si="2"/>
        <v>1</v>
      </c>
      <c r="D46" s="8">
        <f t="shared" si="1"/>
        <v>3</v>
      </c>
      <c r="E46" s="9">
        <f t="shared" si="3"/>
        <v>7</v>
      </c>
      <c r="F46" s="1" t="s">
        <v>9</v>
      </c>
      <c r="G46" s="1" t="s">
        <v>14</v>
      </c>
      <c r="H46" s="1" t="s">
        <v>15</v>
      </c>
      <c r="I46" s="1">
        <v>178215</v>
      </c>
    </row>
    <row r="47" spans="1:9" x14ac:dyDescent="0.35">
      <c r="A47" s="2">
        <v>43162</v>
      </c>
      <c r="B47" s="8">
        <f t="shared" si="0"/>
        <v>3</v>
      </c>
      <c r="C47" s="8">
        <f t="shared" si="2"/>
        <v>1</v>
      </c>
      <c r="D47" s="8">
        <f t="shared" si="1"/>
        <v>3</v>
      </c>
      <c r="E47" s="9">
        <f t="shared" si="3"/>
        <v>7</v>
      </c>
      <c r="F47" s="1" t="s">
        <v>13</v>
      </c>
      <c r="G47" s="1" t="s">
        <v>14</v>
      </c>
      <c r="H47" s="1" t="s">
        <v>15</v>
      </c>
      <c r="I47" s="1">
        <v>1160</v>
      </c>
    </row>
    <row r="48" spans="1:9" x14ac:dyDescent="0.35">
      <c r="A48" s="2">
        <v>43162</v>
      </c>
      <c r="B48" s="8">
        <f t="shared" si="0"/>
        <v>3</v>
      </c>
      <c r="C48" s="8">
        <f t="shared" si="2"/>
        <v>1</v>
      </c>
      <c r="D48" s="8">
        <f t="shared" si="1"/>
        <v>3</v>
      </c>
      <c r="E48" s="9">
        <f t="shared" si="3"/>
        <v>7</v>
      </c>
      <c r="F48" s="1" t="s">
        <v>5</v>
      </c>
      <c r="G48" s="1" t="s">
        <v>23</v>
      </c>
      <c r="H48" s="1" t="s">
        <v>18</v>
      </c>
      <c r="I48" s="1">
        <v>326912</v>
      </c>
    </row>
    <row r="49" spans="1:9" x14ac:dyDescent="0.35">
      <c r="A49" s="2">
        <v>43162</v>
      </c>
      <c r="B49" s="8">
        <f t="shared" si="0"/>
        <v>3</v>
      </c>
      <c r="C49" s="8">
        <f t="shared" si="2"/>
        <v>1</v>
      </c>
      <c r="D49" s="8">
        <f t="shared" si="1"/>
        <v>3</v>
      </c>
      <c r="E49" s="9">
        <f t="shared" si="3"/>
        <v>7</v>
      </c>
      <c r="F49" s="1" t="s">
        <v>8</v>
      </c>
      <c r="G49" s="1" t="s">
        <v>23</v>
      </c>
      <c r="H49" s="1" t="s">
        <v>18</v>
      </c>
      <c r="I49" s="1">
        <v>317363</v>
      </c>
    </row>
    <row r="50" spans="1:9" x14ac:dyDescent="0.35">
      <c r="A50" s="2">
        <v>43162</v>
      </c>
      <c r="B50" s="8">
        <f t="shared" si="0"/>
        <v>3</v>
      </c>
      <c r="C50" s="8">
        <f t="shared" si="2"/>
        <v>1</v>
      </c>
      <c r="D50" s="8">
        <f t="shared" si="1"/>
        <v>3</v>
      </c>
      <c r="E50" s="9">
        <f t="shared" si="3"/>
        <v>7</v>
      </c>
      <c r="F50" s="1" t="s">
        <v>10</v>
      </c>
      <c r="G50" s="1" t="s">
        <v>23</v>
      </c>
      <c r="H50" s="1" t="s">
        <v>18</v>
      </c>
      <c r="I50" s="1">
        <v>208849</v>
      </c>
    </row>
    <row r="51" spans="1:9" x14ac:dyDescent="0.35">
      <c r="A51" s="2">
        <v>43162</v>
      </c>
      <c r="B51" s="8">
        <f t="shared" si="0"/>
        <v>3</v>
      </c>
      <c r="C51" s="8">
        <f t="shared" si="2"/>
        <v>1</v>
      </c>
      <c r="D51" s="8">
        <f t="shared" si="1"/>
        <v>3</v>
      </c>
      <c r="E51" s="9">
        <f t="shared" si="3"/>
        <v>7</v>
      </c>
      <c r="F51" s="1" t="s">
        <v>9</v>
      </c>
      <c r="G51" s="1" t="s">
        <v>23</v>
      </c>
      <c r="H51" s="1" t="s">
        <v>18</v>
      </c>
      <c r="I51" s="1">
        <v>118063</v>
      </c>
    </row>
    <row r="52" spans="1:9" x14ac:dyDescent="0.35">
      <c r="A52" s="2">
        <v>43162</v>
      </c>
      <c r="B52" s="8">
        <f t="shared" si="0"/>
        <v>3</v>
      </c>
      <c r="C52" s="8">
        <f t="shared" si="2"/>
        <v>1</v>
      </c>
      <c r="D52" s="8">
        <f t="shared" si="1"/>
        <v>3</v>
      </c>
      <c r="E52" s="9">
        <f t="shared" si="3"/>
        <v>7</v>
      </c>
      <c r="F52" s="1" t="s">
        <v>13</v>
      </c>
      <c r="G52" s="1" t="s">
        <v>23</v>
      </c>
      <c r="H52" s="1" t="s">
        <v>18</v>
      </c>
      <c r="I52" s="1">
        <v>639</v>
      </c>
    </row>
    <row r="53" spans="1:9" x14ac:dyDescent="0.35">
      <c r="A53" s="2">
        <v>43162</v>
      </c>
      <c r="B53" s="8">
        <f t="shared" si="0"/>
        <v>3</v>
      </c>
      <c r="C53" s="8">
        <f t="shared" si="2"/>
        <v>1</v>
      </c>
      <c r="D53" s="8">
        <f t="shared" si="1"/>
        <v>3</v>
      </c>
      <c r="E53" s="9">
        <f t="shared" si="3"/>
        <v>7</v>
      </c>
      <c r="F53" s="1" t="s">
        <v>5</v>
      </c>
      <c r="G53" s="1" t="s">
        <v>24</v>
      </c>
      <c r="H53" s="1" t="s">
        <v>25</v>
      </c>
      <c r="I53" s="1">
        <v>1123569</v>
      </c>
    </row>
    <row r="54" spans="1:9" x14ac:dyDescent="0.35">
      <c r="A54" s="2">
        <v>43162</v>
      </c>
      <c r="B54" s="8">
        <f t="shared" si="0"/>
        <v>3</v>
      </c>
      <c r="C54" s="8">
        <f t="shared" si="2"/>
        <v>1</v>
      </c>
      <c r="D54" s="8">
        <f t="shared" si="1"/>
        <v>3</v>
      </c>
      <c r="E54" s="9">
        <f t="shared" si="3"/>
        <v>7</v>
      </c>
      <c r="F54" s="1" t="s">
        <v>8</v>
      </c>
      <c r="G54" s="1" t="s">
        <v>24</v>
      </c>
      <c r="H54" s="1" t="s">
        <v>25</v>
      </c>
      <c r="I54" s="1">
        <v>1032411</v>
      </c>
    </row>
    <row r="55" spans="1:9" x14ac:dyDescent="0.35">
      <c r="A55" s="2">
        <v>43162</v>
      </c>
      <c r="B55" s="8">
        <f t="shared" si="0"/>
        <v>3</v>
      </c>
      <c r="C55" s="8">
        <f t="shared" si="2"/>
        <v>1</v>
      </c>
      <c r="D55" s="8">
        <f t="shared" si="1"/>
        <v>3</v>
      </c>
      <c r="E55" s="9">
        <f t="shared" si="3"/>
        <v>7</v>
      </c>
      <c r="F55" s="1" t="s">
        <v>9</v>
      </c>
      <c r="G55" s="1" t="s">
        <v>24</v>
      </c>
      <c r="H55" s="1" t="s">
        <v>25</v>
      </c>
      <c r="I55" s="1">
        <v>737178</v>
      </c>
    </row>
    <row r="56" spans="1:9" x14ac:dyDescent="0.35">
      <c r="A56" s="2">
        <v>43162</v>
      </c>
      <c r="B56" s="8">
        <f t="shared" si="0"/>
        <v>3</v>
      </c>
      <c r="C56" s="8">
        <f t="shared" si="2"/>
        <v>1</v>
      </c>
      <c r="D56" s="8">
        <f t="shared" si="1"/>
        <v>3</v>
      </c>
      <c r="E56" s="9">
        <f t="shared" si="3"/>
        <v>7</v>
      </c>
      <c r="F56" s="1" t="s">
        <v>10</v>
      </c>
      <c r="G56" s="1" t="s">
        <v>24</v>
      </c>
      <c r="H56" s="1" t="s">
        <v>25</v>
      </c>
      <c r="I56" s="1">
        <v>386392</v>
      </c>
    </row>
    <row r="57" spans="1:9" x14ac:dyDescent="0.35">
      <c r="A57" s="2">
        <v>43162</v>
      </c>
      <c r="B57" s="8">
        <f t="shared" si="0"/>
        <v>3</v>
      </c>
      <c r="C57" s="8">
        <f t="shared" si="2"/>
        <v>1</v>
      </c>
      <c r="D57" s="8">
        <f t="shared" si="1"/>
        <v>3</v>
      </c>
      <c r="E57" s="9">
        <f t="shared" si="3"/>
        <v>7</v>
      </c>
      <c r="F57" s="1" t="s">
        <v>5</v>
      </c>
      <c r="G57" s="1" t="s">
        <v>26</v>
      </c>
      <c r="H57" s="1" t="s">
        <v>25</v>
      </c>
      <c r="I57" s="1">
        <v>837591</v>
      </c>
    </row>
    <row r="58" spans="1:9" x14ac:dyDescent="0.35">
      <c r="A58" s="2">
        <v>43162</v>
      </c>
      <c r="B58" s="8">
        <f t="shared" si="0"/>
        <v>3</v>
      </c>
      <c r="C58" s="8">
        <f t="shared" si="2"/>
        <v>1</v>
      </c>
      <c r="D58" s="8">
        <f t="shared" si="1"/>
        <v>3</v>
      </c>
      <c r="E58" s="9">
        <f t="shared" si="3"/>
        <v>7</v>
      </c>
      <c r="F58" s="1" t="s">
        <v>8</v>
      </c>
      <c r="G58" s="1" t="s">
        <v>26</v>
      </c>
      <c r="H58" s="1" t="s">
        <v>25</v>
      </c>
      <c r="I58" s="1">
        <v>835553</v>
      </c>
    </row>
    <row r="59" spans="1:9" x14ac:dyDescent="0.35">
      <c r="A59" s="2">
        <v>43162</v>
      </c>
      <c r="B59" s="8">
        <f t="shared" si="0"/>
        <v>3</v>
      </c>
      <c r="C59" s="8">
        <f t="shared" si="2"/>
        <v>1</v>
      </c>
      <c r="D59" s="8">
        <f t="shared" si="1"/>
        <v>3</v>
      </c>
      <c r="E59" s="9">
        <f t="shared" si="3"/>
        <v>7</v>
      </c>
      <c r="F59" s="1" t="s">
        <v>9</v>
      </c>
      <c r="G59" s="1" t="s">
        <v>26</v>
      </c>
      <c r="H59" s="1" t="s">
        <v>25</v>
      </c>
      <c r="I59" s="1">
        <v>496135</v>
      </c>
    </row>
    <row r="60" spans="1:9" x14ac:dyDescent="0.35">
      <c r="A60" s="2">
        <v>43162</v>
      </c>
      <c r="B60" s="8">
        <f t="shared" si="0"/>
        <v>3</v>
      </c>
      <c r="C60" s="8">
        <f t="shared" si="2"/>
        <v>1</v>
      </c>
      <c r="D60" s="8">
        <f t="shared" si="1"/>
        <v>3</v>
      </c>
      <c r="E60" s="9">
        <f t="shared" si="3"/>
        <v>7</v>
      </c>
      <c r="F60" s="1" t="s">
        <v>10</v>
      </c>
      <c r="G60" s="1" t="s">
        <v>26</v>
      </c>
      <c r="H60" s="1" t="s">
        <v>25</v>
      </c>
      <c r="I60" s="1">
        <v>341457</v>
      </c>
    </row>
    <row r="61" spans="1:9" x14ac:dyDescent="0.35">
      <c r="A61" s="2">
        <v>43162</v>
      </c>
      <c r="B61" s="8">
        <f t="shared" si="0"/>
        <v>3</v>
      </c>
      <c r="C61" s="8">
        <f t="shared" si="2"/>
        <v>1</v>
      </c>
      <c r="D61" s="8">
        <f t="shared" si="1"/>
        <v>3</v>
      </c>
      <c r="E61" s="9">
        <f t="shared" si="3"/>
        <v>7</v>
      </c>
      <c r="F61" s="1" t="s">
        <v>5</v>
      </c>
      <c r="G61" s="1" t="s">
        <v>27</v>
      </c>
      <c r="H61" s="1" t="s">
        <v>28</v>
      </c>
      <c r="I61" s="1">
        <v>488844</v>
      </c>
    </row>
    <row r="62" spans="1:9" x14ac:dyDescent="0.35">
      <c r="A62" s="2">
        <v>43162</v>
      </c>
      <c r="B62" s="8">
        <f t="shared" si="0"/>
        <v>3</v>
      </c>
      <c r="C62" s="8">
        <f t="shared" si="2"/>
        <v>1</v>
      </c>
      <c r="D62" s="8">
        <f t="shared" si="1"/>
        <v>3</v>
      </c>
      <c r="E62" s="9">
        <f t="shared" si="3"/>
        <v>7</v>
      </c>
      <c r="F62" s="1" t="s">
        <v>8</v>
      </c>
      <c r="G62" s="1" t="s">
        <v>27</v>
      </c>
      <c r="H62" s="1" t="s">
        <v>28</v>
      </c>
      <c r="I62" s="1">
        <v>478965</v>
      </c>
    </row>
    <row r="63" spans="1:9" x14ac:dyDescent="0.35">
      <c r="A63" s="2">
        <v>43162</v>
      </c>
      <c r="B63" s="8">
        <f t="shared" si="0"/>
        <v>3</v>
      </c>
      <c r="C63" s="8">
        <f t="shared" si="2"/>
        <v>1</v>
      </c>
      <c r="D63" s="8">
        <f t="shared" si="1"/>
        <v>3</v>
      </c>
      <c r="E63" s="9">
        <f t="shared" si="3"/>
        <v>7</v>
      </c>
      <c r="F63" s="1" t="s">
        <v>9</v>
      </c>
      <c r="G63" s="1" t="s">
        <v>27</v>
      </c>
      <c r="H63" s="1" t="s">
        <v>28</v>
      </c>
      <c r="I63" s="1">
        <v>252082</v>
      </c>
    </row>
    <row r="64" spans="1:9" x14ac:dyDescent="0.35">
      <c r="A64" s="2">
        <v>43162</v>
      </c>
      <c r="B64" s="8">
        <f t="shared" si="0"/>
        <v>3</v>
      </c>
      <c r="C64" s="8">
        <f t="shared" si="2"/>
        <v>1</v>
      </c>
      <c r="D64" s="8">
        <f t="shared" si="1"/>
        <v>3</v>
      </c>
      <c r="E64" s="9">
        <f t="shared" si="3"/>
        <v>7</v>
      </c>
      <c r="F64" s="1" t="s">
        <v>10</v>
      </c>
      <c r="G64" s="1" t="s">
        <v>27</v>
      </c>
      <c r="H64" s="1" t="s">
        <v>28</v>
      </c>
      <c r="I64" s="1">
        <v>236762</v>
      </c>
    </row>
    <row r="65" spans="1:9" x14ac:dyDescent="0.35">
      <c r="A65" s="2">
        <v>43162</v>
      </c>
      <c r="B65" s="8">
        <f t="shared" si="0"/>
        <v>3</v>
      </c>
      <c r="C65" s="8">
        <f t="shared" si="2"/>
        <v>1</v>
      </c>
      <c r="D65" s="8">
        <f t="shared" si="1"/>
        <v>3</v>
      </c>
      <c r="E65" s="9">
        <f t="shared" si="3"/>
        <v>7</v>
      </c>
      <c r="F65" s="1" t="s">
        <v>11</v>
      </c>
      <c r="G65" s="1" t="s">
        <v>27</v>
      </c>
      <c r="H65" s="1" t="s">
        <v>28</v>
      </c>
      <c r="I65" s="1">
        <v>28714</v>
      </c>
    </row>
    <row r="66" spans="1:9" x14ac:dyDescent="0.35">
      <c r="A66" s="2">
        <v>43162</v>
      </c>
      <c r="B66" s="8">
        <f t="shared" ref="B66:B129" si="4">MONTH(A66)</f>
        <v>3</v>
      </c>
      <c r="C66" s="8">
        <f t="shared" si="2"/>
        <v>1</v>
      </c>
      <c r="D66" s="8">
        <f t="shared" ref="D66:D129" si="5">DAY(A66)</f>
        <v>3</v>
      </c>
      <c r="E66" s="9">
        <f t="shared" si="3"/>
        <v>7</v>
      </c>
      <c r="F66" s="1" t="s">
        <v>12</v>
      </c>
      <c r="G66" s="1" t="s">
        <v>27</v>
      </c>
      <c r="H66" s="1" t="s">
        <v>28</v>
      </c>
      <c r="I66" s="1">
        <v>13956</v>
      </c>
    </row>
    <row r="67" spans="1:9" x14ac:dyDescent="0.35">
      <c r="A67" s="2">
        <v>43162</v>
      </c>
      <c r="B67" s="8">
        <f t="shared" si="4"/>
        <v>3</v>
      </c>
      <c r="C67" s="8">
        <f t="shared" ref="C67:C130" si="6">IF(D67&lt;=7,1,IF(D67&lt;=14,2,IF(D67&lt;=21,3,IF(D67&lt;=31,4,0))))</f>
        <v>1</v>
      </c>
      <c r="D67" s="8">
        <f t="shared" si="5"/>
        <v>3</v>
      </c>
      <c r="E67" s="9">
        <f t="shared" ref="E67:E130" si="7">WEEKDAY(A67)</f>
        <v>7</v>
      </c>
      <c r="F67" s="1" t="s">
        <v>13</v>
      </c>
      <c r="G67" s="1" t="s">
        <v>27</v>
      </c>
      <c r="H67" s="1" t="s">
        <v>28</v>
      </c>
      <c r="I67" s="1">
        <v>1135</v>
      </c>
    </row>
    <row r="68" spans="1:9" x14ac:dyDescent="0.35">
      <c r="A68" s="2">
        <v>43163</v>
      </c>
      <c r="B68" s="8">
        <f t="shared" si="4"/>
        <v>3</v>
      </c>
      <c r="C68" s="8">
        <f t="shared" si="6"/>
        <v>1</v>
      </c>
      <c r="D68" s="8">
        <f t="shared" si="5"/>
        <v>4</v>
      </c>
      <c r="E68" s="9">
        <f t="shared" si="7"/>
        <v>1</v>
      </c>
      <c r="F68" s="1" t="s">
        <v>5</v>
      </c>
      <c r="G68" s="1" t="s">
        <v>14</v>
      </c>
      <c r="H68" s="1" t="s">
        <v>15</v>
      </c>
      <c r="I68" s="1">
        <v>808238</v>
      </c>
    </row>
    <row r="69" spans="1:9" x14ac:dyDescent="0.35">
      <c r="A69" s="2">
        <v>43163</v>
      </c>
      <c r="B69" s="8">
        <f t="shared" si="4"/>
        <v>3</v>
      </c>
      <c r="C69" s="8">
        <f t="shared" si="6"/>
        <v>1</v>
      </c>
      <c r="D69" s="8">
        <f t="shared" si="5"/>
        <v>4</v>
      </c>
      <c r="E69" s="9">
        <f t="shared" si="7"/>
        <v>1</v>
      </c>
      <c r="F69" s="1" t="s">
        <v>8</v>
      </c>
      <c r="G69" s="1" t="s">
        <v>14</v>
      </c>
      <c r="H69" s="1" t="s">
        <v>15</v>
      </c>
      <c r="I69" s="1">
        <v>795621</v>
      </c>
    </row>
    <row r="70" spans="1:9" x14ac:dyDescent="0.35">
      <c r="A70" s="2">
        <v>43163</v>
      </c>
      <c r="B70" s="8">
        <f t="shared" si="4"/>
        <v>3</v>
      </c>
      <c r="C70" s="8">
        <f t="shared" si="6"/>
        <v>1</v>
      </c>
      <c r="D70" s="8">
        <f t="shared" si="5"/>
        <v>4</v>
      </c>
      <c r="E70" s="9">
        <f t="shared" si="7"/>
        <v>1</v>
      </c>
      <c r="F70" s="1" t="s">
        <v>10</v>
      </c>
      <c r="G70" s="1" t="s">
        <v>14</v>
      </c>
      <c r="H70" s="1" t="s">
        <v>15</v>
      </c>
      <c r="I70" s="1">
        <v>415615</v>
      </c>
    </row>
    <row r="71" spans="1:9" x14ac:dyDescent="0.35">
      <c r="A71" s="2">
        <v>43163</v>
      </c>
      <c r="B71" s="8">
        <f t="shared" si="4"/>
        <v>3</v>
      </c>
      <c r="C71" s="8">
        <f t="shared" si="6"/>
        <v>1</v>
      </c>
      <c r="D71" s="8">
        <f t="shared" si="5"/>
        <v>4</v>
      </c>
      <c r="E71" s="9">
        <f t="shared" si="7"/>
        <v>1</v>
      </c>
      <c r="F71" s="1" t="s">
        <v>9</v>
      </c>
      <c r="G71" s="1" t="s">
        <v>14</v>
      </c>
      <c r="H71" s="1" t="s">
        <v>15</v>
      </c>
      <c r="I71" s="1">
        <v>392623</v>
      </c>
    </row>
    <row r="72" spans="1:9" x14ac:dyDescent="0.35">
      <c r="A72" s="2">
        <v>43163</v>
      </c>
      <c r="B72" s="8">
        <f t="shared" si="4"/>
        <v>3</v>
      </c>
      <c r="C72" s="8">
        <f t="shared" si="6"/>
        <v>1</v>
      </c>
      <c r="D72" s="8">
        <f t="shared" si="5"/>
        <v>4</v>
      </c>
      <c r="E72" s="9">
        <f t="shared" si="7"/>
        <v>1</v>
      </c>
      <c r="F72" s="1" t="s">
        <v>13</v>
      </c>
      <c r="G72" s="1" t="s">
        <v>14</v>
      </c>
      <c r="H72" s="1" t="s">
        <v>15</v>
      </c>
      <c r="I72" s="1">
        <v>1237</v>
      </c>
    </row>
    <row r="73" spans="1:9" x14ac:dyDescent="0.35">
      <c r="A73" s="2">
        <v>43163</v>
      </c>
      <c r="B73" s="8">
        <f t="shared" si="4"/>
        <v>3</v>
      </c>
      <c r="C73" s="8">
        <f t="shared" si="6"/>
        <v>1</v>
      </c>
      <c r="D73" s="8">
        <f t="shared" si="5"/>
        <v>4</v>
      </c>
      <c r="E73" s="9">
        <f t="shared" si="7"/>
        <v>1</v>
      </c>
      <c r="F73" s="1" t="s">
        <v>5</v>
      </c>
      <c r="G73" s="1" t="s">
        <v>23</v>
      </c>
      <c r="H73" s="1" t="s">
        <v>18</v>
      </c>
      <c r="I73" s="1">
        <v>410585</v>
      </c>
    </row>
    <row r="74" spans="1:9" x14ac:dyDescent="0.35">
      <c r="A74" s="2">
        <v>43163</v>
      </c>
      <c r="B74" s="8">
        <f t="shared" si="4"/>
        <v>3</v>
      </c>
      <c r="C74" s="8">
        <f t="shared" si="6"/>
        <v>1</v>
      </c>
      <c r="D74" s="8">
        <f t="shared" si="5"/>
        <v>4</v>
      </c>
      <c r="E74" s="9">
        <f t="shared" si="7"/>
        <v>1</v>
      </c>
      <c r="F74" s="1" t="s">
        <v>8</v>
      </c>
      <c r="G74" s="1" t="s">
        <v>23</v>
      </c>
      <c r="H74" s="1" t="s">
        <v>18</v>
      </c>
      <c r="I74" s="1">
        <v>405751</v>
      </c>
    </row>
    <row r="75" spans="1:9" x14ac:dyDescent="0.35">
      <c r="A75" s="2">
        <v>43163</v>
      </c>
      <c r="B75" s="8">
        <f t="shared" si="4"/>
        <v>3</v>
      </c>
      <c r="C75" s="8">
        <f t="shared" si="6"/>
        <v>1</v>
      </c>
      <c r="D75" s="8">
        <f t="shared" si="5"/>
        <v>4</v>
      </c>
      <c r="E75" s="9">
        <f t="shared" si="7"/>
        <v>1</v>
      </c>
      <c r="F75" s="1" t="s">
        <v>10</v>
      </c>
      <c r="G75" s="1" t="s">
        <v>23</v>
      </c>
      <c r="H75" s="1" t="s">
        <v>18</v>
      </c>
      <c r="I75" s="1">
        <v>277314</v>
      </c>
    </row>
    <row r="76" spans="1:9" x14ac:dyDescent="0.35">
      <c r="A76" s="2">
        <v>43163</v>
      </c>
      <c r="B76" s="8">
        <f t="shared" si="4"/>
        <v>3</v>
      </c>
      <c r="C76" s="8">
        <f t="shared" si="6"/>
        <v>1</v>
      </c>
      <c r="D76" s="8">
        <f t="shared" si="5"/>
        <v>4</v>
      </c>
      <c r="E76" s="9">
        <f t="shared" si="7"/>
        <v>1</v>
      </c>
      <c r="F76" s="1" t="s">
        <v>9</v>
      </c>
      <c r="G76" s="1" t="s">
        <v>23</v>
      </c>
      <c r="H76" s="1" t="s">
        <v>18</v>
      </c>
      <c r="I76" s="1">
        <v>133271</v>
      </c>
    </row>
    <row r="77" spans="1:9" x14ac:dyDescent="0.35">
      <c r="A77" s="2">
        <v>43163</v>
      </c>
      <c r="B77" s="8">
        <f t="shared" si="4"/>
        <v>3</v>
      </c>
      <c r="C77" s="8">
        <f t="shared" si="6"/>
        <v>1</v>
      </c>
      <c r="D77" s="8">
        <f t="shared" si="5"/>
        <v>4</v>
      </c>
      <c r="E77" s="9">
        <f t="shared" si="7"/>
        <v>1</v>
      </c>
      <c r="F77" s="1" t="s">
        <v>13</v>
      </c>
      <c r="G77" s="1" t="s">
        <v>23</v>
      </c>
      <c r="H77" s="1" t="s">
        <v>18</v>
      </c>
      <c r="I77" s="1">
        <v>740</v>
      </c>
    </row>
    <row r="78" spans="1:9" x14ac:dyDescent="0.35">
      <c r="A78" s="2">
        <v>43163</v>
      </c>
      <c r="B78" s="8">
        <f t="shared" si="4"/>
        <v>3</v>
      </c>
      <c r="C78" s="8">
        <f t="shared" si="6"/>
        <v>1</v>
      </c>
      <c r="D78" s="8">
        <f t="shared" si="5"/>
        <v>4</v>
      </c>
      <c r="E78" s="9">
        <f t="shared" si="7"/>
        <v>1</v>
      </c>
      <c r="F78" s="1" t="s">
        <v>5</v>
      </c>
      <c r="G78" s="1" t="s">
        <v>24</v>
      </c>
      <c r="H78" s="1" t="s">
        <v>25</v>
      </c>
      <c r="I78" s="1">
        <v>986354</v>
      </c>
    </row>
    <row r="79" spans="1:9" x14ac:dyDescent="0.35">
      <c r="A79" s="2">
        <v>43163</v>
      </c>
      <c r="B79" s="8">
        <f t="shared" si="4"/>
        <v>3</v>
      </c>
      <c r="C79" s="8">
        <f t="shared" si="6"/>
        <v>1</v>
      </c>
      <c r="D79" s="8">
        <f t="shared" si="5"/>
        <v>4</v>
      </c>
      <c r="E79" s="9">
        <f t="shared" si="7"/>
        <v>1</v>
      </c>
      <c r="F79" s="1" t="s">
        <v>8</v>
      </c>
      <c r="G79" s="1" t="s">
        <v>24</v>
      </c>
      <c r="H79" s="1" t="s">
        <v>25</v>
      </c>
      <c r="I79" s="1">
        <v>946151</v>
      </c>
    </row>
    <row r="80" spans="1:9" x14ac:dyDescent="0.35">
      <c r="A80" s="2">
        <v>43163</v>
      </c>
      <c r="B80" s="8">
        <f t="shared" si="4"/>
        <v>3</v>
      </c>
      <c r="C80" s="8">
        <f t="shared" si="6"/>
        <v>1</v>
      </c>
      <c r="D80" s="8">
        <f t="shared" si="5"/>
        <v>4</v>
      </c>
      <c r="E80" s="9">
        <f t="shared" si="7"/>
        <v>1</v>
      </c>
      <c r="F80" s="1" t="s">
        <v>9</v>
      </c>
      <c r="G80" s="1" t="s">
        <v>24</v>
      </c>
      <c r="H80" s="1" t="s">
        <v>25</v>
      </c>
      <c r="I80" s="1">
        <v>651759</v>
      </c>
    </row>
    <row r="81" spans="1:9" x14ac:dyDescent="0.35">
      <c r="A81" s="2">
        <v>43163</v>
      </c>
      <c r="B81" s="8">
        <f t="shared" si="4"/>
        <v>3</v>
      </c>
      <c r="C81" s="8">
        <f t="shared" si="6"/>
        <v>1</v>
      </c>
      <c r="D81" s="8">
        <f t="shared" si="5"/>
        <v>4</v>
      </c>
      <c r="E81" s="9">
        <f t="shared" si="7"/>
        <v>1</v>
      </c>
      <c r="F81" s="1" t="s">
        <v>10</v>
      </c>
      <c r="G81" s="1" t="s">
        <v>24</v>
      </c>
      <c r="H81" s="1" t="s">
        <v>25</v>
      </c>
      <c r="I81" s="1">
        <v>334596</v>
      </c>
    </row>
    <row r="82" spans="1:9" x14ac:dyDescent="0.35">
      <c r="A82" s="2">
        <v>43163</v>
      </c>
      <c r="B82" s="8">
        <f t="shared" si="4"/>
        <v>3</v>
      </c>
      <c r="C82" s="8">
        <f t="shared" si="6"/>
        <v>1</v>
      </c>
      <c r="D82" s="8">
        <f t="shared" si="5"/>
        <v>4</v>
      </c>
      <c r="E82" s="9">
        <f t="shared" si="7"/>
        <v>1</v>
      </c>
      <c r="F82" s="1" t="s">
        <v>5</v>
      </c>
      <c r="G82" s="1" t="s">
        <v>26</v>
      </c>
      <c r="H82" s="1" t="s">
        <v>25</v>
      </c>
      <c r="I82" s="1">
        <v>826944</v>
      </c>
    </row>
    <row r="83" spans="1:9" x14ac:dyDescent="0.35">
      <c r="A83" s="2">
        <v>43163</v>
      </c>
      <c r="B83" s="8">
        <f t="shared" si="4"/>
        <v>3</v>
      </c>
      <c r="C83" s="8">
        <f t="shared" si="6"/>
        <v>1</v>
      </c>
      <c r="D83" s="8">
        <f t="shared" si="5"/>
        <v>4</v>
      </c>
      <c r="E83" s="9">
        <f t="shared" si="7"/>
        <v>1</v>
      </c>
      <c r="F83" s="1" t="s">
        <v>8</v>
      </c>
      <c r="G83" s="1" t="s">
        <v>26</v>
      </c>
      <c r="H83" s="1" t="s">
        <v>25</v>
      </c>
      <c r="I83" s="1">
        <v>815085</v>
      </c>
    </row>
    <row r="84" spans="1:9" x14ac:dyDescent="0.35">
      <c r="A84" s="2">
        <v>43163</v>
      </c>
      <c r="B84" s="8">
        <f t="shared" si="4"/>
        <v>3</v>
      </c>
      <c r="C84" s="8">
        <f t="shared" si="6"/>
        <v>1</v>
      </c>
      <c r="D84" s="8">
        <f t="shared" si="5"/>
        <v>4</v>
      </c>
      <c r="E84" s="9">
        <f t="shared" si="7"/>
        <v>1</v>
      </c>
      <c r="F84" s="1" t="s">
        <v>9</v>
      </c>
      <c r="G84" s="1" t="s">
        <v>26</v>
      </c>
      <c r="H84" s="1" t="s">
        <v>25</v>
      </c>
      <c r="I84" s="1">
        <v>475048</v>
      </c>
    </row>
    <row r="85" spans="1:9" x14ac:dyDescent="0.35">
      <c r="A85" s="2">
        <v>43163</v>
      </c>
      <c r="B85" s="8">
        <f t="shared" si="4"/>
        <v>3</v>
      </c>
      <c r="C85" s="8">
        <f t="shared" si="6"/>
        <v>1</v>
      </c>
      <c r="D85" s="8">
        <f t="shared" si="5"/>
        <v>4</v>
      </c>
      <c r="E85" s="9">
        <f t="shared" si="7"/>
        <v>1</v>
      </c>
      <c r="F85" s="1" t="s">
        <v>10</v>
      </c>
      <c r="G85" s="1" t="s">
        <v>26</v>
      </c>
      <c r="H85" s="1" t="s">
        <v>25</v>
      </c>
      <c r="I85" s="1">
        <v>351896</v>
      </c>
    </row>
    <row r="86" spans="1:9" x14ac:dyDescent="0.35">
      <c r="A86" s="2">
        <v>43163</v>
      </c>
      <c r="B86" s="8">
        <f t="shared" si="4"/>
        <v>3</v>
      </c>
      <c r="C86" s="8">
        <f t="shared" si="6"/>
        <v>1</v>
      </c>
      <c r="D86" s="8">
        <f t="shared" si="5"/>
        <v>4</v>
      </c>
      <c r="E86" s="9">
        <f t="shared" si="7"/>
        <v>1</v>
      </c>
      <c r="F86" s="1" t="s">
        <v>5</v>
      </c>
      <c r="G86" s="1" t="s">
        <v>27</v>
      </c>
      <c r="H86" s="1" t="s">
        <v>28</v>
      </c>
      <c r="I86" s="1">
        <v>545692</v>
      </c>
    </row>
    <row r="87" spans="1:9" x14ac:dyDescent="0.35">
      <c r="A87" s="2">
        <v>43163</v>
      </c>
      <c r="B87" s="8">
        <f t="shared" si="4"/>
        <v>3</v>
      </c>
      <c r="C87" s="8">
        <f t="shared" si="6"/>
        <v>1</v>
      </c>
      <c r="D87" s="8">
        <f t="shared" si="5"/>
        <v>4</v>
      </c>
      <c r="E87" s="9">
        <f t="shared" si="7"/>
        <v>1</v>
      </c>
      <c r="F87" s="1" t="s">
        <v>8</v>
      </c>
      <c r="G87" s="1" t="s">
        <v>27</v>
      </c>
      <c r="H87" s="1" t="s">
        <v>28</v>
      </c>
      <c r="I87" s="1">
        <v>529647</v>
      </c>
    </row>
    <row r="88" spans="1:9" x14ac:dyDescent="0.35">
      <c r="A88" s="2">
        <v>43163</v>
      </c>
      <c r="B88" s="8">
        <f t="shared" si="4"/>
        <v>3</v>
      </c>
      <c r="C88" s="8">
        <f t="shared" si="6"/>
        <v>1</v>
      </c>
      <c r="D88" s="8">
        <f t="shared" si="5"/>
        <v>4</v>
      </c>
      <c r="E88" s="9">
        <f t="shared" si="7"/>
        <v>1</v>
      </c>
      <c r="F88" s="1" t="s">
        <v>9</v>
      </c>
      <c r="G88" s="1" t="s">
        <v>27</v>
      </c>
      <c r="H88" s="1" t="s">
        <v>28</v>
      </c>
      <c r="I88" s="1">
        <v>311700</v>
      </c>
    </row>
    <row r="89" spans="1:9" x14ac:dyDescent="0.35">
      <c r="A89" s="2">
        <v>43163</v>
      </c>
      <c r="B89" s="8">
        <f t="shared" si="4"/>
        <v>3</v>
      </c>
      <c r="C89" s="8">
        <f t="shared" si="6"/>
        <v>1</v>
      </c>
      <c r="D89" s="8">
        <f t="shared" si="5"/>
        <v>4</v>
      </c>
      <c r="E89" s="9">
        <f t="shared" si="7"/>
        <v>1</v>
      </c>
      <c r="F89" s="1" t="s">
        <v>10</v>
      </c>
      <c r="G89" s="1" t="s">
        <v>27</v>
      </c>
      <c r="H89" s="1" t="s">
        <v>28</v>
      </c>
      <c r="I89" s="1">
        <v>233992</v>
      </c>
    </row>
    <row r="90" spans="1:9" x14ac:dyDescent="0.35">
      <c r="A90" s="2">
        <v>43163</v>
      </c>
      <c r="B90" s="8">
        <f t="shared" si="4"/>
        <v>3</v>
      </c>
      <c r="C90" s="8">
        <f t="shared" si="6"/>
        <v>1</v>
      </c>
      <c r="D90" s="8">
        <f t="shared" si="5"/>
        <v>4</v>
      </c>
      <c r="E90" s="9">
        <f t="shared" si="7"/>
        <v>1</v>
      </c>
      <c r="F90" s="1" t="s">
        <v>11</v>
      </c>
      <c r="G90" s="1" t="s">
        <v>27</v>
      </c>
      <c r="H90" s="1" t="s">
        <v>28</v>
      </c>
      <c r="I90" s="1">
        <v>35624</v>
      </c>
    </row>
    <row r="91" spans="1:9" x14ac:dyDescent="0.35">
      <c r="A91" s="2">
        <v>43163</v>
      </c>
      <c r="B91" s="8">
        <f t="shared" si="4"/>
        <v>3</v>
      </c>
      <c r="C91" s="8">
        <f t="shared" si="6"/>
        <v>1</v>
      </c>
      <c r="D91" s="8">
        <f t="shared" si="5"/>
        <v>4</v>
      </c>
      <c r="E91" s="9">
        <f t="shared" si="7"/>
        <v>1</v>
      </c>
      <c r="F91" s="1" t="s">
        <v>12</v>
      </c>
      <c r="G91" s="1" t="s">
        <v>27</v>
      </c>
      <c r="H91" s="1" t="s">
        <v>28</v>
      </c>
      <c r="I91" s="1">
        <v>14239</v>
      </c>
    </row>
    <row r="92" spans="1:9" x14ac:dyDescent="0.35">
      <c r="A92" s="2">
        <v>43163</v>
      </c>
      <c r="B92" s="8">
        <f t="shared" si="4"/>
        <v>3</v>
      </c>
      <c r="C92" s="8">
        <f t="shared" si="6"/>
        <v>1</v>
      </c>
      <c r="D92" s="8">
        <f t="shared" si="5"/>
        <v>4</v>
      </c>
      <c r="E92" s="9">
        <f t="shared" si="7"/>
        <v>1</v>
      </c>
      <c r="F92" s="1" t="s">
        <v>13</v>
      </c>
      <c r="G92" s="1" t="s">
        <v>27</v>
      </c>
      <c r="H92" s="1" t="s">
        <v>28</v>
      </c>
      <c r="I92" s="1">
        <v>1208</v>
      </c>
    </row>
    <row r="93" spans="1:9" x14ac:dyDescent="0.35">
      <c r="A93" s="2">
        <v>43164</v>
      </c>
      <c r="B93" s="8">
        <f t="shared" si="4"/>
        <v>3</v>
      </c>
      <c r="C93" s="8">
        <f t="shared" si="6"/>
        <v>1</v>
      </c>
      <c r="D93" s="8">
        <f t="shared" si="5"/>
        <v>5</v>
      </c>
      <c r="E93" s="9">
        <f t="shared" si="7"/>
        <v>2</v>
      </c>
      <c r="F93" s="1" t="s">
        <v>5</v>
      </c>
      <c r="G93" s="1" t="s">
        <v>14</v>
      </c>
      <c r="H93" s="1" t="s">
        <v>15</v>
      </c>
      <c r="I93" s="1">
        <v>760649</v>
      </c>
    </row>
    <row r="94" spans="1:9" x14ac:dyDescent="0.35">
      <c r="A94" s="2">
        <v>43164</v>
      </c>
      <c r="B94" s="8">
        <f t="shared" si="4"/>
        <v>3</v>
      </c>
      <c r="C94" s="8">
        <f t="shared" si="6"/>
        <v>1</v>
      </c>
      <c r="D94" s="8">
        <f t="shared" si="5"/>
        <v>5</v>
      </c>
      <c r="E94" s="9">
        <f t="shared" si="7"/>
        <v>2</v>
      </c>
      <c r="F94" s="1" t="s">
        <v>8</v>
      </c>
      <c r="G94" s="1" t="s">
        <v>14</v>
      </c>
      <c r="H94" s="1" t="s">
        <v>15</v>
      </c>
      <c r="I94" s="1">
        <v>749660</v>
      </c>
    </row>
    <row r="95" spans="1:9" x14ac:dyDescent="0.35">
      <c r="A95" s="2">
        <v>43164</v>
      </c>
      <c r="B95" s="8">
        <f t="shared" si="4"/>
        <v>3</v>
      </c>
      <c r="C95" s="8">
        <f t="shared" si="6"/>
        <v>1</v>
      </c>
      <c r="D95" s="8">
        <f t="shared" si="5"/>
        <v>5</v>
      </c>
      <c r="E95" s="9">
        <f t="shared" si="7"/>
        <v>2</v>
      </c>
      <c r="F95" s="1" t="s">
        <v>9</v>
      </c>
      <c r="G95" s="1" t="s">
        <v>14</v>
      </c>
      <c r="H95" s="1" t="s">
        <v>15</v>
      </c>
      <c r="I95" s="1">
        <v>398387</v>
      </c>
    </row>
    <row r="96" spans="1:9" x14ac:dyDescent="0.35">
      <c r="A96" s="2">
        <v>43164</v>
      </c>
      <c r="B96" s="8">
        <f t="shared" si="4"/>
        <v>3</v>
      </c>
      <c r="C96" s="8">
        <f t="shared" si="6"/>
        <v>1</v>
      </c>
      <c r="D96" s="8">
        <f t="shared" si="5"/>
        <v>5</v>
      </c>
      <c r="E96" s="9">
        <f t="shared" si="7"/>
        <v>2</v>
      </c>
      <c r="F96" s="1" t="s">
        <v>10</v>
      </c>
      <c r="G96" s="1" t="s">
        <v>14</v>
      </c>
      <c r="H96" s="1" t="s">
        <v>15</v>
      </c>
      <c r="I96" s="1">
        <v>362262</v>
      </c>
    </row>
    <row r="97" spans="1:9" x14ac:dyDescent="0.35">
      <c r="A97" s="2">
        <v>43164</v>
      </c>
      <c r="B97" s="8">
        <f t="shared" si="4"/>
        <v>3</v>
      </c>
      <c r="C97" s="8">
        <f t="shared" si="6"/>
        <v>1</v>
      </c>
      <c r="D97" s="8">
        <f t="shared" si="5"/>
        <v>5</v>
      </c>
      <c r="E97" s="9">
        <f t="shared" si="7"/>
        <v>2</v>
      </c>
      <c r="F97" s="1" t="s">
        <v>13</v>
      </c>
      <c r="G97" s="1" t="s">
        <v>14</v>
      </c>
      <c r="H97" s="1" t="s">
        <v>15</v>
      </c>
      <c r="I97" s="1">
        <v>1204</v>
      </c>
    </row>
    <row r="98" spans="1:9" x14ac:dyDescent="0.35">
      <c r="A98" s="2">
        <v>43164</v>
      </c>
      <c r="B98" s="8">
        <f t="shared" si="4"/>
        <v>3</v>
      </c>
      <c r="C98" s="8">
        <f t="shared" si="6"/>
        <v>1</v>
      </c>
      <c r="D98" s="8">
        <f t="shared" si="5"/>
        <v>5</v>
      </c>
      <c r="E98" s="9">
        <f t="shared" si="7"/>
        <v>2</v>
      </c>
      <c r="F98" s="1" t="s">
        <v>5</v>
      </c>
      <c r="G98" s="1" t="s">
        <v>17</v>
      </c>
      <c r="H98" s="1" t="s">
        <v>18</v>
      </c>
      <c r="I98" s="1">
        <v>253964</v>
      </c>
    </row>
    <row r="99" spans="1:9" x14ac:dyDescent="0.35">
      <c r="A99" s="2">
        <v>43164</v>
      </c>
      <c r="B99" s="8">
        <f t="shared" si="4"/>
        <v>3</v>
      </c>
      <c r="C99" s="8">
        <f t="shared" si="6"/>
        <v>1</v>
      </c>
      <c r="D99" s="8">
        <f t="shared" si="5"/>
        <v>5</v>
      </c>
      <c r="E99" s="9">
        <f t="shared" si="7"/>
        <v>2</v>
      </c>
      <c r="F99" s="1" t="s">
        <v>8</v>
      </c>
      <c r="G99" s="1" t="s">
        <v>17</v>
      </c>
      <c r="H99" s="1" t="s">
        <v>18</v>
      </c>
      <c r="I99" s="1">
        <v>252018</v>
      </c>
    </row>
    <row r="100" spans="1:9" x14ac:dyDescent="0.35">
      <c r="A100" s="2">
        <v>43164</v>
      </c>
      <c r="B100" s="8">
        <f t="shared" si="4"/>
        <v>3</v>
      </c>
      <c r="C100" s="8">
        <f t="shared" si="6"/>
        <v>1</v>
      </c>
      <c r="D100" s="8">
        <f t="shared" si="5"/>
        <v>5</v>
      </c>
      <c r="E100" s="9">
        <f t="shared" si="7"/>
        <v>2</v>
      </c>
      <c r="F100" s="1" t="s">
        <v>9</v>
      </c>
      <c r="G100" s="1" t="s">
        <v>17</v>
      </c>
      <c r="H100" s="1" t="s">
        <v>18</v>
      </c>
      <c r="I100" s="1">
        <v>193824</v>
      </c>
    </row>
    <row r="101" spans="1:9" x14ac:dyDescent="0.35">
      <c r="A101" s="2">
        <v>43164</v>
      </c>
      <c r="B101" s="8">
        <f t="shared" si="4"/>
        <v>3</v>
      </c>
      <c r="C101" s="8">
        <f t="shared" si="6"/>
        <v>1</v>
      </c>
      <c r="D101" s="8">
        <f t="shared" si="5"/>
        <v>5</v>
      </c>
      <c r="E101" s="9">
        <f t="shared" si="7"/>
        <v>2</v>
      </c>
      <c r="F101" s="1" t="s">
        <v>10</v>
      </c>
      <c r="G101" s="1" t="s">
        <v>17</v>
      </c>
      <c r="H101" s="1" t="s">
        <v>18</v>
      </c>
      <c r="I101" s="1">
        <v>60140</v>
      </c>
    </row>
    <row r="102" spans="1:9" x14ac:dyDescent="0.35">
      <c r="A102" s="2">
        <v>43164</v>
      </c>
      <c r="B102" s="8">
        <f t="shared" si="4"/>
        <v>3</v>
      </c>
      <c r="C102" s="8">
        <f t="shared" si="6"/>
        <v>1</v>
      </c>
      <c r="D102" s="8">
        <f t="shared" si="5"/>
        <v>5</v>
      </c>
      <c r="E102" s="9">
        <f t="shared" si="7"/>
        <v>2</v>
      </c>
      <c r="F102" s="1" t="s">
        <v>13</v>
      </c>
      <c r="G102" s="1" t="s">
        <v>17</v>
      </c>
      <c r="H102" s="1" t="s">
        <v>18</v>
      </c>
      <c r="I102" s="1">
        <v>702</v>
      </c>
    </row>
    <row r="103" spans="1:9" x14ac:dyDescent="0.35">
      <c r="A103" s="2">
        <v>43164</v>
      </c>
      <c r="B103" s="8">
        <f t="shared" si="4"/>
        <v>3</v>
      </c>
      <c r="C103" s="8">
        <f t="shared" si="6"/>
        <v>1</v>
      </c>
      <c r="D103" s="8">
        <f t="shared" si="5"/>
        <v>5</v>
      </c>
      <c r="E103" s="9">
        <f t="shared" si="7"/>
        <v>2</v>
      </c>
      <c r="F103" s="1" t="s">
        <v>5</v>
      </c>
      <c r="G103" s="1" t="s">
        <v>23</v>
      </c>
      <c r="H103" s="1" t="s">
        <v>18</v>
      </c>
      <c r="I103" s="1">
        <v>415157</v>
      </c>
    </row>
    <row r="104" spans="1:9" x14ac:dyDescent="0.35">
      <c r="A104" s="2">
        <v>43164</v>
      </c>
      <c r="B104" s="8">
        <f t="shared" si="4"/>
        <v>3</v>
      </c>
      <c r="C104" s="8">
        <f t="shared" si="6"/>
        <v>1</v>
      </c>
      <c r="D104" s="8">
        <f t="shared" si="5"/>
        <v>5</v>
      </c>
      <c r="E104" s="9">
        <f t="shared" si="7"/>
        <v>2</v>
      </c>
      <c r="F104" s="1" t="s">
        <v>8</v>
      </c>
      <c r="G104" s="1" t="s">
        <v>23</v>
      </c>
      <c r="H104" s="1" t="s">
        <v>18</v>
      </c>
      <c r="I104" s="1">
        <v>406381</v>
      </c>
    </row>
    <row r="105" spans="1:9" x14ac:dyDescent="0.35">
      <c r="A105" s="2">
        <v>43164</v>
      </c>
      <c r="B105" s="8">
        <f t="shared" si="4"/>
        <v>3</v>
      </c>
      <c r="C105" s="8">
        <f t="shared" si="6"/>
        <v>1</v>
      </c>
      <c r="D105" s="8">
        <f t="shared" si="5"/>
        <v>5</v>
      </c>
      <c r="E105" s="9">
        <f t="shared" si="7"/>
        <v>2</v>
      </c>
      <c r="F105" s="1" t="s">
        <v>10</v>
      </c>
      <c r="G105" s="1" t="s">
        <v>23</v>
      </c>
      <c r="H105" s="1" t="s">
        <v>18</v>
      </c>
      <c r="I105" s="1">
        <v>259289</v>
      </c>
    </row>
    <row r="106" spans="1:9" x14ac:dyDescent="0.35">
      <c r="A106" s="2">
        <v>43164</v>
      </c>
      <c r="B106" s="8">
        <f t="shared" si="4"/>
        <v>3</v>
      </c>
      <c r="C106" s="8">
        <f t="shared" si="6"/>
        <v>1</v>
      </c>
      <c r="D106" s="8">
        <f t="shared" si="5"/>
        <v>5</v>
      </c>
      <c r="E106" s="9">
        <f t="shared" si="7"/>
        <v>2</v>
      </c>
      <c r="F106" s="1" t="s">
        <v>9</v>
      </c>
      <c r="G106" s="1" t="s">
        <v>23</v>
      </c>
      <c r="H106" s="1" t="s">
        <v>18</v>
      </c>
      <c r="I106" s="1">
        <v>155869</v>
      </c>
    </row>
    <row r="107" spans="1:9" x14ac:dyDescent="0.35">
      <c r="A107" s="2">
        <v>43164</v>
      </c>
      <c r="B107" s="8">
        <f t="shared" si="4"/>
        <v>3</v>
      </c>
      <c r="C107" s="8">
        <f t="shared" si="6"/>
        <v>1</v>
      </c>
      <c r="D107" s="8">
        <f t="shared" si="5"/>
        <v>5</v>
      </c>
      <c r="E107" s="9">
        <f t="shared" si="7"/>
        <v>2</v>
      </c>
      <c r="F107" s="1" t="s">
        <v>13</v>
      </c>
      <c r="G107" s="1" t="s">
        <v>23</v>
      </c>
      <c r="H107" s="1" t="s">
        <v>18</v>
      </c>
      <c r="I107" s="1">
        <v>786</v>
      </c>
    </row>
    <row r="108" spans="1:9" x14ac:dyDescent="0.35">
      <c r="A108" s="2">
        <v>43164</v>
      </c>
      <c r="B108" s="8">
        <f t="shared" si="4"/>
        <v>3</v>
      </c>
      <c r="C108" s="8">
        <f t="shared" si="6"/>
        <v>1</v>
      </c>
      <c r="D108" s="8">
        <f t="shared" si="5"/>
        <v>5</v>
      </c>
      <c r="E108" s="9">
        <f t="shared" si="7"/>
        <v>2</v>
      </c>
      <c r="F108" s="1" t="s">
        <v>5</v>
      </c>
      <c r="G108" s="1" t="s">
        <v>24</v>
      </c>
      <c r="H108" s="1" t="s">
        <v>25</v>
      </c>
      <c r="I108" s="1">
        <v>909972</v>
      </c>
    </row>
    <row r="109" spans="1:9" x14ac:dyDescent="0.35">
      <c r="A109" s="2">
        <v>43164</v>
      </c>
      <c r="B109" s="8">
        <f t="shared" si="4"/>
        <v>3</v>
      </c>
      <c r="C109" s="8">
        <f t="shared" si="6"/>
        <v>1</v>
      </c>
      <c r="D109" s="8">
        <f t="shared" si="5"/>
        <v>5</v>
      </c>
      <c r="E109" s="9">
        <f t="shared" si="7"/>
        <v>2</v>
      </c>
      <c r="F109" s="1" t="s">
        <v>8</v>
      </c>
      <c r="G109" s="1" t="s">
        <v>24</v>
      </c>
      <c r="H109" s="1" t="s">
        <v>25</v>
      </c>
      <c r="I109" s="1">
        <v>900311</v>
      </c>
    </row>
    <row r="110" spans="1:9" x14ac:dyDescent="0.35">
      <c r="A110" s="2">
        <v>43164</v>
      </c>
      <c r="B110" s="8">
        <f t="shared" si="4"/>
        <v>3</v>
      </c>
      <c r="C110" s="8">
        <f t="shared" si="6"/>
        <v>1</v>
      </c>
      <c r="D110" s="8">
        <f t="shared" si="5"/>
        <v>5</v>
      </c>
      <c r="E110" s="9">
        <f t="shared" si="7"/>
        <v>2</v>
      </c>
      <c r="F110" s="1" t="s">
        <v>9</v>
      </c>
      <c r="G110" s="1" t="s">
        <v>24</v>
      </c>
      <c r="H110" s="1" t="s">
        <v>25</v>
      </c>
      <c r="I110" s="1">
        <v>643646</v>
      </c>
    </row>
    <row r="111" spans="1:9" x14ac:dyDescent="0.35">
      <c r="A111" s="2">
        <v>43164</v>
      </c>
      <c r="B111" s="8">
        <f t="shared" si="4"/>
        <v>3</v>
      </c>
      <c r="C111" s="8">
        <f t="shared" si="6"/>
        <v>1</v>
      </c>
      <c r="D111" s="8">
        <f t="shared" si="5"/>
        <v>5</v>
      </c>
      <c r="E111" s="9">
        <f t="shared" si="7"/>
        <v>2</v>
      </c>
      <c r="F111" s="1" t="s">
        <v>10</v>
      </c>
      <c r="G111" s="1" t="s">
        <v>24</v>
      </c>
      <c r="H111" s="1" t="s">
        <v>25</v>
      </c>
      <c r="I111" s="1">
        <v>266326</v>
      </c>
    </row>
    <row r="112" spans="1:9" x14ac:dyDescent="0.35">
      <c r="A112" s="2">
        <v>43164</v>
      </c>
      <c r="B112" s="8">
        <f t="shared" si="4"/>
        <v>3</v>
      </c>
      <c r="C112" s="8">
        <f t="shared" si="6"/>
        <v>1</v>
      </c>
      <c r="D112" s="8">
        <f t="shared" si="5"/>
        <v>5</v>
      </c>
      <c r="E112" s="9">
        <f t="shared" si="7"/>
        <v>2</v>
      </c>
      <c r="F112" s="1" t="s">
        <v>5</v>
      </c>
      <c r="G112" s="1" t="s">
        <v>26</v>
      </c>
      <c r="H112" s="1" t="s">
        <v>25</v>
      </c>
      <c r="I112" s="1">
        <v>753888</v>
      </c>
    </row>
    <row r="113" spans="1:9" x14ac:dyDescent="0.35">
      <c r="A113" s="2">
        <v>43164</v>
      </c>
      <c r="B113" s="8">
        <f t="shared" si="4"/>
        <v>3</v>
      </c>
      <c r="C113" s="8">
        <f t="shared" si="6"/>
        <v>1</v>
      </c>
      <c r="D113" s="8">
        <f t="shared" si="5"/>
        <v>5</v>
      </c>
      <c r="E113" s="9">
        <f t="shared" si="7"/>
        <v>2</v>
      </c>
      <c r="F113" s="1" t="s">
        <v>8</v>
      </c>
      <c r="G113" s="1" t="s">
        <v>26</v>
      </c>
      <c r="H113" s="1" t="s">
        <v>25</v>
      </c>
      <c r="I113" s="1">
        <v>740704</v>
      </c>
    </row>
    <row r="114" spans="1:9" x14ac:dyDescent="0.35">
      <c r="A114" s="2">
        <v>43164</v>
      </c>
      <c r="B114" s="8">
        <f t="shared" si="4"/>
        <v>3</v>
      </c>
      <c r="C114" s="8">
        <f t="shared" si="6"/>
        <v>1</v>
      </c>
      <c r="D114" s="8">
        <f t="shared" si="5"/>
        <v>5</v>
      </c>
      <c r="E114" s="9">
        <f t="shared" si="7"/>
        <v>2</v>
      </c>
      <c r="F114" s="1" t="s">
        <v>9</v>
      </c>
      <c r="G114" s="1" t="s">
        <v>26</v>
      </c>
      <c r="H114" s="1" t="s">
        <v>25</v>
      </c>
      <c r="I114" s="1">
        <v>418393</v>
      </c>
    </row>
    <row r="115" spans="1:9" x14ac:dyDescent="0.35">
      <c r="A115" s="2">
        <v>43164</v>
      </c>
      <c r="B115" s="8">
        <f t="shared" si="4"/>
        <v>3</v>
      </c>
      <c r="C115" s="8">
        <f t="shared" si="6"/>
        <v>1</v>
      </c>
      <c r="D115" s="8">
        <f t="shared" si="5"/>
        <v>5</v>
      </c>
      <c r="E115" s="9">
        <f t="shared" si="7"/>
        <v>2</v>
      </c>
      <c r="F115" s="1" t="s">
        <v>10</v>
      </c>
      <c r="G115" s="1" t="s">
        <v>26</v>
      </c>
      <c r="H115" s="1" t="s">
        <v>25</v>
      </c>
      <c r="I115" s="1">
        <v>335495</v>
      </c>
    </row>
    <row r="116" spans="1:9" x14ac:dyDescent="0.35">
      <c r="A116" s="2">
        <v>43164</v>
      </c>
      <c r="B116" s="8">
        <f t="shared" si="4"/>
        <v>3</v>
      </c>
      <c r="C116" s="8">
        <f t="shared" si="6"/>
        <v>1</v>
      </c>
      <c r="D116" s="8">
        <f t="shared" si="5"/>
        <v>5</v>
      </c>
      <c r="E116" s="9">
        <f t="shared" si="7"/>
        <v>2</v>
      </c>
      <c r="F116" s="1" t="s">
        <v>5</v>
      </c>
      <c r="G116" s="1" t="s">
        <v>27</v>
      </c>
      <c r="H116" s="1" t="s">
        <v>28</v>
      </c>
      <c r="I116" s="1">
        <v>553636</v>
      </c>
    </row>
    <row r="117" spans="1:9" x14ac:dyDescent="0.35">
      <c r="A117" s="2">
        <v>43164</v>
      </c>
      <c r="B117" s="8">
        <f t="shared" si="4"/>
        <v>3</v>
      </c>
      <c r="C117" s="8">
        <f t="shared" si="6"/>
        <v>1</v>
      </c>
      <c r="D117" s="8">
        <f t="shared" si="5"/>
        <v>5</v>
      </c>
      <c r="E117" s="9">
        <f t="shared" si="7"/>
        <v>2</v>
      </c>
      <c r="F117" s="1" t="s">
        <v>8</v>
      </c>
      <c r="G117" s="1" t="s">
        <v>27</v>
      </c>
      <c r="H117" s="1" t="s">
        <v>28</v>
      </c>
      <c r="I117" s="1">
        <v>552938</v>
      </c>
    </row>
    <row r="118" spans="1:9" x14ac:dyDescent="0.35">
      <c r="A118" s="2">
        <v>43164</v>
      </c>
      <c r="B118" s="8">
        <f t="shared" si="4"/>
        <v>3</v>
      </c>
      <c r="C118" s="8">
        <f t="shared" si="6"/>
        <v>1</v>
      </c>
      <c r="D118" s="8">
        <f t="shared" si="5"/>
        <v>5</v>
      </c>
      <c r="E118" s="9">
        <f t="shared" si="7"/>
        <v>2</v>
      </c>
      <c r="F118" s="1" t="s">
        <v>9</v>
      </c>
      <c r="G118" s="1" t="s">
        <v>27</v>
      </c>
      <c r="H118" s="1" t="s">
        <v>28</v>
      </c>
      <c r="I118" s="1">
        <v>311235</v>
      </c>
    </row>
    <row r="119" spans="1:9" x14ac:dyDescent="0.35">
      <c r="A119" s="2">
        <v>43164</v>
      </c>
      <c r="B119" s="8">
        <f t="shared" si="4"/>
        <v>3</v>
      </c>
      <c r="C119" s="8">
        <f t="shared" si="6"/>
        <v>1</v>
      </c>
      <c r="D119" s="8">
        <f t="shared" si="5"/>
        <v>5</v>
      </c>
      <c r="E119" s="9">
        <f t="shared" si="7"/>
        <v>2</v>
      </c>
      <c r="F119" s="1" t="s">
        <v>10</v>
      </c>
      <c r="G119" s="1" t="s">
        <v>27</v>
      </c>
      <c r="H119" s="1" t="s">
        <v>28</v>
      </c>
      <c r="I119" s="1">
        <v>242401</v>
      </c>
    </row>
    <row r="120" spans="1:9" x14ac:dyDescent="0.35">
      <c r="A120" s="2">
        <v>43164</v>
      </c>
      <c r="B120" s="8">
        <f t="shared" si="4"/>
        <v>3</v>
      </c>
      <c r="C120" s="8">
        <f t="shared" si="6"/>
        <v>1</v>
      </c>
      <c r="D120" s="8">
        <f t="shared" si="5"/>
        <v>5</v>
      </c>
      <c r="E120" s="9">
        <f t="shared" si="7"/>
        <v>2</v>
      </c>
      <c r="F120" s="1" t="s">
        <v>11</v>
      </c>
      <c r="G120" s="1" t="s">
        <v>27</v>
      </c>
      <c r="H120" s="1" t="s">
        <v>28</v>
      </c>
      <c r="I120" s="1">
        <v>37003</v>
      </c>
    </row>
    <row r="121" spans="1:9" x14ac:dyDescent="0.35">
      <c r="A121" s="2">
        <v>43164</v>
      </c>
      <c r="B121" s="8">
        <f t="shared" si="4"/>
        <v>3</v>
      </c>
      <c r="C121" s="8">
        <f t="shared" si="6"/>
        <v>1</v>
      </c>
      <c r="D121" s="8">
        <f t="shared" si="5"/>
        <v>5</v>
      </c>
      <c r="E121" s="9">
        <f t="shared" si="7"/>
        <v>2</v>
      </c>
      <c r="F121" s="1" t="s">
        <v>12</v>
      </c>
      <c r="G121" s="1" t="s">
        <v>27</v>
      </c>
      <c r="H121" s="1" t="s">
        <v>28</v>
      </c>
      <c r="I121" s="1">
        <v>15254</v>
      </c>
    </row>
    <row r="122" spans="1:9" x14ac:dyDescent="0.35">
      <c r="A122" s="2">
        <v>43164</v>
      </c>
      <c r="B122" s="8">
        <f t="shared" si="4"/>
        <v>3</v>
      </c>
      <c r="C122" s="8">
        <f t="shared" si="6"/>
        <v>1</v>
      </c>
      <c r="D122" s="8">
        <f t="shared" si="5"/>
        <v>5</v>
      </c>
      <c r="E122" s="9">
        <f t="shared" si="7"/>
        <v>2</v>
      </c>
      <c r="F122" s="1" t="s">
        <v>13</v>
      </c>
      <c r="G122" s="1" t="s">
        <v>27</v>
      </c>
      <c r="H122" s="1" t="s">
        <v>28</v>
      </c>
      <c r="I122" s="1">
        <v>1260</v>
      </c>
    </row>
    <row r="123" spans="1:9" x14ac:dyDescent="0.35">
      <c r="A123" s="2">
        <v>43165</v>
      </c>
      <c r="B123" s="8">
        <f t="shared" si="4"/>
        <v>3</v>
      </c>
      <c r="C123" s="8">
        <f t="shared" si="6"/>
        <v>1</v>
      </c>
      <c r="D123" s="8">
        <f t="shared" si="5"/>
        <v>6</v>
      </c>
      <c r="E123" s="9">
        <f t="shared" si="7"/>
        <v>3</v>
      </c>
      <c r="F123" s="1" t="s">
        <v>5</v>
      </c>
      <c r="G123" s="1" t="s">
        <v>14</v>
      </c>
      <c r="H123" s="1" t="s">
        <v>15</v>
      </c>
      <c r="I123" s="1">
        <v>700260</v>
      </c>
    </row>
    <row r="124" spans="1:9" x14ac:dyDescent="0.35">
      <c r="A124" s="2">
        <v>43165</v>
      </c>
      <c r="B124" s="8">
        <f t="shared" si="4"/>
        <v>3</v>
      </c>
      <c r="C124" s="8">
        <f t="shared" si="6"/>
        <v>1</v>
      </c>
      <c r="D124" s="8">
        <f t="shared" si="5"/>
        <v>6</v>
      </c>
      <c r="E124" s="9">
        <f t="shared" si="7"/>
        <v>3</v>
      </c>
      <c r="F124" s="1" t="s">
        <v>8</v>
      </c>
      <c r="G124" s="1" t="s">
        <v>14</v>
      </c>
      <c r="H124" s="1" t="s">
        <v>15</v>
      </c>
      <c r="I124" s="1">
        <v>679525</v>
      </c>
    </row>
    <row r="125" spans="1:9" x14ac:dyDescent="0.35">
      <c r="A125" s="2">
        <v>43165</v>
      </c>
      <c r="B125" s="8">
        <f t="shared" si="4"/>
        <v>3</v>
      </c>
      <c r="C125" s="8">
        <f t="shared" si="6"/>
        <v>1</v>
      </c>
      <c r="D125" s="8">
        <f t="shared" si="5"/>
        <v>6</v>
      </c>
      <c r="E125" s="9">
        <f t="shared" si="7"/>
        <v>3</v>
      </c>
      <c r="F125" s="1" t="s">
        <v>9</v>
      </c>
      <c r="G125" s="1" t="s">
        <v>14</v>
      </c>
      <c r="H125" s="1" t="s">
        <v>15</v>
      </c>
      <c r="I125" s="1">
        <v>383487</v>
      </c>
    </row>
    <row r="126" spans="1:9" x14ac:dyDescent="0.35">
      <c r="A126" s="2">
        <v>43165</v>
      </c>
      <c r="B126" s="8">
        <f t="shared" si="4"/>
        <v>3</v>
      </c>
      <c r="C126" s="8">
        <f t="shared" si="6"/>
        <v>1</v>
      </c>
      <c r="D126" s="8">
        <f t="shared" si="5"/>
        <v>6</v>
      </c>
      <c r="E126" s="9">
        <f t="shared" si="7"/>
        <v>3</v>
      </c>
      <c r="F126" s="1" t="s">
        <v>10</v>
      </c>
      <c r="G126" s="1" t="s">
        <v>14</v>
      </c>
      <c r="H126" s="1" t="s">
        <v>15</v>
      </c>
      <c r="I126" s="1">
        <v>316773</v>
      </c>
    </row>
    <row r="127" spans="1:9" x14ac:dyDescent="0.35">
      <c r="A127" s="2">
        <v>43165</v>
      </c>
      <c r="B127" s="8">
        <f t="shared" si="4"/>
        <v>3</v>
      </c>
      <c r="C127" s="8">
        <f t="shared" si="6"/>
        <v>1</v>
      </c>
      <c r="D127" s="8">
        <f t="shared" si="5"/>
        <v>6</v>
      </c>
      <c r="E127" s="9">
        <f t="shared" si="7"/>
        <v>3</v>
      </c>
      <c r="F127" s="1" t="s">
        <v>13</v>
      </c>
      <c r="G127" s="1" t="s">
        <v>14</v>
      </c>
      <c r="H127" s="1" t="s">
        <v>15</v>
      </c>
      <c r="I127" s="1">
        <v>1265</v>
      </c>
    </row>
    <row r="128" spans="1:9" x14ac:dyDescent="0.35">
      <c r="A128" s="2">
        <v>43165</v>
      </c>
      <c r="B128" s="8">
        <f t="shared" si="4"/>
        <v>3</v>
      </c>
      <c r="C128" s="8">
        <f t="shared" si="6"/>
        <v>1</v>
      </c>
      <c r="D128" s="8">
        <f t="shared" si="5"/>
        <v>6</v>
      </c>
      <c r="E128" s="9">
        <f t="shared" si="7"/>
        <v>3</v>
      </c>
      <c r="F128" s="1" t="s">
        <v>5</v>
      </c>
      <c r="G128" s="1" t="s">
        <v>17</v>
      </c>
      <c r="H128" s="1" t="s">
        <v>18</v>
      </c>
      <c r="I128" s="1">
        <v>669514</v>
      </c>
    </row>
    <row r="129" spans="1:9" x14ac:dyDescent="0.35">
      <c r="A129" s="2">
        <v>43165</v>
      </c>
      <c r="B129" s="8">
        <f t="shared" si="4"/>
        <v>3</v>
      </c>
      <c r="C129" s="8">
        <f t="shared" si="6"/>
        <v>1</v>
      </c>
      <c r="D129" s="8">
        <f t="shared" si="5"/>
        <v>6</v>
      </c>
      <c r="E129" s="9">
        <f t="shared" si="7"/>
        <v>3</v>
      </c>
      <c r="F129" s="1" t="s">
        <v>8</v>
      </c>
      <c r="G129" s="1" t="s">
        <v>17</v>
      </c>
      <c r="H129" s="1" t="s">
        <v>18</v>
      </c>
      <c r="I129" s="1">
        <v>667105</v>
      </c>
    </row>
    <row r="130" spans="1:9" x14ac:dyDescent="0.35">
      <c r="A130" s="2">
        <v>43165</v>
      </c>
      <c r="B130" s="8">
        <f t="shared" ref="B130:B193" si="8">MONTH(A130)</f>
        <v>3</v>
      </c>
      <c r="C130" s="8">
        <f t="shared" si="6"/>
        <v>1</v>
      </c>
      <c r="D130" s="8">
        <f t="shared" ref="D130:D193" si="9">DAY(A130)</f>
        <v>6</v>
      </c>
      <c r="E130" s="9">
        <f t="shared" si="7"/>
        <v>3</v>
      </c>
      <c r="F130" s="1" t="s">
        <v>9</v>
      </c>
      <c r="G130" s="1" t="s">
        <v>17</v>
      </c>
      <c r="H130" s="1" t="s">
        <v>18</v>
      </c>
      <c r="I130" s="1">
        <v>535295</v>
      </c>
    </row>
    <row r="131" spans="1:9" x14ac:dyDescent="0.35">
      <c r="A131" s="2">
        <v>43165</v>
      </c>
      <c r="B131" s="8">
        <f t="shared" si="8"/>
        <v>3</v>
      </c>
      <c r="C131" s="8">
        <f t="shared" ref="C131:C194" si="10">IF(D131&lt;=7,1,IF(D131&lt;=14,2,IF(D131&lt;=21,3,IF(D131&lt;=31,4,0))))</f>
        <v>1</v>
      </c>
      <c r="D131" s="8">
        <f t="shared" si="9"/>
        <v>6</v>
      </c>
      <c r="E131" s="9">
        <f t="shared" ref="E131:E194" si="11">WEEKDAY(A131)</f>
        <v>3</v>
      </c>
      <c r="F131" s="1" t="s">
        <v>10</v>
      </c>
      <c r="G131" s="1" t="s">
        <v>17</v>
      </c>
      <c r="H131" s="1" t="s">
        <v>18</v>
      </c>
      <c r="I131" s="1">
        <v>134219</v>
      </c>
    </row>
    <row r="132" spans="1:9" x14ac:dyDescent="0.35">
      <c r="A132" s="2">
        <v>43165</v>
      </c>
      <c r="B132" s="8">
        <f t="shared" si="8"/>
        <v>3</v>
      </c>
      <c r="C132" s="8">
        <f t="shared" si="10"/>
        <v>1</v>
      </c>
      <c r="D132" s="8">
        <f t="shared" si="9"/>
        <v>6</v>
      </c>
      <c r="E132" s="9">
        <f t="shared" si="11"/>
        <v>3</v>
      </c>
      <c r="F132" s="1" t="s">
        <v>13</v>
      </c>
      <c r="G132" s="1" t="s">
        <v>17</v>
      </c>
      <c r="H132" s="1" t="s">
        <v>18</v>
      </c>
      <c r="I132" s="1">
        <v>1937</v>
      </c>
    </row>
    <row r="133" spans="1:9" x14ac:dyDescent="0.35">
      <c r="A133" s="2">
        <v>43165</v>
      </c>
      <c r="B133" s="8">
        <f t="shared" si="8"/>
        <v>3</v>
      </c>
      <c r="C133" s="8">
        <f t="shared" si="10"/>
        <v>1</v>
      </c>
      <c r="D133" s="8">
        <f t="shared" si="9"/>
        <v>6</v>
      </c>
      <c r="E133" s="9">
        <f t="shared" si="11"/>
        <v>3</v>
      </c>
      <c r="F133" s="1" t="s">
        <v>5</v>
      </c>
      <c r="G133" s="1" t="s">
        <v>23</v>
      </c>
      <c r="H133" s="1" t="s">
        <v>18</v>
      </c>
      <c r="I133" s="1">
        <v>436783</v>
      </c>
    </row>
    <row r="134" spans="1:9" x14ac:dyDescent="0.35">
      <c r="A134" s="2">
        <v>43165</v>
      </c>
      <c r="B134" s="8">
        <f t="shared" si="8"/>
        <v>3</v>
      </c>
      <c r="C134" s="8">
        <f t="shared" si="10"/>
        <v>1</v>
      </c>
      <c r="D134" s="8">
        <f t="shared" si="9"/>
        <v>6</v>
      </c>
      <c r="E134" s="9">
        <f t="shared" si="11"/>
        <v>3</v>
      </c>
      <c r="F134" s="1" t="s">
        <v>8</v>
      </c>
      <c r="G134" s="1" t="s">
        <v>23</v>
      </c>
      <c r="H134" s="1" t="s">
        <v>18</v>
      </c>
      <c r="I134" s="1">
        <v>426542</v>
      </c>
    </row>
    <row r="135" spans="1:9" x14ac:dyDescent="0.35">
      <c r="A135" s="2">
        <v>43165</v>
      </c>
      <c r="B135" s="8">
        <f t="shared" si="8"/>
        <v>3</v>
      </c>
      <c r="C135" s="8">
        <f t="shared" si="10"/>
        <v>1</v>
      </c>
      <c r="D135" s="8">
        <f t="shared" si="9"/>
        <v>6</v>
      </c>
      <c r="E135" s="9">
        <f t="shared" si="11"/>
        <v>3</v>
      </c>
      <c r="F135" s="1" t="s">
        <v>10</v>
      </c>
      <c r="G135" s="1" t="s">
        <v>23</v>
      </c>
      <c r="H135" s="1" t="s">
        <v>18</v>
      </c>
      <c r="I135" s="1">
        <v>230169</v>
      </c>
    </row>
    <row r="136" spans="1:9" x14ac:dyDescent="0.35">
      <c r="A136" s="2">
        <v>43165</v>
      </c>
      <c r="B136" s="8">
        <f t="shared" si="8"/>
        <v>3</v>
      </c>
      <c r="C136" s="8">
        <f t="shared" si="10"/>
        <v>1</v>
      </c>
      <c r="D136" s="8">
        <f t="shared" si="9"/>
        <v>6</v>
      </c>
      <c r="E136" s="9">
        <f t="shared" si="11"/>
        <v>3</v>
      </c>
      <c r="F136" s="1" t="s">
        <v>9</v>
      </c>
      <c r="G136" s="1" t="s">
        <v>23</v>
      </c>
      <c r="H136" s="1" t="s">
        <v>18</v>
      </c>
      <c r="I136" s="1">
        <v>206615</v>
      </c>
    </row>
    <row r="137" spans="1:9" x14ac:dyDescent="0.35">
      <c r="A137" s="2">
        <v>43165</v>
      </c>
      <c r="B137" s="8">
        <f t="shared" si="8"/>
        <v>3</v>
      </c>
      <c r="C137" s="8">
        <f t="shared" si="10"/>
        <v>1</v>
      </c>
      <c r="D137" s="8">
        <f t="shared" si="9"/>
        <v>6</v>
      </c>
      <c r="E137" s="9">
        <f t="shared" si="11"/>
        <v>3</v>
      </c>
      <c r="F137" s="1" t="s">
        <v>13</v>
      </c>
      <c r="G137" s="1" t="s">
        <v>23</v>
      </c>
      <c r="H137" s="1" t="s">
        <v>18</v>
      </c>
      <c r="I137" s="1">
        <v>897</v>
      </c>
    </row>
    <row r="138" spans="1:9" x14ac:dyDescent="0.35">
      <c r="A138" s="2">
        <v>43165</v>
      </c>
      <c r="B138" s="8">
        <f t="shared" si="8"/>
        <v>3</v>
      </c>
      <c r="C138" s="8">
        <f t="shared" si="10"/>
        <v>1</v>
      </c>
      <c r="D138" s="8">
        <f t="shared" si="9"/>
        <v>6</v>
      </c>
      <c r="E138" s="9">
        <f t="shared" si="11"/>
        <v>3</v>
      </c>
      <c r="F138" s="1" t="s">
        <v>5</v>
      </c>
      <c r="G138" s="1" t="s">
        <v>24</v>
      </c>
      <c r="H138" s="1" t="s">
        <v>25</v>
      </c>
      <c r="I138" s="1">
        <v>962982</v>
      </c>
    </row>
    <row r="139" spans="1:9" x14ac:dyDescent="0.35">
      <c r="A139" s="2">
        <v>43165</v>
      </c>
      <c r="B139" s="8">
        <f t="shared" si="8"/>
        <v>3</v>
      </c>
      <c r="C139" s="8">
        <f t="shared" si="10"/>
        <v>1</v>
      </c>
      <c r="D139" s="8">
        <f t="shared" si="9"/>
        <v>6</v>
      </c>
      <c r="E139" s="9">
        <f t="shared" si="11"/>
        <v>3</v>
      </c>
      <c r="F139" s="1" t="s">
        <v>8</v>
      </c>
      <c r="G139" s="1" t="s">
        <v>24</v>
      </c>
      <c r="H139" s="1" t="s">
        <v>25</v>
      </c>
      <c r="I139" s="1">
        <v>954069</v>
      </c>
    </row>
    <row r="140" spans="1:9" x14ac:dyDescent="0.35">
      <c r="A140" s="2">
        <v>43165</v>
      </c>
      <c r="B140" s="8">
        <f t="shared" si="8"/>
        <v>3</v>
      </c>
      <c r="C140" s="8">
        <f t="shared" si="10"/>
        <v>1</v>
      </c>
      <c r="D140" s="8">
        <f t="shared" si="9"/>
        <v>6</v>
      </c>
      <c r="E140" s="9">
        <f t="shared" si="11"/>
        <v>3</v>
      </c>
      <c r="F140" s="1" t="s">
        <v>9</v>
      </c>
      <c r="G140" s="1" t="s">
        <v>24</v>
      </c>
      <c r="H140" s="1" t="s">
        <v>25</v>
      </c>
      <c r="I140" s="1">
        <v>761092</v>
      </c>
    </row>
    <row r="141" spans="1:9" x14ac:dyDescent="0.35">
      <c r="A141" s="2">
        <v>43165</v>
      </c>
      <c r="B141" s="8">
        <f t="shared" si="8"/>
        <v>3</v>
      </c>
      <c r="C141" s="8">
        <f t="shared" si="10"/>
        <v>1</v>
      </c>
      <c r="D141" s="8">
        <f t="shared" si="9"/>
        <v>6</v>
      </c>
      <c r="E141" s="9">
        <f t="shared" si="11"/>
        <v>3</v>
      </c>
      <c r="F141" s="1" t="s">
        <v>10</v>
      </c>
      <c r="G141" s="1" t="s">
        <v>24</v>
      </c>
      <c r="H141" s="1" t="s">
        <v>25</v>
      </c>
      <c r="I141" s="1">
        <v>201890</v>
      </c>
    </row>
    <row r="142" spans="1:9" x14ac:dyDescent="0.35">
      <c r="A142" s="2">
        <v>43165</v>
      </c>
      <c r="B142" s="8">
        <f t="shared" si="8"/>
        <v>3</v>
      </c>
      <c r="C142" s="8">
        <f t="shared" si="10"/>
        <v>1</v>
      </c>
      <c r="D142" s="8">
        <f t="shared" si="9"/>
        <v>6</v>
      </c>
      <c r="E142" s="9">
        <f t="shared" si="11"/>
        <v>3</v>
      </c>
      <c r="F142" s="1" t="s">
        <v>5</v>
      </c>
      <c r="G142" s="1" t="s">
        <v>26</v>
      </c>
      <c r="H142" s="1" t="s">
        <v>25</v>
      </c>
      <c r="I142" s="1">
        <v>793889</v>
      </c>
    </row>
    <row r="143" spans="1:9" x14ac:dyDescent="0.35">
      <c r="A143" s="2">
        <v>43165</v>
      </c>
      <c r="B143" s="8">
        <f t="shared" si="8"/>
        <v>3</v>
      </c>
      <c r="C143" s="8">
        <f t="shared" si="10"/>
        <v>1</v>
      </c>
      <c r="D143" s="8">
        <f t="shared" si="9"/>
        <v>6</v>
      </c>
      <c r="E143" s="9">
        <f t="shared" si="11"/>
        <v>3</v>
      </c>
      <c r="F143" s="1" t="s">
        <v>8</v>
      </c>
      <c r="G143" s="1" t="s">
        <v>26</v>
      </c>
      <c r="H143" s="1" t="s">
        <v>25</v>
      </c>
      <c r="I143" s="1">
        <v>782820</v>
      </c>
    </row>
    <row r="144" spans="1:9" x14ac:dyDescent="0.35">
      <c r="A144" s="2">
        <v>43165</v>
      </c>
      <c r="B144" s="8">
        <f t="shared" si="8"/>
        <v>3</v>
      </c>
      <c r="C144" s="8">
        <f t="shared" si="10"/>
        <v>1</v>
      </c>
      <c r="D144" s="8">
        <f t="shared" si="9"/>
        <v>6</v>
      </c>
      <c r="E144" s="9">
        <f t="shared" si="11"/>
        <v>3</v>
      </c>
      <c r="F144" s="1" t="s">
        <v>9</v>
      </c>
      <c r="G144" s="1" t="s">
        <v>26</v>
      </c>
      <c r="H144" s="1" t="s">
        <v>25</v>
      </c>
      <c r="I144" s="1">
        <v>507870</v>
      </c>
    </row>
    <row r="145" spans="1:9" x14ac:dyDescent="0.35">
      <c r="A145" s="2">
        <v>43165</v>
      </c>
      <c r="B145" s="8">
        <f t="shared" si="8"/>
        <v>3</v>
      </c>
      <c r="C145" s="8">
        <f t="shared" si="10"/>
        <v>1</v>
      </c>
      <c r="D145" s="8">
        <f t="shared" si="9"/>
        <v>6</v>
      </c>
      <c r="E145" s="9">
        <f t="shared" si="11"/>
        <v>3</v>
      </c>
      <c r="F145" s="1" t="s">
        <v>10</v>
      </c>
      <c r="G145" s="1" t="s">
        <v>26</v>
      </c>
      <c r="H145" s="1" t="s">
        <v>25</v>
      </c>
      <c r="I145" s="1">
        <v>286019</v>
      </c>
    </row>
    <row r="146" spans="1:9" x14ac:dyDescent="0.35">
      <c r="A146" s="2">
        <v>43165</v>
      </c>
      <c r="B146" s="8">
        <f t="shared" si="8"/>
        <v>3</v>
      </c>
      <c r="C146" s="8">
        <f t="shared" si="10"/>
        <v>1</v>
      </c>
      <c r="D146" s="8">
        <f t="shared" si="9"/>
        <v>6</v>
      </c>
      <c r="E146" s="9">
        <f t="shared" si="11"/>
        <v>3</v>
      </c>
      <c r="F146" s="1" t="s">
        <v>5</v>
      </c>
      <c r="G146" s="1" t="s">
        <v>27</v>
      </c>
      <c r="H146" s="1" t="s">
        <v>28</v>
      </c>
      <c r="I146" s="1">
        <v>508975</v>
      </c>
    </row>
    <row r="147" spans="1:9" x14ac:dyDescent="0.35">
      <c r="A147" s="2">
        <v>43165</v>
      </c>
      <c r="B147" s="8">
        <f t="shared" si="8"/>
        <v>3</v>
      </c>
      <c r="C147" s="8">
        <f t="shared" si="10"/>
        <v>1</v>
      </c>
      <c r="D147" s="8">
        <f t="shared" si="9"/>
        <v>6</v>
      </c>
      <c r="E147" s="9">
        <f t="shared" si="11"/>
        <v>3</v>
      </c>
      <c r="F147" s="1" t="s">
        <v>8</v>
      </c>
      <c r="G147" s="1" t="s">
        <v>27</v>
      </c>
      <c r="H147" s="1" t="s">
        <v>28</v>
      </c>
      <c r="I147" s="1">
        <v>500968</v>
      </c>
    </row>
    <row r="148" spans="1:9" x14ac:dyDescent="0.35">
      <c r="A148" s="2">
        <v>43165</v>
      </c>
      <c r="B148" s="8">
        <f t="shared" si="8"/>
        <v>3</v>
      </c>
      <c r="C148" s="8">
        <f t="shared" si="10"/>
        <v>1</v>
      </c>
      <c r="D148" s="8">
        <f t="shared" si="9"/>
        <v>6</v>
      </c>
      <c r="E148" s="9">
        <f t="shared" si="11"/>
        <v>3</v>
      </c>
      <c r="F148" s="1" t="s">
        <v>9</v>
      </c>
      <c r="G148" s="1" t="s">
        <v>27</v>
      </c>
      <c r="H148" s="1" t="s">
        <v>28</v>
      </c>
      <c r="I148" s="1">
        <v>345195</v>
      </c>
    </row>
    <row r="149" spans="1:9" x14ac:dyDescent="0.35">
      <c r="A149" s="2">
        <v>43165</v>
      </c>
      <c r="B149" s="8">
        <f t="shared" si="8"/>
        <v>3</v>
      </c>
      <c r="C149" s="8">
        <f t="shared" si="10"/>
        <v>1</v>
      </c>
      <c r="D149" s="8">
        <f t="shared" si="9"/>
        <v>6</v>
      </c>
      <c r="E149" s="9">
        <f t="shared" si="11"/>
        <v>3</v>
      </c>
      <c r="F149" s="1" t="s">
        <v>10</v>
      </c>
      <c r="G149" s="1" t="s">
        <v>27</v>
      </c>
      <c r="H149" s="1" t="s">
        <v>28</v>
      </c>
      <c r="I149" s="1">
        <v>163780</v>
      </c>
    </row>
    <row r="150" spans="1:9" x14ac:dyDescent="0.35">
      <c r="A150" s="2">
        <v>43165</v>
      </c>
      <c r="B150" s="8">
        <f t="shared" si="8"/>
        <v>3</v>
      </c>
      <c r="C150" s="8">
        <f t="shared" si="10"/>
        <v>1</v>
      </c>
      <c r="D150" s="8">
        <f t="shared" si="9"/>
        <v>6</v>
      </c>
      <c r="E150" s="9">
        <f t="shared" si="11"/>
        <v>3</v>
      </c>
      <c r="F150" s="1" t="s">
        <v>11</v>
      </c>
      <c r="G150" s="1" t="s">
        <v>27</v>
      </c>
      <c r="H150" s="1" t="s">
        <v>28</v>
      </c>
      <c r="I150" s="1">
        <v>43038</v>
      </c>
    </row>
    <row r="151" spans="1:9" x14ac:dyDescent="0.35">
      <c r="A151" s="2">
        <v>43165</v>
      </c>
      <c r="B151" s="8">
        <f t="shared" si="8"/>
        <v>3</v>
      </c>
      <c r="C151" s="8">
        <f t="shared" si="10"/>
        <v>1</v>
      </c>
      <c r="D151" s="8">
        <f t="shared" si="9"/>
        <v>6</v>
      </c>
      <c r="E151" s="9">
        <f t="shared" si="11"/>
        <v>3</v>
      </c>
      <c r="F151" s="1" t="s">
        <v>12</v>
      </c>
      <c r="G151" s="1" t="s">
        <v>27</v>
      </c>
      <c r="H151" s="1" t="s">
        <v>28</v>
      </c>
      <c r="I151" s="1">
        <v>11026</v>
      </c>
    </row>
    <row r="152" spans="1:9" x14ac:dyDescent="0.35">
      <c r="A152" s="2">
        <v>43165</v>
      </c>
      <c r="B152" s="8">
        <f t="shared" si="8"/>
        <v>3</v>
      </c>
      <c r="C152" s="8">
        <f t="shared" si="10"/>
        <v>1</v>
      </c>
      <c r="D152" s="8">
        <f t="shared" si="9"/>
        <v>6</v>
      </c>
      <c r="E152" s="9">
        <f t="shared" si="11"/>
        <v>3</v>
      </c>
      <c r="F152" s="1" t="s">
        <v>13</v>
      </c>
      <c r="G152" s="1" t="s">
        <v>27</v>
      </c>
      <c r="H152" s="1" t="s">
        <v>28</v>
      </c>
      <c r="I152" s="1">
        <v>1271</v>
      </c>
    </row>
    <row r="153" spans="1:9" x14ac:dyDescent="0.35">
      <c r="A153" s="2">
        <v>43166</v>
      </c>
      <c r="B153" s="8">
        <f t="shared" si="8"/>
        <v>3</v>
      </c>
      <c r="C153" s="8">
        <f t="shared" si="10"/>
        <v>1</v>
      </c>
      <c r="D153" s="8">
        <f t="shared" si="9"/>
        <v>7</v>
      </c>
      <c r="E153" s="9">
        <f t="shared" si="11"/>
        <v>4</v>
      </c>
      <c r="F153" s="1" t="s">
        <v>5</v>
      </c>
      <c r="G153" s="1" t="s">
        <v>14</v>
      </c>
      <c r="H153" s="1" t="s">
        <v>15</v>
      </c>
      <c r="I153" s="1">
        <v>648944</v>
      </c>
    </row>
    <row r="154" spans="1:9" x14ac:dyDescent="0.35">
      <c r="A154" s="2">
        <v>43166</v>
      </c>
      <c r="B154" s="8">
        <f t="shared" si="8"/>
        <v>3</v>
      </c>
      <c r="C154" s="8">
        <f t="shared" si="10"/>
        <v>1</v>
      </c>
      <c r="D154" s="8">
        <f t="shared" si="9"/>
        <v>7</v>
      </c>
      <c r="E154" s="9">
        <f t="shared" si="11"/>
        <v>4</v>
      </c>
      <c r="F154" s="1" t="s">
        <v>8</v>
      </c>
      <c r="G154" s="1" t="s">
        <v>14</v>
      </c>
      <c r="H154" s="1" t="s">
        <v>15</v>
      </c>
      <c r="I154" s="1">
        <v>626660</v>
      </c>
    </row>
    <row r="155" spans="1:9" x14ac:dyDescent="0.35">
      <c r="A155" s="2">
        <v>43166</v>
      </c>
      <c r="B155" s="8">
        <f t="shared" si="8"/>
        <v>3</v>
      </c>
      <c r="C155" s="8">
        <f t="shared" si="10"/>
        <v>1</v>
      </c>
      <c r="D155" s="8">
        <f t="shared" si="9"/>
        <v>7</v>
      </c>
      <c r="E155" s="9">
        <f t="shared" si="11"/>
        <v>4</v>
      </c>
      <c r="F155" s="1" t="s">
        <v>10</v>
      </c>
      <c r="G155" s="1" t="s">
        <v>14</v>
      </c>
      <c r="H155" s="1" t="s">
        <v>15</v>
      </c>
      <c r="I155" s="1">
        <v>353589</v>
      </c>
    </row>
    <row r="156" spans="1:9" x14ac:dyDescent="0.35">
      <c r="A156" s="2">
        <v>43166</v>
      </c>
      <c r="B156" s="8">
        <f t="shared" si="8"/>
        <v>3</v>
      </c>
      <c r="C156" s="8">
        <f t="shared" si="10"/>
        <v>1</v>
      </c>
      <c r="D156" s="8">
        <f t="shared" si="9"/>
        <v>7</v>
      </c>
      <c r="E156" s="9">
        <f t="shared" si="11"/>
        <v>4</v>
      </c>
      <c r="F156" s="1" t="s">
        <v>9</v>
      </c>
      <c r="G156" s="1" t="s">
        <v>14</v>
      </c>
      <c r="H156" s="1" t="s">
        <v>15</v>
      </c>
      <c r="I156" s="1">
        <v>295355</v>
      </c>
    </row>
    <row r="157" spans="1:9" x14ac:dyDescent="0.35">
      <c r="A157" s="2">
        <v>43166</v>
      </c>
      <c r="B157" s="8">
        <f t="shared" si="8"/>
        <v>3</v>
      </c>
      <c r="C157" s="8">
        <f t="shared" si="10"/>
        <v>1</v>
      </c>
      <c r="D157" s="8">
        <f t="shared" si="9"/>
        <v>7</v>
      </c>
      <c r="E157" s="9">
        <f t="shared" si="11"/>
        <v>4</v>
      </c>
      <c r="F157" s="1" t="s">
        <v>13</v>
      </c>
      <c r="G157" s="1" t="s">
        <v>14</v>
      </c>
      <c r="H157" s="1" t="s">
        <v>15</v>
      </c>
      <c r="I157" s="1">
        <v>1195</v>
      </c>
    </row>
    <row r="158" spans="1:9" x14ac:dyDescent="0.35">
      <c r="A158" s="2">
        <v>43166</v>
      </c>
      <c r="B158" s="8">
        <f t="shared" si="8"/>
        <v>3</v>
      </c>
      <c r="C158" s="8">
        <f t="shared" si="10"/>
        <v>1</v>
      </c>
      <c r="D158" s="8">
        <f t="shared" si="9"/>
        <v>7</v>
      </c>
      <c r="E158" s="9">
        <f t="shared" si="11"/>
        <v>4</v>
      </c>
      <c r="F158" s="1" t="s">
        <v>5</v>
      </c>
      <c r="G158" s="1" t="s">
        <v>17</v>
      </c>
      <c r="H158" s="1" t="s">
        <v>18</v>
      </c>
      <c r="I158" s="1">
        <v>630730</v>
      </c>
    </row>
    <row r="159" spans="1:9" x14ac:dyDescent="0.35">
      <c r="A159" s="2">
        <v>43166</v>
      </c>
      <c r="B159" s="8">
        <f t="shared" si="8"/>
        <v>3</v>
      </c>
      <c r="C159" s="8">
        <f t="shared" si="10"/>
        <v>1</v>
      </c>
      <c r="D159" s="8">
        <f t="shared" si="9"/>
        <v>7</v>
      </c>
      <c r="E159" s="9">
        <f t="shared" si="11"/>
        <v>4</v>
      </c>
      <c r="F159" s="1" t="s">
        <v>8</v>
      </c>
      <c r="G159" s="1" t="s">
        <v>17</v>
      </c>
      <c r="H159" s="1" t="s">
        <v>18</v>
      </c>
      <c r="I159" s="1">
        <v>630729</v>
      </c>
    </row>
    <row r="160" spans="1:9" x14ac:dyDescent="0.35">
      <c r="A160" s="2">
        <v>43166</v>
      </c>
      <c r="B160" s="8">
        <f t="shared" si="8"/>
        <v>3</v>
      </c>
      <c r="C160" s="8">
        <f t="shared" si="10"/>
        <v>1</v>
      </c>
      <c r="D160" s="8">
        <f t="shared" si="9"/>
        <v>7</v>
      </c>
      <c r="E160" s="9">
        <f t="shared" si="11"/>
        <v>4</v>
      </c>
      <c r="F160" s="1" t="s">
        <v>9</v>
      </c>
      <c r="G160" s="1" t="s">
        <v>17</v>
      </c>
      <c r="H160" s="1" t="s">
        <v>18</v>
      </c>
      <c r="I160" s="1">
        <v>497572</v>
      </c>
    </row>
    <row r="161" spans="1:9" x14ac:dyDescent="0.35">
      <c r="A161" s="2">
        <v>43166</v>
      </c>
      <c r="B161" s="8">
        <f t="shared" si="8"/>
        <v>3</v>
      </c>
      <c r="C161" s="8">
        <f t="shared" si="10"/>
        <v>1</v>
      </c>
      <c r="D161" s="8">
        <f t="shared" si="9"/>
        <v>7</v>
      </c>
      <c r="E161" s="9">
        <f t="shared" si="11"/>
        <v>4</v>
      </c>
      <c r="F161" s="1" t="s">
        <v>10</v>
      </c>
      <c r="G161" s="1" t="s">
        <v>17</v>
      </c>
      <c r="H161" s="1" t="s">
        <v>18</v>
      </c>
      <c r="I161" s="1">
        <v>133158</v>
      </c>
    </row>
    <row r="162" spans="1:9" x14ac:dyDescent="0.35">
      <c r="A162" s="2">
        <v>43166</v>
      </c>
      <c r="B162" s="8">
        <f t="shared" si="8"/>
        <v>3</v>
      </c>
      <c r="C162" s="8">
        <f t="shared" si="10"/>
        <v>1</v>
      </c>
      <c r="D162" s="8">
        <f t="shared" si="9"/>
        <v>7</v>
      </c>
      <c r="E162" s="9">
        <f t="shared" si="11"/>
        <v>4</v>
      </c>
      <c r="F162" s="1" t="s">
        <v>13</v>
      </c>
      <c r="G162" s="1" t="s">
        <v>17</v>
      </c>
      <c r="H162" s="1" t="s">
        <v>18</v>
      </c>
      <c r="I162" s="1">
        <v>2013</v>
      </c>
    </row>
    <row r="163" spans="1:9" x14ac:dyDescent="0.35">
      <c r="A163" s="2">
        <v>43166</v>
      </c>
      <c r="B163" s="8">
        <f t="shared" si="8"/>
        <v>3</v>
      </c>
      <c r="C163" s="8">
        <f t="shared" si="10"/>
        <v>1</v>
      </c>
      <c r="D163" s="8">
        <f t="shared" si="9"/>
        <v>7</v>
      </c>
      <c r="E163" s="9">
        <f t="shared" si="11"/>
        <v>4</v>
      </c>
      <c r="F163" s="1" t="s">
        <v>5</v>
      </c>
      <c r="G163" s="1" t="s">
        <v>23</v>
      </c>
      <c r="H163" s="1" t="s">
        <v>18</v>
      </c>
      <c r="I163" s="1">
        <v>439820</v>
      </c>
    </row>
    <row r="164" spans="1:9" x14ac:dyDescent="0.35">
      <c r="A164" s="2">
        <v>43166</v>
      </c>
      <c r="B164" s="8">
        <f t="shared" si="8"/>
        <v>3</v>
      </c>
      <c r="C164" s="8">
        <f t="shared" si="10"/>
        <v>1</v>
      </c>
      <c r="D164" s="8">
        <f t="shared" si="9"/>
        <v>7</v>
      </c>
      <c r="E164" s="9">
        <f t="shared" si="11"/>
        <v>4</v>
      </c>
      <c r="F164" s="1" t="s">
        <v>8</v>
      </c>
      <c r="G164" s="1" t="s">
        <v>23</v>
      </c>
      <c r="H164" s="1" t="s">
        <v>18</v>
      </c>
      <c r="I164" s="1">
        <v>433132</v>
      </c>
    </row>
    <row r="165" spans="1:9" x14ac:dyDescent="0.35">
      <c r="A165" s="2">
        <v>43166</v>
      </c>
      <c r="B165" s="8">
        <f t="shared" si="8"/>
        <v>3</v>
      </c>
      <c r="C165" s="8">
        <f t="shared" si="10"/>
        <v>1</v>
      </c>
      <c r="D165" s="8">
        <f t="shared" si="9"/>
        <v>7</v>
      </c>
      <c r="E165" s="9">
        <f t="shared" si="11"/>
        <v>4</v>
      </c>
      <c r="F165" s="1" t="s">
        <v>10</v>
      </c>
      <c r="G165" s="1" t="s">
        <v>23</v>
      </c>
      <c r="H165" s="1" t="s">
        <v>18</v>
      </c>
      <c r="I165" s="1">
        <v>277117</v>
      </c>
    </row>
    <row r="166" spans="1:9" x14ac:dyDescent="0.35">
      <c r="A166" s="2">
        <v>43166</v>
      </c>
      <c r="B166" s="8">
        <f t="shared" si="8"/>
        <v>3</v>
      </c>
      <c r="C166" s="8">
        <f t="shared" si="10"/>
        <v>1</v>
      </c>
      <c r="D166" s="8">
        <f t="shared" si="9"/>
        <v>7</v>
      </c>
      <c r="E166" s="9">
        <f t="shared" si="11"/>
        <v>4</v>
      </c>
      <c r="F166" s="1" t="s">
        <v>9</v>
      </c>
      <c r="G166" s="1" t="s">
        <v>23</v>
      </c>
      <c r="H166" s="1" t="s">
        <v>18</v>
      </c>
      <c r="I166" s="1">
        <v>162704</v>
      </c>
    </row>
    <row r="167" spans="1:9" x14ac:dyDescent="0.35">
      <c r="A167" s="2">
        <v>43166</v>
      </c>
      <c r="B167" s="8">
        <f t="shared" si="8"/>
        <v>3</v>
      </c>
      <c r="C167" s="8">
        <f t="shared" si="10"/>
        <v>1</v>
      </c>
      <c r="D167" s="8">
        <f t="shared" si="9"/>
        <v>7</v>
      </c>
      <c r="E167" s="9">
        <f t="shared" si="11"/>
        <v>4</v>
      </c>
      <c r="F167" s="1" t="s">
        <v>13</v>
      </c>
      <c r="G167" s="1" t="s">
        <v>23</v>
      </c>
      <c r="H167" s="1" t="s">
        <v>18</v>
      </c>
      <c r="I167" s="1">
        <v>932</v>
      </c>
    </row>
    <row r="168" spans="1:9" x14ac:dyDescent="0.35">
      <c r="A168" s="2">
        <v>43166</v>
      </c>
      <c r="B168" s="8">
        <f t="shared" si="8"/>
        <v>3</v>
      </c>
      <c r="C168" s="8">
        <f t="shared" si="10"/>
        <v>1</v>
      </c>
      <c r="D168" s="8">
        <f t="shared" si="9"/>
        <v>7</v>
      </c>
      <c r="E168" s="9">
        <f t="shared" si="11"/>
        <v>4</v>
      </c>
      <c r="F168" s="1" t="s">
        <v>5</v>
      </c>
      <c r="G168" s="1" t="s">
        <v>24</v>
      </c>
      <c r="H168" s="1" t="s">
        <v>25</v>
      </c>
      <c r="I168" s="1">
        <v>911911</v>
      </c>
    </row>
    <row r="169" spans="1:9" x14ac:dyDescent="0.35">
      <c r="A169" s="2">
        <v>43166</v>
      </c>
      <c r="B169" s="8">
        <f t="shared" si="8"/>
        <v>3</v>
      </c>
      <c r="C169" s="8">
        <f t="shared" si="10"/>
        <v>1</v>
      </c>
      <c r="D169" s="8">
        <f t="shared" si="9"/>
        <v>7</v>
      </c>
      <c r="E169" s="9">
        <f t="shared" si="11"/>
        <v>4</v>
      </c>
      <c r="F169" s="1" t="s">
        <v>8</v>
      </c>
      <c r="G169" s="1" t="s">
        <v>24</v>
      </c>
      <c r="H169" s="1" t="s">
        <v>25</v>
      </c>
      <c r="I169" s="1">
        <v>901841</v>
      </c>
    </row>
    <row r="170" spans="1:9" x14ac:dyDescent="0.35">
      <c r="A170" s="2">
        <v>43166</v>
      </c>
      <c r="B170" s="8">
        <f t="shared" si="8"/>
        <v>3</v>
      </c>
      <c r="C170" s="8">
        <f t="shared" si="10"/>
        <v>1</v>
      </c>
      <c r="D170" s="8">
        <f t="shared" si="9"/>
        <v>7</v>
      </c>
      <c r="E170" s="9">
        <f t="shared" si="11"/>
        <v>4</v>
      </c>
      <c r="F170" s="1" t="s">
        <v>9</v>
      </c>
      <c r="G170" s="1" t="s">
        <v>24</v>
      </c>
      <c r="H170" s="1" t="s">
        <v>25</v>
      </c>
      <c r="I170" s="1">
        <v>660487</v>
      </c>
    </row>
    <row r="171" spans="1:9" x14ac:dyDescent="0.35">
      <c r="A171" s="2">
        <v>43166</v>
      </c>
      <c r="B171" s="8">
        <f t="shared" si="8"/>
        <v>3</v>
      </c>
      <c r="C171" s="8">
        <f t="shared" si="10"/>
        <v>1</v>
      </c>
      <c r="D171" s="8">
        <f t="shared" si="9"/>
        <v>7</v>
      </c>
      <c r="E171" s="9">
        <f t="shared" si="11"/>
        <v>4</v>
      </c>
      <c r="F171" s="1" t="s">
        <v>10</v>
      </c>
      <c r="G171" s="1" t="s">
        <v>24</v>
      </c>
      <c r="H171" s="1" t="s">
        <v>25</v>
      </c>
      <c r="I171" s="1">
        <v>251424</v>
      </c>
    </row>
    <row r="172" spans="1:9" x14ac:dyDescent="0.35">
      <c r="A172" s="2">
        <v>43166</v>
      </c>
      <c r="B172" s="8">
        <f t="shared" si="8"/>
        <v>3</v>
      </c>
      <c r="C172" s="8">
        <f t="shared" si="10"/>
        <v>1</v>
      </c>
      <c r="D172" s="8">
        <f t="shared" si="9"/>
        <v>7</v>
      </c>
      <c r="E172" s="9">
        <f t="shared" si="11"/>
        <v>4</v>
      </c>
      <c r="F172" s="1" t="s">
        <v>5</v>
      </c>
      <c r="G172" s="1" t="s">
        <v>26</v>
      </c>
      <c r="H172" s="1" t="s">
        <v>25</v>
      </c>
      <c r="I172" s="1">
        <v>762549</v>
      </c>
    </row>
    <row r="173" spans="1:9" x14ac:dyDescent="0.35">
      <c r="A173" s="2">
        <v>43166</v>
      </c>
      <c r="B173" s="8">
        <f t="shared" si="8"/>
        <v>3</v>
      </c>
      <c r="C173" s="8">
        <f t="shared" si="10"/>
        <v>1</v>
      </c>
      <c r="D173" s="8">
        <f t="shared" si="9"/>
        <v>7</v>
      </c>
      <c r="E173" s="9">
        <f t="shared" si="11"/>
        <v>4</v>
      </c>
      <c r="F173" s="1" t="s">
        <v>8</v>
      </c>
      <c r="G173" s="1" t="s">
        <v>26</v>
      </c>
      <c r="H173" s="1" t="s">
        <v>25</v>
      </c>
      <c r="I173" s="1">
        <v>750166</v>
      </c>
    </row>
    <row r="174" spans="1:9" x14ac:dyDescent="0.35">
      <c r="A174" s="2">
        <v>43166</v>
      </c>
      <c r="B174" s="8">
        <f t="shared" si="8"/>
        <v>3</v>
      </c>
      <c r="C174" s="8">
        <f t="shared" si="10"/>
        <v>1</v>
      </c>
      <c r="D174" s="8">
        <f t="shared" si="9"/>
        <v>7</v>
      </c>
      <c r="E174" s="9">
        <f t="shared" si="11"/>
        <v>4</v>
      </c>
      <c r="F174" s="1" t="s">
        <v>9</v>
      </c>
      <c r="G174" s="1" t="s">
        <v>26</v>
      </c>
      <c r="H174" s="1" t="s">
        <v>25</v>
      </c>
      <c r="I174" s="1">
        <v>383100</v>
      </c>
    </row>
    <row r="175" spans="1:9" x14ac:dyDescent="0.35">
      <c r="A175" s="2">
        <v>43166</v>
      </c>
      <c r="B175" s="8">
        <f t="shared" si="8"/>
        <v>3</v>
      </c>
      <c r="C175" s="8">
        <f t="shared" si="10"/>
        <v>1</v>
      </c>
      <c r="D175" s="8">
        <f t="shared" si="9"/>
        <v>7</v>
      </c>
      <c r="E175" s="9">
        <f t="shared" si="11"/>
        <v>4</v>
      </c>
      <c r="F175" s="1" t="s">
        <v>10</v>
      </c>
      <c r="G175" s="1" t="s">
        <v>26</v>
      </c>
      <c r="H175" s="1" t="s">
        <v>25</v>
      </c>
      <c r="I175" s="1">
        <v>379449</v>
      </c>
    </row>
    <row r="176" spans="1:9" x14ac:dyDescent="0.35">
      <c r="A176" s="2">
        <v>43166</v>
      </c>
      <c r="B176" s="8">
        <f t="shared" si="8"/>
        <v>3</v>
      </c>
      <c r="C176" s="8">
        <f t="shared" si="10"/>
        <v>1</v>
      </c>
      <c r="D176" s="8">
        <f t="shared" si="9"/>
        <v>7</v>
      </c>
      <c r="E176" s="9">
        <f t="shared" si="11"/>
        <v>4</v>
      </c>
      <c r="F176" s="1" t="s">
        <v>5</v>
      </c>
      <c r="G176" s="1" t="s">
        <v>27</v>
      </c>
      <c r="H176" s="1" t="s">
        <v>28</v>
      </c>
      <c r="I176" s="1">
        <v>430261</v>
      </c>
    </row>
    <row r="177" spans="1:9" x14ac:dyDescent="0.35">
      <c r="A177" s="2">
        <v>43166</v>
      </c>
      <c r="B177" s="8">
        <f t="shared" si="8"/>
        <v>3</v>
      </c>
      <c r="C177" s="8">
        <f t="shared" si="10"/>
        <v>1</v>
      </c>
      <c r="D177" s="8">
        <f t="shared" si="9"/>
        <v>7</v>
      </c>
      <c r="E177" s="9">
        <f t="shared" si="11"/>
        <v>4</v>
      </c>
      <c r="F177" s="1" t="s">
        <v>8</v>
      </c>
      <c r="G177" s="1" t="s">
        <v>27</v>
      </c>
      <c r="H177" s="1" t="s">
        <v>28</v>
      </c>
      <c r="I177" s="1">
        <v>426093</v>
      </c>
    </row>
    <row r="178" spans="1:9" x14ac:dyDescent="0.35">
      <c r="A178" s="2">
        <v>43166</v>
      </c>
      <c r="B178" s="8">
        <f t="shared" si="8"/>
        <v>3</v>
      </c>
      <c r="C178" s="8">
        <f t="shared" si="10"/>
        <v>1</v>
      </c>
      <c r="D178" s="8">
        <f t="shared" si="9"/>
        <v>7</v>
      </c>
      <c r="E178" s="9">
        <f t="shared" si="11"/>
        <v>4</v>
      </c>
      <c r="F178" s="1" t="s">
        <v>9</v>
      </c>
      <c r="G178" s="1" t="s">
        <v>27</v>
      </c>
      <c r="H178" s="1" t="s">
        <v>28</v>
      </c>
      <c r="I178" s="1">
        <v>265171</v>
      </c>
    </row>
    <row r="179" spans="1:9" x14ac:dyDescent="0.35">
      <c r="A179" s="2">
        <v>43166</v>
      </c>
      <c r="B179" s="8">
        <f t="shared" si="8"/>
        <v>3</v>
      </c>
      <c r="C179" s="8">
        <f t="shared" si="10"/>
        <v>1</v>
      </c>
      <c r="D179" s="8">
        <f t="shared" si="9"/>
        <v>7</v>
      </c>
      <c r="E179" s="9">
        <f t="shared" si="11"/>
        <v>4</v>
      </c>
      <c r="F179" s="1" t="s">
        <v>10</v>
      </c>
      <c r="G179" s="1" t="s">
        <v>27</v>
      </c>
      <c r="H179" s="1" t="s">
        <v>28</v>
      </c>
      <c r="I179" s="1">
        <v>165090</v>
      </c>
    </row>
    <row r="180" spans="1:9" x14ac:dyDescent="0.35">
      <c r="A180" s="2">
        <v>43166</v>
      </c>
      <c r="B180" s="8">
        <f t="shared" si="8"/>
        <v>3</v>
      </c>
      <c r="C180" s="8">
        <f t="shared" si="10"/>
        <v>1</v>
      </c>
      <c r="D180" s="8">
        <f t="shared" si="9"/>
        <v>7</v>
      </c>
      <c r="E180" s="9">
        <f t="shared" si="11"/>
        <v>4</v>
      </c>
      <c r="F180" s="1" t="s">
        <v>11</v>
      </c>
      <c r="G180" s="1" t="s">
        <v>27</v>
      </c>
      <c r="H180" s="1" t="s">
        <v>28</v>
      </c>
      <c r="I180" s="1">
        <v>34049</v>
      </c>
    </row>
    <row r="181" spans="1:9" x14ac:dyDescent="0.35">
      <c r="A181" s="2">
        <v>43166</v>
      </c>
      <c r="B181" s="8">
        <f t="shared" si="8"/>
        <v>3</v>
      </c>
      <c r="C181" s="8">
        <f t="shared" si="10"/>
        <v>1</v>
      </c>
      <c r="D181" s="8">
        <f t="shared" si="9"/>
        <v>7</v>
      </c>
      <c r="E181" s="9">
        <f t="shared" si="11"/>
        <v>4</v>
      </c>
      <c r="F181" s="1" t="s">
        <v>12</v>
      </c>
      <c r="G181" s="1" t="s">
        <v>27</v>
      </c>
      <c r="H181" s="1" t="s">
        <v>28</v>
      </c>
      <c r="I181" s="1">
        <v>11795</v>
      </c>
    </row>
    <row r="182" spans="1:9" x14ac:dyDescent="0.35">
      <c r="A182" s="2">
        <v>43166</v>
      </c>
      <c r="B182" s="8">
        <f t="shared" si="8"/>
        <v>3</v>
      </c>
      <c r="C182" s="8">
        <f t="shared" si="10"/>
        <v>1</v>
      </c>
      <c r="D182" s="8">
        <f t="shared" si="9"/>
        <v>7</v>
      </c>
      <c r="E182" s="9">
        <f t="shared" si="11"/>
        <v>4</v>
      </c>
      <c r="F182" s="1" t="s">
        <v>13</v>
      </c>
      <c r="G182" s="1" t="s">
        <v>27</v>
      </c>
      <c r="H182" s="1" t="s">
        <v>28</v>
      </c>
      <c r="I182" s="1">
        <v>1174</v>
      </c>
    </row>
    <row r="183" spans="1:9" x14ac:dyDescent="0.35">
      <c r="A183" s="2">
        <v>43167</v>
      </c>
      <c r="B183" s="8">
        <f t="shared" si="8"/>
        <v>3</v>
      </c>
      <c r="C183" s="8">
        <f t="shared" si="10"/>
        <v>2</v>
      </c>
      <c r="D183" s="8">
        <f t="shared" si="9"/>
        <v>8</v>
      </c>
      <c r="E183" s="9">
        <f t="shared" si="11"/>
        <v>5</v>
      </c>
      <c r="F183" s="1" t="s">
        <v>5</v>
      </c>
      <c r="G183" s="1" t="s">
        <v>14</v>
      </c>
      <c r="H183" s="1" t="s">
        <v>15</v>
      </c>
      <c r="I183" s="1">
        <v>665206</v>
      </c>
    </row>
    <row r="184" spans="1:9" x14ac:dyDescent="0.35">
      <c r="A184" s="2">
        <v>43167</v>
      </c>
      <c r="B184" s="8">
        <f t="shared" si="8"/>
        <v>3</v>
      </c>
      <c r="C184" s="8">
        <f t="shared" si="10"/>
        <v>2</v>
      </c>
      <c r="D184" s="8">
        <f t="shared" si="9"/>
        <v>8</v>
      </c>
      <c r="E184" s="9">
        <f t="shared" si="11"/>
        <v>5</v>
      </c>
      <c r="F184" s="1" t="s">
        <v>8</v>
      </c>
      <c r="G184" s="1" t="s">
        <v>14</v>
      </c>
      <c r="H184" s="1" t="s">
        <v>15</v>
      </c>
      <c r="I184" s="1">
        <v>651828</v>
      </c>
    </row>
    <row r="185" spans="1:9" x14ac:dyDescent="0.35">
      <c r="A185" s="2">
        <v>43167</v>
      </c>
      <c r="B185" s="8">
        <f t="shared" si="8"/>
        <v>3</v>
      </c>
      <c r="C185" s="8">
        <f t="shared" si="10"/>
        <v>2</v>
      </c>
      <c r="D185" s="8">
        <f t="shared" si="9"/>
        <v>8</v>
      </c>
      <c r="E185" s="9">
        <f t="shared" si="11"/>
        <v>5</v>
      </c>
      <c r="F185" s="1" t="s">
        <v>10</v>
      </c>
      <c r="G185" s="1" t="s">
        <v>14</v>
      </c>
      <c r="H185" s="1" t="s">
        <v>15</v>
      </c>
      <c r="I185" s="1">
        <v>393864</v>
      </c>
    </row>
    <row r="186" spans="1:9" x14ac:dyDescent="0.35">
      <c r="A186" s="2">
        <v>43167</v>
      </c>
      <c r="B186" s="8">
        <f t="shared" si="8"/>
        <v>3</v>
      </c>
      <c r="C186" s="8">
        <f t="shared" si="10"/>
        <v>2</v>
      </c>
      <c r="D186" s="8">
        <f t="shared" si="9"/>
        <v>8</v>
      </c>
      <c r="E186" s="9">
        <f t="shared" si="11"/>
        <v>5</v>
      </c>
      <c r="F186" s="1" t="s">
        <v>9</v>
      </c>
      <c r="G186" s="1" t="s">
        <v>14</v>
      </c>
      <c r="H186" s="1" t="s">
        <v>15</v>
      </c>
      <c r="I186" s="1">
        <v>271342</v>
      </c>
    </row>
    <row r="187" spans="1:9" x14ac:dyDescent="0.35">
      <c r="A187" s="2">
        <v>43167</v>
      </c>
      <c r="B187" s="8">
        <f t="shared" si="8"/>
        <v>3</v>
      </c>
      <c r="C187" s="8">
        <f t="shared" si="10"/>
        <v>2</v>
      </c>
      <c r="D187" s="8">
        <f t="shared" si="9"/>
        <v>8</v>
      </c>
      <c r="E187" s="9">
        <f t="shared" si="11"/>
        <v>5</v>
      </c>
      <c r="F187" s="1" t="s">
        <v>13</v>
      </c>
      <c r="G187" s="1" t="s">
        <v>14</v>
      </c>
      <c r="H187" s="1" t="s">
        <v>15</v>
      </c>
      <c r="I187" s="1">
        <v>1223</v>
      </c>
    </row>
    <row r="188" spans="1:9" x14ac:dyDescent="0.35">
      <c r="A188" s="2">
        <v>43167</v>
      </c>
      <c r="B188" s="8">
        <f t="shared" si="8"/>
        <v>3</v>
      </c>
      <c r="C188" s="8">
        <f t="shared" si="10"/>
        <v>2</v>
      </c>
      <c r="D188" s="8">
        <f t="shared" si="9"/>
        <v>8</v>
      </c>
      <c r="E188" s="9">
        <f t="shared" si="11"/>
        <v>5</v>
      </c>
      <c r="F188" s="1" t="s">
        <v>5</v>
      </c>
      <c r="G188" s="1" t="s">
        <v>17</v>
      </c>
      <c r="H188" s="1" t="s">
        <v>18</v>
      </c>
      <c r="I188" s="1">
        <v>658090</v>
      </c>
    </row>
    <row r="189" spans="1:9" x14ac:dyDescent="0.35">
      <c r="A189" s="2">
        <v>43167</v>
      </c>
      <c r="B189" s="8">
        <f t="shared" si="8"/>
        <v>3</v>
      </c>
      <c r="C189" s="8">
        <f t="shared" si="10"/>
        <v>2</v>
      </c>
      <c r="D189" s="8">
        <f t="shared" si="9"/>
        <v>8</v>
      </c>
      <c r="E189" s="9">
        <f t="shared" si="11"/>
        <v>5</v>
      </c>
      <c r="F189" s="1" t="s">
        <v>8</v>
      </c>
      <c r="G189" s="1" t="s">
        <v>17</v>
      </c>
      <c r="H189" s="1" t="s">
        <v>18</v>
      </c>
      <c r="I189" s="1">
        <v>654515</v>
      </c>
    </row>
    <row r="190" spans="1:9" x14ac:dyDescent="0.35">
      <c r="A190" s="2">
        <v>43167</v>
      </c>
      <c r="B190" s="8">
        <f t="shared" si="8"/>
        <v>3</v>
      </c>
      <c r="C190" s="8">
        <f t="shared" si="10"/>
        <v>2</v>
      </c>
      <c r="D190" s="8">
        <f t="shared" si="9"/>
        <v>8</v>
      </c>
      <c r="E190" s="9">
        <f t="shared" si="11"/>
        <v>5</v>
      </c>
      <c r="F190" s="1" t="s">
        <v>9</v>
      </c>
      <c r="G190" s="1" t="s">
        <v>17</v>
      </c>
      <c r="H190" s="1" t="s">
        <v>18</v>
      </c>
      <c r="I190" s="1">
        <v>404679</v>
      </c>
    </row>
    <row r="191" spans="1:9" x14ac:dyDescent="0.35">
      <c r="A191" s="2">
        <v>43167</v>
      </c>
      <c r="B191" s="8">
        <f t="shared" si="8"/>
        <v>3</v>
      </c>
      <c r="C191" s="8">
        <f t="shared" si="10"/>
        <v>2</v>
      </c>
      <c r="D191" s="8">
        <f t="shared" si="9"/>
        <v>8</v>
      </c>
      <c r="E191" s="9">
        <f t="shared" si="11"/>
        <v>5</v>
      </c>
      <c r="F191" s="1" t="s">
        <v>10</v>
      </c>
      <c r="G191" s="1" t="s">
        <v>17</v>
      </c>
      <c r="H191" s="1" t="s">
        <v>18</v>
      </c>
      <c r="I191" s="1">
        <v>253411</v>
      </c>
    </row>
    <row r="192" spans="1:9" x14ac:dyDescent="0.35">
      <c r="A192" s="2">
        <v>43167</v>
      </c>
      <c r="B192" s="8">
        <f t="shared" si="8"/>
        <v>3</v>
      </c>
      <c r="C192" s="8">
        <f t="shared" si="10"/>
        <v>2</v>
      </c>
      <c r="D192" s="8">
        <f t="shared" si="9"/>
        <v>8</v>
      </c>
      <c r="E192" s="9">
        <f t="shared" si="11"/>
        <v>5</v>
      </c>
      <c r="F192" s="1" t="s">
        <v>13</v>
      </c>
      <c r="G192" s="1" t="s">
        <v>17</v>
      </c>
      <c r="H192" s="1" t="s">
        <v>18</v>
      </c>
      <c r="I192" s="1">
        <v>2020</v>
      </c>
    </row>
    <row r="193" spans="1:9" x14ac:dyDescent="0.35">
      <c r="A193" s="2">
        <v>43167</v>
      </c>
      <c r="B193" s="8">
        <f t="shared" si="8"/>
        <v>3</v>
      </c>
      <c r="C193" s="8">
        <f t="shared" si="10"/>
        <v>2</v>
      </c>
      <c r="D193" s="8">
        <f t="shared" si="9"/>
        <v>8</v>
      </c>
      <c r="E193" s="9">
        <f t="shared" si="11"/>
        <v>5</v>
      </c>
      <c r="F193" s="1" t="s">
        <v>5</v>
      </c>
      <c r="G193" s="1" t="s">
        <v>23</v>
      </c>
      <c r="H193" s="1" t="s">
        <v>18</v>
      </c>
      <c r="I193" s="1">
        <v>401629</v>
      </c>
    </row>
    <row r="194" spans="1:9" x14ac:dyDescent="0.35">
      <c r="A194" s="2">
        <v>43167</v>
      </c>
      <c r="B194" s="8">
        <f t="shared" ref="B194:B257" si="12">MONTH(A194)</f>
        <v>3</v>
      </c>
      <c r="C194" s="8">
        <f t="shared" si="10"/>
        <v>2</v>
      </c>
      <c r="D194" s="8">
        <f t="shared" ref="D194:D257" si="13">DAY(A194)</f>
        <v>8</v>
      </c>
      <c r="E194" s="9">
        <f t="shared" si="11"/>
        <v>5</v>
      </c>
      <c r="F194" s="1" t="s">
        <v>8</v>
      </c>
      <c r="G194" s="1" t="s">
        <v>23</v>
      </c>
      <c r="H194" s="1" t="s">
        <v>18</v>
      </c>
      <c r="I194" s="1">
        <v>396249</v>
      </c>
    </row>
    <row r="195" spans="1:9" x14ac:dyDescent="0.35">
      <c r="A195" s="2">
        <v>43167</v>
      </c>
      <c r="B195" s="8">
        <f t="shared" si="12"/>
        <v>3</v>
      </c>
      <c r="C195" s="8">
        <f t="shared" ref="C195:C258" si="14">IF(D195&lt;=7,1,IF(D195&lt;=14,2,IF(D195&lt;=21,3,IF(D195&lt;=31,4,0))))</f>
        <v>2</v>
      </c>
      <c r="D195" s="8">
        <f t="shared" si="13"/>
        <v>8</v>
      </c>
      <c r="E195" s="9">
        <f t="shared" ref="E195:E258" si="15">WEEKDAY(A195)</f>
        <v>5</v>
      </c>
      <c r="F195" s="1" t="s">
        <v>10</v>
      </c>
      <c r="G195" s="1" t="s">
        <v>23</v>
      </c>
      <c r="H195" s="1" t="s">
        <v>18</v>
      </c>
      <c r="I195" s="1">
        <v>219694</v>
      </c>
    </row>
    <row r="196" spans="1:9" x14ac:dyDescent="0.35">
      <c r="A196" s="2">
        <v>43167</v>
      </c>
      <c r="B196" s="8">
        <f t="shared" si="12"/>
        <v>3</v>
      </c>
      <c r="C196" s="8">
        <f t="shared" si="14"/>
        <v>2</v>
      </c>
      <c r="D196" s="8">
        <f t="shared" si="13"/>
        <v>8</v>
      </c>
      <c r="E196" s="9">
        <f t="shared" si="15"/>
        <v>5</v>
      </c>
      <c r="F196" s="1" t="s">
        <v>9</v>
      </c>
      <c r="G196" s="1" t="s">
        <v>23</v>
      </c>
      <c r="H196" s="1" t="s">
        <v>18</v>
      </c>
      <c r="I196" s="1">
        <v>181935</v>
      </c>
    </row>
    <row r="197" spans="1:9" x14ac:dyDescent="0.35">
      <c r="A197" s="2">
        <v>43167</v>
      </c>
      <c r="B197" s="8">
        <f t="shared" si="12"/>
        <v>3</v>
      </c>
      <c r="C197" s="8">
        <f t="shared" si="14"/>
        <v>2</v>
      </c>
      <c r="D197" s="8">
        <f t="shared" si="13"/>
        <v>8</v>
      </c>
      <c r="E197" s="9">
        <f t="shared" si="15"/>
        <v>5</v>
      </c>
      <c r="F197" s="1" t="s">
        <v>13</v>
      </c>
      <c r="G197" s="1" t="s">
        <v>23</v>
      </c>
      <c r="H197" s="1" t="s">
        <v>18</v>
      </c>
      <c r="I197" s="1">
        <v>977</v>
      </c>
    </row>
    <row r="198" spans="1:9" x14ac:dyDescent="0.35">
      <c r="A198" s="2">
        <v>43167</v>
      </c>
      <c r="B198" s="8">
        <f t="shared" si="12"/>
        <v>3</v>
      </c>
      <c r="C198" s="8">
        <f t="shared" si="14"/>
        <v>2</v>
      </c>
      <c r="D198" s="8">
        <f t="shared" si="13"/>
        <v>8</v>
      </c>
      <c r="E198" s="9">
        <f t="shared" si="15"/>
        <v>5</v>
      </c>
      <c r="F198" s="1" t="s">
        <v>5</v>
      </c>
      <c r="G198" s="1" t="s">
        <v>24</v>
      </c>
      <c r="H198" s="1" t="s">
        <v>25</v>
      </c>
      <c r="I198" s="1">
        <v>842982</v>
      </c>
    </row>
    <row r="199" spans="1:9" x14ac:dyDescent="0.35">
      <c r="A199" s="2">
        <v>43167</v>
      </c>
      <c r="B199" s="8">
        <f t="shared" si="12"/>
        <v>3</v>
      </c>
      <c r="C199" s="8">
        <f t="shared" si="14"/>
        <v>2</v>
      </c>
      <c r="D199" s="8">
        <f t="shared" si="13"/>
        <v>8</v>
      </c>
      <c r="E199" s="9">
        <f t="shared" si="15"/>
        <v>5</v>
      </c>
      <c r="F199" s="1" t="s">
        <v>8</v>
      </c>
      <c r="G199" s="1" t="s">
        <v>24</v>
      </c>
      <c r="H199" s="1" t="s">
        <v>25</v>
      </c>
      <c r="I199" s="1">
        <v>830375</v>
      </c>
    </row>
    <row r="200" spans="1:9" x14ac:dyDescent="0.35">
      <c r="A200" s="2">
        <v>43167</v>
      </c>
      <c r="B200" s="8">
        <f t="shared" si="12"/>
        <v>3</v>
      </c>
      <c r="C200" s="8">
        <f t="shared" si="14"/>
        <v>2</v>
      </c>
      <c r="D200" s="8">
        <f t="shared" si="13"/>
        <v>8</v>
      </c>
      <c r="E200" s="9">
        <f t="shared" si="15"/>
        <v>5</v>
      </c>
      <c r="F200" s="1" t="s">
        <v>9</v>
      </c>
      <c r="G200" s="1" t="s">
        <v>24</v>
      </c>
      <c r="H200" s="1" t="s">
        <v>25</v>
      </c>
      <c r="I200" s="1">
        <v>574707</v>
      </c>
    </row>
    <row r="201" spans="1:9" x14ac:dyDescent="0.35">
      <c r="A201" s="2">
        <v>43167</v>
      </c>
      <c r="B201" s="8">
        <f t="shared" si="12"/>
        <v>3</v>
      </c>
      <c r="C201" s="8">
        <f t="shared" si="14"/>
        <v>2</v>
      </c>
      <c r="D201" s="8">
        <f t="shared" si="13"/>
        <v>8</v>
      </c>
      <c r="E201" s="9">
        <f t="shared" si="15"/>
        <v>5</v>
      </c>
      <c r="F201" s="1" t="s">
        <v>10</v>
      </c>
      <c r="G201" s="1" t="s">
        <v>24</v>
      </c>
      <c r="H201" s="1" t="s">
        <v>25</v>
      </c>
      <c r="I201" s="1">
        <v>268275</v>
      </c>
    </row>
    <row r="202" spans="1:9" x14ac:dyDescent="0.35">
      <c r="A202" s="2">
        <v>43167</v>
      </c>
      <c r="B202" s="8">
        <f t="shared" si="12"/>
        <v>3</v>
      </c>
      <c r="C202" s="8">
        <f t="shared" si="14"/>
        <v>2</v>
      </c>
      <c r="D202" s="8">
        <f t="shared" si="13"/>
        <v>8</v>
      </c>
      <c r="E202" s="9">
        <f t="shared" si="15"/>
        <v>5</v>
      </c>
      <c r="F202" s="1" t="s">
        <v>8</v>
      </c>
      <c r="G202" s="1" t="s">
        <v>26</v>
      </c>
      <c r="H202" s="1" t="s">
        <v>25</v>
      </c>
      <c r="I202" s="1">
        <v>720526</v>
      </c>
    </row>
    <row r="203" spans="1:9" x14ac:dyDescent="0.35">
      <c r="A203" s="2">
        <v>43167</v>
      </c>
      <c r="B203" s="8">
        <f t="shared" si="12"/>
        <v>3</v>
      </c>
      <c r="C203" s="8">
        <f t="shared" si="14"/>
        <v>2</v>
      </c>
      <c r="D203" s="8">
        <f t="shared" si="13"/>
        <v>8</v>
      </c>
      <c r="E203" s="9">
        <f t="shared" si="15"/>
        <v>5</v>
      </c>
      <c r="F203" s="1" t="s">
        <v>5</v>
      </c>
      <c r="G203" s="1" t="s">
        <v>26</v>
      </c>
      <c r="H203" s="1" t="s">
        <v>25</v>
      </c>
      <c r="I203" s="1">
        <v>720526</v>
      </c>
    </row>
    <row r="204" spans="1:9" x14ac:dyDescent="0.35">
      <c r="A204" s="2">
        <v>43167</v>
      </c>
      <c r="B204" s="8">
        <f t="shared" si="12"/>
        <v>3</v>
      </c>
      <c r="C204" s="8">
        <f t="shared" si="14"/>
        <v>2</v>
      </c>
      <c r="D204" s="8">
        <f t="shared" si="13"/>
        <v>8</v>
      </c>
      <c r="E204" s="9">
        <f t="shared" si="15"/>
        <v>5</v>
      </c>
      <c r="F204" s="1" t="s">
        <v>10</v>
      </c>
      <c r="G204" s="1" t="s">
        <v>26</v>
      </c>
      <c r="H204" s="1" t="s">
        <v>25</v>
      </c>
      <c r="I204" s="1">
        <v>398922</v>
      </c>
    </row>
    <row r="205" spans="1:9" x14ac:dyDescent="0.35">
      <c r="A205" s="2">
        <v>43167</v>
      </c>
      <c r="B205" s="8">
        <f t="shared" si="12"/>
        <v>3</v>
      </c>
      <c r="C205" s="8">
        <f t="shared" si="14"/>
        <v>2</v>
      </c>
      <c r="D205" s="8">
        <f t="shared" si="13"/>
        <v>8</v>
      </c>
      <c r="E205" s="9">
        <f t="shared" si="15"/>
        <v>5</v>
      </c>
      <c r="F205" s="1" t="s">
        <v>9</v>
      </c>
      <c r="G205" s="1" t="s">
        <v>26</v>
      </c>
      <c r="H205" s="1" t="s">
        <v>25</v>
      </c>
      <c r="I205" s="1">
        <v>321605</v>
      </c>
    </row>
    <row r="206" spans="1:9" x14ac:dyDescent="0.35">
      <c r="A206" s="2">
        <v>43167</v>
      </c>
      <c r="B206" s="8">
        <f t="shared" si="12"/>
        <v>3</v>
      </c>
      <c r="C206" s="8">
        <f t="shared" si="14"/>
        <v>2</v>
      </c>
      <c r="D206" s="8">
        <f t="shared" si="13"/>
        <v>8</v>
      </c>
      <c r="E206" s="9">
        <f t="shared" si="15"/>
        <v>5</v>
      </c>
      <c r="F206" s="1" t="s">
        <v>8</v>
      </c>
      <c r="G206" s="1" t="s">
        <v>27</v>
      </c>
      <c r="H206" s="1" t="s">
        <v>28</v>
      </c>
      <c r="I206" s="1">
        <v>451340</v>
      </c>
    </row>
    <row r="207" spans="1:9" x14ac:dyDescent="0.35">
      <c r="A207" s="2">
        <v>43167</v>
      </c>
      <c r="B207" s="8">
        <f t="shared" si="12"/>
        <v>3</v>
      </c>
      <c r="C207" s="8">
        <f t="shared" si="14"/>
        <v>2</v>
      </c>
      <c r="D207" s="8">
        <f t="shared" si="13"/>
        <v>8</v>
      </c>
      <c r="E207" s="9">
        <f t="shared" si="15"/>
        <v>5</v>
      </c>
      <c r="F207" s="1" t="s">
        <v>5</v>
      </c>
      <c r="G207" s="1" t="s">
        <v>27</v>
      </c>
      <c r="H207" s="1" t="s">
        <v>28</v>
      </c>
      <c r="I207" s="1">
        <v>451340</v>
      </c>
    </row>
    <row r="208" spans="1:9" x14ac:dyDescent="0.35">
      <c r="A208" s="2">
        <v>43167</v>
      </c>
      <c r="B208" s="8">
        <f t="shared" si="12"/>
        <v>3</v>
      </c>
      <c r="C208" s="8">
        <f t="shared" si="14"/>
        <v>2</v>
      </c>
      <c r="D208" s="8">
        <f t="shared" si="13"/>
        <v>8</v>
      </c>
      <c r="E208" s="9">
        <f t="shared" si="15"/>
        <v>5</v>
      </c>
      <c r="F208" s="1" t="s">
        <v>9</v>
      </c>
      <c r="G208" s="1" t="s">
        <v>27</v>
      </c>
      <c r="H208" s="1" t="s">
        <v>28</v>
      </c>
      <c r="I208" s="1">
        <v>281166</v>
      </c>
    </row>
    <row r="209" spans="1:9" x14ac:dyDescent="0.35">
      <c r="A209" s="2">
        <v>43167</v>
      </c>
      <c r="B209" s="8">
        <f t="shared" si="12"/>
        <v>3</v>
      </c>
      <c r="C209" s="8">
        <f t="shared" si="14"/>
        <v>2</v>
      </c>
      <c r="D209" s="8">
        <f t="shared" si="13"/>
        <v>8</v>
      </c>
      <c r="E209" s="9">
        <f t="shared" si="15"/>
        <v>5</v>
      </c>
      <c r="F209" s="1" t="s">
        <v>10</v>
      </c>
      <c r="G209" s="1" t="s">
        <v>27</v>
      </c>
      <c r="H209" s="1" t="s">
        <v>28</v>
      </c>
      <c r="I209" s="1">
        <v>170174</v>
      </c>
    </row>
    <row r="210" spans="1:9" x14ac:dyDescent="0.35">
      <c r="A210" s="2">
        <v>43167</v>
      </c>
      <c r="B210" s="8">
        <f t="shared" si="12"/>
        <v>3</v>
      </c>
      <c r="C210" s="8">
        <f t="shared" si="14"/>
        <v>2</v>
      </c>
      <c r="D210" s="8">
        <f t="shared" si="13"/>
        <v>8</v>
      </c>
      <c r="E210" s="9">
        <f t="shared" si="15"/>
        <v>5</v>
      </c>
      <c r="F210" s="1" t="s">
        <v>11</v>
      </c>
      <c r="G210" s="1" t="s">
        <v>27</v>
      </c>
      <c r="H210" s="1" t="s">
        <v>28</v>
      </c>
      <c r="I210" s="1">
        <v>34356</v>
      </c>
    </row>
    <row r="211" spans="1:9" x14ac:dyDescent="0.35">
      <c r="A211" s="2">
        <v>43167</v>
      </c>
      <c r="B211" s="8">
        <f t="shared" si="12"/>
        <v>3</v>
      </c>
      <c r="C211" s="8">
        <f t="shared" si="14"/>
        <v>2</v>
      </c>
      <c r="D211" s="8">
        <f t="shared" si="13"/>
        <v>8</v>
      </c>
      <c r="E211" s="9">
        <f t="shared" si="15"/>
        <v>5</v>
      </c>
      <c r="F211" s="1" t="s">
        <v>12</v>
      </c>
      <c r="G211" s="1" t="s">
        <v>27</v>
      </c>
      <c r="H211" s="1" t="s">
        <v>28</v>
      </c>
      <c r="I211" s="1">
        <v>11769</v>
      </c>
    </row>
    <row r="212" spans="1:9" x14ac:dyDescent="0.35">
      <c r="A212" s="2">
        <v>43167</v>
      </c>
      <c r="B212" s="8">
        <f t="shared" si="12"/>
        <v>3</v>
      </c>
      <c r="C212" s="8">
        <f t="shared" si="14"/>
        <v>2</v>
      </c>
      <c r="D212" s="8">
        <f t="shared" si="13"/>
        <v>8</v>
      </c>
      <c r="E212" s="9">
        <f t="shared" si="15"/>
        <v>5</v>
      </c>
      <c r="F212" s="1" t="s">
        <v>13</v>
      </c>
      <c r="G212" s="1" t="s">
        <v>27</v>
      </c>
      <c r="H212" s="1" t="s">
        <v>28</v>
      </c>
      <c r="I212" s="1">
        <v>1360</v>
      </c>
    </row>
    <row r="213" spans="1:9" x14ac:dyDescent="0.35">
      <c r="A213" s="2">
        <v>43168</v>
      </c>
      <c r="B213" s="8">
        <f t="shared" si="12"/>
        <v>3</v>
      </c>
      <c r="C213" s="8">
        <f t="shared" si="14"/>
        <v>2</v>
      </c>
      <c r="D213" s="8">
        <f t="shared" si="13"/>
        <v>9</v>
      </c>
      <c r="E213" s="9">
        <f t="shared" si="15"/>
        <v>6</v>
      </c>
      <c r="F213" s="1" t="s">
        <v>5</v>
      </c>
      <c r="G213" s="1" t="s">
        <v>14</v>
      </c>
      <c r="H213" s="1" t="s">
        <v>15</v>
      </c>
      <c r="I213" s="1">
        <v>623870</v>
      </c>
    </row>
    <row r="214" spans="1:9" x14ac:dyDescent="0.35">
      <c r="A214" s="2">
        <v>43168</v>
      </c>
      <c r="B214" s="8">
        <f t="shared" si="12"/>
        <v>3</v>
      </c>
      <c r="C214" s="8">
        <f t="shared" si="14"/>
        <v>2</v>
      </c>
      <c r="D214" s="8">
        <f t="shared" si="13"/>
        <v>9</v>
      </c>
      <c r="E214" s="9">
        <f t="shared" si="15"/>
        <v>6</v>
      </c>
      <c r="F214" s="1" t="s">
        <v>8</v>
      </c>
      <c r="G214" s="1" t="s">
        <v>14</v>
      </c>
      <c r="H214" s="1" t="s">
        <v>15</v>
      </c>
      <c r="I214" s="1">
        <v>614572</v>
      </c>
    </row>
    <row r="215" spans="1:9" x14ac:dyDescent="0.35">
      <c r="A215" s="2">
        <v>43168</v>
      </c>
      <c r="B215" s="8">
        <f t="shared" si="12"/>
        <v>3</v>
      </c>
      <c r="C215" s="8">
        <f t="shared" si="14"/>
        <v>2</v>
      </c>
      <c r="D215" s="8">
        <f t="shared" si="13"/>
        <v>9</v>
      </c>
      <c r="E215" s="9">
        <f t="shared" si="15"/>
        <v>6</v>
      </c>
      <c r="F215" s="1" t="s">
        <v>9</v>
      </c>
      <c r="G215" s="1" t="s">
        <v>14</v>
      </c>
      <c r="H215" s="1" t="s">
        <v>15</v>
      </c>
      <c r="I215" s="1">
        <v>320916</v>
      </c>
    </row>
    <row r="216" spans="1:9" x14ac:dyDescent="0.35">
      <c r="A216" s="2">
        <v>43168</v>
      </c>
      <c r="B216" s="8">
        <f t="shared" si="12"/>
        <v>3</v>
      </c>
      <c r="C216" s="8">
        <f t="shared" si="14"/>
        <v>2</v>
      </c>
      <c r="D216" s="8">
        <f t="shared" si="13"/>
        <v>9</v>
      </c>
      <c r="E216" s="9">
        <f t="shared" si="15"/>
        <v>6</v>
      </c>
      <c r="F216" s="1" t="s">
        <v>10</v>
      </c>
      <c r="G216" s="1" t="s">
        <v>14</v>
      </c>
      <c r="H216" s="1" t="s">
        <v>15</v>
      </c>
      <c r="I216" s="1">
        <v>302955</v>
      </c>
    </row>
    <row r="217" spans="1:9" x14ac:dyDescent="0.35">
      <c r="A217" s="2">
        <v>43168</v>
      </c>
      <c r="B217" s="8">
        <f t="shared" si="12"/>
        <v>3</v>
      </c>
      <c r="C217" s="8">
        <f t="shared" si="14"/>
        <v>2</v>
      </c>
      <c r="D217" s="8">
        <f t="shared" si="13"/>
        <v>9</v>
      </c>
      <c r="E217" s="9">
        <f t="shared" si="15"/>
        <v>6</v>
      </c>
      <c r="F217" s="1" t="s">
        <v>13</v>
      </c>
      <c r="G217" s="1" t="s">
        <v>14</v>
      </c>
      <c r="H217" s="1" t="s">
        <v>15</v>
      </c>
      <c r="I217" s="1">
        <v>1136</v>
      </c>
    </row>
    <row r="218" spans="1:9" x14ac:dyDescent="0.35">
      <c r="A218" s="2">
        <v>43168</v>
      </c>
      <c r="B218" s="8">
        <f t="shared" si="12"/>
        <v>3</v>
      </c>
      <c r="C218" s="8">
        <f t="shared" si="14"/>
        <v>2</v>
      </c>
      <c r="D218" s="8">
        <f t="shared" si="13"/>
        <v>9</v>
      </c>
      <c r="E218" s="9">
        <f t="shared" si="15"/>
        <v>6</v>
      </c>
      <c r="F218" s="1" t="s">
        <v>5</v>
      </c>
      <c r="G218" s="1" t="s">
        <v>17</v>
      </c>
      <c r="H218" s="1" t="s">
        <v>18</v>
      </c>
      <c r="I218" s="1">
        <v>668575</v>
      </c>
    </row>
    <row r="219" spans="1:9" x14ac:dyDescent="0.35">
      <c r="A219" s="2">
        <v>43168</v>
      </c>
      <c r="B219" s="8">
        <f t="shared" si="12"/>
        <v>3</v>
      </c>
      <c r="C219" s="8">
        <f t="shared" si="14"/>
        <v>2</v>
      </c>
      <c r="D219" s="8">
        <f t="shared" si="13"/>
        <v>9</v>
      </c>
      <c r="E219" s="9">
        <f t="shared" si="15"/>
        <v>6</v>
      </c>
      <c r="F219" s="1" t="s">
        <v>8</v>
      </c>
      <c r="G219" s="1" t="s">
        <v>17</v>
      </c>
      <c r="H219" s="1" t="s">
        <v>18</v>
      </c>
      <c r="I219" s="1">
        <v>664883</v>
      </c>
    </row>
    <row r="220" spans="1:9" x14ac:dyDescent="0.35">
      <c r="A220" s="2">
        <v>43168</v>
      </c>
      <c r="B220" s="8">
        <f t="shared" si="12"/>
        <v>3</v>
      </c>
      <c r="C220" s="8">
        <f t="shared" si="14"/>
        <v>2</v>
      </c>
      <c r="D220" s="8">
        <f t="shared" si="13"/>
        <v>9</v>
      </c>
      <c r="E220" s="9">
        <f t="shared" si="15"/>
        <v>6</v>
      </c>
      <c r="F220" s="1" t="s">
        <v>9</v>
      </c>
      <c r="G220" s="1" t="s">
        <v>17</v>
      </c>
      <c r="H220" s="1" t="s">
        <v>18</v>
      </c>
      <c r="I220" s="1">
        <v>386743</v>
      </c>
    </row>
    <row r="221" spans="1:9" x14ac:dyDescent="0.35">
      <c r="A221" s="2">
        <v>43168</v>
      </c>
      <c r="B221" s="8">
        <f t="shared" si="12"/>
        <v>3</v>
      </c>
      <c r="C221" s="8">
        <f t="shared" si="14"/>
        <v>2</v>
      </c>
      <c r="D221" s="8">
        <f t="shared" si="13"/>
        <v>9</v>
      </c>
      <c r="E221" s="9">
        <f t="shared" si="15"/>
        <v>6</v>
      </c>
      <c r="F221" s="1" t="s">
        <v>10</v>
      </c>
      <c r="G221" s="1" t="s">
        <v>17</v>
      </c>
      <c r="H221" s="1" t="s">
        <v>18</v>
      </c>
      <c r="I221" s="1">
        <v>281833</v>
      </c>
    </row>
    <row r="222" spans="1:9" x14ac:dyDescent="0.35">
      <c r="A222" s="2">
        <v>43168</v>
      </c>
      <c r="B222" s="8">
        <f t="shared" si="12"/>
        <v>3</v>
      </c>
      <c r="C222" s="8">
        <f t="shared" si="14"/>
        <v>2</v>
      </c>
      <c r="D222" s="8">
        <f t="shared" si="13"/>
        <v>9</v>
      </c>
      <c r="E222" s="9">
        <f t="shared" si="15"/>
        <v>6</v>
      </c>
      <c r="F222" s="1" t="s">
        <v>13</v>
      </c>
      <c r="G222" s="1" t="s">
        <v>17</v>
      </c>
      <c r="H222" s="1" t="s">
        <v>18</v>
      </c>
      <c r="I222" s="1">
        <v>1997</v>
      </c>
    </row>
    <row r="223" spans="1:9" x14ac:dyDescent="0.35">
      <c r="A223" s="2">
        <v>43168</v>
      </c>
      <c r="B223" s="8">
        <f t="shared" si="12"/>
        <v>3</v>
      </c>
      <c r="C223" s="8">
        <f t="shared" si="14"/>
        <v>2</v>
      </c>
      <c r="D223" s="8">
        <f t="shared" si="13"/>
        <v>9</v>
      </c>
      <c r="E223" s="9">
        <f t="shared" si="15"/>
        <v>6</v>
      </c>
      <c r="F223" s="1" t="s">
        <v>8</v>
      </c>
      <c r="G223" s="1" t="s">
        <v>23</v>
      </c>
      <c r="H223" s="1" t="s">
        <v>18</v>
      </c>
      <c r="I223" s="1">
        <v>425124</v>
      </c>
    </row>
    <row r="224" spans="1:9" x14ac:dyDescent="0.35">
      <c r="A224" s="2">
        <v>43168</v>
      </c>
      <c r="B224" s="8">
        <f t="shared" si="12"/>
        <v>3</v>
      </c>
      <c r="C224" s="8">
        <f t="shared" si="14"/>
        <v>2</v>
      </c>
      <c r="D224" s="8">
        <f t="shared" si="13"/>
        <v>9</v>
      </c>
      <c r="E224" s="9">
        <f t="shared" si="15"/>
        <v>6</v>
      </c>
      <c r="F224" s="1" t="s">
        <v>5</v>
      </c>
      <c r="G224" s="1" t="s">
        <v>23</v>
      </c>
      <c r="H224" s="1" t="s">
        <v>18</v>
      </c>
      <c r="I224" s="1">
        <v>425124</v>
      </c>
    </row>
    <row r="225" spans="1:9" x14ac:dyDescent="0.35">
      <c r="A225" s="2">
        <v>43168</v>
      </c>
      <c r="B225" s="8">
        <f t="shared" si="12"/>
        <v>3</v>
      </c>
      <c r="C225" s="8">
        <f t="shared" si="14"/>
        <v>2</v>
      </c>
      <c r="D225" s="8">
        <f t="shared" si="13"/>
        <v>9</v>
      </c>
      <c r="E225" s="9">
        <f t="shared" si="15"/>
        <v>6</v>
      </c>
      <c r="F225" s="1" t="s">
        <v>10</v>
      </c>
      <c r="G225" s="1" t="s">
        <v>23</v>
      </c>
      <c r="H225" s="1" t="s">
        <v>18</v>
      </c>
      <c r="I225" s="1">
        <v>226417</v>
      </c>
    </row>
    <row r="226" spans="1:9" x14ac:dyDescent="0.35">
      <c r="A226" s="2">
        <v>43168</v>
      </c>
      <c r="B226" s="8">
        <f t="shared" si="12"/>
        <v>3</v>
      </c>
      <c r="C226" s="8">
        <f t="shared" si="14"/>
        <v>2</v>
      </c>
      <c r="D226" s="8">
        <f t="shared" si="13"/>
        <v>9</v>
      </c>
      <c r="E226" s="9">
        <f t="shared" si="15"/>
        <v>6</v>
      </c>
      <c r="F226" s="1" t="s">
        <v>9</v>
      </c>
      <c r="G226" s="1" t="s">
        <v>23</v>
      </c>
      <c r="H226" s="1" t="s">
        <v>18</v>
      </c>
      <c r="I226" s="1">
        <v>198707</v>
      </c>
    </row>
    <row r="227" spans="1:9" x14ac:dyDescent="0.35">
      <c r="A227" s="2">
        <v>43168</v>
      </c>
      <c r="B227" s="8">
        <f t="shared" si="12"/>
        <v>3</v>
      </c>
      <c r="C227" s="8">
        <f t="shared" si="14"/>
        <v>2</v>
      </c>
      <c r="D227" s="8">
        <f t="shared" si="13"/>
        <v>9</v>
      </c>
      <c r="E227" s="9">
        <f t="shared" si="15"/>
        <v>6</v>
      </c>
      <c r="F227" s="1" t="s">
        <v>13</v>
      </c>
      <c r="G227" s="1" t="s">
        <v>23</v>
      </c>
      <c r="H227" s="1" t="s">
        <v>18</v>
      </c>
      <c r="I227" s="1">
        <v>1048</v>
      </c>
    </row>
    <row r="228" spans="1:9" x14ac:dyDescent="0.35">
      <c r="A228" s="2">
        <v>43168</v>
      </c>
      <c r="B228" s="8">
        <f t="shared" si="12"/>
        <v>3</v>
      </c>
      <c r="C228" s="8">
        <f t="shared" si="14"/>
        <v>2</v>
      </c>
      <c r="D228" s="8">
        <f t="shared" si="13"/>
        <v>9</v>
      </c>
      <c r="E228" s="9">
        <f t="shared" si="15"/>
        <v>6</v>
      </c>
      <c r="F228" s="1" t="s">
        <v>8</v>
      </c>
      <c r="G228" s="1" t="s">
        <v>24</v>
      </c>
      <c r="H228" s="1" t="s">
        <v>25</v>
      </c>
      <c r="I228" s="1">
        <v>970318</v>
      </c>
    </row>
    <row r="229" spans="1:9" x14ac:dyDescent="0.35">
      <c r="A229" s="2">
        <v>43168</v>
      </c>
      <c r="B229" s="8">
        <f t="shared" si="12"/>
        <v>3</v>
      </c>
      <c r="C229" s="8">
        <f t="shared" si="14"/>
        <v>2</v>
      </c>
      <c r="D229" s="8">
        <f t="shared" si="13"/>
        <v>9</v>
      </c>
      <c r="E229" s="9">
        <f t="shared" si="15"/>
        <v>6</v>
      </c>
      <c r="F229" s="1" t="s">
        <v>5</v>
      </c>
      <c r="G229" s="1" t="s">
        <v>24</v>
      </c>
      <c r="H229" s="1" t="s">
        <v>25</v>
      </c>
      <c r="I229" s="1">
        <v>970318</v>
      </c>
    </row>
    <row r="230" spans="1:9" x14ac:dyDescent="0.35">
      <c r="A230" s="2">
        <v>43168</v>
      </c>
      <c r="B230" s="8">
        <f t="shared" si="12"/>
        <v>3</v>
      </c>
      <c r="C230" s="8">
        <f t="shared" si="14"/>
        <v>2</v>
      </c>
      <c r="D230" s="8">
        <f t="shared" si="13"/>
        <v>9</v>
      </c>
      <c r="E230" s="9">
        <f t="shared" si="15"/>
        <v>6</v>
      </c>
      <c r="F230" s="1" t="s">
        <v>9</v>
      </c>
      <c r="G230" s="1" t="s">
        <v>24</v>
      </c>
      <c r="H230" s="1" t="s">
        <v>25</v>
      </c>
      <c r="I230" s="1">
        <v>639020</v>
      </c>
    </row>
    <row r="231" spans="1:9" x14ac:dyDescent="0.35">
      <c r="A231" s="2">
        <v>43168</v>
      </c>
      <c r="B231" s="8">
        <f t="shared" si="12"/>
        <v>3</v>
      </c>
      <c r="C231" s="8">
        <f t="shared" si="14"/>
        <v>2</v>
      </c>
      <c r="D231" s="8">
        <f t="shared" si="13"/>
        <v>9</v>
      </c>
      <c r="E231" s="9">
        <f t="shared" si="15"/>
        <v>6</v>
      </c>
      <c r="F231" s="1" t="s">
        <v>10</v>
      </c>
      <c r="G231" s="1" t="s">
        <v>24</v>
      </c>
      <c r="H231" s="1" t="s">
        <v>25</v>
      </c>
      <c r="I231" s="1">
        <v>331298</v>
      </c>
    </row>
    <row r="232" spans="1:9" x14ac:dyDescent="0.35">
      <c r="A232" s="2">
        <v>43168</v>
      </c>
      <c r="B232" s="8">
        <f t="shared" si="12"/>
        <v>3</v>
      </c>
      <c r="C232" s="8">
        <f t="shared" si="14"/>
        <v>2</v>
      </c>
      <c r="D232" s="8">
        <f t="shared" si="13"/>
        <v>9</v>
      </c>
      <c r="E232" s="9">
        <f t="shared" si="15"/>
        <v>6</v>
      </c>
      <c r="F232" s="1" t="s">
        <v>5</v>
      </c>
      <c r="G232" s="1" t="s">
        <v>26</v>
      </c>
      <c r="H232" s="1" t="s">
        <v>25</v>
      </c>
      <c r="I232" s="1">
        <v>699597</v>
      </c>
    </row>
    <row r="233" spans="1:9" x14ac:dyDescent="0.35">
      <c r="A233" s="2">
        <v>43168</v>
      </c>
      <c r="B233" s="8">
        <f t="shared" si="12"/>
        <v>3</v>
      </c>
      <c r="C233" s="8">
        <f t="shared" si="14"/>
        <v>2</v>
      </c>
      <c r="D233" s="8">
        <f t="shared" si="13"/>
        <v>9</v>
      </c>
      <c r="E233" s="9">
        <f t="shared" si="15"/>
        <v>6</v>
      </c>
      <c r="F233" s="1" t="s">
        <v>8</v>
      </c>
      <c r="G233" s="1" t="s">
        <v>26</v>
      </c>
      <c r="H233" s="1" t="s">
        <v>25</v>
      </c>
      <c r="I233" s="1">
        <v>688055</v>
      </c>
    </row>
    <row r="234" spans="1:9" x14ac:dyDescent="0.35">
      <c r="A234" s="2">
        <v>43168</v>
      </c>
      <c r="B234" s="8">
        <f t="shared" si="12"/>
        <v>3</v>
      </c>
      <c r="C234" s="8">
        <f t="shared" si="14"/>
        <v>2</v>
      </c>
      <c r="D234" s="8">
        <f t="shared" si="13"/>
        <v>9</v>
      </c>
      <c r="E234" s="9">
        <f t="shared" si="15"/>
        <v>6</v>
      </c>
      <c r="F234" s="1" t="s">
        <v>10</v>
      </c>
      <c r="G234" s="1" t="s">
        <v>26</v>
      </c>
      <c r="H234" s="1" t="s">
        <v>25</v>
      </c>
      <c r="I234" s="1">
        <v>427880</v>
      </c>
    </row>
    <row r="235" spans="1:9" x14ac:dyDescent="0.35">
      <c r="A235" s="2">
        <v>43168</v>
      </c>
      <c r="B235" s="8">
        <f t="shared" si="12"/>
        <v>3</v>
      </c>
      <c r="C235" s="8">
        <f t="shared" si="14"/>
        <v>2</v>
      </c>
      <c r="D235" s="8">
        <f t="shared" si="13"/>
        <v>9</v>
      </c>
      <c r="E235" s="9">
        <f t="shared" si="15"/>
        <v>6</v>
      </c>
      <c r="F235" s="1" t="s">
        <v>9</v>
      </c>
      <c r="G235" s="1" t="s">
        <v>26</v>
      </c>
      <c r="H235" s="1" t="s">
        <v>25</v>
      </c>
      <c r="I235" s="1">
        <v>271717</v>
      </c>
    </row>
    <row r="236" spans="1:9" x14ac:dyDescent="0.35">
      <c r="A236" s="2">
        <v>43168</v>
      </c>
      <c r="B236" s="8">
        <f t="shared" si="12"/>
        <v>3</v>
      </c>
      <c r="C236" s="8">
        <f t="shared" si="14"/>
        <v>2</v>
      </c>
      <c r="D236" s="8">
        <f t="shared" si="13"/>
        <v>9</v>
      </c>
      <c r="E236" s="9">
        <f t="shared" si="15"/>
        <v>6</v>
      </c>
      <c r="F236" s="1" t="s">
        <v>5</v>
      </c>
      <c r="G236" s="1" t="s">
        <v>27</v>
      </c>
      <c r="H236" s="1" t="s">
        <v>28</v>
      </c>
      <c r="I236" s="1">
        <v>479821</v>
      </c>
    </row>
    <row r="237" spans="1:9" x14ac:dyDescent="0.35">
      <c r="A237" s="2">
        <v>43168</v>
      </c>
      <c r="B237" s="8">
        <f t="shared" si="12"/>
        <v>3</v>
      </c>
      <c r="C237" s="8">
        <f t="shared" si="14"/>
        <v>2</v>
      </c>
      <c r="D237" s="8">
        <f t="shared" si="13"/>
        <v>9</v>
      </c>
      <c r="E237" s="9">
        <f t="shared" si="15"/>
        <v>6</v>
      </c>
      <c r="F237" s="1" t="s">
        <v>8</v>
      </c>
      <c r="G237" s="1" t="s">
        <v>27</v>
      </c>
      <c r="H237" s="1" t="s">
        <v>28</v>
      </c>
      <c r="I237" s="1">
        <v>451406</v>
      </c>
    </row>
    <row r="238" spans="1:9" x14ac:dyDescent="0.35">
      <c r="A238" s="2">
        <v>43168</v>
      </c>
      <c r="B238" s="8">
        <f t="shared" si="12"/>
        <v>3</v>
      </c>
      <c r="C238" s="8">
        <f t="shared" si="14"/>
        <v>2</v>
      </c>
      <c r="D238" s="8">
        <f t="shared" si="13"/>
        <v>9</v>
      </c>
      <c r="E238" s="9">
        <f t="shared" si="15"/>
        <v>6</v>
      </c>
      <c r="F238" s="1" t="s">
        <v>9</v>
      </c>
      <c r="G238" s="1" t="s">
        <v>27</v>
      </c>
      <c r="H238" s="1" t="s">
        <v>28</v>
      </c>
      <c r="I238" s="1">
        <v>314205</v>
      </c>
    </row>
    <row r="239" spans="1:9" x14ac:dyDescent="0.35">
      <c r="A239" s="2">
        <v>43168</v>
      </c>
      <c r="B239" s="8">
        <f t="shared" si="12"/>
        <v>3</v>
      </c>
      <c r="C239" s="8">
        <f t="shared" si="14"/>
        <v>2</v>
      </c>
      <c r="D239" s="8">
        <f t="shared" si="13"/>
        <v>9</v>
      </c>
      <c r="E239" s="9">
        <f t="shared" si="15"/>
        <v>6</v>
      </c>
      <c r="F239" s="1" t="s">
        <v>10</v>
      </c>
      <c r="G239" s="1" t="s">
        <v>27</v>
      </c>
      <c r="H239" s="1" t="s">
        <v>28</v>
      </c>
      <c r="I239" s="1">
        <v>165617</v>
      </c>
    </row>
    <row r="240" spans="1:9" x14ac:dyDescent="0.35">
      <c r="A240" s="2">
        <v>43168</v>
      </c>
      <c r="B240" s="8">
        <f t="shared" si="12"/>
        <v>3</v>
      </c>
      <c r="C240" s="8">
        <f t="shared" si="14"/>
        <v>2</v>
      </c>
      <c r="D240" s="8">
        <f t="shared" si="13"/>
        <v>9</v>
      </c>
      <c r="E240" s="9">
        <f t="shared" si="15"/>
        <v>6</v>
      </c>
      <c r="F240" s="1" t="s">
        <v>11</v>
      </c>
      <c r="G240" s="1" t="s">
        <v>27</v>
      </c>
      <c r="H240" s="1" t="s">
        <v>28</v>
      </c>
      <c r="I240" s="1">
        <v>37803</v>
      </c>
    </row>
    <row r="241" spans="1:9" x14ac:dyDescent="0.35">
      <c r="A241" s="2">
        <v>43168</v>
      </c>
      <c r="B241" s="8">
        <f t="shared" si="12"/>
        <v>3</v>
      </c>
      <c r="C241" s="8">
        <f t="shared" si="14"/>
        <v>2</v>
      </c>
      <c r="D241" s="8">
        <f t="shared" si="13"/>
        <v>9</v>
      </c>
      <c r="E241" s="9">
        <f t="shared" si="15"/>
        <v>6</v>
      </c>
      <c r="F241" s="1" t="s">
        <v>12</v>
      </c>
      <c r="G241" s="1" t="s">
        <v>27</v>
      </c>
      <c r="H241" s="1" t="s">
        <v>28</v>
      </c>
      <c r="I241" s="1">
        <v>10212</v>
      </c>
    </row>
    <row r="242" spans="1:9" x14ac:dyDescent="0.35">
      <c r="A242" s="2">
        <v>43168</v>
      </c>
      <c r="B242" s="8">
        <f t="shared" si="12"/>
        <v>3</v>
      </c>
      <c r="C242" s="8">
        <f t="shared" si="14"/>
        <v>2</v>
      </c>
      <c r="D242" s="8">
        <f t="shared" si="13"/>
        <v>9</v>
      </c>
      <c r="E242" s="9">
        <f t="shared" si="15"/>
        <v>6</v>
      </c>
      <c r="F242" s="1" t="s">
        <v>13</v>
      </c>
      <c r="G242" s="1" t="s">
        <v>27</v>
      </c>
      <c r="H242" s="1" t="s">
        <v>28</v>
      </c>
      <c r="I242" s="1">
        <v>1350</v>
      </c>
    </row>
    <row r="243" spans="1:9" x14ac:dyDescent="0.35">
      <c r="A243" s="2">
        <v>43169</v>
      </c>
      <c r="B243" s="8">
        <f t="shared" si="12"/>
        <v>3</v>
      </c>
      <c r="C243" s="8">
        <f t="shared" si="14"/>
        <v>2</v>
      </c>
      <c r="D243" s="8">
        <f t="shared" si="13"/>
        <v>10</v>
      </c>
      <c r="E243" s="9">
        <f t="shared" si="15"/>
        <v>7</v>
      </c>
      <c r="F243" s="1" t="s">
        <v>5</v>
      </c>
      <c r="G243" s="1" t="s">
        <v>14</v>
      </c>
      <c r="H243" s="1" t="s">
        <v>15</v>
      </c>
      <c r="I243" s="1">
        <v>659509</v>
      </c>
    </row>
    <row r="244" spans="1:9" x14ac:dyDescent="0.35">
      <c r="A244" s="2">
        <v>43169</v>
      </c>
      <c r="B244" s="8">
        <f t="shared" si="12"/>
        <v>3</v>
      </c>
      <c r="C244" s="8">
        <f t="shared" si="14"/>
        <v>2</v>
      </c>
      <c r="D244" s="8">
        <f t="shared" si="13"/>
        <v>10</v>
      </c>
      <c r="E244" s="9">
        <f t="shared" si="15"/>
        <v>7</v>
      </c>
      <c r="F244" s="1" t="s">
        <v>8</v>
      </c>
      <c r="G244" s="1" t="s">
        <v>14</v>
      </c>
      <c r="H244" s="1" t="s">
        <v>15</v>
      </c>
      <c r="I244" s="1">
        <v>649936</v>
      </c>
    </row>
    <row r="245" spans="1:9" x14ac:dyDescent="0.35">
      <c r="A245" s="2">
        <v>43169</v>
      </c>
      <c r="B245" s="8">
        <f t="shared" si="12"/>
        <v>3</v>
      </c>
      <c r="C245" s="8">
        <f t="shared" si="14"/>
        <v>2</v>
      </c>
      <c r="D245" s="8">
        <f t="shared" si="13"/>
        <v>10</v>
      </c>
      <c r="E245" s="9">
        <f t="shared" si="15"/>
        <v>7</v>
      </c>
      <c r="F245" s="1" t="s">
        <v>10</v>
      </c>
      <c r="G245" s="1" t="s">
        <v>14</v>
      </c>
      <c r="H245" s="1" t="s">
        <v>15</v>
      </c>
      <c r="I245" s="1">
        <v>359463</v>
      </c>
    </row>
    <row r="246" spans="1:9" x14ac:dyDescent="0.35">
      <c r="A246" s="2">
        <v>43169</v>
      </c>
      <c r="B246" s="8">
        <f t="shared" si="12"/>
        <v>3</v>
      </c>
      <c r="C246" s="8">
        <f t="shared" si="14"/>
        <v>2</v>
      </c>
      <c r="D246" s="8">
        <f t="shared" si="13"/>
        <v>10</v>
      </c>
      <c r="E246" s="9">
        <f t="shared" si="15"/>
        <v>7</v>
      </c>
      <c r="F246" s="1" t="s">
        <v>9</v>
      </c>
      <c r="G246" s="1" t="s">
        <v>14</v>
      </c>
      <c r="H246" s="1" t="s">
        <v>15</v>
      </c>
      <c r="I246" s="1">
        <v>300046</v>
      </c>
    </row>
    <row r="247" spans="1:9" x14ac:dyDescent="0.35">
      <c r="A247" s="2">
        <v>43169</v>
      </c>
      <c r="B247" s="8">
        <f t="shared" si="12"/>
        <v>3</v>
      </c>
      <c r="C247" s="8">
        <f t="shared" si="14"/>
        <v>2</v>
      </c>
      <c r="D247" s="8">
        <f t="shared" si="13"/>
        <v>10</v>
      </c>
      <c r="E247" s="9">
        <f t="shared" si="15"/>
        <v>7</v>
      </c>
      <c r="F247" s="1" t="s">
        <v>13</v>
      </c>
      <c r="G247" s="1" t="s">
        <v>14</v>
      </c>
      <c r="H247" s="1" t="s">
        <v>15</v>
      </c>
      <c r="I247" s="1">
        <v>1196</v>
      </c>
    </row>
    <row r="248" spans="1:9" x14ac:dyDescent="0.35">
      <c r="A248" s="2">
        <v>43169</v>
      </c>
      <c r="B248" s="8">
        <f t="shared" si="12"/>
        <v>3</v>
      </c>
      <c r="C248" s="8">
        <f t="shared" si="14"/>
        <v>2</v>
      </c>
      <c r="D248" s="8">
        <f t="shared" si="13"/>
        <v>10</v>
      </c>
      <c r="E248" s="9">
        <f t="shared" si="15"/>
        <v>7</v>
      </c>
      <c r="F248" s="1" t="s">
        <v>5</v>
      </c>
      <c r="G248" s="1" t="s">
        <v>17</v>
      </c>
      <c r="H248" s="1" t="s">
        <v>18</v>
      </c>
      <c r="I248" s="1">
        <v>685164</v>
      </c>
    </row>
    <row r="249" spans="1:9" x14ac:dyDescent="0.35">
      <c r="A249" s="2">
        <v>43169</v>
      </c>
      <c r="B249" s="8">
        <f t="shared" si="12"/>
        <v>3</v>
      </c>
      <c r="C249" s="8">
        <f t="shared" si="14"/>
        <v>2</v>
      </c>
      <c r="D249" s="8">
        <f t="shared" si="13"/>
        <v>10</v>
      </c>
      <c r="E249" s="9">
        <f t="shared" si="15"/>
        <v>7</v>
      </c>
      <c r="F249" s="1" t="s">
        <v>8</v>
      </c>
      <c r="G249" s="1" t="s">
        <v>17</v>
      </c>
      <c r="H249" s="1" t="s">
        <v>18</v>
      </c>
      <c r="I249" s="1">
        <v>677182</v>
      </c>
    </row>
    <row r="250" spans="1:9" x14ac:dyDescent="0.35">
      <c r="A250" s="2">
        <v>43169</v>
      </c>
      <c r="B250" s="8">
        <f t="shared" si="12"/>
        <v>3</v>
      </c>
      <c r="C250" s="8">
        <f t="shared" si="14"/>
        <v>2</v>
      </c>
      <c r="D250" s="8">
        <f t="shared" si="13"/>
        <v>10</v>
      </c>
      <c r="E250" s="9">
        <f t="shared" si="15"/>
        <v>7</v>
      </c>
      <c r="F250" s="1" t="s">
        <v>9</v>
      </c>
      <c r="G250" s="1" t="s">
        <v>17</v>
      </c>
      <c r="H250" s="1" t="s">
        <v>18</v>
      </c>
      <c r="I250" s="1">
        <v>366514</v>
      </c>
    </row>
    <row r="251" spans="1:9" x14ac:dyDescent="0.35">
      <c r="A251" s="2">
        <v>43169</v>
      </c>
      <c r="B251" s="8">
        <f t="shared" si="12"/>
        <v>3</v>
      </c>
      <c r="C251" s="8">
        <f t="shared" si="14"/>
        <v>2</v>
      </c>
      <c r="D251" s="8">
        <f t="shared" si="13"/>
        <v>10</v>
      </c>
      <c r="E251" s="9">
        <f t="shared" si="15"/>
        <v>7</v>
      </c>
      <c r="F251" s="1" t="s">
        <v>10</v>
      </c>
      <c r="G251" s="1" t="s">
        <v>17</v>
      </c>
      <c r="H251" s="1" t="s">
        <v>18</v>
      </c>
      <c r="I251" s="1">
        <v>318651</v>
      </c>
    </row>
    <row r="252" spans="1:9" x14ac:dyDescent="0.35">
      <c r="A252" s="2">
        <v>43169</v>
      </c>
      <c r="B252" s="8">
        <f t="shared" si="12"/>
        <v>3</v>
      </c>
      <c r="C252" s="8">
        <f t="shared" si="14"/>
        <v>2</v>
      </c>
      <c r="D252" s="8">
        <f t="shared" si="13"/>
        <v>10</v>
      </c>
      <c r="E252" s="9">
        <f t="shared" si="15"/>
        <v>7</v>
      </c>
      <c r="F252" s="1" t="s">
        <v>13</v>
      </c>
      <c r="G252" s="1" t="s">
        <v>17</v>
      </c>
      <c r="H252" s="1" t="s">
        <v>18</v>
      </c>
      <c r="I252" s="1">
        <v>2048</v>
      </c>
    </row>
    <row r="253" spans="1:9" x14ac:dyDescent="0.35">
      <c r="A253" s="2">
        <v>43169</v>
      </c>
      <c r="B253" s="8">
        <f t="shared" si="12"/>
        <v>3</v>
      </c>
      <c r="C253" s="8">
        <f t="shared" si="14"/>
        <v>2</v>
      </c>
      <c r="D253" s="8">
        <f t="shared" si="13"/>
        <v>10</v>
      </c>
      <c r="E253" s="9">
        <f t="shared" si="15"/>
        <v>7</v>
      </c>
      <c r="F253" s="1" t="s">
        <v>5</v>
      </c>
      <c r="G253" s="1" t="s">
        <v>23</v>
      </c>
      <c r="H253" s="1" t="s">
        <v>18</v>
      </c>
      <c r="I253" s="1">
        <v>485620</v>
      </c>
    </row>
    <row r="254" spans="1:9" x14ac:dyDescent="0.35">
      <c r="A254" s="2">
        <v>43169</v>
      </c>
      <c r="B254" s="8">
        <f t="shared" si="12"/>
        <v>3</v>
      </c>
      <c r="C254" s="8">
        <f t="shared" si="14"/>
        <v>2</v>
      </c>
      <c r="D254" s="8">
        <f t="shared" si="13"/>
        <v>10</v>
      </c>
      <c r="E254" s="9">
        <f t="shared" si="15"/>
        <v>7</v>
      </c>
      <c r="F254" s="1" t="s">
        <v>8</v>
      </c>
      <c r="G254" s="1" t="s">
        <v>23</v>
      </c>
      <c r="H254" s="1" t="s">
        <v>18</v>
      </c>
      <c r="I254" s="1">
        <v>461544</v>
      </c>
    </row>
    <row r="255" spans="1:9" x14ac:dyDescent="0.35">
      <c r="A255" s="2">
        <v>43169</v>
      </c>
      <c r="B255" s="8">
        <f t="shared" si="12"/>
        <v>3</v>
      </c>
      <c r="C255" s="8">
        <f t="shared" si="14"/>
        <v>2</v>
      </c>
      <c r="D255" s="8">
        <f t="shared" si="13"/>
        <v>10</v>
      </c>
      <c r="E255" s="9">
        <f t="shared" si="15"/>
        <v>7</v>
      </c>
      <c r="F255" s="1" t="s">
        <v>10</v>
      </c>
      <c r="G255" s="1" t="s">
        <v>23</v>
      </c>
      <c r="H255" s="1" t="s">
        <v>18</v>
      </c>
      <c r="I255" s="1">
        <v>315928</v>
      </c>
    </row>
    <row r="256" spans="1:9" x14ac:dyDescent="0.35">
      <c r="A256" s="2">
        <v>43169</v>
      </c>
      <c r="B256" s="8">
        <f t="shared" si="12"/>
        <v>3</v>
      </c>
      <c r="C256" s="8">
        <f t="shared" si="14"/>
        <v>2</v>
      </c>
      <c r="D256" s="8">
        <f t="shared" si="13"/>
        <v>10</v>
      </c>
      <c r="E256" s="9">
        <f t="shared" si="15"/>
        <v>7</v>
      </c>
      <c r="F256" s="1" t="s">
        <v>9</v>
      </c>
      <c r="G256" s="1" t="s">
        <v>23</v>
      </c>
      <c r="H256" s="1" t="s">
        <v>18</v>
      </c>
      <c r="I256" s="1">
        <v>169692</v>
      </c>
    </row>
    <row r="257" spans="1:9" x14ac:dyDescent="0.35">
      <c r="A257" s="2">
        <v>43169</v>
      </c>
      <c r="B257" s="8">
        <f t="shared" si="12"/>
        <v>3</v>
      </c>
      <c r="C257" s="8">
        <f t="shared" si="14"/>
        <v>2</v>
      </c>
      <c r="D257" s="8">
        <f t="shared" si="13"/>
        <v>10</v>
      </c>
      <c r="E257" s="9">
        <f t="shared" si="15"/>
        <v>7</v>
      </c>
      <c r="F257" s="1" t="s">
        <v>13</v>
      </c>
      <c r="G257" s="1" t="s">
        <v>23</v>
      </c>
      <c r="H257" s="1" t="s">
        <v>18</v>
      </c>
      <c r="I257" s="1">
        <v>1080</v>
      </c>
    </row>
    <row r="258" spans="1:9" x14ac:dyDescent="0.35">
      <c r="A258" s="2">
        <v>43169</v>
      </c>
      <c r="B258" s="8">
        <f t="shared" ref="B258:B321" si="16">MONTH(A258)</f>
        <v>3</v>
      </c>
      <c r="C258" s="8">
        <f t="shared" si="14"/>
        <v>2</v>
      </c>
      <c r="D258" s="8">
        <f t="shared" ref="D258:D321" si="17">DAY(A258)</f>
        <v>10</v>
      </c>
      <c r="E258" s="9">
        <f t="shared" si="15"/>
        <v>7</v>
      </c>
      <c r="F258" s="1" t="s">
        <v>5</v>
      </c>
      <c r="G258" s="1" t="s">
        <v>24</v>
      </c>
      <c r="H258" s="1" t="s">
        <v>25</v>
      </c>
      <c r="I258" s="1">
        <v>1063323</v>
      </c>
    </row>
    <row r="259" spans="1:9" x14ac:dyDescent="0.35">
      <c r="A259" s="2">
        <v>43169</v>
      </c>
      <c r="B259" s="8">
        <f t="shared" si="16"/>
        <v>3</v>
      </c>
      <c r="C259" s="8">
        <f t="shared" ref="C259:C322" si="18">IF(D259&lt;=7,1,IF(D259&lt;=14,2,IF(D259&lt;=21,3,IF(D259&lt;=31,4,0))))</f>
        <v>2</v>
      </c>
      <c r="D259" s="8">
        <f t="shared" si="17"/>
        <v>10</v>
      </c>
      <c r="E259" s="9">
        <f t="shared" ref="E259:E322" si="19">WEEKDAY(A259)</f>
        <v>7</v>
      </c>
      <c r="F259" s="1" t="s">
        <v>8</v>
      </c>
      <c r="G259" s="1" t="s">
        <v>24</v>
      </c>
      <c r="H259" s="1" t="s">
        <v>25</v>
      </c>
      <c r="I259" s="1">
        <v>1015727</v>
      </c>
    </row>
    <row r="260" spans="1:9" x14ac:dyDescent="0.35">
      <c r="A260" s="2">
        <v>43169</v>
      </c>
      <c r="B260" s="8">
        <f t="shared" si="16"/>
        <v>3</v>
      </c>
      <c r="C260" s="8">
        <f t="shared" si="18"/>
        <v>2</v>
      </c>
      <c r="D260" s="8">
        <f t="shared" si="17"/>
        <v>10</v>
      </c>
      <c r="E260" s="9">
        <f t="shared" si="19"/>
        <v>7</v>
      </c>
      <c r="F260" s="1" t="s">
        <v>9</v>
      </c>
      <c r="G260" s="1" t="s">
        <v>24</v>
      </c>
      <c r="H260" s="1" t="s">
        <v>25</v>
      </c>
      <c r="I260" s="1">
        <v>629856</v>
      </c>
    </row>
    <row r="261" spans="1:9" x14ac:dyDescent="0.35">
      <c r="A261" s="2">
        <v>43169</v>
      </c>
      <c r="B261" s="8">
        <f t="shared" si="16"/>
        <v>3</v>
      </c>
      <c r="C261" s="8">
        <f t="shared" si="18"/>
        <v>2</v>
      </c>
      <c r="D261" s="8">
        <f t="shared" si="17"/>
        <v>10</v>
      </c>
      <c r="E261" s="9">
        <f t="shared" si="19"/>
        <v>7</v>
      </c>
      <c r="F261" s="1" t="s">
        <v>10</v>
      </c>
      <c r="G261" s="1" t="s">
        <v>24</v>
      </c>
      <c r="H261" s="1" t="s">
        <v>25</v>
      </c>
      <c r="I261" s="1">
        <v>433467</v>
      </c>
    </row>
    <row r="262" spans="1:9" x14ac:dyDescent="0.35">
      <c r="A262" s="2">
        <v>43169</v>
      </c>
      <c r="B262" s="8">
        <f t="shared" si="16"/>
        <v>3</v>
      </c>
      <c r="C262" s="8">
        <f t="shared" si="18"/>
        <v>2</v>
      </c>
      <c r="D262" s="8">
        <f t="shared" si="17"/>
        <v>10</v>
      </c>
      <c r="E262" s="9">
        <f t="shared" si="19"/>
        <v>7</v>
      </c>
      <c r="F262" s="1" t="s">
        <v>8</v>
      </c>
      <c r="G262" s="1" t="s">
        <v>26</v>
      </c>
      <c r="H262" s="1" t="s">
        <v>25</v>
      </c>
      <c r="I262" s="1">
        <v>790633</v>
      </c>
    </row>
    <row r="263" spans="1:9" x14ac:dyDescent="0.35">
      <c r="A263" s="2">
        <v>43169</v>
      </c>
      <c r="B263" s="8">
        <f t="shared" si="16"/>
        <v>3</v>
      </c>
      <c r="C263" s="8">
        <f t="shared" si="18"/>
        <v>2</v>
      </c>
      <c r="D263" s="8">
        <f t="shared" si="17"/>
        <v>10</v>
      </c>
      <c r="E263" s="9">
        <f t="shared" si="19"/>
        <v>7</v>
      </c>
      <c r="F263" s="1" t="s">
        <v>5</v>
      </c>
      <c r="G263" s="1" t="s">
        <v>26</v>
      </c>
      <c r="H263" s="1" t="s">
        <v>25</v>
      </c>
      <c r="I263" s="1">
        <v>790633</v>
      </c>
    </row>
    <row r="264" spans="1:9" x14ac:dyDescent="0.35">
      <c r="A264" s="2">
        <v>43169</v>
      </c>
      <c r="B264" s="8">
        <f t="shared" si="16"/>
        <v>3</v>
      </c>
      <c r="C264" s="8">
        <f t="shared" si="18"/>
        <v>2</v>
      </c>
      <c r="D264" s="8">
        <f t="shared" si="17"/>
        <v>10</v>
      </c>
      <c r="E264" s="9">
        <f t="shared" si="19"/>
        <v>7</v>
      </c>
      <c r="F264" s="1" t="s">
        <v>10</v>
      </c>
      <c r="G264" s="1" t="s">
        <v>26</v>
      </c>
      <c r="H264" s="1" t="s">
        <v>25</v>
      </c>
      <c r="I264" s="1">
        <v>444016</v>
      </c>
    </row>
    <row r="265" spans="1:9" x14ac:dyDescent="0.35">
      <c r="A265" s="2">
        <v>43169</v>
      </c>
      <c r="B265" s="8">
        <f t="shared" si="16"/>
        <v>3</v>
      </c>
      <c r="C265" s="8">
        <f t="shared" si="18"/>
        <v>2</v>
      </c>
      <c r="D265" s="8">
        <f t="shared" si="17"/>
        <v>10</v>
      </c>
      <c r="E265" s="9">
        <f t="shared" si="19"/>
        <v>7</v>
      </c>
      <c r="F265" s="1" t="s">
        <v>9</v>
      </c>
      <c r="G265" s="1" t="s">
        <v>26</v>
      </c>
      <c r="H265" s="1" t="s">
        <v>25</v>
      </c>
      <c r="I265" s="1">
        <v>346617</v>
      </c>
    </row>
    <row r="266" spans="1:9" x14ac:dyDescent="0.35">
      <c r="A266" s="2">
        <v>43169</v>
      </c>
      <c r="B266" s="8">
        <f t="shared" si="16"/>
        <v>3</v>
      </c>
      <c r="C266" s="8">
        <f t="shared" si="18"/>
        <v>2</v>
      </c>
      <c r="D266" s="8">
        <f t="shared" si="17"/>
        <v>10</v>
      </c>
      <c r="E266" s="9">
        <f t="shared" si="19"/>
        <v>7</v>
      </c>
      <c r="F266" s="1" t="s">
        <v>5</v>
      </c>
      <c r="G266" s="1" t="s">
        <v>27</v>
      </c>
      <c r="H266" s="1" t="s">
        <v>28</v>
      </c>
      <c r="I266" s="1">
        <v>506182</v>
      </c>
    </row>
    <row r="267" spans="1:9" x14ac:dyDescent="0.35">
      <c r="A267" s="2">
        <v>43169</v>
      </c>
      <c r="B267" s="8">
        <f t="shared" si="16"/>
        <v>3</v>
      </c>
      <c r="C267" s="8">
        <f t="shared" si="18"/>
        <v>2</v>
      </c>
      <c r="D267" s="8">
        <f t="shared" si="17"/>
        <v>10</v>
      </c>
      <c r="E267" s="9">
        <f t="shared" si="19"/>
        <v>7</v>
      </c>
      <c r="F267" s="1" t="s">
        <v>8</v>
      </c>
      <c r="G267" s="1" t="s">
        <v>27</v>
      </c>
      <c r="H267" s="1" t="s">
        <v>28</v>
      </c>
      <c r="I267" s="1">
        <v>497507</v>
      </c>
    </row>
    <row r="268" spans="1:9" x14ac:dyDescent="0.35">
      <c r="A268" s="2">
        <v>43169</v>
      </c>
      <c r="B268" s="8">
        <f t="shared" si="16"/>
        <v>3</v>
      </c>
      <c r="C268" s="8">
        <f t="shared" si="18"/>
        <v>2</v>
      </c>
      <c r="D268" s="8">
        <f t="shared" si="17"/>
        <v>10</v>
      </c>
      <c r="E268" s="9">
        <f t="shared" si="19"/>
        <v>7</v>
      </c>
      <c r="F268" s="1" t="s">
        <v>9</v>
      </c>
      <c r="G268" s="1" t="s">
        <v>27</v>
      </c>
      <c r="H268" s="1" t="s">
        <v>28</v>
      </c>
      <c r="I268" s="1">
        <v>303570</v>
      </c>
    </row>
    <row r="269" spans="1:9" x14ac:dyDescent="0.35">
      <c r="A269" s="2">
        <v>43169</v>
      </c>
      <c r="B269" s="8">
        <f t="shared" si="16"/>
        <v>3</v>
      </c>
      <c r="C269" s="8">
        <f t="shared" si="18"/>
        <v>2</v>
      </c>
      <c r="D269" s="8">
        <f t="shared" si="17"/>
        <v>10</v>
      </c>
      <c r="E269" s="9">
        <f t="shared" si="19"/>
        <v>7</v>
      </c>
      <c r="F269" s="1" t="s">
        <v>10</v>
      </c>
      <c r="G269" s="1" t="s">
        <v>27</v>
      </c>
      <c r="H269" s="1" t="s">
        <v>28</v>
      </c>
      <c r="I269" s="1">
        <v>202612</v>
      </c>
    </row>
    <row r="270" spans="1:9" x14ac:dyDescent="0.35">
      <c r="A270" s="2">
        <v>43169</v>
      </c>
      <c r="B270" s="8">
        <f t="shared" si="16"/>
        <v>3</v>
      </c>
      <c r="C270" s="8">
        <f t="shared" si="18"/>
        <v>2</v>
      </c>
      <c r="D270" s="8">
        <f t="shared" si="17"/>
        <v>10</v>
      </c>
      <c r="E270" s="9">
        <f t="shared" si="19"/>
        <v>7</v>
      </c>
      <c r="F270" s="1" t="s">
        <v>11</v>
      </c>
      <c r="G270" s="1" t="s">
        <v>27</v>
      </c>
      <c r="H270" s="1" t="s">
        <v>28</v>
      </c>
      <c r="I270" s="1">
        <v>35741</v>
      </c>
    </row>
    <row r="271" spans="1:9" x14ac:dyDescent="0.35">
      <c r="A271" s="2">
        <v>43169</v>
      </c>
      <c r="B271" s="8">
        <f t="shared" si="16"/>
        <v>3</v>
      </c>
      <c r="C271" s="8">
        <f t="shared" si="18"/>
        <v>2</v>
      </c>
      <c r="D271" s="8">
        <f t="shared" si="17"/>
        <v>10</v>
      </c>
      <c r="E271" s="9">
        <f t="shared" si="19"/>
        <v>7</v>
      </c>
      <c r="F271" s="1" t="s">
        <v>12</v>
      </c>
      <c r="G271" s="1" t="s">
        <v>27</v>
      </c>
      <c r="H271" s="1" t="s">
        <v>28</v>
      </c>
      <c r="I271" s="1">
        <v>12087</v>
      </c>
    </row>
    <row r="272" spans="1:9" x14ac:dyDescent="0.35">
      <c r="A272" s="2">
        <v>43169</v>
      </c>
      <c r="B272" s="8">
        <f t="shared" si="16"/>
        <v>3</v>
      </c>
      <c r="C272" s="8">
        <f t="shared" si="18"/>
        <v>2</v>
      </c>
      <c r="D272" s="8">
        <f t="shared" si="17"/>
        <v>10</v>
      </c>
      <c r="E272" s="9">
        <f t="shared" si="19"/>
        <v>7</v>
      </c>
      <c r="F272" s="1" t="s">
        <v>13</v>
      </c>
      <c r="G272" s="1" t="s">
        <v>27</v>
      </c>
      <c r="H272" s="1" t="s">
        <v>28</v>
      </c>
      <c r="I272" s="1">
        <v>1390</v>
      </c>
    </row>
    <row r="273" spans="1:9" x14ac:dyDescent="0.35">
      <c r="A273" s="2">
        <v>43170</v>
      </c>
      <c r="B273" s="8">
        <f t="shared" si="16"/>
        <v>3</v>
      </c>
      <c r="C273" s="8">
        <f t="shared" si="18"/>
        <v>2</v>
      </c>
      <c r="D273" s="8">
        <f t="shared" si="17"/>
        <v>11</v>
      </c>
      <c r="E273" s="9">
        <f t="shared" si="19"/>
        <v>1</v>
      </c>
      <c r="F273" s="1" t="s">
        <v>5</v>
      </c>
      <c r="G273" s="1" t="s">
        <v>14</v>
      </c>
      <c r="H273" s="1" t="s">
        <v>15</v>
      </c>
      <c r="I273" s="1">
        <v>666361</v>
      </c>
    </row>
    <row r="274" spans="1:9" x14ac:dyDescent="0.35">
      <c r="A274" s="2">
        <v>43170</v>
      </c>
      <c r="B274" s="8">
        <f t="shared" si="16"/>
        <v>3</v>
      </c>
      <c r="C274" s="8">
        <f t="shared" si="18"/>
        <v>2</v>
      </c>
      <c r="D274" s="8">
        <f t="shared" si="17"/>
        <v>11</v>
      </c>
      <c r="E274" s="9">
        <f t="shared" si="19"/>
        <v>1</v>
      </c>
      <c r="F274" s="1" t="s">
        <v>8</v>
      </c>
      <c r="G274" s="1" t="s">
        <v>14</v>
      </c>
      <c r="H274" s="1" t="s">
        <v>15</v>
      </c>
      <c r="I274" s="1">
        <v>647651</v>
      </c>
    </row>
    <row r="275" spans="1:9" x14ac:dyDescent="0.35">
      <c r="A275" s="2">
        <v>43170</v>
      </c>
      <c r="B275" s="8">
        <f t="shared" si="16"/>
        <v>3</v>
      </c>
      <c r="C275" s="8">
        <f t="shared" si="18"/>
        <v>2</v>
      </c>
      <c r="D275" s="8">
        <f t="shared" si="17"/>
        <v>11</v>
      </c>
      <c r="E275" s="9">
        <f t="shared" si="19"/>
        <v>1</v>
      </c>
      <c r="F275" s="1" t="s">
        <v>9</v>
      </c>
      <c r="G275" s="1" t="s">
        <v>14</v>
      </c>
      <c r="H275" s="1" t="s">
        <v>15</v>
      </c>
      <c r="I275" s="1">
        <v>352319</v>
      </c>
    </row>
    <row r="276" spans="1:9" x14ac:dyDescent="0.35">
      <c r="A276" s="2">
        <v>43170</v>
      </c>
      <c r="B276" s="8">
        <f t="shared" si="16"/>
        <v>3</v>
      </c>
      <c r="C276" s="8">
        <f t="shared" si="18"/>
        <v>2</v>
      </c>
      <c r="D276" s="8">
        <f t="shared" si="17"/>
        <v>11</v>
      </c>
      <c r="E276" s="9">
        <f t="shared" si="19"/>
        <v>1</v>
      </c>
      <c r="F276" s="1" t="s">
        <v>10</v>
      </c>
      <c r="G276" s="1" t="s">
        <v>14</v>
      </c>
      <c r="H276" s="1" t="s">
        <v>15</v>
      </c>
      <c r="I276" s="1">
        <v>314042</v>
      </c>
    </row>
    <row r="277" spans="1:9" x14ac:dyDescent="0.35">
      <c r="A277" s="2">
        <v>43170</v>
      </c>
      <c r="B277" s="8">
        <f t="shared" si="16"/>
        <v>3</v>
      </c>
      <c r="C277" s="8">
        <f t="shared" si="18"/>
        <v>2</v>
      </c>
      <c r="D277" s="8">
        <f t="shared" si="17"/>
        <v>11</v>
      </c>
      <c r="E277" s="9">
        <f t="shared" si="19"/>
        <v>1</v>
      </c>
      <c r="F277" s="1" t="s">
        <v>13</v>
      </c>
      <c r="G277" s="1" t="s">
        <v>14</v>
      </c>
      <c r="H277" s="1" t="s">
        <v>15</v>
      </c>
      <c r="I277" s="1">
        <v>1136</v>
      </c>
    </row>
    <row r="278" spans="1:9" x14ac:dyDescent="0.35">
      <c r="A278" s="2">
        <v>43170</v>
      </c>
      <c r="B278" s="8">
        <f t="shared" si="16"/>
        <v>3</v>
      </c>
      <c r="C278" s="8">
        <f t="shared" si="18"/>
        <v>2</v>
      </c>
      <c r="D278" s="8">
        <f t="shared" si="17"/>
        <v>11</v>
      </c>
      <c r="E278" s="9">
        <f t="shared" si="19"/>
        <v>1</v>
      </c>
      <c r="F278" s="1" t="s">
        <v>5</v>
      </c>
      <c r="G278" s="1" t="s">
        <v>17</v>
      </c>
      <c r="H278" s="1" t="s">
        <v>18</v>
      </c>
      <c r="I278" s="1">
        <v>710140</v>
      </c>
    </row>
    <row r="279" spans="1:9" x14ac:dyDescent="0.35">
      <c r="A279" s="2">
        <v>43170</v>
      </c>
      <c r="B279" s="8">
        <f t="shared" si="16"/>
        <v>3</v>
      </c>
      <c r="C279" s="8">
        <f t="shared" si="18"/>
        <v>2</v>
      </c>
      <c r="D279" s="8">
        <f t="shared" si="17"/>
        <v>11</v>
      </c>
      <c r="E279" s="9">
        <f t="shared" si="19"/>
        <v>1</v>
      </c>
      <c r="F279" s="1" t="s">
        <v>8</v>
      </c>
      <c r="G279" s="1" t="s">
        <v>17</v>
      </c>
      <c r="H279" s="1" t="s">
        <v>18</v>
      </c>
      <c r="I279" s="1">
        <v>697571</v>
      </c>
    </row>
    <row r="280" spans="1:9" x14ac:dyDescent="0.35">
      <c r="A280" s="2">
        <v>43170</v>
      </c>
      <c r="B280" s="8">
        <f t="shared" si="16"/>
        <v>3</v>
      </c>
      <c r="C280" s="8">
        <f t="shared" si="18"/>
        <v>2</v>
      </c>
      <c r="D280" s="8">
        <f t="shared" si="17"/>
        <v>11</v>
      </c>
      <c r="E280" s="9">
        <f t="shared" si="19"/>
        <v>1</v>
      </c>
      <c r="F280" s="1" t="s">
        <v>9</v>
      </c>
      <c r="G280" s="1" t="s">
        <v>17</v>
      </c>
      <c r="H280" s="1" t="s">
        <v>18</v>
      </c>
      <c r="I280" s="1">
        <v>460020</v>
      </c>
    </row>
    <row r="281" spans="1:9" x14ac:dyDescent="0.35">
      <c r="A281" s="2">
        <v>43170</v>
      </c>
      <c r="B281" s="8">
        <f t="shared" si="16"/>
        <v>3</v>
      </c>
      <c r="C281" s="8">
        <f t="shared" si="18"/>
        <v>2</v>
      </c>
      <c r="D281" s="8">
        <f t="shared" si="17"/>
        <v>11</v>
      </c>
      <c r="E281" s="9">
        <f t="shared" si="19"/>
        <v>1</v>
      </c>
      <c r="F281" s="1" t="s">
        <v>10</v>
      </c>
      <c r="G281" s="1" t="s">
        <v>17</v>
      </c>
      <c r="H281" s="1" t="s">
        <v>18</v>
      </c>
      <c r="I281" s="1">
        <v>250120</v>
      </c>
    </row>
    <row r="282" spans="1:9" x14ac:dyDescent="0.35">
      <c r="A282" s="2">
        <v>43170</v>
      </c>
      <c r="B282" s="8">
        <f t="shared" si="16"/>
        <v>3</v>
      </c>
      <c r="C282" s="8">
        <f t="shared" si="18"/>
        <v>2</v>
      </c>
      <c r="D282" s="8">
        <f t="shared" si="17"/>
        <v>11</v>
      </c>
      <c r="E282" s="9">
        <f t="shared" si="19"/>
        <v>1</v>
      </c>
      <c r="F282" s="1" t="s">
        <v>13</v>
      </c>
      <c r="G282" s="1" t="s">
        <v>17</v>
      </c>
      <c r="H282" s="1" t="s">
        <v>18</v>
      </c>
      <c r="I282" s="1">
        <v>2024</v>
      </c>
    </row>
    <row r="283" spans="1:9" x14ac:dyDescent="0.35">
      <c r="A283" s="2">
        <v>43170</v>
      </c>
      <c r="B283" s="8">
        <f t="shared" si="16"/>
        <v>3</v>
      </c>
      <c r="C283" s="8">
        <f t="shared" si="18"/>
        <v>2</v>
      </c>
      <c r="D283" s="8">
        <f t="shared" si="17"/>
        <v>11</v>
      </c>
      <c r="E283" s="9">
        <f t="shared" si="19"/>
        <v>1</v>
      </c>
      <c r="F283" s="1" t="s">
        <v>5</v>
      </c>
      <c r="G283" s="1" t="s">
        <v>23</v>
      </c>
      <c r="H283" s="1" t="s">
        <v>18</v>
      </c>
      <c r="I283" s="1">
        <v>528734</v>
      </c>
    </row>
    <row r="284" spans="1:9" x14ac:dyDescent="0.35">
      <c r="A284" s="2">
        <v>43170</v>
      </c>
      <c r="B284" s="8">
        <f t="shared" si="16"/>
        <v>3</v>
      </c>
      <c r="C284" s="8">
        <f t="shared" si="18"/>
        <v>2</v>
      </c>
      <c r="D284" s="8">
        <f t="shared" si="17"/>
        <v>11</v>
      </c>
      <c r="E284" s="9">
        <f t="shared" si="19"/>
        <v>1</v>
      </c>
      <c r="F284" s="1" t="s">
        <v>8</v>
      </c>
      <c r="G284" s="1" t="s">
        <v>23</v>
      </c>
      <c r="H284" s="1" t="s">
        <v>18</v>
      </c>
      <c r="I284" s="1">
        <v>513135</v>
      </c>
    </row>
    <row r="285" spans="1:9" x14ac:dyDescent="0.35">
      <c r="A285" s="2">
        <v>43170</v>
      </c>
      <c r="B285" s="8">
        <f t="shared" si="16"/>
        <v>3</v>
      </c>
      <c r="C285" s="8">
        <f t="shared" si="18"/>
        <v>2</v>
      </c>
      <c r="D285" s="8">
        <f t="shared" si="17"/>
        <v>11</v>
      </c>
      <c r="E285" s="9">
        <f t="shared" si="19"/>
        <v>1</v>
      </c>
      <c r="F285" s="1" t="s">
        <v>10</v>
      </c>
      <c r="G285" s="1" t="s">
        <v>23</v>
      </c>
      <c r="H285" s="1" t="s">
        <v>18</v>
      </c>
      <c r="I285" s="1">
        <v>362077</v>
      </c>
    </row>
    <row r="286" spans="1:9" x14ac:dyDescent="0.35">
      <c r="A286" s="2">
        <v>43170</v>
      </c>
      <c r="B286" s="8">
        <f t="shared" si="16"/>
        <v>3</v>
      </c>
      <c r="C286" s="8">
        <f t="shared" si="18"/>
        <v>2</v>
      </c>
      <c r="D286" s="8">
        <f t="shared" si="17"/>
        <v>11</v>
      </c>
      <c r="E286" s="9">
        <f t="shared" si="19"/>
        <v>1</v>
      </c>
      <c r="F286" s="1" t="s">
        <v>9</v>
      </c>
      <c r="G286" s="1" t="s">
        <v>23</v>
      </c>
      <c r="H286" s="1" t="s">
        <v>18</v>
      </c>
      <c r="I286" s="1">
        <v>166658</v>
      </c>
    </row>
    <row r="287" spans="1:9" x14ac:dyDescent="0.35">
      <c r="A287" s="2">
        <v>43170</v>
      </c>
      <c r="B287" s="8">
        <f t="shared" si="16"/>
        <v>3</v>
      </c>
      <c r="C287" s="8">
        <f t="shared" si="18"/>
        <v>2</v>
      </c>
      <c r="D287" s="8">
        <f t="shared" si="17"/>
        <v>11</v>
      </c>
      <c r="E287" s="9">
        <f t="shared" si="19"/>
        <v>1</v>
      </c>
      <c r="F287" s="1" t="s">
        <v>13</v>
      </c>
      <c r="G287" s="1" t="s">
        <v>23</v>
      </c>
      <c r="H287" s="1" t="s">
        <v>18</v>
      </c>
      <c r="I287" s="1">
        <v>1010</v>
      </c>
    </row>
    <row r="288" spans="1:9" x14ac:dyDescent="0.35">
      <c r="A288" s="2">
        <v>43170</v>
      </c>
      <c r="B288" s="8">
        <f t="shared" si="16"/>
        <v>3</v>
      </c>
      <c r="C288" s="8">
        <f t="shared" si="18"/>
        <v>2</v>
      </c>
      <c r="D288" s="8">
        <f t="shared" si="17"/>
        <v>11</v>
      </c>
      <c r="E288" s="9">
        <f t="shared" si="19"/>
        <v>1</v>
      </c>
      <c r="F288" s="1" t="s">
        <v>5</v>
      </c>
      <c r="G288" s="1" t="s">
        <v>24</v>
      </c>
      <c r="H288" s="1" t="s">
        <v>25</v>
      </c>
      <c r="I288" s="1">
        <v>1083593</v>
      </c>
    </row>
    <row r="289" spans="1:9" x14ac:dyDescent="0.35">
      <c r="A289" s="2">
        <v>43170</v>
      </c>
      <c r="B289" s="8">
        <f t="shared" si="16"/>
        <v>3</v>
      </c>
      <c r="C289" s="8">
        <f t="shared" si="18"/>
        <v>2</v>
      </c>
      <c r="D289" s="8">
        <f t="shared" si="17"/>
        <v>11</v>
      </c>
      <c r="E289" s="9">
        <f t="shared" si="19"/>
        <v>1</v>
      </c>
      <c r="F289" s="1" t="s">
        <v>8</v>
      </c>
      <c r="G289" s="1" t="s">
        <v>24</v>
      </c>
      <c r="H289" s="1" t="s">
        <v>25</v>
      </c>
      <c r="I289" s="1">
        <v>1051611</v>
      </c>
    </row>
    <row r="290" spans="1:9" x14ac:dyDescent="0.35">
      <c r="A290" s="2">
        <v>43170</v>
      </c>
      <c r="B290" s="8">
        <f t="shared" si="16"/>
        <v>3</v>
      </c>
      <c r="C290" s="8">
        <f t="shared" si="18"/>
        <v>2</v>
      </c>
      <c r="D290" s="8">
        <f t="shared" si="17"/>
        <v>11</v>
      </c>
      <c r="E290" s="9">
        <f t="shared" si="19"/>
        <v>1</v>
      </c>
      <c r="F290" s="1" t="s">
        <v>9</v>
      </c>
      <c r="G290" s="1" t="s">
        <v>24</v>
      </c>
      <c r="H290" s="1" t="s">
        <v>25</v>
      </c>
      <c r="I290" s="1">
        <v>668111</v>
      </c>
    </row>
    <row r="291" spans="1:9" x14ac:dyDescent="0.35">
      <c r="A291" s="2">
        <v>43170</v>
      </c>
      <c r="B291" s="8">
        <f t="shared" si="16"/>
        <v>3</v>
      </c>
      <c r="C291" s="8">
        <f t="shared" si="18"/>
        <v>2</v>
      </c>
      <c r="D291" s="8">
        <f t="shared" si="17"/>
        <v>11</v>
      </c>
      <c r="E291" s="9">
        <f t="shared" si="19"/>
        <v>1</v>
      </c>
      <c r="F291" s="1" t="s">
        <v>10</v>
      </c>
      <c r="G291" s="1" t="s">
        <v>24</v>
      </c>
      <c r="H291" s="1" t="s">
        <v>25</v>
      </c>
      <c r="I291" s="1">
        <v>415483</v>
      </c>
    </row>
    <row r="292" spans="1:9" x14ac:dyDescent="0.35">
      <c r="A292" s="2">
        <v>43170</v>
      </c>
      <c r="B292" s="8">
        <f t="shared" si="16"/>
        <v>3</v>
      </c>
      <c r="C292" s="8">
        <f t="shared" si="18"/>
        <v>2</v>
      </c>
      <c r="D292" s="8">
        <f t="shared" si="17"/>
        <v>11</v>
      </c>
      <c r="E292" s="9">
        <f t="shared" si="19"/>
        <v>1</v>
      </c>
      <c r="F292" s="1" t="s">
        <v>5</v>
      </c>
      <c r="G292" s="1" t="s">
        <v>26</v>
      </c>
      <c r="H292" s="1" t="s">
        <v>25</v>
      </c>
      <c r="I292" s="1">
        <v>737664</v>
      </c>
    </row>
    <row r="293" spans="1:9" x14ac:dyDescent="0.35">
      <c r="A293" s="2">
        <v>43170</v>
      </c>
      <c r="B293" s="8">
        <f t="shared" si="16"/>
        <v>3</v>
      </c>
      <c r="C293" s="8">
        <f t="shared" si="18"/>
        <v>2</v>
      </c>
      <c r="D293" s="8">
        <f t="shared" si="17"/>
        <v>11</v>
      </c>
      <c r="E293" s="9">
        <f t="shared" si="19"/>
        <v>1</v>
      </c>
      <c r="F293" s="1" t="s">
        <v>8</v>
      </c>
      <c r="G293" s="1" t="s">
        <v>26</v>
      </c>
      <c r="H293" s="1" t="s">
        <v>25</v>
      </c>
      <c r="I293" s="1">
        <v>734693</v>
      </c>
    </row>
    <row r="294" spans="1:9" x14ac:dyDescent="0.35">
      <c r="A294" s="2">
        <v>43170</v>
      </c>
      <c r="B294" s="8">
        <f t="shared" si="16"/>
        <v>3</v>
      </c>
      <c r="C294" s="8">
        <f t="shared" si="18"/>
        <v>2</v>
      </c>
      <c r="D294" s="8">
        <f t="shared" si="17"/>
        <v>11</v>
      </c>
      <c r="E294" s="9">
        <f t="shared" si="19"/>
        <v>1</v>
      </c>
      <c r="F294" s="1" t="s">
        <v>10</v>
      </c>
      <c r="G294" s="1" t="s">
        <v>26</v>
      </c>
      <c r="H294" s="1" t="s">
        <v>25</v>
      </c>
      <c r="I294" s="1">
        <v>393457</v>
      </c>
    </row>
    <row r="295" spans="1:9" x14ac:dyDescent="0.35">
      <c r="A295" s="2">
        <v>43170</v>
      </c>
      <c r="B295" s="8">
        <f t="shared" si="16"/>
        <v>3</v>
      </c>
      <c r="C295" s="8">
        <f t="shared" si="18"/>
        <v>2</v>
      </c>
      <c r="D295" s="8">
        <f t="shared" si="17"/>
        <v>11</v>
      </c>
      <c r="E295" s="9">
        <f t="shared" si="19"/>
        <v>1</v>
      </c>
      <c r="F295" s="1" t="s">
        <v>9</v>
      </c>
      <c r="G295" s="1" t="s">
        <v>26</v>
      </c>
      <c r="H295" s="1" t="s">
        <v>25</v>
      </c>
      <c r="I295" s="1">
        <v>344207</v>
      </c>
    </row>
    <row r="296" spans="1:9" x14ac:dyDescent="0.35">
      <c r="A296" s="2">
        <v>43170</v>
      </c>
      <c r="B296" s="8">
        <f t="shared" si="16"/>
        <v>3</v>
      </c>
      <c r="C296" s="8">
        <f t="shared" si="18"/>
        <v>2</v>
      </c>
      <c r="D296" s="8">
        <f t="shared" si="17"/>
        <v>11</v>
      </c>
      <c r="E296" s="9">
        <f t="shared" si="19"/>
        <v>1</v>
      </c>
      <c r="F296" s="1" t="s">
        <v>5</v>
      </c>
      <c r="G296" s="1" t="s">
        <v>27</v>
      </c>
      <c r="H296" s="1" t="s">
        <v>28</v>
      </c>
      <c r="I296" s="1">
        <v>544634</v>
      </c>
    </row>
    <row r="297" spans="1:9" x14ac:dyDescent="0.35">
      <c r="A297" s="2">
        <v>43170</v>
      </c>
      <c r="B297" s="8">
        <f t="shared" si="16"/>
        <v>3</v>
      </c>
      <c r="C297" s="8">
        <f t="shared" si="18"/>
        <v>2</v>
      </c>
      <c r="D297" s="8">
        <f t="shared" si="17"/>
        <v>11</v>
      </c>
      <c r="E297" s="9">
        <f t="shared" si="19"/>
        <v>1</v>
      </c>
      <c r="F297" s="1" t="s">
        <v>8</v>
      </c>
      <c r="G297" s="1" t="s">
        <v>27</v>
      </c>
      <c r="H297" s="1" t="s">
        <v>28</v>
      </c>
      <c r="I297" s="1">
        <v>533104</v>
      </c>
    </row>
    <row r="298" spans="1:9" x14ac:dyDescent="0.35">
      <c r="A298" s="2">
        <v>43170</v>
      </c>
      <c r="B298" s="8">
        <f t="shared" si="16"/>
        <v>3</v>
      </c>
      <c r="C298" s="8">
        <f t="shared" si="18"/>
        <v>2</v>
      </c>
      <c r="D298" s="8">
        <f t="shared" si="17"/>
        <v>11</v>
      </c>
      <c r="E298" s="9">
        <f t="shared" si="19"/>
        <v>1</v>
      </c>
      <c r="F298" s="1" t="s">
        <v>9</v>
      </c>
      <c r="G298" s="1" t="s">
        <v>27</v>
      </c>
      <c r="H298" s="1" t="s">
        <v>28</v>
      </c>
      <c r="I298" s="1">
        <v>315523</v>
      </c>
    </row>
    <row r="299" spans="1:9" x14ac:dyDescent="0.35">
      <c r="A299" s="2">
        <v>43170</v>
      </c>
      <c r="B299" s="8">
        <f t="shared" si="16"/>
        <v>3</v>
      </c>
      <c r="C299" s="8">
        <f t="shared" si="18"/>
        <v>2</v>
      </c>
      <c r="D299" s="8">
        <f t="shared" si="17"/>
        <v>11</v>
      </c>
      <c r="E299" s="9">
        <f t="shared" si="19"/>
        <v>1</v>
      </c>
      <c r="F299" s="1" t="s">
        <v>10</v>
      </c>
      <c r="G299" s="1" t="s">
        <v>27</v>
      </c>
      <c r="H299" s="1" t="s">
        <v>28</v>
      </c>
      <c r="I299" s="1">
        <v>229111</v>
      </c>
    </row>
    <row r="300" spans="1:9" x14ac:dyDescent="0.35">
      <c r="A300" s="2">
        <v>43170</v>
      </c>
      <c r="B300" s="8">
        <f t="shared" si="16"/>
        <v>3</v>
      </c>
      <c r="C300" s="8">
        <f t="shared" si="18"/>
        <v>2</v>
      </c>
      <c r="D300" s="8">
        <f t="shared" si="17"/>
        <v>11</v>
      </c>
      <c r="E300" s="9">
        <f t="shared" si="19"/>
        <v>1</v>
      </c>
      <c r="F300" s="1" t="s">
        <v>11</v>
      </c>
      <c r="G300" s="1" t="s">
        <v>27</v>
      </c>
      <c r="H300" s="1" t="s">
        <v>28</v>
      </c>
      <c r="I300" s="1">
        <v>36786</v>
      </c>
    </row>
    <row r="301" spans="1:9" x14ac:dyDescent="0.35">
      <c r="A301" s="2">
        <v>43170</v>
      </c>
      <c r="B301" s="8">
        <f t="shared" si="16"/>
        <v>3</v>
      </c>
      <c r="C301" s="8">
        <f t="shared" si="18"/>
        <v>2</v>
      </c>
      <c r="D301" s="8">
        <f t="shared" si="17"/>
        <v>11</v>
      </c>
      <c r="E301" s="9">
        <f t="shared" si="19"/>
        <v>1</v>
      </c>
      <c r="F301" s="1" t="s">
        <v>12</v>
      </c>
      <c r="G301" s="1" t="s">
        <v>27</v>
      </c>
      <c r="H301" s="1" t="s">
        <v>28</v>
      </c>
      <c r="I301" s="1">
        <v>13577</v>
      </c>
    </row>
    <row r="302" spans="1:9" x14ac:dyDescent="0.35">
      <c r="A302" s="2">
        <v>43170</v>
      </c>
      <c r="B302" s="8">
        <f t="shared" si="16"/>
        <v>3</v>
      </c>
      <c r="C302" s="8">
        <f t="shared" si="18"/>
        <v>2</v>
      </c>
      <c r="D302" s="8">
        <f t="shared" si="17"/>
        <v>11</v>
      </c>
      <c r="E302" s="9">
        <f t="shared" si="19"/>
        <v>1</v>
      </c>
      <c r="F302" s="1" t="s">
        <v>13</v>
      </c>
      <c r="G302" s="1" t="s">
        <v>27</v>
      </c>
      <c r="H302" s="1" t="s">
        <v>28</v>
      </c>
      <c r="I302" s="1">
        <v>1318</v>
      </c>
    </row>
    <row r="303" spans="1:9" x14ac:dyDescent="0.35">
      <c r="A303" s="2">
        <v>43171</v>
      </c>
      <c r="B303" s="8">
        <f t="shared" si="16"/>
        <v>3</v>
      </c>
      <c r="C303" s="8">
        <f t="shared" si="18"/>
        <v>2</v>
      </c>
      <c r="D303" s="8">
        <f t="shared" si="17"/>
        <v>12</v>
      </c>
      <c r="E303" s="9">
        <f t="shared" si="19"/>
        <v>2</v>
      </c>
      <c r="F303" s="1" t="s">
        <v>5</v>
      </c>
      <c r="G303" s="1" t="s">
        <v>14</v>
      </c>
      <c r="H303" s="1" t="s">
        <v>15</v>
      </c>
      <c r="I303" s="1">
        <v>752435</v>
      </c>
    </row>
    <row r="304" spans="1:9" x14ac:dyDescent="0.35">
      <c r="A304" s="2">
        <v>43171</v>
      </c>
      <c r="B304" s="8">
        <f t="shared" si="16"/>
        <v>3</v>
      </c>
      <c r="C304" s="8">
        <f t="shared" si="18"/>
        <v>2</v>
      </c>
      <c r="D304" s="8">
        <f t="shared" si="17"/>
        <v>12</v>
      </c>
      <c r="E304" s="9">
        <f t="shared" si="19"/>
        <v>2</v>
      </c>
      <c r="F304" s="1" t="s">
        <v>8</v>
      </c>
      <c r="G304" s="1" t="s">
        <v>14</v>
      </c>
      <c r="H304" s="1" t="s">
        <v>15</v>
      </c>
      <c r="I304" s="1">
        <v>741445</v>
      </c>
    </row>
    <row r="305" spans="1:9" x14ac:dyDescent="0.35">
      <c r="A305" s="2">
        <v>43171</v>
      </c>
      <c r="B305" s="8">
        <f t="shared" si="16"/>
        <v>3</v>
      </c>
      <c r="C305" s="8">
        <f t="shared" si="18"/>
        <v>2</v>
      </c>
      <c r="D305" s="8">
        <f t="shared" si="17"/>
        <v>12</v>
      </c>
      <c r="E305" s="9">
        <f t="shared" si="19"/>
        <v>2</v>
      </c>
      <c r="F305" s="1" t="s">
        <v>9</v>
      </c>
      <c r="G305" s="1" t="s">
        <v>14</v>
      </c>
      <c r="H305" s="1" t="s">
        <v>15</v>
      </c>
      <c r="I305" s="1">
        <v>426764</v>
      </c>
    </row>
    <row r="306" spans="1:9" x14ac:dyDescent="0.35">
      <c r="A306" s="2">
        <v>43171</v>
      </c>
      <c r="B306" s="8">
        <f t="shared" si="16"/>
        <v>3</v>
      </c>
      <c r="C306" s="8">
        <f t="shared" si="18"/>
        <v>2</v>
      </c>
      <c r="D306" s="8">
        <f t="shared" si="17"/>
        <v>12</v>
      </c>
      <c r="E306" s="9">
        <f t="shared" si="19"/>
        <v>2</v>
      </c>
      <c r="F306" s="1" t="s">
        <v>10</v>
      </c>
      <c r="G306" s="1" t="s">
        <v>14</v>
      </c>
      <c r="H306" s="1" t="s">
        <v>15</v>
      </c>
      <c r="I306" s="1">
        <v>325671</v>
      </c>
    </row>
    <row r="307" spans="1:9" x14ac:dyDescent="0.35">
      <c r="A307" s="2">
        <v>43171</v>
      </c>
      <c r="B307" s="8">
        <f t="shared" si="16"/>
        <v>3</v>
      </c>
      <c r="C307" s="8">
        <f t="shared" si="18"/>
        <v>2</v>
      </c>
      <c r="D307" s="8">
        <f t="shared" si="17"/>
        <v>12</v>
      </c>
      <c r="E307" s="9">
        <f t="shared" si="19"/>
        <v>2</v>
      </c>
      <c r="F307" s="1" t="s">
        <v>13</v>
      </c>
      <c r="G307" s="1" t="s">
        <v>14</v>
      </c>
      <c r="H307" s="1" t="s">
        <v>15</v>
      </c>
      <c r="I307" s="1">
        <v>1321</v>
      </c>
    </row>
    <row r="308" spans="1:9" x14ac:dyDescent="0.35">
      <c r="A308" s="2">
        <v>43171</v>
      </c>
      <c r="B308" s="8">
        <f t="shared" si="16"/>
        <v>3</v>
      </c>
      <c r="C308" s="8">
        <f t="shared" si="18"/>
        <v>2</v>
      </c>
      <c r="D308" s="8">
        <f t="shared" si="17"/>
        <v>12</v>
      </c>
      <c r="E308" s="9">
        <f t="shared" si="19"/>
        <v>2</v>
      </c>
      <c r="F308" s="1" t="s">
        <v>5</v>
      </c>
      <c r="G308" s="1" t="s">
        <v>17</v>
      </c>
      <c r="H308" s="1" t="s">
        <v>18</v>
      </c>
      <c r="I308" s="1">
        <v>638179</v>
      </c>
    </row>
    <row r="309" spans="1:9" x14ac:dyDescent="0.35">
      <c r="A309" s="2">
        <v>43171</v>
      </c>
      <c r="B309" s="8">
        <f t="shared" si="16"/>
        <v>3</v>
      </c>
      <c r="C309" s="8">
        <f t="shared" si="18"/>
        <v>2</v>
      </c>
      <c r="D309" s="8">
        <f t="shared" si="17"/>
        <v>12</v>
      </c>
      <c r="E309" s="9">
        <f t="shared" si="19"/>
        <v>2</v>
      </c>
      <c r="F309" s="1" t="s">
        <v>8</v>
      </c>
      <c r="G309" s="1" t="s">
        <v>17</v>
      </c>
      <c r="H309" s="1" t="s">
        <v>18</v>
      </c>
      <c r="I309" s="1">
        <v>634555</v>
      </c>
    </row>
    <row r="310" spans="1:9" x14ac:dyDescent="0.35">
      <c r="A310" s="2">
        <v>43171</v>
      </c>
      <c r="B310" s="8">
        <f t="shared" si="16"/>
        <v>3</v>
      </c>
      <c r="C310" s="8">
        <f t="shared" si="18"/>
        <v>2</v>
      </c>
      <c r="D310" s="8">
        <f t="shared" si="17"/>
        <v>12</v>
      </c>
      <c r="E310" s="9">
        <f t="shared" si="19"/>
        <v>2</v>
      </c>
      <c r="F310" s="1" t="s">
        <v>9</v>
      </c>
      <c r="G310" s="1" t="s">
        <v>17</v>
      </c>
      <c r="H310" s="1" t="s">
        <v>18</v>
      </c>
      <c r="I310" s="1">
        <v>435653</v>
      </c>
    </row>
    <row r="311" spans="1:9" x14ac:dyDescent="0.35">
      <c r="A311" s="2">
        <v>43171</v>
      </c>
      <c r="B311" s="8">
        <f t="shared" si="16"/>
        <v>3</v>
      </c>
      <c r="C311" s="8">
        <f t="shared" si="18"/>
        <v>2</v>
      </c>
      <c r="D311" s="8">
        <f t="shared" si="17"/>
        <v>12</v>
      </c>
      <c r="E311" s="9">
        <f t="shared" si="19"/>
        <v>2</v>
      </c>
      <c r="F311" s="1" t="s">
        <v>10</v>
      </c>
      <c r="G311" s="1" t="s">
        <v>17</v>
      </c>
      <c r="H311" s="1" t="s">
        <v>18</v>
      </c>
      <c r="I311" s="1">
        <v>202526</v>
      </c>
    </row>
    <row r="312" spans="1:9" x14ac:dyDescent="0.35">
      <c r="A312" s="2">
        <v>43171</v>
      </c>
      <c r="B312" s="8">
        <f t="shared" si="16"/>
        <v>3</v>
      </c>
      <c r="C312" s="8">
        <f t="shared" si="18"/>
        <v>2</v>
      </c>
      <c r="D312" s="8">
        <f t="shared" si="17"/>
        <v>12</v>
      </c>
      <c r="E312" s="9">
        <f t="shared" si="19"/>
        <v>2</v>
      </c>
      <c r="F312" s="1" t="s">
        <v>13</v>
      </c>
      <c r="G312" s="1" t="s">
        <v>17</v>
      </c>
      <c r="H312" s="1" t="s">
        <v>18</v>
      </c>
      <c r="I312" s="1">
        <v>1878</v>
      </c>
    </row>
    <row r="313" spans="1:9" x14ac:dyDescent="0.35">
      <c r="A313" s="2">
        <v>43171</v>
      </c>
      <c r="B313" s="8">
        <f t="shared" si="16"/>
        <v>3</v>
      </c>
      <c r="C313" s="8">
        <f t="shared" si="18"/>
        <v>2</v>
      </c>
      <c r="D313" s="8">
        <f t="shared" si="17"/>
        <v>12</v>
      </c>
      <c r="E313" s="9">
        <f t="shared" si="19"/>
        <v>2</v>
      </c>
      <c r="F313" s="1" t="s">
        <v>5</v>
      </c>
      <c r="G313" s="1" t="s">
        <v>23</v>
      </c>
      <c r="H313" s="1" t="s">
        <v>18</v>
      </c>
      <c r="I313" s="1">
        <v>519001</v>
      </c>
    </row>
    <row r="314" spans="1:9" x14ac:dyDescent="0.35">
      <c r="A314" s="2">
        <v>43171</v>
      </c>
      <c r="B314" s="8">
        <f t="shared" si="16"/>
        <v>3</v>
      </c>
      <c r="C314" s="8">
        <f t="shared" si="18"/>
        <v>2</v>
      </c>
      <c r="D314" s="8">
        <f t="shared" si="17"/>
        <v>12</v>
      </c>
      <c r="E314" s="9">
        <f t="shared" si="19"/>
        <v>2</v>
      </c>
      <c r="F314" s="1" t="s">
        <v>8</v>
      </c>
      <c r="G314" s="1" t="s">
        <v>23</v>
      </c>
      <c r="H314" s="1" t="s">
        <v>18</v>
      </c>
      <c r="I314" s="1">
        <v>514506</v>
      </c>
    </row>
    <row r="315" spans="1:9" x14ac:dyDescent="0.35">
      <c r="A315" s="2">
        <v>43171</v>
      </c>
      <c r="B315" s="8">
        <f t="shared" si="16"/>
        <v>3</v>
      </c>
      <c r="C315" s="8">
        <f t="shared" si="18"/>
        <v>2</v>
      </c>
      <c r="D315" s="8">
        <f t="shared" si="17"/>
        <v>12</v>
      </c>
      <c r="E315" s="9">
        <f t="shared" si="19"/>
        <v>2</v>
      </c>
      <c r="F315" s="1" t="s">
        <v>10</v>
      </c>
      <c r="G315" s="1" t="s">
        <v>23</v>
      </c>
      <c r="H315" s="1" t="s">
        <v>18</v>
      </c>
      <c r="I315" s="1">
        <v>335038</v>
      </c>
    </row>
    <row r="316" spans="1:9" x14ac:dyDescent="0.35">
      <c r="A316" s="2">
        <v>43171</v>
      </c>
      <c r="B316" s="8">
        <f t="shared" si="16"/>
        <v>3</v>
      </c>
      <c r="C316" s="8">
        <f t="shared" si="18"/>
        <v>2</v>
      </c>
      <c r="D316" s="8">
        <f t="shared" si="17"/>
        <v>12</v>
      </c>
      <c r="E316" s="9">
        <f t="shared" si="19"/>
        <v>2</v>
      </c>
      <c r="F316" s="1" t="s">
        <v>9</v>
      </c>
      <c r="G316" s="1" t="s">
        <v>23</v>
      </c>
      <c r="H316" s="1" t="s">
        <v>18</v>
      </c>
      <c r="I316" s="1">
        <v>183963</v>
      </c>
    </row>
    <row r="317" spans="1:9" x14ac:dyDescent="0.35">
      <c r="A317" s="2">
        <v>43171</v>
      </c>
      <c r="B317" s="8">
        <f t="shared" si="16"/>
        <v>3</v>
      </c>
      <c r="C317" s="8">
        <f t="shared" si="18"/>
        <v>2</v>
      </c>
      <c r="D317" s="8">
        <f t="shared" si="17"/>
        <v>12</v>
      </c>
      <c r="E317" s="9">
        <f t="shared" si="19"/>
        <v>2</v>
      </c>
      <c r="F317" s="1" t="s">
        <v>13</v>
      </c>
      <c r="G317" s="1" t="s">
        <v>23</v>
      </c>
      <c r="H317" s="1" t="s">
        <v>18</v>
      </c>
      <c r="I317" s="1">
        <v>990</v>
      </c>
    </row>
    <row r="318" spans="1:9" x14ac:dyDescent="0.35">
      <c r="A318" s="2">
        <v>43171</v>
      </c>
      <c r="B318" s="8">
        <f t="shared" si="16"/>
        <v>3</v>
      </c>
      <c r="C318" s="8">
        <f t="shared" si="18"/>
        <v>2</v>
      </c>
      <c r="D318" s="8">
        <f t="shared" si="17"/>
        <v>12</v>
      </c>
      <c r="E318" s="9">
        <f t="shared" si="19"/>
        <v>2</v>
      </c>
      <c r="F318" s="1" t="s">
        <v>5</v>
      </c>
      <c r="G318" s="1" t="s">
        <v>24</v>
      </c>
      <c r="H318" s="1" t="s">
        <v>25</v>
      </c>
      <c r="I318" s="1">
        <v>993151</v>
      </c>
    </row>
    <row r="319" spans="1:9" x14ac:dyDescent="0.35">
      <c r="A319" s="2">
        <v>43171</v>
      </c>
      <c r="B319" s="8">
        <f t="shared" si="16"/>
        <v>3</v>
      </c>
      <c r="C319" s="8">
        <f t="shared" si="18"/>
        <v>2</v>
      </c>
      <c r="D319" s="8">
        <f t="shared" si="17"/>
        <v>12</v>
      </c>
      <c r="E319" s="9">
        <f t="shared" si="19"/>
        <v>2</v>
      </c>
      <c r="F319" s="1" t="s">
        <v>8</v>
      </c>
      <c r="G319" s="1" t="s">
        <v>24</v>
      </c>
      <c r="H319" s="1" t="s">
        <v>25</v>
      </c>
      <c r="I319" s="1">
        <v>973486</v>
      </c>
    </row>
    <row r="320" spans="1:9" x14ac:dyDescent="0.35">
      <c r="A320" s="2">
        <v>43171</v>
      </c>
      <c r="B320" s="8">
        <f t="shared" si="16"/>
        <v>3</v>
      </c>
      <c r="C320" s="8">
        <f t="shared" si="18"/>
        <v>2</v>
      </c>
      <c r="D320" s="8">
        <f t="shared" si="17"/>
        <v>12</v>
      </c>
      <c r="E320" s="9">
        <f t="shared" si="19"/>
        <v>2</v>
      </c>
      <c r="F320" s="1" t="s">
        <v>9</v>
      </c>
      <c r="G320" s="1" t="s">
        <v>24</v>
      </c>
      <c r="H320" s="1" t="s">
        <v>25</v>
      </c>
      <c r="I320" s="1">
        <v>641259</v>
      </c>
    </row>
    <row r="321" spans="1:9" x14ac:dyDescent="0.35">
      <c r="A321" s="2">
        <v>43171</v>
      </c>
      <c r="B321" s="8">
        <f t="shared" si="16"/>
        <v>3</v>
      </c>
      <c r="C321" s="8">
        <f t="shared" si="18"/>
        <v>2</v>
      </c>
      <c r="D321" s="8">
        <f t="shared" si="17"/>
        <v>12</v>
      </c>
      <c r="E321" s="9">
        <f t="shared" si="19"/>
        <v>2</v>
      </c>
      <c r="F321" s="1" t="s">
        <v>10</v>
      </c>
      <c r="G321" s="1" t="s">
        <v>24</v>
      </c>
      <c r="H321" s="1" t="s">
        <v>25</v>
      </c>
      <c r="I321" s="1">
        <v>351893</v>
      </c>
    </row>
    <row r="322" spans="1:9" x14ac:dyDescent="0.35">
      <c r="A322" s="2">
        <v>43171</v>
      </c>
      <c r="B322" s="8">
        <f t="shared" ref="B322:B385" si="20">MONTH(A322)</f>
        <v>3</v>
      </c>
      <c r="C322" s="8">
        <f t="shared" si="18"/>
        <v>2</v>
      </c>
      <c r="D322" s="8">
        <f t="shared" ref="D322:D385" si="21">DAY(A322)</f>
        <v>12</v>
      </c>
      <c r="E322" s="9">
        <f t="shared" si="19"/>
        <v>2</v>
      </c>
      <c r="F322" s="1" t="s">
        <v>5</v>
      </c>
      <c r="G322" s="1" t="s">
        <v>26</v>
      </c>
      <c r="H322" s="1" t="s">
        <v>25</v>
      </c>
      <c r="I322" s="1">
        <v>679788</v>
      </c>
    </row>
    <row r="323" spans="1:9" x14ac:dyDescent="0.35">
      <c r="A323" s="2">
        <v>43171</v>
      </c>
      <c r="B323" s="8">
        <f t="shared" si="20"/>
        <v>3</v>
      </c>
      <c r="C323" s="8">
        <f t="shared" ref="C323:C386" si="22">IF(D323&lt;=7,1,IF(D323&lt;=14,2,IF(D323&lt;=21,3,IF(D323&lt;=31,4,0))))</f>
        <v>2</v>
      </c>
      <c r="D323" s="8">
        <f t="shared" si="21"/>
        <v>12</v>
      </c>
      <c r="E323" s="9">
        <f t="shared" ref="E323:E386" si="23">WEEKDAY(A323)</f>
        <v>2</v>
      </c>
      <c r="F323" s="1" t="s">
        <v>8</v>
      </c>
      <c r="G323" s="1" t="s">
        <v>26</v>
      </c>
      <c r="H323" s="1" t="s">
        <v>25</v>
      </c>
      <c r="I323" s="1">
        <v>674370</v>
      </c>
    </row>
    <row r="324" spans="1:9" x14ac:dyDescent="0.35">
      <c r="A324" s="2">
        <v>43171</v>
      </c>
      <c r="B324" s="8">
        <f t="shared" si="20"/>
        <v>3</v>
      </c>
      <c r="C324" s="8">
        <f t="shared" si="22"/>
        <v>2</v>
      </c>
      <c r="D324" s="8">
        <f t="shared" si="21"/>
        <v>12</v>
      </c>
      <c r="E324" s="9">
        <f t="shared" si="23"/>
        <v>2</v>
      </c>
      <c r="F324" s="1" t="s">
        <v>10</v>
      </c>
      <c r="G324" s="1" t="s">
        <v>26</v>
      </c>
      <c r="H324" s="1" t="s">
        <v>25</v>
      </c>
      <c r="I324" s="1">
        <v>365557</v>
      </c>
    </row>
    <row r="325" spans="1:9" x14ac:dyDescent="0.35">
      <c r="A325" s="2">
        <v>43171</v>
      </c>
      <c r="B325" s="8">
        <f t="shared" si="20"/>
        <v>3</v>
      </c>
      <c r="C325" s="8">
        <f t="shared" si="22"/>
        <v>2</v>
      </c>
      <c r="D325" s="8">
        <f t="shared" si="21"/>
        <v>12</v>
      </c>
      <c r="E325" s="9">
        <f t="shared" si="23"/>
        <v>2</v>
      </c>
      <c r="F325" s="1" t="s">
        <v>9</v>
      </c>
      <c r="G325" s="1" t="s">
        <v>26</v>
      </c>
      <c r="H325" s="1" t="s">
        <v>25</v>
      </c>
      <c r="I325" s="1">
        <v>314231</v>
      </c>
    </row>
    <row r="326" spans="1:9" x14ac:dyDescent="0.35">
      <c r="A326" s="2">
        <v>43171</v>
      </c>
      <c r="B326" s="8">
        <f t="shared" si="20"/>
        <v>3</v>
      </c>
      <c r="C326" s="8">
        <f t="shared" si="22"/>
        <v>2</v>
      </c>
      <c r="D326" s="8">
        <f t="shared" si="21"/>
        <v>12</v>
      </c>
      <c r="E326" s="9">
        <f t="shared" si="23"/>
        <v>2</v>
      </c>
      <c r="F326" s="1" t="s">
        <v>5</v>
      </c>
      <c r="G326" s="1" t="s">
        <v>27</v>
      </c>
      <c r="H326" s="1" t="s">
        <v>28</v>
      </c>
      <c r="I326" s="1">
        <v>528077</v>
      </c>
    </row>
    <row r="327" spans="1:9" x14ac:dyDescent="0.35">
      <c r="A327" s="2">
        <v>43171</v>
      </c>
      <c r="B327" s="8">
        <f t="shared" si="20"/>
        <v>3</v>
      </c>
      <c r="C327" s="8">
        <f t="shared" si="22"/>
        <v>2</v>
      </c>
      <c r="D327" s="8">
        <f t="shared" si="21"/>
        <v>12</v>
      </c>
      <c r="E327" s="9">
        <f t="shared" si="23"/>
        <v>2</v>
      </c>
      <c r="F327" s="1" t="s">
        <v>8</v>
      </c>
      <c r="G327" s="1" t="s">
        <v>27</v>
      </c>
      <c r="H327" s="1" t="s">
        <v>28</v>
      </c>
      <c r="I327" s="1">
        <v>514777</v>
      </c>
    </row>
    <row r="328" spans="1:9" x14ac:dyDescent="0.35">
      <c r="A328" s="2">
        <v>43171</v>
      </c>
      <c r="B328" s="8">
        <f t="shared" si="20"/>
        <v>3</v>
      </c>
      <c r="C328" s="8">
        <f t="shared" si="22"/>
        <v>2</v>
      </c>
      <c r="D328" s="8">
        <f t="shared" si="21"/>
        <v>12</v>
      </c>
      <c r="E328" s="9">
        <f t="shared" si="23"/>
        <v>2</v>
      </c>
      <c r="F328" s="1" t="s">
        <v>9</v>
      </c>
      <c r="G328" s="1" t="s">
        <v>27</v>
      </c>
      <c r="H328" s="1" t="s">
        <v>28</v>
      </c>
      <c r="I328" s="1">
        <v>322729</v>
      </c>
    </row>
    <row r="329" spans="1:9" x14ac:dyDescent="0.35">
      <c r="A329" s="2">
        <v>43171</v>
      </c>
      <c r="B329" s="8">
        <f t="shared" si="20"/>
        <v>3</v>
      </c>
      <c r="C329" s="8">
        <f t="shared" si="22"/>
        <v>2</v>
      </c>
      <c r="D329" s="8">
        <f t="shared" si="21"/>
        <v>12</v>
      </c>
      <c r="E329" s="9">
        <f t="shared" si="23"/>
        <v>2</v>
      </c>
      <c r="F329" s="1" t="s">
        <v>10</v>
      </c>
      <c r="G329" s="1" t="s">
        <v>27</v>
      </c>
      <c r="H329" s="1" t="s">
        <v>28</v>
      </c>
      <c r="I329" s="1">
        <v>205348</v>
      </c>
    </row>
    <row r="330" spans="1:9" x14ac:dyDescent="0.35">
      <c r="A330" s="2">
        <v>43171</v>
      </c>
      <c r="B330" s="8">
        <f t="shared" si="20"/>
        <v>3</v>
      </c>
      <c r="C330" s="8">
        <f t="shared" si="22"/>
        <v>2</v>
      </c>
      <c r="D330" s="8">
        <f t="shared" si="21"/>
        <v>12</v>
      </c>
      <c r="E330" s="9">
        <f t="shared" si="23"/>
        <v>2</v>
      </c>
      <c r="F330" s="1" t="s">
        <v>11</v>
      </c>
      <c r="G330" s="1" t="s">
        <v>27</v>
      </c>
      <c r="H330" s="1" t="s">
        <v>28</v>
      </c>
      <c r="I330" s="1">
        <v>37175</v>
      </c>
    </row>
    <row r="331" spans="1:9" x14ac:dyDescent="0.35">
      <c r="A331" s="2">
        <v>43171</v>
      </c>
      <c r="B331" s="8">
        <f t="shared" si="20"/>
        <v>3</v>
      </c>
      <c r="C331" s="8">
        <f t="shared" si="22"/>
        <v>2</v>
      </c>
      <c r="D331" s="8">
        <f t="shared" si="21"/>
        <v>12</v>
      </c>
      <c r="E331" s="9">
        <f t="shared" si="23"/>
        <v>2</v>
      </c>
      <c r="F331" s="1" t="s">
        <v>12</v>
      </c>
      <c r="G331" s="1" t="s">
        <v>27</v>
      </c>
      <c r="H331" s="1" t="s">
        <v>28</v>
      </c>
      <c r="I331" s="1">
        <v>12085</v>
      </c>
    </row>
    <row r="332" spans="1:9" x14ac:dyDescent="0.35">
      <c r="A332" s="2">
        <v>43171</v>
      </c>
      <c r="B332" s="8">
        <f t="shared" si="20"/>
        <v>3</v>
      </c>
      <c r="C332" s="8">
        <f t="shared" si="22"/>
        <v>2</v>
      </c>
      <c r="D332" s="8">
        <f t="shared" si="21"/>
        <v>12</v>
      </c>
      <c r="E332" s="9">
        <f t="shared" si="23"/>
        <v>2</v>
      </c>
      <c r="F332" s="1" t="s">
        <v>13</v>
      </c>
      <c r="G332" s="1" t="s">
        <v>27</v>
      </c>
      <c r="H332" s="1" t="s">
        <v>28</v>
      </c>
      <c r="I332" s="1">
        <v>1299</v>
      </c>
    </row>
    <row r="333" spans="1:9" x14ac:dyDescent="0.35">
      <c r="A333" s="2">
        <v>43172</v>
      </c>
      <c r="B333" s="8">
        <f t="shared" si="20"/>
        <v>3</v>
      </c>
      <c r="C333" s="8">
        <f t="shared" si="22"/>
        <v>2</v>
      </c>
      <c r="D333" s="8">
        <f t="shared" si="21"/>
        <v>13</v>
      </c>
      <c r="E333" s="9">
        <f t="shared" si="23"/>
        <v>3</v>
      </c>
      <c r="F333" s="1" t="s">
        <v>5</v>
      </c>
      <c r="G333" s="1" t="s">
        <v>14</v>
      </c>
      <c r="H333" s="1" t="s">
        <v>15</v>
      </c>
      <c r="I333" s="1">
        <v>766822</v>
      </c>
    </row>
    <row r="334" spans="1:9" x14ac:dyDescent="0.35">
      <c r="A334" s="2">
        <v>43172</v>
      </c>
      <c r="B334" s="8">
        <f t="shared" si="20"/>
        <v>3</v>
      </c>
      <c r="C334" s="8">
        <f t="shared" si="22"/>
        <v>2</v>
      </c>
      <c r="D334" s="8">
        <f t="shared" si="21"/>
        <v>13</v>
      </c>
      <c r="E334" s="9">
        <f t="shared" si="23"/>
        <v>3</v>
      </c>
      <c r="F334" s="1" t="s">
        <v>8</v>
      </c>
      <c r="G334" s="1" t="s">
        <v>14</v>
      </c>
      <c r="H334" s="1" t="s">
        <v>15</v>
      </c>
      <c r="I334" s="1">
        <v>750033</v>
      </c>
    </row>
    <row r="335" spans="1:9" x14ac:dyDescent="0.35">
      <c r="A335" s="2">
        <v>43172</v>
      </c>
      <c r="B335" s="8">
        <f t="shared" si="20"/>
        <v>3</v>
      </c>
      <c r="C335" s="8">
        <f t="shared" si="22"/>
        <v>2</v>
      </c>
      <c r="D335" s="8">
        <f t="shared" si="21"/>
        <v>13</v>
      </c>
      <c r="E335" s="9">
        <f t="shared" si="23"/>
        <v>3</v>
      </c>
      <c r="F335" s="1" t="s">
        <v>9</v>
      </c>
      <c r="G335" s="1" t="s">
        <v>14</v>
      </c>
      <c r="H335" s="1" t="s">
        <v>15</v>
      </c>
      <c r="I335" s="1">
        <v>457298</v>
      </c>
    </row>
    <row r="336" spans="1:9" x14ac:dyDescent="0.35">
      <c r="A336" s="2">
        <v>43172</v>
      </c>
      <c r="B336" s="8">
        <f t="shared" si="20"/>
        <v>3</v>
      </c>
      <c r="C336" s="8">
        <f t="shared" si="22"/>
        <v>2</v>
      </c>
      <c r="D336" s="8">
        <f t="shared" si="21"/>
        <v>13</v>
      </c>
      <c r="E336" s="9">
        <f t="shared" si="23"/>
        <v>3</v>
      </c>
      <c r="F336" s="1" t="s">
        <v>10</v>
      </c>
      <c r="G336" s="1" t="s">
        <v>14</v>
      </c>
      <c r="H336" s="1" t="s">
        <v>15</v>
      </c>
      <c r="I336" s="1">
        <v>309524</v>
      </c>
    </row>
    <row r="337" spans="1:9" x14ac:dyDescent="0.35">
      <c r="A337" s="2">
        <v>43172</v>
      </c>
      <c r="B337" s="8">
        <f t="shared" si="20"/>
        <v>3</v>
      </c>
      <c r="C337" s="8">
        <f t="shared" si="22"/>
        <v>2</v>
      </c>
      <c r="D337" s="8">
        <f t="shared" si="21"/>
        <v>13</v>
      </c>
      <c r="E337" s="9">
        <f t="shared" si="23"/>
        <v>3</v>
      </c>
      <c r="F337" s="1" t="s">
        <v>13</v>
      </c>
      <c r="G337" s="1" t="s">
        <v>14</v>
      </c>
      <c r="H337" s="1" t="s">
        <v>15</v>
      </c>
      <c r="I337" s="1">
        <v>1430</v>
      </c>
    </row>
    <row r="338" spans="1:9" x14ac:dyDescent="0.35">
      <c r="A338" s="2">
        <v>43172</v>
      </c>
      <c r="B338" s="8">
        <f t="shared" si="20"/>
        <v>3</v>
      </c>
      <c r="C338" s="8">
        <f t="shared" si="22"/>
        <v>2</v>
      </c>
      <c r="D338" s="8">
        <f t="shared" si="21"/>
        <v>13</v>
      </c>
      <c r="E338" s="9">
        <f t="shared" si="23"/>
        <v>3</v>
      </c>
      <c r="F338" s="1" t="s">
        <v>5</v>
      </c>
      <c r="G338" s="1" t="s">
        <v>17</v>
      </c>
      <c r="H338" s="1" t="s">
        <v>18</v>
      </c>
      <c r="I338" s="1">
        <v>618745</v>
      </c>
    </row>
    <row r="339" spans="1:9" x14ac:dyDescent="0.35">
      <c r="A339" s="2">
        <v>43172</v>
      </c>
      <c r="B339" s="8">
        <f t="shared" si="20"/>
        <v>3</v>
      </c>
      <c r="C339" s="8">
        <f t="shared" si="22"/>
        <v>2</v>
      </c>
      <c r="D339" s="8">
        <f t="shared" si="21"/>
        <v>13</v>
      </c>
      <c r="E339" s="9">
        <f t="shared" si="23"/>
        <v>3</v>
      </c>
      <c r="F339" s="1" t="s">
        <v>8</v>
      </c>
      <c r="G339" s="1" t="s">
        <v>17</v>
      </c>
      <c r="H339" s="1" t="s">
        <v>18</v>
      </c>
      <c r="I339" s="1">
        <v>617432</v>
      </c>
    </row>
    <row r="340" spans="1:9" x14ac:dyDescent="0.35">
      <c r="A340" s="2">
        <v>43172</v>
      </c>
      <c r="B340" s="8">
        <f t="shared" si="20"/>
        <v>3</v>
      </c>
      <c r="C340" s="8">
        <f t="shared" si="22"/>
        <v>2</v>
      </c>
      <c r="D340" s="8">
        <f t="shared" si="21"/>
        <v>13</v>
      </c>
      <c r="E340" s="9">
        <f t="shared" si="23"/>
        <v>3</v>
      </c>
      <c r="F340" s="1" t="s">
        <v>9</v>
      </c>
      <c r="G340" s="1" t="s">
        <v>17</v>
      </c>
      <c r="H340" s="1" t="s">
        <v>18</v>
      </c>
      <c r="I340" s="1">
        <v>425702</v>
      </c>
    </row>
    <row r="341" spans="1:9" x14ac:dyDescent="0.35">
      <c r="A341" s="2">
        <v>43172</v>
      </c>
      <c r="B341" s="8">
        <f t="shared" si="20"/>
        <v>3</v>
      </c>
      <c r="C341" s="8">
        <f t="shared" si="22"/>
        <v>2</v>
      </c>
      <c r="D341" s="8">
        <f t="shared" si="21"/>
        <v>13</v>
      </c>
      <c r="E341" s="9">
        <f t="shared" si="23"/>
        <v>3</v>
      </c>
      <c r="F341" s="1" t="s">
        <v>10</v>
      </c>
      <c r="G341" s="1" t="s">
        <v>17</v>
      </c>
      <c r="H341" s="1" t="s">
        <v>18</v>
      </c>
      <c r="I341" s="1">
        <v>193043</v>
      </c>
    </row>
    <row r="342" spans="1:9" x14ac:dyDescent="0.35">
      <c r="A342" s="2">
        <v>43172</v>
      </c>
      <c r="B342" s="8">
        <f t="shared" si="20"/>
        <v>3</v>
      </c>
      <c r="C342" s="8">
        <f t="shared" si="22"/>
        <v>2</v>
      </c>
      <c r="D342" s="8">
        <f t="shared" si="21"/>
        <v>13</v>
      </c>
      <c r="E342" s="9">
        <f t="shared" si="23"/>
        <v>3</v>
      </c>
      <c r="F342" s="1" t="s">
        <v>13</v>
      </c>
      <c r="G342" s="1" t="s">
        <v>17</v>
      </c>
      <c r="H342" s="1" t="s">
        <v>18</v>
      </c>
      <c r="I342" s="1">
        <v>1934</v>
      </c>
    </row>
    <row r="343" spans="1:9" x14ac:dyDescent="0.35">
      <c r="A343" s="2">
        <v>43172</v>
      </c>
      <c r="B343" s="8">
        <f t="shared" si="20"/>
        <v>3</v>
      </c>
      <c r="C343" s="8">
        <f t="shared" si="22"/>
        <v>2</v>
      </c>
      <c r="D343" s="8">
        <f t="shared" si="21"/>
        <v>13</v>
      </c>
      <c r="E343" s="9">
        <f t="shared" si="23"/>
        <v>3</v>
      </c>
      <c r="F343" s="1" t="s">
        <v>5</v>
      </c>
      <c r="G343" s="1" t="s">
        <v>23</v>
      </c>
      <c r="H343" s="1" t="s">
        <v>18</v>
      </c>
      <c r="I343" s="1">
        <v>511513</v>
      </c>
    </row>
    <row r="344" spans="1:9" x14ac:dyDescent="0.35">
      <c r="A344" s="2">
        <v>43172</v>
      </c>
      <c r="B344" s="8">
        <f t="shared" si="20"/>
        <v>3</v>
      </c>
      <c r="C344" s="8">
        <f t="shared" si="22"/>
        <v>2</v>
      </c>
      <c r="D344" s="8">
        <f t="shared" si="21"/>
        <v>13</v>
      </c>
      <c r="E344" s="9">
        <f t="shared" si="23"/>
        <v>3</v>
      </c>
      <c r="F344" s="1" t="s">
        <v>8</v>
      </c>
      <c r="G344" s="1" t="s">
        <v>23</v>
      </c>
      <c r="H344" s="1" t="s">
        <v>18</v>
      </c>
      <c r="I344" s="1">
        <v>502878</v>
      </c>
    </row>
    <row r="345" spans="1:9" x14ac:dyDescent="0.35">
      <c r="A345" s="2">
        <v>43172</v>
      </c>
      <c r="B345" s="8">
        <f t="shared" si="20"/>
        <v>3</v>
      </c>
      <c r="C345" s="8">
        <f t="shared" si="22"/>
        <v>2</v>
      </c>
      <c r="D345" s="8">
        <f t="shared" si="21"/>
        <v>13</v>
      </c>
      <c r="E345" s="9">
        <f t="shared" si="23"/>
        <v>3</v>
      </c>
      <c r="F345" s="1" t="s">
        <v>10</v>
      </c>
      <c r="G345" s="1" t="s">
        <v>23</v>
      </c>
      <c r="H345" s="1" t="s">
        <v>18</v>
      </c>
      <c r="I345" s="1">
        <v>284034</v>
      </c>
    </row>
    <row r="346" spans="1:9" x14ac:dyDescent="0.35">
      <c r="A346" s="2">
        <v>43172</v>
      </c>
      <c r="B346" s="8">
        <f t="shared" si="20"/>
        <v>3</v>
      </c>
      <c r="C346" s="8">
        <f t="shared" si="22"/>
        <v>2</v>
      </c>
      <c r="D346" s="8">
        <f t="shared" si="21"/>
        <v>13</v>
      </c>
      <c r="E346" s="9">
        <f t="shared" si="23"/>
        <v>3</v>
      </c>
      <c r="F346" s="1" t="s">
        <v>9</v>
      </c>
      <c r="G346" s="1" t="s">
        <v>23</v>
      </c>
      <c r="H346" s="1" t="s">
        <v>18</v>
      </c>
      <c r="I346" s="1">
        <v>227480</v>
      </c>
    </row>
    <row r="347" spans="1:9" x14ac:dyDescent="0.35">
      <c r="A347" s="2">
        <v>43172</v>
      </c>
      <c r="B347" s="8">
        <f t="shared" si="20"/>
        <v>3</v>
      </c>
      <c r="C347" s="8">
        <f t="shared" si="22"/>
        <v>2</v>
      </c>
      <c r="D347" s="8">
        <f t="shared" si="21"/>
        <v>13</v>
      </c>
      <c r="E347" s="9">
        <f t="shared" si="23"/>
        <v>3</v>
      </c>
      <c r="F347" s="1" t="s">
        <v>13</v>
      </c>
      <c r="G347" s="1" t="s">
        <v>23</v>
      </c>
      <c r="H347" s="1" t="s">
        <v>18</v>
      </c>
      <c r="I347" s="1">
        <v>1067</v>
      </c>
    </row>
    <row r="348" spans="1:9" x14ac:dyDescent="0.35">
      <c r="A348" s="2">
        <v>43172</v>
      </c>
      <c r="B348" s="8">
        <f t="shared" si="20"/>
        <v>3</v>
      </c>
      <c r="C348" s="8">
        <f t="shared" si="22"/>
        <v>2</v>
      </c>
      <c r="D348" s="8">
        <f t="shared" si="21"/>
        <v>13</v>
      </c>
      <c r="E348" s="9">
        <f t="shared" si="23"/>
        <v>3</v>
      </c>
      <c r="F348" s="1" t="s">
        <v>5</v>
      </c>
      <c r="G348" s="1" t="s">
        <v>24</v>
      </c>
      <c r="H348" s="1" t="s">
        <v>25</v>
      </c>
      <c r="I348" s="1">
        <v>955341</v>
      </c>
    </row>
    <row r="349" spans="1:9" x14ac:dyDescent="0.35">
      <c r="A349" s="2">
        <v>43172</v>
      </c>
      <c r="B349" s="8">
        <f t="shared" si="20"/>
        <v>3</v>
      </c>
      <c r="C349" s="8">
        <f t="shared" si="22"/>
        <v>2</v>
      </c>
      <c r="D349" s="8">
        <f t="shared" si="21"/>
        <v>13</v>
      </c>
      <c r="E349" s="9">
        <f t="shared" si="23"/>
        <v>3</v>
      </c>
      <c r="F349" s="1" t="s">
        <v>8</v>
      </c>
      <c r="G349" s="1" t="s">
        <v>24</v>
      </c>
      <c r="H349" s="1" t="s">
        <v>25</v>
      </c>
      <c r="I349" s="1">
        <v>930503</v>
      </c>
    </row>
    <row r="350" spans="1:9" x14ac:dyDescent="0.35">
      <c r="A350" s="2">
        <v>43172</v>
      </c>
      <c r="B350" s="8">
        <f t="shared" si="20"/>
        <v>3</v>
      </c>
      <c r="C350" s="8">
        <f t="shared" si="22"/>
        <v>2</v>
      </c>
      <c r="D350" s="8">
        <f t="shared" si="21"/>
        <v>13</v>
      </c>
      <c r="E350" s="9">
        <f t="shared" si="23"/>
        <v>3</v>
      </c>
      <c r="F350" s="1" t="s">
        <v>9</v>
      </c>
      <c r="G350" s="1" t="s">
        <v>24</v>
      </c>
      <c r="H350" s="1" t="s">
        <v>25</v>
      </c>
      <c r="I350" s="1">
        <v>657079</v>
      </c>
    </row>
    <row r="351" spans="1:9" x14ac:dyDescent="0.35">
      <c r="A351" s="2">
        <v>43172</v>
      </c>
      <c r="B351" s="8">
        <f t="shared" si="20"/>
        <v>3</v>
      </c>
      <c r="C351" s="8">
        <f t="shared" si="22"/>
        <v>2</v>
      </c>
      <c r="D351" s="8">
        <f t="shared" si="21"/>
        <v>13</v>
      </c>
      <c r="E351" s="9">
        <f t="shared" si="23"/>
        <v>3</v>
      </c>
      <c r="F351" s="1" t="s">
        <v>10</v>
      </c>
      <c r="G351" s="1" t="s">
        <v>24</v>
      </c>
      <c r="H351" s="1" t="s">
        <v>25</v>
      </c>
      <c r="I351" s="1">
        <v>298263</v>
      </c>
    </row>
    <row r="352" spans="1:9" x14ac:dyDescent="0.35">
      <c r="A352" s="2">
        <v>43172</v>
      </c>
      <c r="B352" s="8">
        <f t="shared" si="20"/>
        <v>3</v>
      </c>
      <c r="C352" s="8">
        <f t="shared" si="22"/>
        <v>2</v>
      </c>
      <c r="D352" s="8">
        <f t="shared" si="21"/>
        <v>13</v>
      </c>
      <c r="E352" s="9">
        <f t="shared" si="23"/>
        <v>3</v>
      </c>
      <c r="F352" s="1" t="s">
        <v>5</v>
      </c>
      <c r="G352" s="1" t="s">
        <v>26</v>
      </c>
      <c r="H352" s="1" t="s">
        <v>25</v>
      </c>
      <c r="I352" s="1">
        <v>677637</v>
      </c>
    </row>
    <row r="353" spans="1:9" x14ac:dyDescent="0.35">
      <c r="A353" s="2">
        <v>43172</v>
      </c>
      <c r="B353" s="8">
        <f t="shared" si="20"/>
        <v>3</v>
      </c>
      <c r="C353" s="8">
        <f t="shared" si="22"/>
        <v>2</v>
      </c>
      <c r="D353" s="8">
        <f t="shared" si="21"/>
        <v>13</v>
      </c>
      <c r="E353" s="9">
        <f t="shared" si="23"/>
        <v>3</v>
      </c>
      <c r="F353" s="1" t="s">
        <v>8</v>
      </c>
      <c r="G353" s="1" t="s">
        <v>26</v>
      </c>
      <c r="H353" s="1" t="s">
        <v>25</v>
      </c>
      <c r="I353" s="1">
        <v>670558</v>
      </c>
    </row>
    <row r="354" spans="1:9" x14ac:dyDescent="0.35">
      <c r="A354" s="2">
        <v>43172</v>
      </c>
      <c r="B354" s="8">
        <f t="shared" si="20"/>
        <v>3</v>
      </c>
      <c r="C354" s="8">
        <f t="shared" si="22"/>
        <v>2</v>
      </c>
      <c r="D354" s="8">
        <f t="shared" si="21"/>
        <v>13</v>
      </c>
      <c r="E354" s="9">
        <f t="shared" si="23"/>
        <v>3</v>
      </c>
      <c r="F354" s="1" t="s">
        <v>9</v>
      </c>
      <c r="G354" s="1" t="s">
        <v>26</v>
      </c>
      <c r="H354" s="1" t="s">
        <v>25</v>
      </c>
      <c r="I354" s="1">
        <v>370849</v>
      </c>
    </row>
    <row r="355" spans="1:9" x14ac:dyDescent="0.35">
      <c r="A355" s="2">
        <v>43172</v>
      </c>
      <c r="B355" s="8">
        <f t="shared" si="20"/>
        <v>3</v>
      </c>
      <c r="C355" s="8">
        <f t="shared" si="22"/>
        <v>2</v>
      </c>
      <c r="D355" s="8">
        <f t="shared" si="21"/>
        <v>13</v>
      </c>
      <c r="E355" s="9">
        <f t="shared" si="23"/>
        <v>3</v>
      </c>
      <c r="F355" s="1" t="s">
        <v>10</v>
      </c>
      <c r="G355" s="1" t="s">
        <v>26</v>
      </c>
      <c r="H355" s="1" t="s">
        <v>25</v>
      </c>
      <c r="I355" s="1">
        <v>306788</v>
      </c>
    </row>
    <row r="356" spans="1:9" x14ac:dyDescent="0.35">
      <c r="A356" s="2">
        <v>43172</v>
      </c>
      <c r="B356" s="8">
        <f t="shared" si="20"/>
        <v>3</v>
      </c>
      <c r="C356" s="8">
        <f t="shared" si="22"/>
        <v>2</v>
      </c>
      <c r="D356" s="8">
        <f t="shared" si="21"/>
        <v>13</v>
      </c>
      <c r="E356" s="9">
        <f t="shared" si="23"/>
        <v>3</v>
      </c>
      <c r="F356" s="1" t="s">
        <v>5</v>
      </c>
      <c r="G356" s="1" t="s">
        <v>27</v>
      </c>
      <c r="H356" s="1" t="s">
        <v>28</v>
      </c>
      <c r="I356" s="1">
        <v>509656</v>
      </c>
    </row>
    <row r="357" spans="1:9" x14ac:dyDescent="0.35">
      <c r="A357" s="2">
        <v>43172</v>
      </c>
      <c r="B357" s="8">
        <f t="shared" si="20"/>
        <v>3</v>
      </c>
      <c r="C357" s="8">
        <f t="shared" si="22"/>
        <v>2</v>
      </c>
      <c r="D357" s="8">
        <f t="shared" si="21"/>
        <v>13</v>
      </c>
      <c r="E357" s="9">
        <f t="shared" si="23"/>
        <v>3</v>
      </c>
      <c r="F357" s="1" t="s">
        <v>8</v>
      </c>
      <c r="G357" s="1" t="s">
        <v>27</v>
      </c>
      <c r="H357" s="1" t="s">
        <v>28</v>
      </c>
      <c r="I357" s="1">
        <v>508260</v>
      </c>
    </row>
    <row r="358" spans="1:9" x14ac:dyDescent="0.35">
      <c r="A358" s="2">
        <v>43172</v>
      </c>
      <c r="B358" s="8">
        <f t="shared" si="20"/>
        <v>3</v>
      </c>
      <c r="C358" s="8">
        <f t="shared" si="22"/>
        <v>2</v>
      </c>
      <c r="D358" s="8">
        <f t="shared" si="21"/>
        <v>13</v>
      </c>
      <c r="E358" s="9">
        <f t="shared" si="23"/>
        <v>3</v>
      </c>
      <c r="F358" s="1" t="s">
        <v>9</v>
      </c>
      <c r="G358" s="1" t="s">
        <v>27</v>
      </c>
      <c r="H358" s="1" t="s">
        <v>28</v>
      </c>
      <c r="I358" s="1">
        <v>324254</v>
      </c>
    </row>
    <row r="359" spans="1:9" x14ac:dyDescent="0.35">
      <c r="A359" s="2">
        <v>43172</v>
      </c>
      <c r="B359" s="8">
        <f t="shared" si="20"/>
        <v>3</v>
      </c>
      <c r="C359" s="8">
        <f t="shared" si="22"/>
        <v>2</v>
      </c>
      <c r="D359" s="8">
        <f t="shared" si="21"/>
        <v>13</v>
      </c>
      <c r="E359" s="9">
        <f t="shared" si="23"/>
        <v>3</v>
      </c>
      <c r="F359" s="1" t="s">
        <v>10</v>
      </c>
      <c r="G359" s="1" t="s">
        <v>27</v>
      </c>
      <c r="H359" s="1" t="s">
        <v>28</v>
      </c>
      <c r="I359" s="1">
        <v>185402</v>
      </c>
    </row>
    <row r="360" spans="1:9" x14ac:dyDescent="0.35">
      <c r="A360" s="2">
        <v>43172</v>
      </c>
      <c r="B360" s="8">
        <f t="shared" si="20"/>
        <v>3</v>
      </c>
      <c r="C360" s="8">
        <f t="shared" si="22"/>
        <v>2</v>
      </c>
      <c r="D360" s="8">
        <f t="shared" si="21"/>
        <v>13</v>
      </c>
      <c r="E360" s="9">
        <f t="shared" si="23"/>
        <v>3</v>
      </c>
      <c r="F360" s="1" t="s">
        <v>11</v>
      </c>
      <c r="G360" s="1" t="s">
        <v>27</v>
      </c>
      <c r="H360" s="1" t="s">
        <v>28</v>
      </c>
      <c r="I360" s="1">
        <v>38872</v>
      </c>
    </row>
    <row r="361" spans="1:9" x14ac:dyDescent="0.35">
      <c r="A361" s="2">
        <v>43172</v>
      </c>
      <c r="B361" s="8">
        <f t="shared" si="20"/>
        <v>3</v>
      </c>
      <c r="C361" s="8">
        <f t="shared" si="22"/>
        <v>2</v>
      </c>
      <c r="D361" s="8">
        <f t="shared" si="21"/>
        <v>13</v>
      </c>
      <c r="E361" s="9">
        <f t="shared" si="23"/>
        <v>3</v>
      </c>
      <c r="F361" s="1" t="s">
        <v>12</v>
      </c>
      <c r="G361" s="1" t="s">
        <v>27</v>
      </c>
      <c r="H361" s="1" t="s">
        <v>28</v>
      </c>
      <c r="I361" s="1">
        <v>11013</v>
      </c>
    </row>
    <row r="362" spans="1:9" x14ac:dyDescent="0.35">
      <c r="A362" s="2">
        <v>43172</v>
      </c>
      <c r="B362" s="8">
        <f t="shared" si="20"/>
        <v>3</v>
      </c>
      <c r="C362" s="8">
        <f t="shared" si="22"/>
        <v>2</v>
      </c>
      <c r="D362" s="8">
        <f t="shared" si="21"/>
        <v>13</v>
      </c>
      <c r="E362" s="9">
        <f t="shared" si="23"/>
        <v>3</v>
      </c>
      <c r="F362" s="1" t="s">
        <v>13</v>
      </c>
      <c r="G362" s="1" t="s">
        <v>27</v>
      </c>
      <c r="H362" s="1" t="s">
        <v>28</v>
      </c>
      <c r="I362" s="1">
        <v>1354</v>
      </c>
    </row>
    <row r="363" spans="1:9" x14ac:dyDescent="0.35">
      <c r="A363" s="2">
        <v>43173</v>
      </c>
      <c r="B363" s="8">
        <f t="shared" si="20"/>
        <v>3</v>
      </c>
      <c r="C363" s="8">
        <f t="shared" si="22"/>
        <v>2</v>
      </c>
      <c r="D363" s="8">
        <f t="shared" si="21"/>
        <v>14</v>
      </c>
      <c r="E363" s="9">
        <f t="shared" si="23"/>
        <v>4</v>
      </c>
      <c r="F363" s="1" t="s">
        <v>5</v>
      </c>
      <c r="G363" s="1" t="s">
        <v>14</v>
      </c>
      <c r="H363" s="1" t="s">
        <v>15</v>
      </c>
      <c r="I363" s="1">
        <v>678008</v>
      </c>
    </row>
    <row r="364" spans="1:9" x14ac:dyDescent="0.35">
      <c r="A364" s="2">
        <v>43173</v>
      </c>
      <c r="B364" s="8">
        <f t="shared" si="20"/>
        <v>3</v>
      </c>
      <c r="C364" s="8">
        <f t="shared" si="22"/>
        <v>2</v>
      </c>
      <c r="D364" s="8">
        <f t="shared" si="21"/>
        <v>14</v>
      </c>
      <c r="E364" s="9">
        <f t="shared" si="23"/>
        <v>4</v>
      </c>
      <c r="F364" s="1" t="s">
        <v>8</v>
      </c>
      <c r="G364" s="1" t="s">
        <v>14</v>
      </c>
      <c r="H364" s="1" t="s">
        <v>15</v>
      </c>
      <c r="I364" s="1">
        <v>658105</v>
      </c>
    </row>
    <row r="365" spans="1:9" x14ac:dyDescent="0.35">
      <c r="A365" s="2">
        <v>43173</v>
      </c>
      <c r="B365" s="8">
        <f t="shared" si="20"/>
        <v>3</v>
      </c>
      <c r="C365" s="8">
        <f t="shared" si="22"/>
        <v>2</v>
      </c>
      <c r="D365" s="8">
        <f t="shared" si="21"/>
        <v>14</v>
      </c>
      <c r="E365" s="9">
        <f t="shared" si="23"/>
        <v>4</v>
      </c>
      <c r="F365" s="1" t="s">
        <v>9</v>
      </c>
      <c r="G365" s="1" t="s">
        <v>14</v>
      </c>
      <c r="H365" s="1" t="s">
        <v>15</v>
      </c>
      <c r="I365" s="1">
        <v>361689</v>
      </c>
    </row>
    <row r="366" spans="1:9" x14ac:dyDescent="0.35">
      <c r="A366" s="2">
        <v>43173</v>
      </c>
      <c r="B366" s="8">
        <f t="shared" si="20"/>
        <v>3</v>
      </c>
      <c r="C366" s="8">
        <f t="shared" si="22"/>
        <v>2</v>
      </c>
      <c r="D366" s="8">
        <f t="shared" si="21"/>
        <v>14</v>
      </c>
      <c r="E366" s="9">
        <f t="shared" si="23"/>
        <v>4</v>
      </c>
      <c r="F366" s="1" t="s">
        <v>10</v>
      </c>
      <c r="G366" s="1" t="s">
        <v>14</v>
      </c>
      <c r="H366" s="1" t="s">
        <v>15</v>
      </c>
      <c r="I366" s="1">
        <v>316319</v>
      </c>
    </row>
    <row r="367" spans="1:9" x14ac:dyDescent="0.35">
      <c r="A367" s="2">
        <v>43173</v>
      </c>
      <c r="B367" s="8">
        <f t="shared" si="20"/>
        <v>3</v>
      </c>
      <c r="C367" s="8">
        <f t="shared" si="22"/>
        <v>2</v>
      </c>
      <c r="D367" s="8">
        <f t="shared" si="21"/>
        <v>14</v>
      </c>
      <c r="E367" s="9">
        <f t="shared" si="23"/>
        <v>4</v>
      </c>
      <c r="F367" s="1" t="s">
        <v>13</v>
      </c>
      <c r="G367" s="1" t="s">
        <v>14</v>
      </c>
      <c r="H367" s="1" t="s">
        <v>15</v>
      </c>
      <c r="I367" s="1">
        <v>1305</v>
      </c>
    </row>
    <row r="368" spans="1:9" x14ac:dyDescent="0.35">
      <c r="A368" s="2">
        <v>43173</v>
      </c>
      <c r="B368" s="8">
        <f t="shared" si="20"/>
        <v>3</v>
      </c>
      <c r="C368" s="8">
        <f t="shared" si="22"/>
        <v>2</v>
      </c>
      <c r="D368" s="8">
        <f t="shared" si="21"/>
        <v>14</v>
      </c>
      <c r="E368" s="9">
        <f t="shared" si="23"/>
        <v>4</v>
      </c>
      <c r="F368" s="1" t="s">
        <v>5</v>
      </c>
      <c r="G368" s="1" t="s">
        <v>17</v>
      </c>
      <c r="H368" s="1" t="s">
        <v>18</v>
      </c>
      <c r="I368" s="1">
        <v>568912</v>
      </c>
    </row>
    <row r="369" spans="1:9" x14ac:dyDescent="0.35">
      <c r="A369" s="2">
        <v>43173</v>
      </c>
      <c r="B369" s="8">
        <f t="shared" si="20"/>
        <v>3</v>
      </c>
      <c r="C369" s="8">
        <f t="shared" si="22"/>
        <v>2</v>
      </c>
      <c r="D369" s="8">
        <f t="shared" si="21"/>
        <v>14</v>
      </c>
      <c r="E369" s="9">
        <f t="shared" si="23"/>
        <v>4</v>
      </c>
      <c r="F369" s="1" t="s">
        <v>8</v>
      </c>
      <c r="G369" s="1" t="s">
        <v>17</v>
      </c>
      <c r="H369" s="1" t="s">
        <v>18</v>
      </c>
      <c r="I369" s="1">
        <v>568255</v>
      </c>
    </row>
    <row r="370" spans="1:9" x14ac:dyDescent="0.35">
      <c r="A370" s="2">
        <v>43173</v>
      </c>
      <c r="B370" s="8">
        <f t="shared" si="20"/>
        <v>3</v>
      </c>
      <c r="C370" s="8">
        <f t="shared" si="22"/>
        <v>2</v>
      </c>
      <c r="D370" s="8">
        <f t="shared" si="21"/>
        <v>14</v>
      </c>
      <c r="E370" s="9">
        <f t="shared" si="23"/>
        <v>4</v>
      </c>
      <c r="F370" s="1" t="s">
        <v>9</v>
      </c>
      <c r="G370" s="1" t="s">
        <v>17</v>
      </c>
      <c r="H370" s="1" t="s">
        <v>18</v>
      </c>
      <c r="I370" s="1">
        <v>394969</v>
      </c>
    </row>
    <row r="371" spans="1:9" x14ac:dyDescent="0.35">
      <c r="A371" s="2">
        <v>43173</v>
      </c>
      <c r="B371" s="8">
        <f t="shared" si="20"/>
        <v>3</v>
      </c>
      <c r="C371" s="8">
        <f t="shared" si="22"/>
        <v>2</v>
      </c>
      <c r="D371" s="8">
        <f t="shared" si="21"/>
        <v>14</v>
      </c>
      <c r="E371" s="9">
        <f t="shared" si="23"/>
        <v>4</v>
      </c>
      <c r="F371" s="1" t="s">
        <v>10</v>
      </c>
      <c r="G371" s="1" t="s">
        <v>17</v>
      </c>
      <c r="H371" s="1" t="s">
        <v>18</v>
      </c>
      <c r="I371" s="1">
        <v>173943</v>
      </c>
    </row>
    <row r="372" spans="1:9" x14ac:dyDescent="0.35">
      <c r="A372" s="2">
        <v>43173</v>
      </c>
      <c r="B372" s="8">
        <f t="shared" si="20"/>
        <v>3</v>
      </c>
      <c r="C372" s="8">
        <f t="shared" si="22"/>
        <v>2</v>
      </c>
      <c r="D372" s="8">
        <f t="shared" si="21"/>
        <v>14</v>
      </c>
      <c r="E372" s="9">
        <f t="shared" si="23"/>
        <v>4</v>
      </c>
      <c r="F372" s="1" t="s">
        <v>13</v>
      </c>
      <c r="G372" s="1" t="s">
        <v>17</v>
      </c>
      <c r="H372" s="1" t="s">
        <v>18</v>
      </c>
      <c r="I372" s="1">
        <v>1841</v>
      </c>
    </row>
    <row r="373" spans="1:9" x14ac:dyDescent="0.35">
      <c r="A373" s="2">
        <v>43173</v>
      </c>
      <c r="B373" s="8">
        <f t="shared" si="20"/>
        <v>3</v>
      </c>
      <c r="C373" s="8">
        <f t="shared" si="22"/>
        <v>2</v>
      </c>
      <c r="D373" s="8">
        <f t="shared" si="21"/>
        <v>14</v>
      </c>
      <c r="E373" s="9">
        <f t="shared" si="23"/>
        <v>4</v>
      </c>
      <c r="F373" s="1" t="s">
        <v>5</v>
      </c>
      <c r="G373" s="1" t="s">
        <v>23</v>
      </c>
      <c r="H373" s="1" t="s">
        <v>18</v>
      </c>
      <c r="I373" s="1">
        <v>454803</v>
      </c>
    </row>
    <row r="374" spans="1:9" x14ac:dyDescent="0.35">
      <c r="A374" s="2">
        <v>43173</v>
      </c>
      <c r="B374" s="8">
        <f t="shared" si="20"/>
        <v>3</v>
      </c>
      <c r="C374" s="8">
        <f t="shared" si="22"/>
        <v>2</v>
      </c>
      <c r="D374" s="8">
        <f t="shared" si="21"/>
        <v>14</v>
      </c>
      <c r="E374" s="9">
        <f t="shared" si="23"/>
        <v>4</v>
      </c>
      <c r="F374" s="1" t="s">
        <v>8</v>
      </c>
      <c r="G374" s="1" t="s">
        <v>23</v>
      </c>
      <c r="H374" s="1" t="s">
        <v>18</v>
      </c>
      <c r="I374" s="1">
        <v>442143</v>
      </c>
    </row>
    <row r="375" spans="1:9" x14ac:dyDescent="0.35">
      <c r="A375" s="2">
        <v>43173</v>
      </c>
      <c r="B375" s="8">
        <f t="shared" si="20"/>
        <v>3</v>
      </c>
      <c r="C375" s="8">
        <f t="shared" si="22"/>
        <v>2</v>
      </c>
      <c r="D375" s="8">
        <f t="shared" si="21"/>
        <v>14</v>
      </c>
      <c r="E375" s="9">
        <f t="shared" si="23"/>
        <v>4</v>
      </c>
      <c r="F375" s="1" t="s">
        <v>10</v>
      </c>
      <c r="G375" s="1" t="s">
        <v>23</v>
      </c>
      <c r="H375" s="1" t="s">
        <v>18</v>
      </c>
      <c r="I375" s="1">
        <v>249801</v>
      </c>
    </row>
    <row r="376" spans="1:9" x14ac:dyDescent="0.35">
      <c r="A376" s="2">
        <v>43173</v>
      </c>
      <c r="B376" s="8">
        <f t="shared" si="20"/>
        <v>3</v>
      </c>
      <c r="C376" s="8">
        <f t="shared" si="22"/>
        <v>2</v>
      </c>
      <c r="D376" s="8">
        <f t="shared" si="21"/>
        <v>14</v>
      </c>
      <c r="E376" s="9">
        <f t="shared" si="23"/>
        <v>4</v>
      </c>
      <c r="F376" s="1" t="s">
        <v>9</v>
      </c>
      <c r="G376" s="1" t="s">
        <v>23</v>
      </c>
      <c r="H376" s="1" t="s">
        <v>18</v>
      </c>
      <c r="I376" s="1">
        <v>205002</v>
      </c>
    </row>
    <row r="377" spans="1:9" x14ac:dyDescent="0.35">
      <c r="A377" s="2">
        <v>43173</v>
      </c>
      <c r="B377" s="8">
        <f t="shared" si="20"/>
        <v>3</v>
      </c>
      <c r="C377" s="8">
        <f t="shared" si="22"/>
        <v>2</v>
      </c>
      <c r="D377" s="8">
        <f t="shared" si="21"/>
        <v>14</v>
      </c>
      <c r="E377" s="9">
        <f t="shared" si="23"/>
        <v>4</v>
      </c>
      <c r="F377" s="1" t="s">
        <v>13</v>
      </c>
      <c r="G377" s="1" t="s">
        <v>23</v>
      </c>
      <c r="H377" s="1" t="s">
        <v>18</v>
      </c>
      <c r="I377" s="1">
        <v>994</v>
      </c>
    </row>
    <row r="378" spans="1:9" x14ac:dyDescent="0.35">
      <c r="A378" s="2">
        <v>43173</v>
      </c>
      <c r="B378" s="8">
        <f t="shared" si="20"/>
        <v>3</v>
      </c>
      <c r="C378" s="8">
        <f t="shared" si="22"/>
        <v>2</v>
      </c>
      <c r="D378" s="8">
        <f t="shared" si="21"/>
        <v>14</v>
      </c>
      <c r="E378" s="9">
        <f t="shared" si="23"/>
        <v>4</v>
      </c>
      <c r="F378" s="1" t="s">
        <v>5</v>
      </c>
      <c r="G378" s="1" t="s">
        <v>24</v>
      </c>
      <c r="H378" s="1" t="s">
        <v>25</v>
      </c>
      <c r="I378" s="1">
        <v>943154</v>
      </c>
    </row>
    <row r="379" spans="1:9" x14ac:dyDescent="0.35">
      <c r="A379" s="2">
        <v>43173</v>
      </c>
      <c r="B379" s="8">
        <f t="shared" si="20"/>
        <v>3</v>
      </c>
      <c r="C379" s="8">
        <f t="shared" si="22"/>
        <v>2</v>
      </c>
      <c r="D379" s="8">
        <f t="shared" si="21"/>
        <v>14</v>
      </c>
      <c r="E379" s="9">
        <f t="shared" si="23"/>
        <v>4</v>
      </c>
      <c r="F379" s="1" t="s">
        <v>8</v>
      </c>
      <c r="G379" s="1" t="s">
        <v>24</v>
      </c>
      <c r="H379" s="1" t="s">
        <v>25</v>
      </c>
      <c r="I379" s="1">
        <v>925602</v>
      </c>
    </row>
    <row r="380" spans="1:9" x14ac:dyDescent="0.35">
      <c r="A380" s="2">
        <v>43173</v>
      </c>
      <c r="B380" s="8">
        <f t="shared" si="20"/>
        <v>3</v>
      </c>
      <c r="C380" s="8">
        <f t="shared" si="22"/>
        <v>2</v>
      </c>
      <c r="D380" s="8">
        <f t="shared" si="21"/>
        <v>14</v>
      </c>
      <c r="E380" s="9">
        <f t="shared" si="23"/>
        <v>4</v>
      </c>
      <c r="F380" s="1" t="s">
        <v>9</v>
      </c>
      <c r="G380" s="1" t="s">
        <v>24</v>
      </c>
      <c r="H380" s="1" t="s">
        <v>25</v>
      </c>
      <c r="I380" s="1">
        <v>644608</v>
      </c>
    </row>
    <row r="381" spans="1:9" x14ac:dyDescent="0.35">
      <c r="A381" s="2">
        <v>43173</v>
      </c>
      <c r="B381" s="8">
        <f t="shared" si="20"/>
        <v>3</v>
      </c>
      <c r="C381" s="8">
        <f t="shared" si="22"/>
        <v>2</v>
      </c>
      <c r="D381" s="8">
        <f t="shared" si="21"/>
        <v>14</v>
      </c>
      <c r="E381" s="9">
        <f t="shared" si="23"/>
        <v>4</v>
      </c>
      <c r="F381" s="1" t="s">
        <v>10</v>
      </c>
      <c r="G381" s="1" t="s">
        <v>24</v>
      </c>
      <c r="H381" s="1" t="s">
        <v>25</v>
      </c>
      <c r="I381" s="1">
        <v>298546</v>
      </c>
    </row>
    <row r="382" spans="1:9" x14ac:dyDescent="0.35">
      <c r="A382" s="2">
        <v>43173</v>
      </c>
      <c r="B382" s="8">
        <f t="shared" si="20"/>
        <v>3</v>
      </c>
      <c r="C382" s="8">
        <f t="shared" si="22"/>
        <v>2</v>
      </c>
      <c r="D382" s="8">
        <f t="shared" si="21"/>
        <v>14</v>
      </c>
      <c r="E382" s="9">
        <f t="shared" si="23"/>
        <v>4</v>
      </c>
      <c r="F382" s="1" t="s">
        <v>5</v>
      </c>
      <c r="G382" s="1" t="s">
        <v>26</v>
      </c>
      <c r="H382" s="1" t="s">
        <v>25</v>
      </c>
      <c r="I382" s="1">
        <v>694438</v>
      </c>
    </row>
    <row r="383" spans="1:9" x14ac:dyDescent="0.35">
      <c r="A383" s="2">
        <v>43173</v>
      </c>
      <c r="B383" s="8">
        <f t="shared" si="20"/>
        <v>3</v>
      </c>
      <c r="C383" s="8">
        <f t="shared" si="22"/>
        <v>2</v>
      </c>
      <c r="D383" s="8">
        <f t="shared" si="21"/>
        <v>14</v>
      </c>
      <c r="E383" s="9">
        <f t="shared" si="23"/>
        <v>4</v>
      </c>
      <c r="F383" s="1" t="s">
        <v>8</v>
      </c>
      <c r="G383" s="1" t="s">
        <v>26</v>
      </c>
      <c r="H383" s="1" t="s">
        <v>25</v>
      </c>
      <c r="I383" s="1">
        <v>692535</v>
      </c>
    </row>
    <row r="384" spans="1:9" x14ac:dyDescent="0.35">
      <c r="A384" s="2">
        <v>43173</v>
      </c>
      <c r="B384" s="8">
        <f t="shared" si="20"/>
        <v>3</v>
      </c>
      <c r="C384" s="8">
        <f t="shared" si="22"/>
        <v>2</v>
      </c>
      <c r="D384" s="8">
        <f t="shared" si="21"/>
        <v>14</v>
      </c>
      <c r="E384" s="9">
        <f t="shared" si="23"/>
        <v>4</v>
      </c>
      <c r="F384" s="1" t="s">
        <v>9</v>
      </c>
      <c r="G384" s="1" t="s">
        <v>26</v>
      </c>
      <c r="H384" s="1" t="s">
        <v>25</v>
      </c>
      <c r="I384" s="1">
        <v>383343</v>
      </c>
    </row>
    <row r="385" spans="1:9" x14ac:dyDescent="0.35">
      <c r="A385" s="2">
        <v>43173</v>
      </c>
      <c r="B385" s="8">
        <f t="shared" si="20"/>
        <v>3</v>
      </c>
      <c r="C385" s="8">
        <f t="shared" si="22"/>
        <v>2</v>
      </c>
      <c r="D385" s="8">
        <f t="shared" si="21"/>
        <v>14</v>
      </c>
      <c r="E385" s="9">
        <f t="shared" si="23"/>
        <v>4</v>
      </c>
      <c r="F385" s="1" t="s">
        <v>10</v>
      </c>
      <c r="G385" s="1" t="s">
        <v>26</v>
      </c>
      <c r="H385" s="1" t="s">
        <v>25</v>
      </c>
      <c r="I385" s="1">
        <v>311095</v>
      </c>
    </row>
    <row r="386" spans="1:9" x14ac:dyDescent="0.35">
      <c r="A386" s="2">
        <v>43173</v>
      </c>
      <c r="B386" s="8">
        <f t="shared" ref="B386:B449" si="24">MONTH(A386)</f>
        <v>3</v>
      </c>
      <c r="C386" s="8">
        <f t="shared" si="22"/>
        <v>2</v>
      </c>
      <c r="D386" s="8">
        <f t="shared" ref="D386:D449" si="25">DAY(A386)</f>
        <v>14</v>
      </c>
      <c r="E386" s="9">
        <f t="shared" si="23"/>
        <v>4</v>
      </c>
      <c r="F386" s="1" t="s">
        <v>5</v>
      </c>
      <c r="G386" s="1" t="s">
        <v>27</v>
      </c>
      <c r="H386" s="1" t="s">
        <v>28</v>
      </c>
      <c r="I386" s="1">
        <v>441477</v>
      </c>
    </row>
    <row r="387" spans="1:9" x14ac:dyDescent="0.35">
      <c r="A387" s="2">
        <v>43173</v>
      </c>
      <c r="B387" s="8">
        <f t="shared" si="24"/>
        <v>3</v>
      </c>
      <c r="C387" s="8">
        <f t="shared" ref="C387:C450" si="26">IF(D387&lt;=7,1,IF(D387&lt;=14,2,IF(D387&lt;=21,3,IF(D387&lt;=31,4,0))))</f>
        <v>2</v>
      </c>
      <c r="D387" s="8">
        <f t="shared" si="25"/>
        <v>14</v>
      </c>
      <c r="E387" s="9">
        <f t="shared" ref="E387:E450" si="27">WEEKDAY(A387)</f>
        <v>4</v>
      </c>
      <c r="F387" s="1" t="s">
        <v>8</v>
      </c>
      <c r="G387" s="1" t="s">
        <v>27</v>
      </c>
      <c r="H387" s="1" t="s">
        <v>28</v>
      </c>
      <c r="I387" s="1">
        <v>427032</v>
      </c>
    </row>
    <row r="388" spans="1:9" x14ac:dyDescent="0.35">
      <c r="A388" s="2">
        <v>43173</v>
      </c>
      <c r="B388" s="8">
        <f t="shared" si="24"/>
        <v>3</v>
      </c>
      <c r="C388" s="8">
        <f t="shared" si="26"/>
        <v>2</v>
      </c>
      <c r="D388" s="8">
        <f t="shared" si="25"/>
        <v>14</v>
      </c>
      <c r="E388" s="9">
        <f t="shared" si="27"/>
        <v>4</v>
      </c>
      <c r="F388" s="1" t="s">
        <v>9</v>
      </c>
      <c r="G388" s="1" t="s">
        <v>27</v>
      </c>
      <c r="H388" s="1" t="s">
        <v>28</v>
      </c>
      <c r="I388" s="1">
        <v>279377</v>
      </c>
    </row>
    <row r="389" spans="1:9" x14ac:dyDescent="0.35">
      <c r="A389" s="2">
        <v>43173</v>
      </c>
      <c r="B389" s="8">
        <f t="shared" si="24"/>
        <v>3</v>
      </c>
      <c r="C389" s="8">
        <f t="shared" si="26"/>
        <v>2</v>
      </c>
      <c r="D389" s="8">
        <f t="shared" si="25"/>
        <v>14</v>
      </c>
      <c r="E389" s="9">
        <f t="shared" si="27"/>
        <v>4</v>
      </c>
      <c r="F389" s="1" t="s">
        <v>10</v>
      </c>
      <c r="G389" s="1" t="s">
        <v>27</v>
      </c>
      <c r="H389" s="1" t="s">
        <v>28</v>
      </c>
      <c r="I389" s="1">
        <v>162100</v>
      </c>
    </row>
    <row r="390" spans="1:9" x14ac:dyDescent="0.35">
      <c r="A390" s="2">
        <v>43173</v>
      </c>
      <c r="B390" s="8">
        <f t="shared" si="24"/>
        <v>3</v>
      </c>
      <c r="C390" s="8">
        <f t="shared" si="26"/>
        <v>2</v>
      </c>
      <c r="D390" s="8">
        <f t="shared" si="25"/>
        <v>14</v>
      </c>
      <c r="E390" s="9">
        <f t="shared" si="27"/>
        <v>4</v>
      </c>
      <c r="F390" s="1" t="s">
        <v>11</v>
      </c>
      <c r="G390" s="1" t="s">
        <v>27</v>
      </c>
      <c r="H390" s="1" t="s">
        <v>28</v>
      </c>
      <c r="I390" s="1">
        <v>31828</v>
      </c>
    </row>
    <row r="391" spans="1:9" x14ac:dyDescent="0.35">
      <c r="A391" s="2">
        <v>43173</v>
      </c>
      <c r="B391" s="8">
        <f t="shared" si="24"/>
        <v>3</v>
      </c>
      <c r="C391" s="8">
        <f t="shared" si="26"/>
        <v>2</v>
      </c>
      <c r="D391" s="8">
        <f t="shared" si="25"/>
        <v>14</v>
      </c>
      <c r="E391" s="9">
        <f t="shared" si="27"/>
        <v>4</v>
      </c>
      <c r="F391" s="1" t="s">
        <v>12</v>
      </c>
      <c r="G391" s="1" t="s">
        <v>27</v>
      </c>
      <c r="H391" s="1" t="s">
        <v>28</v>
      </c>
      <c r="I391" s="1">
        <v>9261</v>
      </c>
    </row>
    <row r="392" spans="1:9" x14ac:dyDescent="0.35">
      <c r="A392" s="2">
        <v>43173</v>
      </c>
      <c r="B392" s="8">
        <f t="shared" si="24"/>
        <v>3</v>
      </c>
      <c r="C392" s="8">
        <f t="shared" si="26"/>
        <v>2</v>
      </c>
      <c r="D392" s="8">
        <f t="shared" si="25"/>
        <v>14</v>
      </c>
      <c r="E392" s="9">
        <f t="shared" si="27"/>
        <v>4</v>
      </c>
      <c r="F392" s="1" t="s">
        <v>13</v>
      </c>
      <c r="G392" s="1" t="s">
        <v>27</v>
      </c>
      <c r="H392" s="1" t="s">
        <v>28</v>
      </c>
      <c r="I392" s="1">
        <v>1232</v>
      </c>
    </row>
    <row r="393" spans="1:9" x14ac:dyDescent="0.35">
      <c r="A393" s="2">
        <v>43174</v>
      </c>
      <c r="B393" s="8">
        <f t="shared" si="24"/>
        <v>3</v>
      </c>
      <c r="C393" s="8">
        <f t="shared" si="26"/>
        <v>3</v>
      </c>
      <c r="D393" s="8">
        <f t="shared" si="25"/>
        <v>15</v>
      </c>
      <c r="E393" s="9">
        <f t="shared" si="27"/>
        <v>5</v>
      </c>
      <c r="F393" s="1" t="s">
        <v>5</v>
      </c>
      <c r="G393" s="1" t="s">
        <v>14</v>
      </c>
      <c r="H393" s="1" t="s">
        <v>15</v>
      </c>
      <c r="I393" s="1">
        <v>700124</v>
      </c>
    </row>
    <row r="394" spans="1:9" x14ac:dyDescent="0.35">
      <c r="A394" s="2">
        <v>43174</v>
      </c>
      <c r="B394" s="8">
        <f t="shared" si="24"/>
        <v>3</v>
      </c>
      <c r="C394" s="8">
        <f t="shared" si="26"/>
        <v>3</v>
      </c>
      <c r="D394" s="8">
        <f t="shared" si="25"/>
        <v>15</v>
      </c>
      <c r="E394" s="9">
        <f t="shared" si="27"/>
        <v>5</v>
      </c>
      <c r="F394" s="1" t="s">
        <v>8</v>
      </c>
      <c r="G394" s="1" t="s">
        <v>14</v>
      </c>
      <c r="H394" s="1" t="s">
        <v>15</v>
      </c>
      <c r="I394" s="1">
        <v>692543</v>
      </c>
    </row>
    <row r="395" spans="1:9" x14ac:dyDescent="0.35">
      <c r="A395" s="2">
        <v>43174</v>
      </c>
      <c r="B395" s="8">
        <f t="shared" si="24"/>
        <v>3</v>
      </c>
      <c r="C395" s="8">
        <f t="shared" si="26"/>
        <v>3</v>
      </c>
      <c r="D395" s="8">
        <f t="shared" si="25"/>
        <v>15</v>
      </c>
      <c r="E395" s="9">
        <f t="shared" si="27"/>
        <v>5</v>
      </c>
      <c r="F395" s="1" t="s">
        <v>10</v>
      </c>
      <c r="G395" s="1" t="s">
        <v>14</v>
      </c>
      <c r="H395" s="1" t="s">
        <v>15</v>
      </c>
      <c r="I395" s="1">
        <v>352780</v>
      </c>
    </row>
    <row r="396" spans="1:9" x14ac:dyDescent="0.35">
      <c r="A396" s="2">
        <v>43174</v>
      </c>
      <c r="B396" s="8">
        <f t="shared" si="24"/>
        <v>3</v>
      </c>
      <c r="C396" s="8">
        <f t="shared" si="26"/>
        <v>3</v>
      </c>
      <c r="D396" s="8">
        <f t="shared" si="25"/>
        <v>15</v>
      </c>
      <c r="E396" s="9">
        <f t="shared" si="27"/>
        <v>5</v>
      </c>
      <c r="F396" s="1" t="s">
        <v>9</v>
      </c>
      <c r="G396" s="1" t="s">
        <v>14</v>
      </c>
      <c r="H396" s="1" t="s">
        <v>15</v>
      </c>
      <c r="I396" s="1">
        <v>347344</v>
      </c>
    </row>
    <row r="397" spans="1:9" x14ac:dyDescent="0.35">
      <c r="A397" s="2">
        <v>43174</v>
      </c>
      <c r="B397" s="8">
        <f t="shared" si="24"/>
        <v>3</v>
      </c>
      <c r="C397" s="8">
        <f t="shared" si="26"/>
        <v>3</v>
      </c>
      <c r="D397" s="8">
        <f t="shared" si="25"/>
        <v>15</v>
      </c>
      <c r="E397" s="9">
        <f t="shared" si="27"/>
        <v>5</v>
      </c>
      <c r="F397" s="1" t="s">
        <v>13</v>
      </c>
      <c r="G397" s="1" t="s">
        <v>14</v>
      </c>
      <c r="H397" s="1" t="s">
        <v>15</v>
      </c>
      <c r="I397" s="1">
        <v>1429</v>
      </c>
    </row>
    <row r="398" spans="1:9" x14ac:dyDescent="0.35">
      <c r="A398" s="2">
        <v>43174</v>
      </c>
      <c r="B398" s="8">
        <f t="shared" si="24"/>
        <v>3</v>
      </c>
      <c r="C398" s="8">
        <f t="shared" si="26"/>
        <v>3</v>
      </c>
      <c r="D398" s="8">
        <f t="shared" si="25"/>
        <v>15</v>
      </c>
      <c r="E398" s="9">
        <f t="shared" si="27"/>
        <v>5</v>
      </c>
      <c r="F398" s="1" t="s">
        <v>5</v>
      </c>
      <c r="G398" s="1" t="s">
        <v>17</v>
      </c>
      <c r="H398" s="1" t="s">
        <v>18</v>
      </c>
      <c r="I398" s="1">
        <v>601471</v>
      </c>
    </row>
    <row r="399" spans="1:9" x14ac:dyDescent="0.35">
      <c r="A399" s="2">
        <v>43174</v>
      </c>
      <c r="B399" s="8">
        <f t="shared" si="24"/>
        <v>3</v>
      </c>
      <c r="C399" s="8">
        <f t="shared" si="26"/>
        <v>3</v>
      </c>
      <c r="D399" s="8">
        <f t="shared" si="25"/>
        <v>15</v>
      </c>
      <c r="E399" s="9">
        <f t="shared" si="27"/>
        <v>5</v>
      </c>
      <c r="F399" s="1" t="s">
        <v>8</v>
      </c>
      <c r="G399" s="1" t="s">
        <v>17</v>
      </c>
      <c r="H399" s="1" t="s">
        <v>18</v>
      </c>
      <c r="I399" s="1">
        <v>592719</v>
      </c>
    </row>
    <row r="400" spans="1:9" x14ac:dyDescent="0.35">
      <c r="A400" s="2">
        <v>43174</v>
      </c>
      <c r="B400" s="8">
        <f t="shared" si="24"/>
        <v>3</v>
      </c>
      <c r="C400" s="8">
        <f t="shared" si="26"/>
        <v>3</v>
      </c>
      <c r="D400" s="8">
        <f t="shared" si="25"/>
        <v>15</v>
      </c>
      <c r="E400" s="9">
        <f t="shared" si="27"/>
        <v>5</v>
      </c>
      <c r="F400" s="1" t="s">
        <v>9</v>
      </c>
      <c r="G400" s="1" t="s">
        <v>17</v>
      </c>
      <c r="H400" s="1" t="s">
        <v>18</v>
      </c>
      <c r="I400" s="1">
        <v>360398</v>
      </c>
    </row>
    <row r="401" spans="1:9" x14ac:dyDescent="0.35">
      <c r="A401" s="2">
        <v>43174</v>
      </c>
      <c r="B401" s="8">
        <f t="shared" si="24"/>
        <v>3</v>
      </c>
      <c r="C401" s="8">
        <f t="shared" si="26"/>
        <v>3</v>
      </c>
      <c r="D401" s="8">
        <f t="shared" si="25"/>
        <v>15</v>
      </c>
      <c r="E401" s="9">
        <f t="shared" si="27"/>
        <v>5</v>
      </c>
      <c r="F401" s="1" t="s">
        <v>10</v>
      </c>
      <c r="G401" s="1" t="s">
        <v>17</v>
      </c>
      <c r="H401" s="1" t="s">
        <v>18</v>
      </c>
      <c r="I401" s="1">
        <v>241073</v>
      </c>
    </row>
    <row r="402" spans="1:9" x14ac:dyDescent="0.35">
      <c r="A402" s="2">
        <v>43174</v>
      </c>
      <c r="B402" s="8">
        <f t="shared" si="24"/>
        <v>3</v>
      </c>
      <c r="C402" s="8">
        <f t="shared" si="26"/>
        <v>3</v>
      </c>
      <c r="D402" s="8">
        <f t="shared" si="25"/>
        <v>15</v>
      </c>
      <c r="E402" s="9">
        <f t="shared" si="27"/>
        <v>5</v>
      </c>
      <c r="F402" s="1" t="s">
        <v>13</v>
      </c>
      <c r="G402" s="1" t="s">
        <v>17</v>
      </c>
      <c r="H402" s="1" t="s">
        <v>18</v>
      </c>
      <c r="I402" s="1">
        <v>1934</v>
      </c>
    </row>
    <row r="403" spans="1:9" x14ac:dyDescent="0.35">
      <c r="A403" s="2">
        <v>43174</v>
      </c>
      <c r="B403" s="8">
        <f t="shared" si="24"/>
        <v>3</v>
      </c>
      <c r="C403" s="8">
        <f t="shared" si="26"/>
        <v>3</v>
      </c>
      <c r="D403" s="8">
        <f t="shared" si="25"/>
        <v>15</v>
      </c>
      <c r="E403" s="9">
        <f t="shared" si="27"/>
        <v>5</v>
      </c>
      <c r="F403" s="1" t="s">
        <v>8</v>
      </c>
      <c r="G403" s="1" t="s">
        <v>23</v>
      </c>
      <c r="H403" s="1" t="s">
        <v>18</v>
      </c>
      <c r="I403" s="1">
        <v>441799</v>
      </c>
    </row>
    <row r="404" spans="1:9" x14ac:dyDescent="0.35">
      <c r="A404" s="2">
        <v>43174</v>
      </c>
      <c r="B404" s="8">
        <f t="shared" si="24"/>
        <v>3</v>
      </c>
      <c r="C404" s="8">
        <f t="shared" si="26"/>
        <v>3</v>
      </c>
      <c r="D404" s="8">
        <f t="shared" si="25"/>
        <v>15</v>
      </c>
      <c r="E404" s="9">
        <f t="shared" si="27"/>
        <v>5</v>
      </c>
      <c r="F404" s="1" t="s">
        <v>5</v>
      </c>
      <c r="G404" s="1" t="s">
        <v>23</v>
      </c>
      <c r="H404" s="1" t="s">
        <v>18</v>
      </c>
      <c r="I404" s="1">
        <v>441799</v>
      </c>
    </row>
    <row r="405" spans="1:9" x14ac:dyDescent="0.35">
      <c r="A405" s="2">
        <v>43174</v>
      </c>
      <c r="B405" s="8">
        <f t="shared" si="24"/>
        <v>3</v>
      </c>
      <c r="C405" s="8">
        <f t="shared" si="26"/>
        <v>3</v>
      </c>
      <c r="D405" s="8">
        <f t="shared" si="25"/>
        <v>15</v>
      </c>
      <c r="E405" s="9">
        <f t="shared" si="27"/>
        <v>5</v>
      </c>
      <c r="F405" s="1" t="s">
        <v>10</v>
      </c>
      <c r="G405" s="1" t="s">
        <v>23</v>
      </c>
      <c r="H405" s="1" t="s">
        <v>18</v>
      </c>
      <c r="I405" s="1">
        <v>226726</v>
      </c>
    </row>
    <row r="406" spans="1:9" x14ac:dyDescent="0.35">
      <c r="A406" s="2">
        <v>43174</v>
      </c>
      <c r="B406" s="8">
        <f t="shared" si="24"/>
        <v>3</v>
      </c>
      <c r="C406" s="8">
        <f t="shared" si="26"/>
        <v>3</v>
      </c>
      <c r="D406" s="8">
        <f t="shared" si="25"/>
        <v>15</v>
      </c>
      <c r="E406" s="9">
        <f t="shared" si="27"/>
        <v>5</v>
      </c>
      <c r="F406" s="1" t="s">
        <v>9</v>
      </c>
      <c r="G406" s="1" t="s">
        <v>23</v>
      </c>
      <c r="H406" s="1" t="s">
        <v>18</v>
      </c>
      <c r="I406" s="1">
        <v>215074</v>
      </c>
    </row>
    <row r="407" spans="1:9" x14ac:dyDescent="0.35">
      <c r="A407" s="2">
        <v>43174</v>
      </c>
      <c r="B407" s="8">
        <f t="shared" si="24"/>
        <v>3</v>
      </c>
      <c r="C407" s="8">
        <f t="shared" si="26"/>
        <v>3</v>
      </c>
      <c r="D407" s="8">
        <f t="shared" si="25"/>
        <v>15</v>
      </c>
      <c r="E407" s="9">
        <f t="shared" si="27"/>
        <v>5</v>
      </c>
      <c r="F407" s="1" t="s">
        <v>13</v>
      </c>
      <c r="G407" s="1" t="s">
        <v>23</v>
      </c>
      <c r="H407" s="1" t="s">
        <v>18</v>
      </c>
      <c r="I407" s="1">
        <v>1046</v>
      </c>
    </row>
    <row r="408" spans="1:9" x14ac:dyDescent="0.35">
      <c r="A408" s="2">
        <v>43174</v>
      </c>
      <c r="B408" s="8">
        <f t="shared" si="24"/>
        <v>3</v>
      </c>
      <c r="C408" s="8">
        <f t="shared" si="26"/>
        <v>3</v>
      </c>
      <c r="D408" s="8">
        <f t="shared" si="25"/>
        <v>15</v>
      </c>
      <c r="E408" s="9">
        <f t="shared" si="27"/>
        <v>5</v>
      </c>
      <c r="F408" s="1" t="s">
        <v>5</v>
      </c>
      <c r="G408" s="1" t="s">
        <v>24</v>
      </c>
      <c r="H408" s="1" t="s">
        <v>25</v>
      </c>
      <c r="I408" s="1">
        <v>983061</v>
      </c>
    </row>
    <row r="409" spans="1:9" x14ac:dyDescent="0.35">
      <c r="A409" s="2">
        <v>43174</v>
      </c>
      <c r="B409" s="8">
        <f t="shared" si="24"/>
        <v>3</v>
      </c>
      <c r="C409" s="8">
        <f t="shared" si="26"/>
        <v>3</v>
      </c>
      <c r="D409" s="8">
        <f t="shared" si="25"/>
        <v>15</v>
      </c>
      <c r="E409" s="9">
        <f t="shared" si="27"/>
        <v>5</v>
      </c>
      <c r="F409" s="1" t="s">
        <v>8</v>
      </c>
      <c r="G409" s="1" t="s">
        <v>24</v>
      </c>
      <c r="H409" s="1" t="s">
        <v>25</v>
      </c>
      <c r="I409" s="1">
        <v>970922</v>
      </c>
    </row>
    <row r="410" spans="1:9" x14ac:dyDescent="0.35">
      <c r="A410" s="2">
        <v>43174</v>
      </c>
      <c r="B410" s="8">
        <f t="shared" si="24"/>
        <v>3</v>
      </c>
      <c r="C410" s="8">
        <f t="shared" si="26"/>
        <v>3</v>
      </c>
      <c r="D410" s="8">
        <f t="shared" si="25"/>
        <v>15</v>
      </c>
      <c r="E410" s="9">
        <f t="shared" si="27"/>
        <v>5</v>
      </c>
      <c r="F410" s="1" t="s">
        <v>9</v>
      </c>
      <c r="G410" s="1" t="s">
        <v>24</v>
      </c>
      <c r="H410" s="1" t="s">
        <v>25</v>
      </c>
      <c r="I410" s="1">
        <v>736736</v>
      </c>
    </row>
    <row r="411" spans="1:9" x14ac:dyDescent="0.35">
      <c r="A411" s="2">
        <v>43174</v>
      </c>
      <c r="B411" s="8">
        <f t="shared" si="24"/>
        <v>3</v>
      </c>
      <c r="C411" s="8">
        <f t="shared" si="26"/>
        <v>3</v>
      </c>
      <c r="D411" s="8">
        <f t="shared" si="25"/>
        <v>15</v>
      </c>
      <c r="E411" s="9">
        <f t="shared" si="27"/>
        <v>5</v>
      </c>
      <c r="F411" s="1" t="s">
        <v>10</v>
      </c>
      <c r="G411" s="1" t="s">
        <v>24</v>
      </c>
      <c r="H411" s="1" t="s">
        <v>25</v>
      </c>
      <c r="I411" s="1">
        <v>246325</v>
      </c>
    </row>
    <row r="412" spans="1:9" x14ac:dyDescent="0.35">
      <c r="A412" s="2">
        <v>43174</v>
      </c>
      <c r="B412" s="8">
        <f t="shared" si="24"/>
        <v>3</v>
      </c>
      <c r="C412" s="8">
        <f t="shared" si="26"/>
        <v>3</v>
      </c>
      <c r="D412" s="8">
        <f t="shared" si="25"/>
        <v>15</v>
      </c>
      <c r="E412" s="9">
        <f t="shared" si="27"/>
        <v>5</v>
      </c>
      <c r="F412" s="1" t="s">
        <v>5</v>
      </c>
      <c r="G412" s="1" t="s">
        <v>26</v>
      </c>
      <c r="H412" s="1" t="s">
        <v>25</v>
      </c>
      <c r="I412" s="1">
        <v>695615</v>
      </c>
    </row>
    <row r="413" spans="1:9" x14ac:dyDescent="0.35">
      <c r="A413" s="2">
        <v>43174</v>
      </c>
      <c r="B413" s="8">
        <f t="shared" si="24"/>
        <v>3</v>
      </c>
      <c r="C413" s="8">
        <f t="shared" si="26"/>
        <v>3</v>
      </c>
      <c r="D413" s="8">
        <f t="shared" si="25"/>
        <v>15</v>
      </c>
      <c r="E413" s="9">
        <f t="shared" si="27"/>
        <v>5</v>
      </c>
      <c r="F413" s="1" t="s">
        <v>8</v>
      </c>
      <c r="G413" s="1" t="s">
        <v>26</v>
      </c>
      <c r="H413" s="1" t="s">
        <v>25</v>
      </c>
      <c r="I413" s="1">
        <v>680132</v>
      </c>
    </row>
    <row r="414" spans="1:9" x14ac:dyDescent="0.35">
      <c r="A414" s="2">
        <v>43174</v>
      </c>
      <c r="B414" s="8">
        <f t="shared" si="24"/>
        <v>3</v>
      </c>
      <c r="C414" s="8">
        <f t="shared" si="26"/>
        <v>3</v>
      </c>
      <c r="D414" s="8">
        <f t="shared" si="25"/>
        <v>15</v>
      </c>
      <c r="E414" s="9">
        <f t="shared" si="27"/>
        <v>5</v>
      </c>
      <c r="F414" s="1" t="s">
        <v>10</v>
      </c>
      <c r="G414" s="1" t="s">
        <v>26</v>
      </c>
      <c r="H414" s="1" t="s">
        <v>25</v>
      </c>
      <c r="I414" s="1">
        <v>369175</v>
      </c>
    </row>
    <row r="415" spans="1:9" x14ac:dyDescent="0.35">
      <c r="A415" s="2">
        <v>43174</v>
      </c>
      <c r="B415" s="8">
        <f t="shared" si="24"/>
        <v>3</v>
      </c>
      <c r="C415" s="8">
        <f t="shared" si="26"/>
        <v>3</v>
      </c>
      <c r="D415" s="8">
        <f t="shared" si="25"/>
        <v>15</v>
      </c>
      <c r="E415" s="9">
        <f t="shared" si="27"/>
        <v>5</v>
      </c>
      <c r="F415" s="1" t="s">
        <v>9</v>
      </c>
      <c r="G415" s="1" t="s">
        <v>26</v>
      </c>
      <c r="H415" s="1" t="s">
        <v>25</v>
      </c>
      <c r="I415" s="1">
        <v>326440</v>
      </c>
    </row>
    <row r="416" spans="1:9" x14ac:dyDescent="0.35">
      <c r="A416" s="2">
        <v>43174</v>
      </c>
      <c r="B416" s="8">
        <f t="shared" si="24"/>
        <v>3</v>
      </c>
      <c r="C416" s="8">
        <f t="shared" si="26"/>
        <v>3</v>
      </c>
      <c r="D416" s="8">
        <f t="shared" si="25"/>
        <v>15</v>
      </c>
      <c r="E416" s="9">
        <f t="shared" si="27"/>
        <v>5</v>
      </c>
      <c r="F416" s="1" t="s">
        <v>5</v>
      </c>
      <c r="G416" s="1" t="s">
        <v>27</v>
      </c>
      <c r="H416" s="1" t="s">
        <v>28</v>
      </c>
      <c r="I416" s="1">
        <v>469507</v>
      </c>
    </row>
    <row r="417" spans="1:9" x14ac:dyDescent="0.35">
      <c r="A417" s="2">
        <v>43174</v>
      </c>
      <c r="B417" s="8">
        <f t="shared" si="24"/>
        <v>3</v>
      </c>
      <c r="C417" s="8">
        <f t="shared" si="26"/>
        <v>3</v>
      </c>
      <c r="D417" s="8">
        <f t="shared" si="25"/>
        <v>15</v>
      </c>
      <c r="E417" s="9">
        <f t="shared" si="27"/>
        <v>5</v>
      </c>
      <c r="F417" s="1" t="s">
        <v>8</v>
      </c>
      <c r="G417" s="1" t="s">
        <v>27</v>
      </c>
      <c r="H417" s="1" t="s">
        <v>28</v>
      </c>
      <c r="I417" s="1">
        <v>465494</v>
      </c>
    </row>
    <row r="418" spans="1:9" x14ac:dyDescent="0.35">
      <c r="A418" s="2">
        <v>43174</v>
      </c>
      <c r="B418" s="8">
        <f t="shared" si="24"/>
        <v>3</v>
      </c>
      <c r="C418" s="8">
        <f t="shared" si="26"/>
        <v>3</v>
      </c>
      <c r="D418" s="8">
        <f t="shared" si="25"/>
        <v>15</v>
      </c>
      <c r="E418" s="9">
        <f t="shared" si="27"/>
        <v>5</v>
      </c>
      <c r="F418" s="1" t="s">
        <v>9</v>
      </c>
      <c r="G418" s="1" t="s">
        <v>27</v>
      </c>
      <c r="H418" s="1" t="s">
        <v>28</v>
      </c>
      <c r="I418" s="1">
        <v>319137</v>
      </c>
    </row>
    <row r="419" spans="1:9" x14ac:dyDescent="0.35">
      <c r="A419" s="2">
        <v>43174</v>
      </c>
      <c r="B419" s="8">
        <f t="shared" si="24"/>
        <v>3</v>
      </c>
      <c r="C419" s="8">
        <f t="shared" si="26"/>
        <v>3</v>
      </c>
      <c r="D419" s="8">
        <f t="shared" si="25"/>
        <v>15</v>
      </c>
      <c r="E419" s="9">
        <f t="shared" si="27"/>
        <v>5</v>
      </c>
      <c r="F419" s="1" t="s">
        <v>10</v>
      </c>
      <c r="G419" s="1" t="s">
        <v>27</v>
      </c>
      <c r="H419" s="1" t="s">
        <v>28</v>
      </c>
      <c r="I419" s="1">
        <v>150371</v>
      </c>
    </row>
    <row r="420" spans="1:9" x14ac:dyDescent="0.35">
      <c r="A420" s="2">
        <v>43174</v>
      </c>
      <c r="B420" s="8">
        <f t="shared" si="24"/>
        <v>3</v>
      </c>
      <c r="C420" s="8">
        <f t="shared" si="26"/>
        <v>3</v>
      </c>
      <c r="D420" s="8">
        <f t="shared" si="25"/>
        <v>15</v>
      </c>
      <c r="E420" s="9">
        <f t="shared" si="27"/>
        <v>5</v>
      </c>
      <c r="F420" s="1" t="s">
        <v>11</v>
      </c>
      <c r="G420" s="1" t="s">
        <v>27</v>
      </c>
      <c r="H420" s="1" t="s">
        <v>28</v>
      </c>
      <c r="I420" s="1">
        <v>36661</v>
      </c>
    </row>
    <row r="421" spans="1:9" x14ac:dyDescent="0.35">
      <c r="A421" s="2">
        <v>43174</v>
      </c>
      <c r="B421" s="8">
        <f t="shared" si="24"/>
        <v>3</v>
      </c>
      <c r="C421" s="8">
        <f t="shared" si="26"/>
        <v>3</v>
      </c>
      <c r="D421" s="8">
        <f t="shared" si="25"/>
        <v>15</v>
      </c>
      <c r="E421" s="9">
        <f t="shared" si="27"/>
        <v>5</v>
      </c>
      <c r="F421" s="1" t="s">
        <v>12</v>
      </c>
      <c r="G421" s="1" t="s">
        <v>27</v>
      </c>
      <c r="H421" s="1" t="s">
        <v>28</v>
      </c>
      <c r="I421" s="1">
        <v>8725</v>
      </c>
    </row>
    <row r="422" spans="1:9" x14ac:dyDescent="0.35">
      <c r="A422" s="2">
        <v>43174</v>
      </c>
      <c r="B422" s="8">
        <f t="shared" si="24"/>
        <v>3</v>
      </c>
      <c r="C422" s="8">
        <f t="shared" si="26"/>
        <v>3</v>
      </c>
      <c r="D422" s="8">
        <f t="shared" si="25"/>
        <v>15</v>
      </c>
      <c r="E422" s="9">
        <f t="shared" si="27"/>
        <v>5</v>
      </c>
      <c r="F422" s="1" t="s">
        <v>13</v>
      </c>
      <c r="G422" s="1" t="s">
        <v>27</v>
      </c>
      <c r="H422" s="1" t="s">
        <v>28</v>
      </c>
      <c r="I422" s="1">
        <v>1421</v>
      </c>
    </row>
    <row r="423" spans="1:9" x14ac:dyDescent="0.35">
      <c r="A423" s="2">
        <v>43175</v>
      </c>
      <c r="B423" s="8">
        <f t="shared" si="24"/>
        <v>3</v>
      </c>
      <c r="C423" s="8">
        <f t="shared" si="26"/>
        <v>3</v>
      </c>
      <c r="D423" s="8">
        <f t="shared" si="25"/>
        <v>16</v>
      </c>
      <c r="E423" s="9">
        <f t="shared" si="27"/>
        <v>6</v>
      </c>
      <c r="F423" s="1" t="s">
        <v>5</v>
      </c>
      <c r="G423" s="1" t="s">
        <v>14</v>
      </c>
      <c r="H423" s="1" t="s">
        <v>15</v>
      </c>
      <c r="I423" s="1">
        <v>679298</v>
      </c>
    </row>
    <row r="424" spans="1:9" x14ac:dyDescent="0.35">
      <c r="A424" s="2">
        <v>43175</v>
      </c>
      <c r="B424" s="8">
        <f t="shared" si="24"/>
        <v>3</v>
      </c>
      <c r="C424" s="8">
        <f t="shared" si="26"/>
        <v>3</v>
      </c>
      <c r="D424" s="8">
        <f t="shared" si="25"/>
        <v>16</v>
      </c>
      <c r="E424" s="9">
        <f t="shared" si="27"/>
        <v>6</v>
      </c>
      <c r="F424" s="1" t="s">
        <v>8</v>
      </c>
      <c r="G424" s="1" t="s">
        <v>14</v>
      </c>
      <c r="H424" s="1" t="s">
        <v>15</v>
      </c>
      <c r="I424" s="1">
        <v>665687</v>
      </c>
    </row>
    <row r="425" spans="1:9" x14ac:dyDescent="0.35">
      <c r="A425" s="2">
        <v>43175</v>
      </c>
      <c r="B425" s="8">
        <f t="shared" si="24"/>
        <v>3</v>
      </c>
      <c r="C425" s="8">
        <f t="shared" si="26"/>
        <v>3</v>
      </c>
      <c r="D425" s="8">
        <f t="shared" si="25"/>
        <v>16</v>
      </c>
      <c r="E425" s="9">
        <f t="shared" si="27"/>
        <v>6</v>
      </c>
      <c r="F425" s="1" t="s">
        <v>10</v>
      </c>
      <c r="G425" s="1" t="s">
        <v>14</v>
      </c>
      <c r="H425" s="1" t="s">
        <v>15</v>
      </c>
      <c r="I425" s="1">
        <v>354007</v>
      </c>
    </row>
    <row r="426" spans="1:9" x14ac:dyDescent="0.35">
      <c r="A426" s="2">
        <v>43175</v>
      </c>
      <c r="B426" s="8">
        <f t="shared" si="24"/>
        <v>3</v>
      </c>
      <c r="C426" s="8">
        <f t="shared" si="26"/>
        <v>3</v>
      </c>
      <c r="D426" s="8">
        <f t="shared" si="25"/>
        <v>16</v>
      </c>
      <c r="E426" s="9">
        <f t="shared" si="27"/>
        <v>6</v>
      </c>
      <c r="F426" s="1" t="s">
        <v>9</v>
      </c>
      <c r="G426" s="1" t="s">
        <v>14</v>
      </c>
      <c r="H426" s="1" t="s">
        <v>15</v>
      </c>
      <c r="I426" s="1">
        <v>325291</v>
      </c>
    </row>
    <row r="427" spans="1:9" x14ac:dyDescent="0.35">
      <c r="A427" s="2">
        <v>43175</v>
      </c>
      <c r="B427" s="8">
        <f t="shared" si="24"/>
        <v>3</v>
      </c>
      <c r="C427" s="8">
        <f t="shared" si="26"/>
        <v>3</v>
      </c>
      <c r="D427" s="8">
        <f t="shared" si="25"/>
        <v>16</v>
      </c>
      <c r="E427" s="9">
        <f t="shared" si="27"/>
        <v>6</v>
      </c>
      <c r="F427" s="1" t="s">
        <v>13</v>
      </c>
      <c r="G427" s="1" t="s">
        <v>14</v>
      </c>
      <c r="H427" s="1" t="s">
        <v>15</v>
      </c>
      <c r="I427" s="1">
        <v>1325</v>
      </c>
    </row>
    <row r="428" spans="1:9" x14ac:dyDescent="0.35">
      <c r="A428" s="2">
        <v>43175</v>
      </c>
      <c r="B428" s="8">
        <f t="shared" si="24"/>
        <v>3</v>
      </c>
      <c r="C428" s="8">
        <f t="shared" si="26"/>
        <v>3</v>
      </c>
      <c r="D428" s="8">
        <f t="shared" si="25"/>
        <v>16</v>
      </c>
      <c r="E428" s="9">
        <f t="shared" si="27"/>
        <v>6</v>
      </c>
      <c r="F428" s="1" t="s">
        <v>5</v>
      </c>
      <c r="G428" s="1" t="s">
        <v>17</v>
      </c>
      <c r="H428" s="1" t="s">
        <v>18</v>
      </c>
      <c r="I428" s="1">
        <v>630978</v>
      </c>
    </row>
    <row r="429" spans="1:9" x14ac:dyDescent="0.35">
      <c r="A429" s="2">
        <v>43175</v>
      </c>
      <c r="B429" s="8">
        <f t="shared" si="24"/>
        <v>3</v>
      </c>
      <c r="C429" s="8">
        <f t="shared" si="26"/>
        <v>3</v>
      </c>
      <c r="D429" s="8">
        <f t="shared" si="25"/>
        <v>16</v>
      </c>
      <c r="E429" s="9">
        <f t="shared" si="27"/>
        <v>6</v>
      </c>
      <c r="F429" s="1" t="s">
        <v>8</v>
      </c>
      <c r="G429" s="1" t="s">
        <v>17</v>
      </c>
      <c r="H429" s="1" t="s">
        <v>18</v>
      </c>
      <c r="I429" s="1">
        <v>618836</v>
      </c>
    </row>
    <row r="430" spans="1:9" x14ac:dyDescent="0.35">
      <c r="A430" s="2">
        <v>43175</v>
      </c>
      <c r="B430" s="8">
        <f t="shared" si="24"/>
        <v>3</v>
      </c>
      <c r="C430" s="8">
        <f t="shared" si="26"/>
        <v>3</v>
      </c>
      <c r="D430" s="8">
        <f t="shared" si="25"/>
        <v>16</v>
      </c>
      <c r="E430" s="9">
        <f t="shared" si="27"/>
        <v>6</v>
      </c>
      <c r="F430" s="1" t="s">
        <v>9</v>
      </c>
      <c r="G430" s="1" t="s">
        <v>17</v>
      </c>
      <c r="H430" s="1" t="s">
        <v>18</v>
      </c>
      <c r="I430" s="1">
        <v>351769</v>
      </c>
    </row>
    <row r="431" spans="1:9" x14ac:dyDescent="0.35">
      <c r="A431" s="2">
        <v>43175</v>
      </c>
      <c r="B431" s="8">
        <f t="shared" si="24"/>
        <v>3</v>
      </c>
      <c r="C431" s="8">
        <f t="shared" si="26"/>
        <v>3</v>
      </c>
      <c r="D431" s="8">
        <f t="shared" si="25"/>
        <v>16</v>
      </c>
      <c r="E431" s="9">
        <f t="shared" si="27"/>
        <v>6</v>
      </c>
      <c r="F431" s="1" t="s">
        <v>10</v>
      </c>
      <c r="G431" s="1" t="s">
        <v>17</v>
      </c>
      <c r="H431" s="1" t="s">
        <v>18</v>
      </c>
      <c r="I431" s="1">
        <v>279209</v>
      </c>
    </row>
    <row r="432" spans="1:9" x14ac:dyDescent="0.35">
      <c r="A432" s="2">
        <v>43175</v>
      </c>
      <c r="B432" s="8">
        <f t="shared" si="24"/>
        <v>3</v>
      </c>
      <c r="C432" s="8">
        <f t="shared" si="26"/>
        <v>3</v>
      </c>
      <c r="D432" s="8">
        <f t="shared" si="25"/>
        <v>16</v>
      </c>
      <c r="E432" s="9">
        <f t="shared" si="27"/>
        <v>6</v>
      </c>
      <c r="F432" s="1" t="s">
        <v>13</v>
      </c>
      <c r="G432" s="1" t="s">
        <v>17</v>
      </c>
      <c r="H432" s="1" t="s">
        <v>18</v>
      </c>
      <c r="I432" s="1">
        <v>2004</v>
      </c>
    </row>
    <row r="433" spans="1:9" x14ac:dyDescent="0.35">
      <c r="A433" s="2">
        <v>43175</v>
      </c>
      <c r="B433" s="8">
        <f t="shared" si="24"/>
        <v>3</v>
      </c>
      <c r="C433" s="8">
        <f t="shared" si="26"/>
        <v>3</v>
      </c>
      <c r="D433" s="8">
        <f t="shared" si="25"/>
        <v>16</v>
      </c>
      <c r="E433" s="9">
        <f t="shared" si="27"/>
        <v>6</v>
      </c>
      <c r="F433" s="1" t="s">
        <v>5</v>
      </c>
      <c r="G433" s="1" t="s">
        <v>23</v>
      </c>
      <c r="H433" s="1" t="s">
        <v>18</v>
      </c>
      <c r="I433" s="1">
        <v>461565</v>
      </c>
    </row>
    <row r="434" spans="1:9" x14ac:dyDescent="0.35">
      <c r="A434" s="2">
        <v>43175</v>
      </c>
      <c r="B434" s="8">
        <f t="shared" si="24"/>
        <v>3</v>
      </c>
      <c r="C434" s="8">
        <f t="shared" si="26"/>
        <v>3</v>
      </c>
      <c r="D434" s="8">
        <f t="shared" si="25"/>
        <v>16</v>
      </c>
      <c r="E434" s="9">
        <f t="shared" si="27"/>
        <v>6</v>
      </c>
      <c r="F434" s="1" t="s">
        <v>8</v>
      </c>
      <c r="G434" s="1" t="s">
        <v>23</v>
      </c>
      <c r="H434" s="1" t="s">
        <v>18</v>
      </c>
      <c r="I434" s="1">
        <v>450536</v>
      </c>
    </row>
    <row r="435" spans="1:9" x14ac:dyDescent="0.35">
      <c r="A435" s="2">
        <v>43175</v>
      </c>
      <c r="B435" s="8">
        <f t="shared" si="24"/>
        <v>3</v>
      </c>
      <c r="C435" s="8">
        <f t="shared" si="26"/>
        <v>3</v>
      </c>
      <c r="D435" s="8">
        <f t="shared" si="25"/>
        <v>16</v>
      </c>
      <c r="E435" s="9">
        <f t="shared" si="27"/>
        <v>6</v>
      </c>
      <c r="F435" s="1" t="s">
        <v>10</v>
      </c>
      <c r="G435" s="1" t="s">
        <v>23</v>
      </c>
      <c r="H435" s="1" t="s">
        <v>18</v>
      </c>
      <c r="I435" s="1">
        <v>232015</v>
      </c>
    </row>
    <row r="436" spans="1:9" x14ac:dyDescent="0.35">
      <c r="A436" s="2">
        <v>43175</v>
      </c>
      <c r="B436" s="8">
        <f t="shared" si="24"/>
        <v>3</v>
      </c>
      <c r="C436" s="8">
        <f t="shared" si="26"/>
        <v>3</v>
      </c>
      <c r="D436" s="8">
        <f t="shared" si="25"/>
        <v>16</v>
      </c>
      <c r="E436" s="9">
        <f t="shared" si="27"/>
        <v>6</v>
      </c>
      <c r="F436" s="1" t="s">
        <v>9</v>
      </c>
      <c r="G436" s="1" t="s">
        <v>23</v>
      </c>
      <c r="H436" s="1" t="s">
        <v>18</v>
      </c>
      <c r="I436" s="1">
        <v>229551</v>
      </c>
    </row>
    <row r="437" spans="1:9" x14ac:dyDescent="0.35">
      <c r="A437" s="2">
        <v>43175</v>
      </c>
      <c r="B437" s="8">
        <f t="shared" si="24"/>
        <v>3</v>
      </c>
      <c r="C437" s="8">
        <f t="shared" si="26"/>
        <v>3</v>
      </c>
      <c r="D437" s="8">
        <f t="shared" si="25"/>
        <v>16</v>
      </c>
      <c r="E437" s="9">
        <f t="shared" si="27"/>
        <v>6</v>
      </c>
      <c r="F437" s="1" t="s">
        <v>13</v>
      </c>
      <c r="G437" s="1" t="s">
        <v>23</v>
      </c>
      <c r="H437" s="1" t="s">
        <v>18</v>
      </c>
      <c r="I437" s="1">
        <v>1110</v>
      </c>
    </row>
    <row r="438" spans="1:9" x14ac:dyDescent="0.35">
      <c r="A438" s="2">
        <v>43175</v>
      </c>
      <c r="B438" s="8">
        <f t="shared" si="24"/>
        <v>3</v>
      </c>
      <c r="C438" s="8">
        <f t="shared" si="26"/>
        <v>3</v>
      </c>
      <c r="D438" s="8">
        <f t="shared" si="25"/>
        <v>16</v>
      </c>
      <c r="E438" s="9">
        <f t="shared" si="27"/>
        <v>6</v>
      </c>
      <c r="F438" s="1" t="s">
        <v>5</v>
      </c>
      <c r="G438" s="1" t="s">
        <v>24</v>
      </c>
      <c r="H438" s="1" t="s">
        <v>25</v>
      </c>
      <c r="I438" s="1">
        <v>913353</v>
      </c>
    </row>
    <row r="439" spans="1:9" x14ac:dyDescent="0.35">
      <c r="A439" s="2">
        <v>43175</v>
      </c>
      <c r="B439" s="8">
        <f t="shared" si="24"/>
        <v>3</v>
      </c>
      <c r="C439" s="8">
        <f t="shared" si="26"/>
        <v>3</v>
      </c>
      <c r="D439" s="8">
        <f t="shared" si="25"/>
        <v>16</v>
      </c>
      <c r="E439" s="9">
        <f t="shared" si="27"/>
        <v>6</v>
      </c>
      <c r="F439" s="1" t="s">
        <v>8</v>
      </c>
      <c r="G439" s="1" t="s">
        <v>24</v>
      </c>
      <c r="H439" s="1" t="s">
        <v>25</v>
      </c>
      <c r="I439" s="1">
        <v>892098</v>
      </c>
    </row>
    <row r="440" spans="1:9" x14ac:dyDescent="0.35">
      <c r="A440" s="2">
        <v>43175</v>
      </c>
      <c r="B440" s="8">
        <f t="shared" si="24"/>
        <v>3</v>
      </c>
      <c r="C440" s="8">
        <f t="shared" si="26"/>
        <v>3</v>
      </c>
      <c r="D440" s="8">
        <f t="shared" si="25"/>
        <v>16</v>
      </c>
      <c r="E440" s="9">
        <f t="shared" si="27"/>
        <v>6</v>
      </c>
      <c r="F440" s="1" t="s">
        <v>9</v>
      </c>
      <c r="G440" s="1" t="s">
        <v>24</v>
      </c>
      <c r="H440" s="1" t="s">
        <v>25</v>
      </c>
      <c r="I440" s="1">
        <v>655933</v>
      </c>
    </row>
    <row r="441" spans="1:9" x14ac:dyDescent="0.35">
      <c r="A441" s="2">
        <v>43175</v>
      </c>
      <c r="B441" s="8">
        <f t="shared" si="24"/>
        <v>3</v>
      </c>
      <c r="C441" s="8">
        <f t="shared" si="26"/>
        <v>3</v>
      </c>
      <c r="D441" s="8">
        <f t="shared" si="25"/>
        <v>16</v>
      </c>
      <c r="E441" s="9">
        <f t="shared" si="27"/>
        <v>6</v>
      </c>
      <c r="F441" s="1" t="s">
        <v>10</v>
      </c>
      <c r="G441" s="1" t="s">
        <v>24</v>
      </c>
      <c r="H441" s="1" t="s">
        <v>25</v>
      </c>
      <c r="I441" s="1">
        <v>257420</v>
      </c>
    </row>
    <row r="442" spans="1:9" x14ac:dyDescent="0.35">
      <c r="A442" s="2">
        <v>43175</v>
      </c>
      <c r="B442" s="8">
        <f t="shared" si="24"/>
        <v>3</v>
      </c>
      <c r="C442" s="8">
        <f t="shared" si="26"/>
        <v>3</v>
      </c>
      <c r="D442" s="8">
        <f t="shared" si="25"/>
        <v>16</v>
      </c>
      <c r="E442" s="9">
        <f t="shared" si="27"/>
        <v>6</v>
      </c>
      <c r="F442" s="1" t="s">
        <v>5</v>
      </c>
      <c r="G442" s="1" t="s">
        <v>26</v>
      </c>
      <c r="H442" s="1" t="s">
        <v>25</v>
      </c>
      <c r="I442" s="1">
        <v>610195</v>
      </c>
    </row>
    <row r="443" spans="1:9" x14ac:dyDescent="0.35">
      <c r="A443" s="2">
        <v>43175</v>
      </c>
      <c r="B443" s="8">
        <f t="shared" si="24"/>
        <v>3</v>
      </c>
      <c r="C443" s="8">
        <f t="shared" si="26"/>
        <v>3</v>
      </c>
      <c r="D443" s="8">
        <f t="shared" si="25"/>
        <v>16</v>
      </c>
      <c r="E443" s="9">
        <f t="shared" si="27"/>
        <v>6</v>
      </c>
      <c r="F443" s="1" t="s">
        <v>8</v>
      </c>
      <c r="G443" s="1" t="s">
        <v>26</v>
      </c>
      <c r="H443" s="1" t="s">
        <v>25</v>
      </c>
      <c r="I443" s="1">
        <v>608982</v>
      </c>
    </row>
    <row r="444" spans="1:9" x14ac:dyDescent="0.35">
      <c r="A444" s="2">
        <v>43175</v>
      </c>
      <c r="B444" s="8">
        <f t="shared" si="24"/>
        <v>3</v>
      </c>
      <c r="C444" s="8">
        <f t="shared" si="26"/>
        <v>3</v>
      </c>
      <c r="D444" s="8">
        <f t="shared" si="25"/>
        <v>16</v>
      </c>
      <c r="E444" s="9">
        <f t="shared" si="27"/>
        <v>6</v>
      </c>
      <c r="F444" s="1" t="s">
        <v>10</v>
      </c>
      <c r="G444" s="1" t="s">
        <v>26</v>
      </c>
      <c r="H444" s="1" t="s">
        <v>25</v>
      </c>
      <c r="I444" s="1">
        <v>384764</v>
      </c>
    </row>
    <row r="445" spans="1:9" x14ac:dyDescent="0.35">
      <c r="A445" s="2">
        <v>43175</v>
      </c>
      <c r="B445" s="8">
        <f t="shared" si="24"/>
        <v>3</v>
      </c>
      <c r="C445" s="8">
        <f t="shared" si="26"/>
        <v>3</v>
      </c>
      <c r="D445" s="8">
        <f t="shared" si="25"/>
        <v>16</v>
      </c>
      <c r="E445" s="9">
        <f t="shared" si="27"/>
        <v>6</v>
      </c>
      <c r="F445" s="1" t="s">
        <v>9</v>
      </c>
      <c r="G445" s="1" t="s">
        <v>26</v>
      </c>
      <c r="H445" s="1" t="s">
        <v>25</v>
      </c>
      <c r="I445" s="1">
        <v>225431</v>
      </c>
    </row>
    <row r="446" spans="1:9" x14ac:dyDescent="0.35">
      <c r="A446" s="2">
        <v>43175</v>
      </c>
      <c r="B446" s="8">
        <f t="shared" si="24"/>
        <v>3</v>
      </c>
      <c r="C446" s="8">
        <f t="shared" si="26"/>
        <v>3</v>
      </c>
      <c r="D446" s="8">
        <f t="shared" si="25"/>
        <v>16</v>
      </c>
      <c r="E446" s="9">
        <f t="shared" si="27"/>
        <v>6</v>
      </c>
      <c r="F446" s="1" t="s">
        <v>5</v>
      </c>
      <c r="G446" s="1" t="s">
        <v>27</v>
      </c>
      <c r="H446" s="1" t="s">
        <v>28</v>
      </c>
      <c r="I446" s="1">
        <v>481487</v>
      </c>
    </row>
    <row r="447" spans="1:9" x14ac:dyDescent="0.35">
      <c r="A447" s="2">
        <v>43175</v>
      </c>
      <c r="B447" s="8">
        <f t="shared" si="24"/>
        <v>3</v>
      </c>
      <c r="C447" s="8">
        <f t="shared" si="26"/>
        <v>3</v>
      </c>
      <c r="D447" s="8">
        <f t="shared" si="25"/>
        <v>16</v>
      </c>
      <c r="E447" s="9">
        <f t="shared" si="27"/>
        <v>6</v>
      </c>
      <c r="F447" s="1" t="s">
        <v>8</v>
      </c>
      <c r="G447" s="1" t="s">
        <v>27</v>
      </c>
      <c r="H447" s="1" t="s">
        <v>28</v>
      </c>
      <c r="I447" s="1">
        <v>463843</v>
      </c>
    </row>
    <row r="448" spans="1:9" x14ac:dyDescent="0.35">
      <c r="A448" s="2">
        <v>43175</v>
      </c>
      <c r="B448" s="8">
        <f t="shared" si="24"/>
        <v>3</v>
      </c>
      <c r="C448" s="8">
        <f t="shared" si="26"/>
        <v>3</v>
      </c>
      <c r="D448" s="8">
        <f t="shared" si="25"/>
        <v>16</v>
      </c>
      <c r="E448" s="9">
        <f t="shared" si="27"/>
        <v>6</v>
      </c>
      <c r="F448" s="1" t="s">
        <v>9</v>
      </c>
      <c r="G448" s="1" t="s">
        <v>27</v>
      </c>
      <c r="H448" s="1" t="s">
        <v>28</v>
      </c>
      <c r="I448" s="1">
        <v>311874</v>
      </c>
    </row>
    <row r="449" spans="1:9" x14ac:dyDescent="0.35">
      <c r="A449" s="2">
        <v>43175</v>
      </c>
      <c r="B449" s="8">
        <f t="shared" si="24"/>
        <v>3</v>
      </c>
      <c r="C449" s="8">
        <f t="shared" si="26"/>
        <v>3</v>
      </c>
      <c r="D449" s="8">
        <f t="shared" si="25"/>
        <v>16</v>
      </c>
      <c r="E449" s="9">
        <f t="shared" si="27"/>
        <v>6</v>
      </c>
      <c r="F449" s="1" t="s">
        <v>10</v>
      </c>
      <c r="G449" s="1" t="s">
        <v>27</v>
      </c>
      <c r="H449" s="1" t="s">
        <v>28</v>
      </c>
      <c r="I449" s="1">
        <v>169613</v>
      </c>
    </row>
    <row r="450" spans="1:9" x14ac:dyDescent="0.35">
      <c r="A450" s="2">
        <v>43175</v>
      </c>
      <c r="B450" s="8">
        <f t="shared" ref="B450:B513" si="28">MONTH(A450)</f>
        <v>3</v>
      </c>
      <c r="C450" s="8">
        <f t="shared" si="26"/>
        <v>3</v>
      </c>
      <c r="D450" s="8">
        <f t="shared" ref="D450:D513" si="29">DAY(A450)</f>
        <v>16</v>
      </c>
      <c r="E450" s="9">
        <f t="shared" si="27"/>
        <v>6</v>
      </c>
      <c r="F450" s="1" t="s">
        <v>11</v>
      </c>
      <c r="G450" s="1" t="s">
        <v>27</v>
      </c>
      <c r="H450" s="1" t="s">
        <v>28</v>
      </c>
      <c r="I450" s="1">
        <v>35679</v>
      </c>
    </row>
    <row r="451" spans="1:9" x14ac:dyDescent="0.35">
      <c r="A451" s="2">
        <v>43175</v>
      </c>
      <c r="B451" s="8">
        <f t="shared" si="28"/>
        <v>3</v>
      </c>
      <c r="C451" s="8">
        <f t="shared" ref="C451:C514" si="30">IF(D451&lt;=7,1,IF(D451&lt;=14,2,IF(D451&lt;=21,3,IF(D451&lt;=31,4,0))))</f>
        <v>3</v>
      </c>
      <c r="D451" s="8">
        <f t="shared" si="29"/>
        <v>16</v>
      </c>
      <c r="E451" s="9">
        <f t="shared" ref="E451:E514" si="31">WEEKDAY(A451)</f>
        <v>6</v>
      </c>
      <c r="F451" s="1" t="s">
        <v>12</v>
      </c>
      <c r="G451" s="1" t="s">
        <v>27</v>
      </c>
      <c r="H451" s="1" t="s">
        <v>28</v>
      </c>
      <c r="I451" s="1">
        <v>9173</v>
      </c>
    </row>
    <row r="452" spans="1:9" x14ac:dyDescent="0.35">
      <c r="A452" s="2">
        <v>43175</v>
      </c>
      <c r="B452" s="8">
        <f t="shared" si="28"/>
        <v>3</v>
      </c>
      <c r="C452" s="8">
        <f t="shared" si="30"/>
        <v>3</v>
      </c>
      <c r="D452" s="8">
        <f t="shared" si="29"/>
        <v>16</v>
      </c>
      <c r="E452" s="9">
        <f t="shared" si="31"/>
        <v>6</v>
      </c>
      <c r="F452" s="1" t="s">
        <v>13</v>
      </c>
      <c r="G452" s="1" t="s">
        <v>27</v>
      </c>
      <c r="H452" s="1" t="s">
        <v>28</v>
      </c>
      <c r="I452" s="1">
        <v>1373</v>
      </c>
    </row>
    <row r="453" spans="1:9" x14ac:dyDescent="0.35">
      <c r="A453" s="2">
        <v>43176</v>
      </c>
      <c r="B453" s="8">
        <f t="shared" si="28"/>
        <v>3</v>
      </c>
      <c r="C453" s="8">
        <f t="shared" si="30"/>
        <v>3</v>
      </c>
      <c r="D453" s="8">
        <f t="shared" si="29"/>
        <v>17</v>
      </c>
      <c r="E453" s="9">
        <f t="shared" si="31"/>
        <v>7</v>
      </c>
      <c r="F453" s="1" t="s">
        <v>8</v>
      </c>
      <c r="G453" s="1" t="s">
        <v>14</v>
      </c>
      <c r="H453" s="1" t="s">
        <v>15</v>
      </c>
      <c r="I453" s="1">
        <v>734130</v>
      </c>
    </row>
    <row r="454" spans="1:9" x14ac:dyDescent="0.35">
      <c r="A454" s="2">
        <v>43176</v>
      </c>
      <c r="B454" s="8">
        <f t="shared" si="28"/>
        <v>3</v>
      </c>
      <c r="C454" s="8">
        <f t="shared" si="30"/>
        <v>3</v>
      </c>
      <c r="D454" s="8">
        <f t="shared" si="29"/>
        <v>17</v>
      </c>
      <c r="E454" s="9">
        <f t="shared" si="31"/>
        <v>7</v>
      </c>
      <c r="F454" s="1" t="s">
        <v>5</v>
      </c>
      <c r="G454" s="1" t="s">
        <v>14</v>
      </c>
      <c r="H454" s="1" t="s">
        <v>15</v>
      </c>
      <c r="I454" s="1">
        <v>734130</v>
      </c>
    </row>
    <row r="455" spans="1:9" x14ac:dyDescent="0.35">
      <c r="A455" s="2">
        <v>43176</v>
      </c>
      <c r="B455" s="8">
        <f t="shared" si="28"/>
        <v>3</v>
      </c>
      <c r="C455" s="8">
        <f t="shared" si="30"/>
        <v>3</v>
      </c>
      <c r="D455" s="8">
        <f t="shared" si="29"/>
        <v>17</v>
      </c>
      <c r="E455" s="9">
        <f t="shared" si="31"/>
        <v>7</v>
      </c>
      <c r="F455" s="1" t="s">
        <v>10</v>
      </c>
      <c r="G455" s="1" t="s">
        <v>14</v>
      </c>
      <c r="H455" s="1" t="s">
        <v>15</v>
      </c>
      <c r="I455" s="1">
        <v>456530</v>
      </c>
    </row>
    <row r="456" spans="1:9" x14ac:dyDescent="0.35">
      <c r="A456" s="2">
        <v>43176</v>
      </c>
      <c r="B456" s="8">
        <f t="shared" si="28"/>
        <v>3</v>
      </c>
      <c r="C456" s="8">
        <f t="shared" si="30"/>
        <v>3</v>
      </c>
      <c r="D456" s="8">
        <f t="shared" si="29"/>
        <v>17</v>
      </c>
      <c r="E456" s="9">
        <f t="shared" si="31"/>
        <v>7</v>
      </c>
      <c r="F456" s="1" t="s">
        <v>9</v>
      </c>
      <c r="G456" s="1" t="s">
        <v>14</v>
      </c>
      <c r="H456" s="1" t="s">
        <v>15</v>
      </c>
      <c r="I456" s="1">
        <v>277601</v>
      </c>
    </row>
    <row r="457" spans="1:9" x14ac:dyDescent="0.35">
      <c r="A457" s="2">
        <v>43176</v>
      </c>
      <c r="B457" s="8">
        <f t="shared" si="28"/>
        <v>3</v>
      </c>
      <c r="C457" s="8">
        <f t="shared" si="30"/>
        <v>3</v>
      </c>
      <c r="D457" s="8">
        <f t="shared" si="29"/>
        <v>17</v>
      </c>
      <c r="E457" s="9">
        <f t="shared" si="31"/>
        <v>7</v>
      </c>
      <c r="F457" s="1" t="s">
        <v>13</v>
      </c>
      <c r="G457" s="1" t="s">
        <v>14</v>
      </c>
      <c r="H457" s="1" t="s">
        <v>15</v>
      </c>
      <c r="I457" s="1">
        <v>1329</v>
      </c>
    </row>
    <row r="458" spans="1:9" x14ac:dyDescent="0.35">
      <c r="A458" s="2">
        <v>43176</v>
      </c>
      <c r="B458" s="8">
        <f t="shared" si="28"/>
        <v>3</v>
      </c>
      <c r="C458" s="8">
        <f t="shared" si="30"/>
        <v>3</v>
      </c>
      <c r="D458" s="8">
        <f t="shared" si="29"/>
        <v>17</v>
      </c>
      <c r="E458" s="9">
        <f t="shared" si="31"/>
        <v>7</v>
      </c>
      <c r="F458" s="1" t="s">
        <v>8</v>
      </c>
      <c r="G458" s="1" t="s">
        <v>17</v>
      </c>
      <c r="H458" s="1" t="s">
        <v>18</v>
      </c>
      <c r="I458" s="1">
        <v>685068</v>
      </c>
    </row>
    <row r="459" spans="1:9" x14ac:dyDescent="0.35">
      <c r="A459" s="2">
        <v>43176</v>
      </c>
      <c r="B459" s="8">
        <f t="shared" si="28"/>
        <v>3</v>
      </c>
      <c r="C459" s="8">
        <f t="shared" si="30"/>
        <v>3</v>
      </c>
      <c r="D459" s="8">
        <f t="shared" si="29"/>
        <v>17</v>
      </c>
      <c r="E459" s="9">
        <f t="shared" si="31"/>
        <v>7</v>
      </c>
      <c r="F459" s="1" t="s">
        <v>5</v>
      </c>
      <c r="G459" s="1" t="s">
        <v>17</v>
      </c>
      <c r="H459" s="1" t="s">
        <v>18</v>
      </c>
      <c r="I459" s="1">
        <v>685068</v>
      </c>
    </row>
    <row r="460" spans="1:9" x14ac:dyDescent="0.35">
      <c r="A460" s="2">
        <v>43176</v>
      </c>
      <c r="B460" s="8">
        <f t="shared" si="28"/>
        <v>3</v>
      </c>
      <c r="C460" s="8">
        <f t="shared" si="30"/>
        <v>3</v>
      </c>
      <c r="D460" s="8">
        <f t="shared" si="29"/>
        <v>17</v>
      </c>
      <c r="E460" s="9">
        <f t="shared" si="31"/>
        <v>7</v>
      </c>
      <c r="F460" s="1" t="s">
        <v>9</v>
      </c>
      <c r="G460" s="1" t="s">
        <v>17</v>
      </c>
      <c r="H460" s="1" t="s">
        <v>18</v>
      </c>
      <c r="I460" s="1">
        <v>406504</v>
      </c>
    </row>
    <row r="461" spans="1:9" x14ac:dyDescent="0.35">
      <c r="A461" s="2">
        <v>43176</v>
      </c>
      <c r="B461" s="8">
        <f t="shared" si="28"/>
        <v>3</v>
      </c>
      <c r="C461" s="8">
        <f t="shared" si="30"/>
        <v>3</v>
      </c>
      <c r="D461" s="8">
        <f t="shared" si="29"/>
        <v>17</v>
      </c>
      <c r="E461" s="9">
        <f t="shared" si="31"/>
        <v>7</v>
      </c>
      <c r="F461" s="1" t="s">
        <v>10</v>
      </c>
      <c r="G461" s="1" t="s">
        <v>17</v>
      </c>
      <c r="H461" s="1" t="s">
        <v>18</v>
      </c>
      <c r="I461" s="1">
        <v>278564</v>
      </c>
    </row>
    <row r="462" spans="1:9" x14ac:dyDescent="0.35">
      <c r="A462" s="2">
        <v>43176</v>
      </c>
      <c r="B462" s="8">
        <f t="shared" si="28"/>
        <v>3</v>
      </c>
      <c r="C462" s="8">
        <f t="shared" si="30"/>
        <v>3</v>
      </c>
      <c r="D462" s="8">
        <f t="shared" si="29"/>
        <v>17</v>
      </c>
      <c r="E462" s="9">
        <f t="shared" si="31"/>
        <v>7</v>
      </c>
      <c r="F462" s="1" t="s">
        <v>13</v>
      </c>
      <c r="G462" s="1" t="s">
        <v>17</v>
      </c>
      <c r="H462" s="1" t="s">
        <v>18</v>
      </c>
      <c r="I462" s="1">
        <v>2100</v>
      </c>
    </row>
    <row r="463" spans="1:9" x14ac:dyDescent="0.35">
      <c r="A463" s="2">
        <v>43176</v>
      </c>
      <c r="B463" s="8">
        <f t="shared" si="28"/>
        <v>3</v>
      </c>
      <c r="C463" s="8">
        <f t="shared" si="30"/>
        <v>3</v>
      </c>
      <c r="D463" s="8">
        <f t="shared" si="29"/>
        <v>17</v>
      </c>
      <c r="E463" s="9">
        <f t="shared" si="31"/>
        <v>7</v>
      </c>
      <c r="F463" s="1" t="s">
        <v>5</v>
      </c>
      <c r="G463" s="1" t="s">
        <v>23</v>
      </c>
      <c r="H463" s="1" t="s">
        <v>18</v>
      </c>
      <c r="I463" s="1">
        <v>510575</v>
      </c>
    </row>
    <row r="464" spans="1:9" x14ac:dyDescent="0.35">
      <c r="A464" s="2">
        <v>43176</v>
      </c>
      <c r="B464" s="8">
        <f t="shared" si="28"/>
        <v>3</v>
      </c>
      <c r="C464" s="8">
        <f t="shared" si="30"/>
        <v>3</v>
      </c>
      <c r="D464" s="8">
        <f t="shared" si="29"/>
        <v>17</v>
      </c>
      <c r="E464" s="9">
        <f t="shared" si="31"/>
        <v>7</v>
      </c>
      <c r="F464" s="1" t="s">
        <v>8</v>
      </c>
      <c r="G464" s="1" t="s">
        <v>23</v>
      </c>
      <c r="H464" s="1" t="s">
        <v>18</v>
      </c>
      <c r="I464" s="1">
        <v>502382</v>
      </c>
    </row>
    <row r="465" spans="1:9" x14ac:dyDescent="0.35">
      <c r="A465" s="2">
        <v>43176</v>
      </c>
      <c r="B465" s="8">
        <f t="shared" si="28"/>
        <v>3</v>
      </c>
      <c r="C465" s="8">
        <f t="shared" si="30"/>
        <v>3</v>
      </c>
      <c r="D465" s="8">
        <f t="shared" si="29"/>
        <v>17</v>
      </c>
      <c r="E465" s="9">
        <f t="shared" si="31"/>
        <v>7</v>
      </c>
      <c r="F465" s="1" t="s">
        <v>10</v>
      </c>
      <c r="G465" s="1" t="s">
        <v>23</v>
      </c>
      <c r="H465" s="1" t="s">
        <v>18</v>
      </c>
      <c r="I465" s="1">
        <v>308737</v>
      </c>
    </row>
    <row r="466" spans="1:9" x14ac:dyDescent="0.35">
      <c r="A466" s="2">
        <v>43176</v>
      </c>
      <c r="B466" s="8">
        <f t="shared" si="28"/>
        <v>3</v>
      </c>
      <c r="C466" s="8">
        <f t="shared" si="30"/>
        <v>3</v>
      </c>
      <c r="D466" s="8">
        <f t="shared" si="29"/>
        <v>17</v>
      </c>
      <c r="E466" s="9">
        <f t="shared" si="31"/>
        <v>7</v>
      </c>
      <c r="F466" s="1" t="s">
        <v>9</v>
      </c>
      <c r="G466" s="1" t="s">
        <v>23</v>
      </c>
      <c r="H466" s="1" t="s">
        <v>18</v>
      </c>
      <c r="I466" s="1">
        <v>201838</v>
      </c>
    </row>
    <row r="467" spans="1:9" x14ac:dyDescent="0.35">
      <c r="A467" s="2">
        <v>43176</v>
      </c>
      <c r="B467" s="8">
        <f t="shared" si="28"/>
        <v>3</v>
      </c>
      <c r="C467" s="8">
        <f t="shared" si="30"/>
        <v>3</v>
      </c>
      <c r="D467" s="8">
        <f t="shared" si="29"/>
        <v>17</v>
      </c>
      <c r="E467" s="9">
        <f t="shared" si="31"/>
        <v>7</v>
      </c>
      <c r="F467" s="1" t="s">
        <v>13</v>
      </c>
      <c r="G467" s="1" t="s">
        <v>23</v>
      </c>
      <c r="H467" s="1" t="s">
        <v>18</v>
      </c>
      <c r="I467" s="1">
        <v>1065</v>
      </c>
    </row>
    <row r="468" spans="1:9" x14ac:dyDescent="0.35">
      <c r="A468" s="2">
        <v>43176</v>
      </c>
      <c r="B468" s="8">
        <f t="shared" si="28"/>
        <v>3</v>
      </c>
      <c r="C468" s="8">
        <f t="shared" si="30"/>
        <v>3</v>
      </c>
      <c r="D468" s="8">
        <f t="shared" si="29"/>
        <v>17</v>
      </c>
      <c r="E468" s="9">
        <f t="shared" si="31"/>
        <v>7</v>
      </c>
      <c r="F468" s="1" t="s">
        <v>5</v>
      </c>
      <c r="G468" s="1" t="s">
        <v>24</v>
      </c>
      <c r="H468" s="1" t="s">
        <v>25</v>
      </c>
      <c r="I468" s="1">
        <v>1055877</v>
      </c>
    </row>
    <row r="469" spans="1:9" x14ac:dyDescent="0.35">
      <c r="A469" s="2">
        <v>43176</v>
      </c>
      <c r="B469" s="8">
        <f t="shared" si="28"/>
        <v>3</v>
      </c>
      <c r="C469" s="8">
        <f t="shared" si="30"/>
        <v>3</v>
      </c>
      <c r="D469" s="8">
        <f t="shared" si="29"/>
        <v>17</v>
      </c>
      <c r="E469" s="9">
        <f t="shared" si="31"/>
        <v>7</v>
      </c>
      <c r="F469" s="1" t="s">
        <v>8</v>
      </c>
      <c r="G469" s="1" t="s">
        <v>24</v>
      </c>
      <c r="H469" s="1" t="s">
        <v>25</v>
      </c>
      <c r="I469" s="1">
        <v>1049807</v>
      </c>
    </row>
    <row r="470" spans="1:9" x14ac:dyDescent="0.35">
      <c r="A470" s="2">
        <v>43176</v>
      </c>
      <c r="B470" s="8">
        <f t="shared" si="28"/>
        <v>3</v>
      </c>
      <c r="C470" s="8">
        <f t="shared" si="30"/>
        <v>3</v>
      </c>
      <c r="D470" s="8">
        <f t="shared" si="29"/>
        <v>17</v>
      </c>
      <c r="E470" s="9">
        <f t="shared" si="31"/>
        <v>7</v>
      </c>
      <c r="F470" s="1" t="s">
        <v>9</v>
      </c>
      <c r="G470" s="1" t="s">
        <v>24</v>
      </c>
      <c r="H470" s="1" t="s">
        <v>25</v>
      </c>
      <c r="I470" s="1">
        <v>675307</v>
      </c>
    </row>
    <row r="471" spans="1:9" x14ac:dyDescent="0.35">
      <c r="A471" s="2">
        <v>43176</v>
      </c>
      <c r="B471" s="8">
        <f t="shared" si="28"/>
        <v>3</v>
      </c>
      <c r="C471" s="8">
        <f t="shared" si="30"/>
        <v>3</v>
      </c>
      <c r="D471" s="8">
        <f t="shared" si="29"/>
        <v>17</v>
      </c>
      <c r="E471" s="9">
        <f t="shared" si="31"/>
        <v>7</v>
      </c>
      <c r="F471" s="1" t="s">
        <v>10</v>
      </c>
      <c r="G471" s="1" t="s">
        <v>24</v>
      </c>
      <c r="H471" s="1" t="s">
        <v>25</v>
      </c>
      <c r="I471" s="1">
        <v>380570</v>
      </c>
    </row>
    <row r="472" spans="1:9" x14ac:dyDescent="0.35">
      <c r="A472" s="2">
        <v>43176</v>
      </c>
      <c r="B472" s="8">
        <f t="shared" si="28"/>
        <v>3</v>
      </c>
      <c r="C472" s="8">
        <f t="shared" si="30"/>
        <v>3</v>
      </c>
      <c r="D472" s="8">
        <f t="shared" si="29"/>
        <v>17</v>
      </c>
      <c r="E472" s="9">
        <f t="shared" si="31"/>
        <v>7</v>
      </c>
      <c r="F472" s="1" t="s">
        <v>8</v>
      </c>
      <c r="G472" s="1" t="s">
        <v>26</v>
      </c>
      <c r="H472" s="1" t="s">
        <v>25</v>
      </c>
      <c r="I472" s="1">
        <v>682388</v>
      </c>
    </row>
    <row r="473" spans="1:9" x14ac:dyDescent="0.35">
      <c r="A473" s="2">
        <v>43176</v>
      </c>
      <c r="B473" s="8">
        <f t="shared" si="28"/>
        <v>3</v>
      </c>
      <c r="C473" s="8">
        <f t="shared" si="30"/>
        <v>3</v>
      </c>
      <c r="D473" s="8">
        <f t="shared" si="29"/>
        <v>17</v>
      </c>
      <c r="E473" s="9">
        <f t="shared" si="31"/>
        <v>7</v>
      </c>
      <c r="F473" s="1" t="s">
        <v>5</v>
      </c>
      <c r="G473" s="1" t="s">
        <v>26</v>
      </c>
      <c r="H473" s="1" t="s">
        <v>25</v>
      </c>
      <c r="I473" s="1">
        <v>682388</v>
      </c>
    </row>
    <row r="474" spans="1:9" x14ac:dyDescent="0.35">
      <c r="A474" s="2">
        <v>43176</v>
      </c>
      <c r="B474" s="8">
        <f t="shared" si="28"/>
        <v>3</v>
      </c>
      <c r="C474" s="8">
        <f t="shared" si="30"/>
        <v>3</v>
      </c>
      <c r="D474" s="8">
        <f t="shared" si="29"/>
        <v>17</v>
      </c>
      <c r="E474" s="9">
        <f t="shared" si="31"/>
        <v>7</v>
      </c>
      <c r="F474" s="1" t="s">
        <v>10</v>
      </c>
      <c r="G474" s="1" t="s">
        <v>26</v>
      </c>
      <c r="H474" s="1" t="s">
        <v>25</v>
      </c>
      <c r="I474" s="1">
        <v>373721</v>
      </c>
    </row>
    <row r="475" spans="1:9" x14ac:dyDescent="0.35">
      <c r="A475" s="2">
        <v>43176</v>
      </c>
      <c r="B475" s="8">
        <f t="shared" si="28"/>
        <v>3</v>
      </c>
      <c r="C475" s="8">
        <f t="shared" si="30"/>
        <v>3</v>
      </c>
      <c r="D475" s="8">
        <f t="shared" si="29"/>
        <v>17</v>
      </c>
      <c r="E475" s="9">
        <f t="shared" si="31"/>
        <v>7</v>
      </c>
      <c r="F475" s="1" t="s">
        <v>9</v>
      </c>
      <c r="G475" s="1" t="s">
        <v>26</v>
      </c>
      <c r="H475" s="1" t="s">
        <v>25</v>
      </c>
      <c r="I475" s="1">
        <v>308667</v>
      </c>
    </row>
    <row r="476" spans="1:9" x14ac:dyDescent="0.35">
      <c r="A476" s="2">
        <v>43176</v>
      </c>
      <c r="B476" s="8">
        <f t="shared" si="28"/>
        <v>3</v>
      </c>
      <c r="C476" s="8">
        <f t="shared" si="30"/>
        <v>3</v>
      </c>
      <c r="D476" s="8">
        <f t="shared" si="29"/>
        <v>17</v>
      </c>
      <c r="E476" s="9">
        <f t="shared" si="31"/>
        <v>7</v>
      </c>
      <c r="F476" s="1" t="s">
        <v>5</v>
      </c>
      <c r="G476" s="1" t="s">
        <v>27</v>
      </c>
      <c r="H476" s="1" t="s">
        <v>28</v>
      </c>
      <c r="I476" s="1">
        <v>525099</v>
      </c>
    </row>
    <row r="477" spans="1:9" x14ac:dyDescent="0.35">
      <c r="A477" s="2">
        <v>43176</v>
      </c>
      <c r="B477" s="8">
        <f t="shared" si="28"/>
        <v>3</v>
      </c>
      <c r="C477" s="8">
        <f t="shared" si="30"/>
        <v>3</v>
      </c>
      <c r="D477" s="8">
        <f t="shared" si="29"/>
        <v>17</v>
      </c>
      <c r="E477" s="9">
        <f t="shared" si="31"/>
        <v>7</v>
      </c>
      <c r="F477" s="1" t="s">
        <v>8</v>
      </c>
      <c r="G477" s="1" t="s">
        <v>27</v>
      </c>
      <c r="H477" s="1" t="s">
        <v>28</v>
      </c>
      <c r="I477" s="1">
        <v>521325</v>
      </c>
    </row>
    <row r="478" spans="1:9" x14ac:dyDescent="0.35">
      <c r="A478" s="2">
        <v>43176</v>
      </c>
      <c r="B478" s="8">
        <f t="shared" si="28"/>
        <v>3</v>
      </c>
      <c r="C478" s="8">
        <f t="shared" si="30"/>
        <v>3</v>
      </c>
      <c r="D478" s="8">
        <f t="shared" si="29"/>
        <v>17</v>
      </c>
      <c r="E478" s="9">
        <f t="shared" si="31"/>
        <v>7</v>
      </c>
      <c r="F478" s="1" t="s">
        <v>9</v>
      </c>
      <c r="G478" s="1" t="s">
        <v>27</v>
      </c>
      <c r="H478" s="1" t="s">
        <v>28</v>
      </c>
      <c r="I478" s="1">
        <v>316569</v>
      </c>
    </row>
    <row r="479" spans="1:9" x14ac:dyDescent="0.35">
      <c r="A479" s="2">
        <v>43176</v>
      </c>
      <c r="B479" s="8">
        <f t="shared" si="28"/>
        <v>3</v>
      </c>
      <c r="C479" s="8">
        <f t="shared" si="30"/>
        <v>3</v>
      </c>
      <c r="D479" s="8">
        <f t="shared" si="29"/>
        <v>17</v>
      </c>
      <c r="E479" s="9">
        <f t="shared" si="31"/>
        <v>7</v>
      </c>
      <c r="F479" s="1" t="s">
        <v>10</v>
      </c>
      <c r="G479" s="1" t="s">
        <v>27</v>
      </c>
      <c r="H479" s="1" t="s">
        <v>28</v>
      </c>
      <c r="I479" s="1">
        <v>208530</v>
      </c>
    </row>
    <row r="480" spans="1:9" x14ac:dyDescent="0.35">
      <c r="A480" s="2">
        <v>43176</v>
      </c>
      <c r="B480" s="8">
        <f t="shared" si="28"/>
        <v>3</v>
      </c>
      <c r="C480" s="8">
        <f t="shared" si="30"/>
        <v>3</v>
      </c>
      <c r="D480" s="8">
        <f t="shared" si="29"/>
        <v>17</v>
      </c>
      <c r="E480" s="9">
        <f t="shared" si="31"/>
        <v>7</v>
      </c>
      <c r="F480" s="1" t="s">
        <v>11</v>
      </c>
      <c r="G480" s="1" t="s">
        <v>27</v>
      </c>
      <c r="H480" s="1" t="s">
        <v>28</v>
      </c>
      <c r="I480" s="1">
        <v>35217</v>
      </c>
    </row>
    <row r="481" spans="1:9" x14ac:dyDescent="0.35">
      <c r="A481" s="2">
        <v>43176</v>
      </c>
      <c r="B481" s="8">
        <f t="shared" si="28"/>
        <v>3</v>
      </c>
      <c r="C481" s="8">
        <f t="shared" si="30"/>
        <v>3</v>
      </c>
      <c r="D481" s="8">
        <f t="shared" si="29"/>
        <v>17</v>
      </c>
      <c r="E481" s="9">
        <f t="shared" si="31"/>
        <v>7</v>
      </c>
      <c r="F481" s="1" t="s">
        <v>12</v>
      </c>
      <c r="G481" s="1" t="s">
        <v>27</v>
      </c>
      <c r="H481" s="1" t="s">
        <v>28</v>
      </c>
      <c r="I481" s="1">
        <v>11127</v>
      </c>
    </row>
    <row r="482" spans="1:9" x14ac:dyDescent="0.35">
      <c r="A482" s="2">
        <v>43176</v>
      </c>
      <c r="B482" s="8">
        <f t="shared" si="28"/>
        <v>3</v>
      </c>
      <c r="C482" s="8">
        <f t="shared" si="30"/>
        <v>3</v>
      </c>
      <c r="D482" s="8">
        <f t="shared" si="29"/>
        <v>17</v>
      </c>
      <c r="E482" s="9">
        <f t="shared" si="31"/>
        <v>7</v>
      </c>
      <c r="F482" s="1" t="s">
        <v>13</v>
      </c>
      <c r="G482" s="1" t="s">
        <v>27</v>
      </c>
      <c r="H482" s="1" t="s">
        <v>28</v>
      </c>
      <c r="I482" s="1">
        <v>1386</v>
      </c>
    </row>
    <row r="483" spans="1:9" x14ac:dyDescent="0.35">
      <c r="A483" s="2">
        <v>43177</v>
      </c>
      <c r="B483" s="8">
        <f t="shared" si="28"/>
        <v>3</v>
      </c>
      <c r="C483" s="8">
        <f t="shared" si="30"/>
        <v>3</v>
      </c>
      <c r="D483" s="8">
        <f t="shared" si="29"/>
        <v>18</v>
      </c>
      <c r="E483" s="9">
        <f t="shared" si="31"/>
        <v>1</v>
      </c>
      <c r="F483" s="1" t="s">
        <v>5</v>
      </c>
      <c r="G483" s="1" t="s">
        <v>14</v>
      </c>
      <c r="H483" s="1" t="s">
        <v>15</v>
      </c>
      <c r="I483" s="1">
        <v>814594</v>
      </c>
    </row>
    <row r="484" spans="1:9" x14ac:dyDescent="0.35">
      <c r="A484" s="2">
        <v>43177</v>
      </c>
      <c r="B484" s="8">
        <f t="shared" si="28"/>
        <v>3</v>
      </c>
      <c r="C484" s="8">
        <f t="shared" si="30"/>
        <v>3</v>
      </c>
      <c r="D484" s="8">
        <f t="shared" si="29"/>
        <v>18</v>
      </c>
      <c r="E484" s="9">
        <f t="shared" si="31"/>
        <v>1</v>
      </c>
      <c r="F484" s="1" t="s">
        <v>8</v>
      </c>
      <c r="G484" s="1" t="s">
        <v>14</v>
      </c>
      <c r="H484" s="1" t="s">
        <v>15</v>
      </c>
      <c r="I484" s="1">
        <v>799458</v>
      </c>
    </row>
    <row r="485" spans="1:9" x14ac:dyDescent="0.35">
      <c r="A485" s="2">
        <v>43177</v>
      </c>
      <c r="B485" s="8">
        <f t="shared" si="28"/>
        <v>3</v>
      </c>
      <c r="C485" s="8">
        <f t="shared" si="30"/>
        <v>3</v>
      </c>
      <c r="D485" s="8">
        <f t="shared" si="29"/>
        <v>18</v>
      </c>
      <c r="E485" s="9">
        <f t="shared" si="31"/>
        <v>1</v>
      </c>
      <c r="F485" s="1" t="s">
        <v>9</v>
      </c>
      <c r="G485" s="1" t="s">
        <v>14</v>
      </c>
      <c r="H485" s="1" t="s">
        <v>15</v>
      </c>
      <c r="I485" s="1">
        <v>408317</v>
      </c>
    </row>
    <row r="486" spans="1:9" x14ac:dyDescent="0.35">
      <c r="A486" s="2">
        <v>43177</v>
      </c>
      <c r="B486" s="8">
        <f t="shared" si="28"/>
        <v>3</v>
      </c>
      <c r="C486" s="8">
        <f t="shared" si="30"/>
        <v>3</v>
      </c>
      <c r="D486" s="8">
        <f t="shared" si="29"/>
        <v>18</v>
      </c>
      <c r="E486" s="9">
        <f t="shared" si="31"/>
        <v>1</v>
      </c>
      <c r="F486" s="1" t="s">
        <v>10</v>
      </c>
      <c r="G486" s="1" t="s">
        <v>14</v>
      </c>
      <c r="H486" s="1" t="s">
        <v>15</v>
      </c>
      <c r="I486" s="1">
        <v>406277</v>
      </c>
    </row>
    <row r="487" spans="1:9" x14ac:dyDescent="0.35">
      <c r="A487" s="2">
        <v>43177</v>
      </c>
      <c r="B487" s="8">
        <f t="shared" si="28"/>
        <v>3</v>
      </c>
      <c r="C487" s="8">
        <f t="shared" si="30"/>
        <v>3</v>
      </c>
      <c r="D487" s="8">
        <f t="shared" si="29"/>
        <v>18</v>
      </c>
      <c r="E487" s="9">
        <f t="shared" si="31"/>
        <v>1</v>
      </c>
      <c r="F487" s="1" t="s">
        <v>13</v>
      </c>
      <c r="G487" s="1" t="s">
        <v>14</v>
      </c>
      <c r="H487" s="1" t="s">
        <v>15</v>
      </c>
      <c r="I487" s="1">
        <v>1357</v>
      </c>
    </row>
    <row r="488" spans="1:9" x14ac:dyDescent="0.35">
      <c r="A488" s="2">
        <v>43177</v>
      </c>
      <c r="B488" s="8">
        <f t="shared" si="28"/>
        <v>3</v>
      </c>
      <c r="C488" s="8">
        <f t="shared" si="30"/>
        <v>3</v>
      </c>
      <c r="D488" s="8">
        <f t="shared" si="29"/>
        <v>18</v>
      </c>
      <c r="E488" s="9">
        <f t="shared" si="31"/>
        <v>1</v>
      </c>
      <c r="F488" s="1" t="s">
        <v>8</v>
      </c>
      <c r="G488" s="1" t="s">
        <v>17</v>
      </c>
      <c r="H488" s="1" t="s">
        <v>18</v>
      </c>
      <c r="I488" s="1">
        <v>718495</v>
      </c>
    </row>
    <row r="489" spans="1:9" x14ac:dyDescent="0.35">
      <c r="A489" s="2">
        <v>43177</v>
      </c>
      <c r="B489" s="8">
        <f t="shared" si="28"/>
        <v>3</v>
      </c>
      <c r="C489" s="8">
        <f t="shared" si="30"/>
        <v>3</v>
      </c>
      <c r="D489" s="8">
        <f t="shared" si="29"/>
        <v>18</v>
      </c>
      <c r="E489" s="9">
        <f t="shared" si="31"/>
        <v>1</v>
      </c>
      <c r="F489" s="1" t="s">
        <v>5</v>
      </c>
      <c r="G489" s="1" t="s">
        <v>17</v>
      </c>
      <c r="H489" s="1" t="s">
        <v>18</v>
      </c>
      <c r="I489" s="1">
        <v>718495</v>
      </c>
    </row>
    <row r="490" spans="1:9" x14ac:dyDescent="0.35">
      <c r="A490" s="2">
        <v>43177</v>
      </c>
      <c r="B490" s="8">
        <f t="shared" si="28"/>
        <v>3</v>
      </c>
      <c r="C490" s="8">
        <f t="shared" si="30"/>
        <v>3</v>
      </c>
      <c r="D490" s="8">
        <f t="shared" si="29"/>
        <v>18</v>
      </c>
      <c r="E490" s="9">
        <f t="shared" si="31"/>
        <v>1</v>
      </c>
      <c r="F490" s="1" t="s">
        <v>9</v>
      </c>
      <c r="G490" s="1" t="s">
        <v>17</v>
      </c>
      <c r="H490" s="1" t="s">
        <v>18</v>
      </c>
      <c r="I490" s="1">
        <v>487701</v>
      </c>
    </row>
    <row r="491" spans="1:9" x14ac:dyDescent="0.35">
      <c r="A491" s="2">
        <v>43177</v>
      </c>
      <c r="B491" s="8">
        <f t="shared" si="28"/>
        <v>3</v>
      </c>
      <c r="C491" s="8">
        <f t="shared" si="30"/>
        <v>3</v>
      </c>
      <c r="D491" s="8">
        <f t="shared" si="29"/>
        <v>18</v>
      </c>
      <c r="E491" s="9">
        <f t="shared" si="31"/>
        <v>1</v>
      </c>
      <c r="F491" s="1" t="s">
        <v>10</v>
      </c>
      <c r="G491" s="1" t="s">
        <v>17</v>
      </c>
      <c r="H491" s="1" t="s">
        <v>18</v>
      </c>
      <c r="I491" s="1">
        <v>230795</v>
      </c>
    </row>
    <row r="492" spans="1:9" x14ac:dyDescent="0.35">
      <c r="A492" s="2">
        <v>43177</v>
      </c>
      <c r="B492" s="8">
        <f t="shared" si="28"/>
        <v>3</v>
      </c>
      <c r="C492" s="8">
        <f t="shared" si="30"/>
        <v>3</v>
      </c>
      <c r="D492" s="8">
        <f t="shared" si="29"/>
        <v>18</v>
      </c>
      <c r="E492" s="9">
        <f t="shared" si="31"/>
        <v>1</v>
      </c>
      <c r="F492" s="1" t="s">
        <v>13</v>
      </c>
      <c r="G492" s="1" t="s">
        <v>17</v>
      </c>
      <c r="H492" s="1" t="s">
        <v>18</v>
      </c>
      <c r="I492" s="1">
        <v>2027</v>
      </c>
    </row>
    <row r="493" spans="1:9" x14ac:dyDescent="0.35">
      <c r="A493" s="2">
        <v>43177</v>
      </c>
      <c r="B493" s="8">
        <f t="shared" si="28"/>
        <v>3</v>
      </c>
      <c r="C493" s="8">
        <f t="shared" si="30"/>
        <v>3</v>
      </c>
      <c r="D493" s="8">
        <f t="shared" si="29"/>
        <v>18</v>
      </c>
      <c r="E493" s="9">
        <f t="shared" si="31"/>
        <v>1</v>
      </c>
      <c r="F493" s="1" t="s">
        <v>5</v>
      </c>
      <c r="G493" s="1" t="s">
        <v>23</v>
      </c>
      <c r="H493" s="1" t="s">
        <v>18</v>
      </c>
      <c r="I493" s="1">
        <v>607817</v>
      </c>
    </row>
    <row r="494" spans="1:9" x14ac:dyDescent="0.35">
      <c r="A494" s="2">
        <v>43177</v>
      </c>
      <c r="B494" s="8">
        <f t="shared" si="28"/>
        <v>3</v>
      </c>
      <c r="C494" s="8">
        <f t="shared" si="30"/>
        <v>3</v>
      </c>
      <c r="D494" s="8">
        <f t="shared" si="29"/>
        <v>18</v>
      </c>
      <c r="E494" s="9">
        <f t="shared" si="31"/>
        <v>1</v>
      </c>
      <c r="F494" s="1" t="s">
        <v>8</v>
      </c>
      <c r="G494" s="1" t="s">
        <v>23</v>
      </c>
      <c r="H494" s="1" t="s">
        <v>18</v>
      </c>
      <c r="I494" s="1">
        <v>603107</v>
      </c>
    </row>
    <row r="495" spans="1:9" x14ac:dyDescent="0.35">
      <c r="A495" s="2">
        <v>43177</v>
      </c>
      <c r="B495" s="8">
        <f t="shared" si="28"/>
        <v>3</v>
      </c>
      <c r="C495" s="8">
        <f t="shared" si="30"/>
        <v>3</v>
      </c>
      <c r="D495" s="8">
        <f t="shared" si="29"/>
        <v>18</v>
      </c>
      <c r="E495" s="9">
        <f t="shared" si="31"/>
        <v>1</v>
      </c>
      <c r="F495" s="1" t="s">
        <v>10</v>
      </c>
      <c r="G495" s="1" t="s">
        <v>23</v>
      </c>
      <c r="H495" s="1" t="s">
        <v>18</v>
      </c>
      <c r="I495" s="1">
        <v>336224</v>
      </c>
    </row>
    <row r="496" spans="1:9" x14ac:dyDescent="0.35">
      <c r="A496" s="2">
        <v>43177</v>
      </c>
      <c r="B496" s="8">
        <f t="shared" si="28"/>
        <v>3</v>
      </c>
      <c r="C496" s="8">
        <f t="shared" si="30"/>
        <v>3</v>
      </c>
      <c r="D496" s="8">
        <f t="shared" si="29"/>
        <v>18</v>
      </c>
      <c r="E496" s="9">
        <f t="shared" si="31"/>
        <v>1</v>
      </c>
      <c r="F496" s="1" t="s">
        <v>9</v>
      </c>
      <c r="G496" s="1" t="s">
        <v>23</v>
      </c>
      <c r="H496" s="1" t="s">
        <v>18</v>
      </c>
      <c r="I496" s="1">
        <v>271593</v>
      </c>
    </row>
    <row r="497" spans="1:9" x14ac:dyDescent="0.35">
      <c r="A497" s="2">
        <v>43177</v>
      </c>
      <c r="B497" s="8">
        <f t="shared" si="28"/>
        <v>3</v>
      </c>
      <c r="C497" s="8">
        <f t="shared" si="30"/>
        <v>3</v>
      </c>
      <c r="D497" s="8">
        <f t="shared" si="29"/>
        <v>18</v>
      </c>
      <c r="E497" s="9">
        <f t="shared" si="31"/>
        <v>1</v>
      </c>
      <c r="F497" s="1" t="s">
        <v>13</v>
      </c>
      <c r="G497" s="1" t="s">
        <v>23</v>
      </c>
      <c r="H497" s="1" t="s">
        <v>18</v>
      </c>
      <c r="I497" s="1">
        <v>1102</v>
      </c>
    </row>
    <row r="498" spans="1:9" x14ac:dyDescent="0.35">
      <c r="A498" s="2">
        <v>43177</v>
      </c>
      <c r="B498" s="8">
        <f t="shared" si="28"/>
        <v>3</v>
      </c>
      <c r="C498" s="8">
        <f t="shared" si="30"/>
        <v>3</v>
      </c>
      <c r="D498" s="8">
        <f t="shared" si="29"/>
        <v>18</v>
      </c>
      <c r="E498" s="9">
        <f t="shared" si="31"/>
        <v>1</v>
      </c>
      <c r="F498" s="1" t="s">
        <v>5</v>
      </c>
      <c r="G498" s="1" t="s">
        <v>24</v>
      </c>
      <c r="H498" s="1" t="s">
        <v>25</v>
      </c>
      <c r="I498" s="1">
        <v>1190310</v>
      </c>
    </row>
    <row r="499" spans="1:9" x14ac:dyDescent="0.35">
      <c r="A499" s="2">
        <v>43177</v>
      </c>
      <c r="B499" s="8">
        <f t="shared" si="28"/>
        <v>3</v>
      </c>
      <c r="C499" s="8">
        <f t="shared" si="30"/>
        <v>3</v>
      </c>
      <c r="D499" s="8">
        <f t="shared" si="29"/>
        <v>18</v>
      </c>
      <c r="E499" s="9">
        <f t="shared" si="31"/>
        <v>1</v>
      </c>
      <c r="F499" s="1" t="s">
        <v>8</v>
      </c>
      <c r="G499" s="1" t="s">
        <v>24</v>
      </c>
      <c r="H499" s="1" t="s">
        <v>25</v>
      </c>
      <c r="I499" s="1">
        <v>1147870</v>
      </c>
    </row>
    <row r="500" spans="1:9" x14ac:dyDescent="0.35">
      <c r="A500" s="2">
        <v>43177</v>
      </c>
      <c r="B500" s="8">
        <f t="shared" si="28"/>
        <v>3</v>
      </c>
      <c r="C500" s="8">
        <f t="shared" si="30"/>
        <v>3</v>
      </c>
      <c r="D500" s="8">
        <f t="shared" si="29"/>
        <v>18</v>
      </c>
      <c r="E500" s="9">
        <f t="shared" si="31"/>
        <v>1</v>
      </c>
      <c r="F500" s="1" t="s">
        <v>9</v>
      </c>
      <c r="G500" s="1" t="s">
        <v>24</v>
      </c>
      <c r="H500" s="1" t="s">
        <v>25</v>
      </c>
      <c r="I500" s="1">
        <v>802180</v>
      </c>
    </row>
    <row r="501" spans="1:9" x14ac:dyDescent="0.35">
      <c r="A501" s="2">
        <v>43177</v>
      </c>
      <c r="B501" s="8">
        <f t="shared" si="28"/>
        <v>3</v>
      </c>
      <c r="C501" s="8">
        <f t="shared" si="30"/>
        <v>3</v>
      </c>
      <c r="D501" s="8">
        <f t="shared" si="29"/>
        <v>18</v>
      </c>
      <c r="E501" s="9">
        <f t="shared" si="31"/>
        <v>1</v>
      </c>
      <c r="F501" s="1" t="s">
        <v>10</v>
      </c>
      <c r="G501" s="1" t="s">
        <v>24</v>
      </c>
      <c r="H501" s="1" t="s">
        <v>25</v>
      </c>
      <c r="I501" s="1">
        <v>388130</v>
      </c>
    </row>
    <row r="502" spans="1:9" x14ac:dyDescent="0.35">
      <c r="A502" s="2">
        <v>43177</v>
      </c>
      <c r="B502" s="8">
        <f t="shared" si="28"/>
        <v>3</v>
      </c>
      <c r="C502" s="8">
        <f t="shared" si="30"/>
        <v>3</v>
      </c>
      <c r="D502" s="8">
        <f t="shared" si="29"/>
        <v>18</v>
      </c>
      <c r="E502" s="9">
        <f t="shared" si="31"/>
        <v>1</v>
      </c>
      <c r="F502" s="1" t="s">
        <v>5</v>
      </c>
      <c r="G502" s="1" t="s">
        <v>26</v>
      </c>
      <c r="H502" s="1" t="s">
        <v>25</v>
      </c>
      <c r="I502" s="1">
        <v>691872</v>
      </c>
    </row>
    <row r="503" spans="1:9" x14ac:dyDescent="0.35">
      <c r="A503" s="2">
        <v>43177</v>
      </c>
      <c r="B503" s="8">
        <f t="shared" si="28"/>
        <v>3</v>
      </c>
      <c r="C503" s="8">
        <f t="shared" si="30"/>
        <v>3</v>
      </c>
      <c r="D503" s="8">
        <f t="shared" si="29"/>
        <v>18</v>
      </c>
      <c r="E503" s="9">
        <f t="shared" si="31"/>
        <v>1</v>
      </c>
      <c r="F503" s="1" t="s">
        <v>8</v>
      </c>
      <c r="G503" s="1" t="s">
        <v>26</v>
      </c>
      <c r="H503" s="1" t="s">
        <v>25</v>
      </c>
      <c r="I503" s="1">
        <v>682852</v>
      </c>
    </row>
    <row r="504" spans="1:9" x14ac:dyDescent="0.35">
      <c r="A504" s="2">
        <v>43177</v>
      </c>
      <c r="B504" s="8">
        <f t="shared" si="28"/>
        <v>3</v>
      </c>
      <c r="C504" s="8">
        <f t="shared" si="30"/>
        <v>3</v>
      </c>
      <c r="D504" s="8">
        <f t="shared" si="29"/>
        <v>18</v>
      </c>
      <c r="E504" s="9">
        <f t="shared" si="31"/>
        <v>1</v>
      </c>
      <c r="F504" s="1" t="s">
        <v>9</v>
      </c>
      <c r="G504" s="1" t="s">
        <v>26</v>
      </c>
      <c r="H504" s="1" t="s">
        <v>25</v>
      </c>
      <c r="I504" s="1">
        <v>349338</v>
      </c>
    </row>
    <row r="505" spans="1:9" x14ac:dyDescent="0.35">
      <c r="A505" s="2">
        <v>43177</v>
      </c>
      <c r="B505" s="8">
        <f t="shared" si="28"/>
        <v>3</v>
      </c>
      <c r="C505" s="8">
        <f t="shared" si="30"/>
        <v>3</v>
      </c>
      <c r="D505" s="8">
        <f t="shared" si="29"/>
        <v>18</v>
      </c>
      <c r="E505" s="9">
        <f t="shared" si="31"/>
        <v>1</v>
      </c>
      <c r="F505" s="1" t="s">
        <v>10</v>
      </c>
      <c r="G505" s="1" t="s">
        <v>26</v>
      </c>
      <c r="H505" s="1" t="s">
        <v>25</v>
      </c>
      <c r="I505" s="1">
        <v>342534</v>
      </c>
    </row>
    <row r="506" spans="1:9" x14ac:dyDescent="0.35">
      <c r="A506" s="2">
        <v>43177</v>
      </c>
      <c r="B506" s="8">
        <f t="shared" si="28"/>
        <v>3</v>
      </c>
      <c r="C506" s="8">
        <f t="shared" si="30"/>
        <v>3</v>
      </c>
      <c r="D506" s="8">
        <f t="shared" si="29"/>
        <v>18</v>
      </c>
      <c r="E506" s="9">
        <f t="shared" si="31"/>
        <v>1</v>
      </c>
      <c r="F506" s="1" t="s">
        <v>5</v>
      </c>
      <c r="G506" s="1" t="s">
        <v>27</v>
      </c>
      <c r="H506" s="1" t="s">
        <v>28</v>
      </c>
      <c r="I506" s="1">
        <v>613400</v>
      </c>
    </row>
    <row r="507" spans="1:9" x14ac:dyDescent="0.35">
      <c r="A507" s="2">
        <v>43177</v>
      </c>
      <c r="B507" s="8">
        <f t="shared" si="28"/>
        <v>3</v>
      </c>
      <c r="C507" s="8">
        <f t="shared" si="30"/>
        <v>3</v>
      </c>
      <c r="D507" s="8">
        <f t="shared" si="29"/>
        <v>18</v>
      </c>
      <c r="E507" s="9">
        <f t="shared" si="31"/>
        <v>1</v>
      </c>
      <c r="F507" s="1" t="s">
        <v>8</v>
      </c>
      <c r="G507" s="1" t="s">
        <v>27</v>
      </c>
      <c r="H507" s="1" t="s">
        <v>28</v>
      </c>
      <c r="I507" s="1">
        <v>599020</v>
      </c>
    </row>
    <row r="508" spans="1:9" x14ac:dyDescent="0.35">
      <c r="A508" s="2">
        <v>43177</v>
      </c>
      <c r="B508" s="8">
        <f t="shared" si="28"/>
        <v>3</v>
      </c>
      <c r="C508" s="8">
        <f t="shared" si="30"/>
        <v>3</v>
      </c>
      <c r="D508" s="8">
        <f t="shared" si="29"/>
        <v>18</v>
      </c>
      <c r="E508" s="9">
        <f t="shared" si="31"/>
        <v>1</v>
      </c>
      <c r="F508" s="1" t="s">
        <v>9</v>
      </c>
      <c r="G508" s="1" t="s">
        <v>27</v>
      </c>
      <c r="H508" s="1" t="s">
        <v>28</v>
      </c>
      <c r="I508" s="1">
        <v>394579</v>
      </c>
    </row>
    <row r="509" spans="1:9" x14ac:dyDescent="0.35">
      <c r="A509" s="2">
        <v>43177</v>
      </c>
      <c r="B509" s="8">
        <f t="shared" si="28"/>
        <v>3</v>
      </c>
      <c r="C509" s="8">
        <f t="shared" si="30"/>
        <v>3</v>
      </c>
      <c r="D509" s="8">
        <f t="shared" si="29"/>
        <v>18</v>
      </c>
      <c r="E509" s="9">
        <f t="shared" si="31"/>
        <v>1</v>
      </c>
      <c r="F509" s="1" t="s">
        <v>10</v>
      </c>
      <c r="G509" s="1" t="s">
        <v>27</v>
      </c>
      <c r="H509" s="1" t="s">
        <v>28</v>
      </c>
      <c r="I509" s="1">
        <v>218822</v>
      </c>
    </row>
    <row r="510" spans="1:9" x14ac:dyDescent="0.35">
      <c r="A510" s="2">
        <v>43177</v>
      </c>
      <c r="B510" s="8">
        <f t="shared" si="28"/>
        <v>3</v>
      </c>
      <c r="C510" s="8">
        <f t="shared" si="30"/>
        <v>3</v>
      </c>
      <c r="D510" s="8">
        <f t="shared" si="29"/>
        <v>18</v>
      </c>
      <c r="E510" s="9">
        <f t="shared" si="31"/>
        <v>1</v>
      </c>
      <c r="F510" s="1" t="s">
        <v>11</v>
      </c>
      <c r="G510" s="1" t="s">
        <v>27</v>
      </c>
      <c r="H510" s="1" t="s">
        <v>28</v>
      </c>
      <c r="I510" s="1">
        <v>44841</v>
      </c>
    </row>
    <row r="511" spans="1:9" x14ac:dyDescent="0.35">
      <c r="A511" s="2">
        <v>43177</v>
      </c>
      <c r="B511" s="8">
        <f t="shared" si="28"/>
        <v>3</v>
      </c>
      <c r="C511" s="8">
        <f t="shared" si="30"/>
        <v>3</v>
      </c>
      <c r="D511" s="8">
        <f t="shared" si="29"/>
        <v>18</v>
      </c>
      <c r="E511" s="9">
        <f t="shared" si="31"/>
        <v>1</v>
      </c>
      <c r="F511" s="1" t="s">
        <v>12</v>
      </c>
      <c r="G511" s="1" t="s">
        <v>27</v>
      </c>
      <c r="H511" s="1" t="s">
        <v>28</v>
      </c>
      <c r="I511" s="1">
        <v>11434</v>
      </c>
    </row>
    <row r="512" spans="1:9" x14ac:dyDescent="0.35">
      <c r="A512" s="2">
        <v>43177</v>
      </c>
      <c r="B512" s="8">
        <f t="shared" si="28"/>
        <v>3</v>
      </c>
      <c r="C512" s="8">
        <f t="shared" si="30"/>
        <v>3</v>
      </c>
      <c r="D512" s="8">
        <f t="shared" si="29"/>
        <v>18</v>
      </c>
      <c r="E512" s="9">
        <f t="shared" si="31"/>
        <v>1</v>
      </c>
      <c r="F512" s="1" t="s">
        <v>13</v>
      </c>
      <c r="G512" s="1" t="s">
        <v>27</v>
      </c>
      <c r="H512" s="1" t="s">
        <v>28</v>
      </c>
      <c r="I512" s="1">
        <v>1417</v>
      </c>
    </row>
    <row r="513" spans="1:9" x14ac:dyDescent="0.35">
      <c r="A513" s="2">
        <v>43178</v>
      </c>
      <c r="B513" s="8">
        <f t="shared" si="28"/>
        <v>3</v>
      </c>
      <c r="C513" s="8">
        <f t="shared" si="30"/>
        <v>3</v>
      </c>
      <c r="D513" s="8">
        <f t="shared" si="29"/>
        <v>19</v>
      </c>
      <c r="E513" s="9">
        <f t="shared" si="31"/>
        <v>2</v>
      </c>
      <c r="F513" s="1" t="s">
        <v>5</v>
      </c>
      <c r="G513" s="1" t="s">
        <v>14</v>
      </c>
      <c r="H513" s="1" t="s">
        <v>15</v>
      </c>
      <c r="I513" s="1">
        <v>552538</v>
      </c>
    </row>
    <row r="514" spans="1:9" x14ac:dyDescent="0.35">
      <c r="A514" s="2">
        <v>43178</v>
      </c>
      <c r="B514" s="8">
        <f t="shared" ref="B514:B577" si="32">MONTH(A514)</f>
        <v>3</v>
      </c>
      <c r="C514" s="8">
        <f t="shared" si="30"/>
        <v>3</v>
      </c>
      <c r="D514" s="8">
        <f t="shared" ref="D514:D577" si="33">DAY(A514)</f>
        <v>19</v>
      </c>
      <c r="E514" s="9">
        <f t="shared" si="31"/>
        <v>2</v>
      </c>
      <c r="F514" s="1" t="s">
        <v>8</v>
      </c>
      <c r="G514" s="1" t="s">
        <v>14</v>
      </c>
      <c r="H514" s="1" t="s">
        <v>15</v>
      </c>
      <c r="I514" s="1">
        <v>545390</v>
      </c>
    </row>
    <row r="515" spans="1:9" x14ac:dyDescent="0.35">
      <c r="A515" s="2">
        <v>43178</v>
      </c>
      <c r="B515" s="8">
        <f t="shared" si="32"/>
        <v>3</v>
      </c>
      <c r="C515" s="8">
        <f t="shared" ref="C515:C578" si="34">IF(D515&lt;=7,1,IF(D515&lt;=14,2,IF(D515&lt;=21,3,IF(D515&lt;=31,4,0))))</f>
        <v>3</v>
      </c>
      <c r="D515" s="8">
        <f t="shared" si="33"/>
        <v>19</v>
      </c>
      <c r="E515" s="9">
        <f t="shared" ref="E515:E578" si="35">WEEKDAY(A515)</f>
        <v>2</v>
      </c>
      <c r="F515" s="1" t="s">
        <v>9</v>
      </c>
      <c r="G515" s="1" t="s">
        <v>14</v>
      </c>
      <c r="H515" s="1" t="s">
        <v>15</v>
      </c>
      <c r="I515" s="1">
        <v>289134</v>
      </c>
    </row>
    <row r="516" spans="1:9" x14ac:dyDescent="0.35">
      <c r="A516" s="2">
        <v>43178</v>
      </c>
      <c r="B516" s="8">
        <f t="shared" si="32"/>
        <v>3</v>
      </c>
      <c r="C516" s="8">
        <f t="shared" si="34"/>
        <v>3</v>
      </c>
      <c r="D516" s="8">
        <f t="shared" si="33"/>
        <v>19</v>
      </c>
      <c r="E516" s="9">
        <f t="shared" si="35"/>
        <v>2</v>
      </c>
      <c r="F516" s="1" t="s">
        <v>10</v>
      </c>
      <c r="G516" s="1" t="s">
        <v>14</v>
      </c>
      <c r="H516" s="1" t="s">
        <v>15</v>
      </c>
      <c r="I516" s="1">
        <v>263404</v>
      </c>
    </row>
    <row r="517" spans="1:9" x14ac:dyDescent="0.35">
      <c r="A517" s="2">
        <v>43178</v>
      </c>
      <c r="B517" s="8">
        <f t="shared" si="32"/>
        <v>3</v>
      </c>
      <c r="C517" s="8">
        <f t="shared" si="34"/>
        <v>3</v>
      </c>
      <c r="D517" s="8">
        <f t="shared" si="33"/>
        <v>19</v>
      </c>
      <c r="E517" s="9">
        <f t="shared" si="35"/>
        <v>2</v>
      </c>
      <c r="F517" s="1" t="s">
        <v>13</v>
      </c>
      <c r="G517" s="1" t="s">
        <v>14</v>
      </c>
      <c r="H517" s="1" t="s">
        <v>15</v>
      </c>
      <c r="I517" s="1">
        <v>1005</v>
      </c>
    </row>
    <row r="518" spans="1:9" x14ac:dyDescent="0.35">
      <c r="A518" s="2">
        <v>43178</v>
      </c>
      <c r="B518" s="8">
        <f t="shared" si="32"/>
        <v>3</v>
      </c>
      <c r="C518" s="8">
        <f t="shared" si="34"/>
        <v>3</v>
      </c>
      <c r="D518" s="8">
        <f t="shared" si="33"/>
        <v>19</v>
      </c>
      <c r="E518" s="9">
        <f t="shared" si="35"/>
        <v>2</v>
      </c>
      <c r="F518" s="1" t="s">
        <v>5</v>
      </c>
      <c r="G518" s="1" t="s">
        <v>17</v>
      </c>
      <c r="H518" s="1" t="s">
        <v>18</v>
      </c>
      <c r="I518" s="1">
        <v>541998</v>
      </c>
    </row>
    <row r="519" spans="1:9" x14ac:dyDescent="0.35">
      <c r="A519" s="2">
        <v>43178</v>
      </c>
      <c r="B519" s="8">
        <f t="shared" si="32"/>
        <v>3</v>
      </c>
      <c r="C519" s="8">
        <f t="shared" si="34"/>
        <v>3</v>
      </c>
      <c r="D519" s="8">
        <f t="shared" si="33"/>
        <v>19</v>
      </c>
      <c r="E519" s="9">
        <f t="shared" si="35"/>
        <v>2</v>
      </c>
      <c r="F519" s="1" t="s">
        <v>8</v>
      </c>
      <c r="G519" s="1" t="s">
        <v>17</v>
      </c>
      <c r="H519" s="1" t="s">
        <v>18</v>
      </c>
      <c r="I519" s="1">
        <v>539756</v>
      </c>
    </row>
    <row r="520" spans="1:9" x14ac:dyDescent="0.35">
      <c r="A520" s="2">
        <v>43178</v>
      </c>
      <c r="B520" s="8">
        <f t="shared" si="32"/>
        <v>3</v>
      </c>
      <c r="C520" s="8">
        <f t="shared" si="34"/>
        <v>3</v>
      </c>
      <c r="D520" s="8">
        <f t="shared" si="33"/>
        <v>19</v>
      </c>
      <c r="E520" s="9">
        <f t="shared" si="35"/>
        <v>2</v>
      </c>
      <c r="F520" s="1" t="s">
        <v>9</v>
      </c>
      <c r="G520" s="1" t="s">
        <v>17</v>
      </c>
      <c r="H520" s="1" t="s">
        <v>18</v>
      </c>
      <c r="I520" s="1">
        <v>387178</v>
      </c>
    </row>
    <row r="521" spans="1:9" x14ac:dyDescent="0.35">
      <c r="A521" s="2">
        <v>43178</v>
      </c>
      <c r="B521" s="8">
        <f t="shared" si="32"/>
        <v>3</v>
      </c>
      <c r="C521" s="8">
        <f t="shared" si="34"/>
        <v>3</v>
      </c>
      <c r="D521" s="8">
        <f t="shared" si="33"/>
        <v>19</v>
      </c>
      <c r="E521" s="9">
        <f t="shared" si="35"/>
        <v>2</v>
      </c>
      <c r="F521" s="1" t="s">
        <v>10</v>
      </c>
      <c r="G521" s="1" t="s">
        <v>17</v>
      </c>
      <c r="H521" s="1" t="s">
        <v>18</v>
      </c>
      <c r="I521" s="1">
        <v>154821</v>
      </c>
    </row>
    <row r="522" spans="1:9" x14ac:dyDescent="0.35">
      <c r="A522" s="2">
        <v>43178</v>
      </c>
      <c r="B522" s="8">
        <f t="shared" si="32"/>
        <v>3</v>
      </c>
      <c r="C522" s="8">
        <f t="shared" si="34"/>
        <v>3</v>
      </c>
      <c r="D522" s="8">
        <f t="shared" si="33"/>
        <v>19</v>
      </c>
      <c r="E522" s="9">
        <f t="shared" si="35"/>
        <v>2</v>
      </c>
      <c r="F522" s="1" t="s">
        <v>13</v>
      </c>
      <c r="G522" s="1" t="s">
        <v>17</v>
      </c>
      <c r="H522" s="1" t="s">
        <v>18</v>
      </c>
      <c r="I522" s="1">
        <v>1649</v>
      </c>
    </row>
    <row r="523" spans="1:9" x14ac:dyDescent="0.35">
      <c r="A523" s="2">
        <v>43178</v>
      </c>
      <c r="B523" s="8">
        <f t="shared" si="32"/>
        <v>3</v>
      </c>
      <c r="C523" s="8">
        <f t="shared" si="34"/>
        <v>3</v>
      </c>
      <c r="D523" s="8">
        <f t="shared" si="33"/>
        <v>19</v>
      </c>
      <c r="E523" s="9">
        <f t="shared" si="35"/>
        <v>2</v>
      </c>
      <c r="F523" s="1" t="s">
        <v>5</v>
      </c>
      <c r="G523" s="1" t="s">
        <v>23</v>
      </c>
      <c r="H523" s="1" t="s">
        <v>18</v>
      </c>
      <c r="I523" s="1">
        <v>412121</v>
      </c>
    </row>
    <row r="524" spans="1:9" x14ac:dyDescent="0.35">
      <c r="A524" s="2">
        <v>43178</v>
      </c>
      <c r="B524" s="8">
        <f t="shared" si="32"/>
        <v>3</v>
      </c>
      <c r="C524" s="8">
        <f t="shared" si="34"/>
        <v>3</v>
      </c>
      <c r="D524" s="8">
        <f t="shared" si="33"/>
        <v>19</v>
      </c>
      <c r="E524" s="9">
        <f t="shared" si="35"/>
        <v>2</v>
      </c>
      <c r="F524" s="1" t="s">
        <v>8</v>
      </c>
      <c r="G524" s="1" t="s">
        <v>23</v>
      </c>
      <c r="H524" s="1" t="s">
        <v>18</v>
      </c>
      <c r="I524" s="1">
        <v>404529</v>
      </c>
    </row>
    <row r="525" spans="1:9" x14ac:dyDescent="0.35">
      <c r="A525" s="2">
        <v>43178</v>
      </c>
      <c r="B525" s="8">
        <f t="shared" si="32"/>
        <v>3</v>
      </c>
      <c r="C525" s="8">
        <f t="shared" si="34"/>
        <v>3</v>
      </c>
      <c r="D525" s="8">
        <f t="shared" si="33"/>
        <v>19</v>
      </c>
      <c r="E525" s="9">
        <f t="shared" si="35"/>
        <v>2</v>
      </c>
      <c r="F525" s="1" t="s">
        <v>10</v>
      </c>
      <c r="G525" s="1" t="s">
        <v>23</v>
      </c>
      <c r="H525" s="1" t="s">
        <v>18</v>
      </c>
      <c r="I525" s="1">
        <v>232984</v>
      </c>
    </row>
    <row r="526" spans="1:9" x14ac:dyDescent="0.35">
      <c r="A526" s="2">
        <v>43178</v>
      </c>
      <c r="B526" s="8">
        <f t="shared" si="32"/>
        <v>3</v>
      </c>
      <c r="C526" s="8">
        <f t="shared" si="34"/>
        <v>3</v>
      </c>
      <c r="D526" s="8">
        <f t="shared" si="33"/>
        <v>19</v>
      </c>
      <c r="E526" s="9">
        <f t="shared" si="35"/>
        <v>2</v>
      </c>
      <c r="F526" s="1" t="s">
        <v>9</v>
      </c>
      <c r="G526" s="1" t="s">
        <v>23</v>
      </c>
      <c r="H526" s="1" t="s">
        <v>18</v>
      </c>
      <c r="I526" s="1">
        <v>179137</v>
      </c>
    </row>
    <row r="527" spans="1:9" x14ac:dyDescent="0.35">
      <c r="A527" s="2">
        <v>43178</v>
      </c>
      <c r="B527" s="8">
        <f t="shared" si="32"/>
        <v>3</v>
      </c>
      <c r="C527" s="8">
        <f t="shared" si="34"/>
        <v>3</v>
      </c>
      <c r="D527" s="8">
        <f t="shared" si="33"/>
        <v>19</v>
      </c>
      <c r="E527" s="9">
        <f t="shared" si="35"/>
        <v>2</v>
      </c>
      <c r="F527" s="1" t="s">
        <v>13</v>
      </c>
      <c r="G527" s="1" t="s">
        <v>23</v>
      </c>
      <c r="H527" s="1" t="s">
        <v>18</v>
      </c>
      <c r="I527" s="1">
        <v>795</v>
      </c>
    </row>
    <row r="528" spans="1:9" x14ac:dyDescent="0.35">
      <c r="A528" s="2">
        <v>43178</v>
      </c>
      <c r="B528" s="8">
        <f t="shared" si="32"/>
        <v>3</v>
      </c>
      <c r="C528" s="8">
        <f t="shared" si="34"/>
        <v>3</v>
      </c>
      <c r="D528" s="8">
        <f t="shared" si="33"/>
        <v>19</v>
      </c>
      <c r="E528" s="9">
        <f t="shared" si="35"/>
        <v>2</v>
      </c>
      <c r="F528" s="1" t="s">
        <v>5</v>
      </c>
      <c r="G528" s="1" t="s">
        <v>24</v>
      </c>
      <c r="H528" s="1" t="s">
        <v>25</v>
      </c>
      <c r="I528" s="1">
        <v>874420</v>
      </c>
    </row>
    <row r="529" spans="1:9" x14ac:dyDescent="0.35">
      <c r="A529" s="2">
        <v>43178</v>
      </c>
      <c r="B529" s="8">
        <f t="shared" si="32"/>
        <v>3</v>
      </c>
      <c r="C529" s="8">
        <f t="shared" si="34"/>
        <v>3</v>
      </c>
      <c r="D529" s="8">
        <f t="shared" si="33"/>
        <v>19</v>
      </c>
      <c r="E529" s="9">
        <f t="shared" si="35"/>
        <v>2</v>
      </c>
      <c r="F529" s="1" t="s">
        <v>8</v>
      </c>
      <c r="G529" s="1" t="s">
        <v>24</v>
      </c>
      <c r="H529" s="1" t="s">
        <v>25</v>
      </c>
      <c r="I529" s="1">
        <v>852442</v>
      </c>
    </row>
    <row r="530" spans="1:9" x14ac:dyDescent="0.35">
      <c r="A530" s="2">
        <v>43178</v>
      </c>
      <c r="B530" s="8">
        <f t="shared" si="32"/>
        <v>3</v>
      </c>
      <c r="C530" s="8">
        <f t="shared" si="34"/>
        <v>3</v>
      </c>
      <c r="D530" s="8">
        <f t="shared" si="33"/>
        <v>19</v>
      </c>
      <c r="E530" s="9">
        <f t="shared" si="35"/>
        <v>2</v>
      </c>
      <c r="F530" s="1" t="s">
        <v>9</v>
      </c>
      <c r="G530" s="1" t="s">
        <v>24</v>
      </c>
      <c r="H530" s="1" t="s">
        <v>25</v>
      </c>
      <c r="I530" s="1">
        <v>577892</v>
      </c>
    </row>
    <row r="531" spans="1:9" x14ac:dyDescent="0.35">
      <c r="A531" s="2">
        <v>43178</v>
      </c>
      <c r="B531" s="8">
        <f t="shared" si="32"/>
        <v>3</v>
      </c>
      <c r="C531" s="8">
        <f t="shared" si="34"/>
        <v>3</v>
      </c>
      <c r="D531" s="8">
        <f t="shared" si="33"/>
        <v>19</v>
      </c>
      <c r="E531" s="9">
        <f t="shared" si="35"/>
        <v>2</v>
      </c>
      <c r="F531" s="1" t="s">
        <v>10</v>
      </c>
      <c r="G531" s="1" t="s">
        <v>24</v>
      </c>
      <c r="H531" s="1" t="s">
        <v>25</v>
      </c>
      <c r="I531" s="1">
        <v>296529</v>
      </c>
    </row>
    <row r="532" spans="1:9" x14ac:dyDescent="0.35">
      <c r="A532" s="2">
        <v>43178</v>
      </c>
      <c r="B532" s="8">
        <f t="shared" si="32"/>
        <v>3</v>
      </c>
      <c r="C532" s="8">
        <f t="shared" si="34"/>
        <v>3</v>
      </c>
      <c r="D532" s="8">
        <f t="shared" si="33"/>
        <v>19</v>
      </c>
      <c r="E532" s="9">
        <f t="shared" si="35"/>
        <v>2</v>
      </c>
      <c r="F532" s="1" t="s">
        <v>5</v>
      </c>
      <c r="G532" s="1" t="s">
        <v>26</v>
      </c>
      <c r="H532" s="1" t="s">
        <v>25</v>
      </c>
      <c r="I532" s="1">
        <v>450196</v>
      </c>
    </row>
    <row r="533" spans="1:9" x14ac:dyDescent="0.35">
      <c r="A533" s="2">
        <v>43178</v>
      </c>
      <c r="B533" s="8">
        <f t="shared" si="32"/>
        <v>3</v>
      </c>
      <c r="C533" s="8">
        <f t="shared" si="34"/>
        <v>3</v>
      </c>
      <c r="D533" s="8">
        <f t="shared" si="33"/>
        <v>19</v>
      </c>
      <c r="E533" s="9">
        <f t="shared" si="35"/>
        <v>2</v>
      </c>
      <c r="F533" s="1" t="s">
        <v>8</v>
      </c>
      <c r="G533" s="1" t="s">
        <v>26</v>
      </c>
      <c r="H533" s="1" t="s">
        <v>25</v>
      </c>
      <c r="I533" s="1">
        <v>445673</v>
      </c>
    </row>
    <row r="534" spans="1:9" x14ac:dyDescent="0.35">
      <c r="A534" s="2">
        <v>43178</v>
      </c>
      <c r="B534" s="8">
        <f t="shared" si="32"/>
        <v>3</v>
      </c>
      <c r="C534" s="8">
        <f t="shared" si="34"/>
        <v>3</v>
      </c>
      <c r="D534" s="8">
        <f t="shared" si="33"/>
        <v>19</v>
      </c>
      <c r="E534" s="9">
        <f t="shared" si="35"/>
        <v>2</v>
      </c>
      <c r="F534" s="1" t="s">
        <v>10</v>
      </c>
      <c r="G534" s="1" t="s">
        <v>26</v>
      </c>
      <c r="H534" s="1" t="s">
        <v>25</v>
      </c>
      <c r="I534" s="1">
        <v>228486</v>
      </c>
    </row>
    <row r="535" spans="1:9" x14ac:dyDescent="0.35">
      <c r="A535" s="2">
        <v>43178</v>
      </c>
      <c r="B535" s="8">
        <f t="shared" si="32"/>
        <v>3</v>
      </c>
      <c r="C535" s="8">
        <f t="shared" si="34"/>
        <v>3</v>
      </c>
      <c r="D535" s="8">
        <f t="shared" si="33"/>
        <v>19</v>
      </c>
      <c r="E535" s="9">
        <f t="shared" si="35"/>
        <v>2</v>
      </c>
      <c r="F535" s="1" t="s">
        <v>9</v>
      </c>
      <c r="G535" s="1" t="s">
        <v>26</v>
      </c>
      <c r="H535" s="1" t="s">
        <v>25</v>
      </c>
      <c r="I535" s="1">
        <v>221710</v>
      </c>
    </row>
    <row r="536" spans="1:9" x14ac:dyDescent="0.35">
      <c r="A536" s="2">
        <v>43178</v>
      </c>
      <c r="B536" s="8">
        <f t="shared" si="32"/>
        <v>3</v>
      </c>
      <c r="C536" s="8">
        <f t="shared" si="34"/>
        <v>3</v>
      </c>
      <c r="D536" s="8">
        <f t="shared" si="33"/>
        <v>19</v>
      </c>
      <c r="E536" s="9">
        <f t="shared" si="35"/>
        <v>2</v>
      </c>
      <c r="F536" s="1" t="s">
        <v>5</v>
      </c>
      <c r="G536" s="1" t="s">
        <v>27</v>
      </c>
      <c r="H536" s="1" t="s">
        <v>28</v>
      </c>
      <c r="I536" s="1">
        <v>432183</v>
      </c>
    </row>
    <row r="537" spans="1:9" x14ac:dyDescent="0.35">
      <c r="A537" s="2">
        <v>43178</v>
      </c>
      <c r="B537" s="8">
        <f t="shared" si="32"/>
        <v>3</v>
      </c>
      <c r="C537" s="8">
        <f t="shared" si="34"/>
        <v>3</v>
      </c>
      <c r="D537" s="8">
        <f t="shared" si="33"/>
        <v>19</v>
      </c>
      <c r="E537" s="9">
        <f t="shared" si="35"/>
        <v>2</v>
      </c>
      <c r="F537" s="1" t="s">
        <v>8</v>
      </c>
      <c r="G537" s="1" t="s">
        <v>27</v>
      </c>
      <c r="H537" s="1" t="s">
        <v>28</v>
      </c>
      <c r="I537" s="1">
        <v>432171</v>
      </c>
    </row>
    <row r="538" spans="1:9" x14ac:dyDescent="0.35">
      <c r="A538" s="2">
        <v>43178</v>
      </c>
      <c r="B538" s="8">
        <f t="shared" si="32"/>
        <v>3</v>
      </c>
      <c r="C538" s="8">
        <f t="shared" si="34"/>
        <v>3</v>
      </c>
      <c r="D538" s="8">
        <f t="shared" si="33"/>
        <v>19</v>
      </c>
      <c r="E538" s="9">
        <f t="shared" si="35"/>
        <v>2</v>
      </c>
      <c r="F538" s="1" t="s">
        <v>9</v>
      </c>
      <c r="G538" s="1" t="s">
        <v>27</v>
      </c>
      <c r="H538" s="1" t="s">
        <v>28</v>
      </c>
      <c r="I538" s="1">
        <v>286670</v>
      </c>
    </row>
    <row r="539" spans="1:9" x14ac:dyDescent="0.35">
      <c r="A539" s="2">
        <v>43178</v>
      </c>
      <c r="B539" s="8">
        <f t="shared" si="32"/>
        <v>3</v>
      </c>
      <c r="C539" s="8">
        <f t="shared" si="34"/>
        <v>3</v>
      </c>
      <c r="D539" s="8">
        <f t="shared" si="33"/>
        <v>19</v>
      </c>
      <c r="E539" s="9">
        <f t="shared" si="35"/>
        <v>2</v>
      </c>
      <c r="F539" s="1" t="s">
        <v>10</v>
      </c>
      <c r="G539" s="1" t="s">
        <v>27</v>
      </c>
      <c r="H539" s="1" t="s">
        <v>28</v>
      </c>
      <c r="I539" s="1">
        <v>145513</v>
      </c>
    </row>
    <row r="540" spans="1:9" x14ac:dyDescent="0.35">
      <c r="A540" s="2">
        <v>43178</v>
      </c>
      <c r="B540" s="8">
        <f t="shared" si="32"/>
        <v>3</v>
      </c>
      <c r="C540" s="8">
        <f t="shared" si="34"/>
        <v>3</v>
      </c>
      <c r="D540" s="8">
        <f t="shared" si="33"/>
        <v>19</v>
      </c>
      <c r="E540" s="9">
        <f t="shared" si="35"/>
        <v>2</v>
      </c>
      <c r="F540" s="1" t="s">
        <v>11</v>
      </c>
      <c r="G540" s="1" t="s">
        <v>27</v>
      </c>
      <c r="H540" s="1" t="s">
        <v>28</v>
      </c>
      <c r="I540" s="1">
        <v>32656</v>
      </c>
    </row>
    <row r="541" spans="1:9" x14ac:dyDescent="0.35">
      <c r="A541" s="2">
        <v>43178</v>
      </c>
      <c r="B541" s="8">
        <f t="shared" si="32"/>
        <v>3</v>
      </c>
      <c r="C541" s="8">
        <f t="shared" si="34"/>
        <v>3</v>
      </c>
      <c r="D541" s="8">
        <f t="shared" si="33"/>
        <v>19</v>
      </c>
      <c r="E541" s="9">
        <f t="shared" si="35"/>
        <v>2</v>
      </c>
      <c r="F541" s="1" t="s">
        <v>12</v>
      </c>
      <c r="G541" s="1" t="s">
        <v>27</v>
      </c>
      <c r="H541" s="1" t="s">
        <v>28</v>
      </c>
      <c r="I541" s="1">
        <v>7639</v>
      </c>
    </row>
    <row r="542" spans="1:9" x14ac:dyDescent="0.35">
      <c r="A542" s="2">
        <v>43178</v>
      </c>
      <c r="B542" s="8">
        <f t="shared" si="32"/>
        <v>3</v>
      </c>
      <c r="C542" s="8">
        <f t="shared" si="34"/>
        <v>3</v>
      </c>
      <c r="D542" s="8">
        <f t="shared" si="33"/>
        <v>19</v>
      </c>
      <c r="E542" s="9">
        <f t="shared" si="35"/>
        <v>2</v>
      </c>
      <c r="F542" s="1" t="s">
        <v>13</v>
      </c>
      <c r="G542" s="1" t="s">
        <v>27</v>
      </c>
      <c r="H542" s="1" t="s">
        <v>28</v>
      </c>
      <c r="I542" s="1">
        <v>1082</v>
      </c>
    </row>
    <row r="543" spans="1:9" x14ac:dyDescent="0.35">
      <c r="A543" s="2">
        <v>43179</v>
      </c>
      <c r="B543" s="8">
        <f t="shared" si="32"/>
        <v>3</v>
      </c>
      <c r="C543" s="8">
        <f t="shared" si="34"/>
        <v>3</v>
      </c>
      <c r="D543" s="8">
        <f t="shared" si="33"/>
        <v>20</v>
      </c>
      <c r="E543" s="9">
        <f t="shared" si="35"/>
        <v>3</v>
      </c>
      <c r="F543" s="1" t="s">
        <v>5</v>
      </c>
      <c r="G543" s="1" t="s">
        <v>14</v>
      </c>
      <c r="H543" s="1" t="s">
        <v>15</v>
      </c>
      <c r="I543" s="1">
        <v>690920</v>
      </c>
    </row>
    <row r="544" spans="1:9" x14ac:dyDescent="0.35">
      <c r="A544" s="2">
        <v>43179</v>
      </c>
      <c r="B544" s="8">
        <f t="shared" si="32"/>
        <v>3</v>
      </c>
      <c r="C544" s="8">
        <f t="shared" si="34"/>
        <v>3</v>
      </c>
      <c r="D544" s="8">
        <f t="shared" si="33"/>
        <v>20</v>
      </c>
      <c r="E544" s="9">
        <f t="shared" si="35"/>
        <v>3</v>
      </c>
      <c r="F544" s="1" t="s">
        <v>8</v>
      </c>
      <c r="G544" s="1" t="s">
        <v>14</v>
      </c>
      <c r="H544" s="1" t="s">
        <v>15</v>
      </c>
      <c r="I544" s="1">
        <v>668889</v>
      </c>
    </row>
    <row r="545" spans="1:9" x14ac:dyDescent="0.35">
      <c r="A545" s="2">
        <v>43179</v>
      </c>
      <c r="B545" s="8">
        <f t="shared" si="32"/>
        <v>3</v>
      </c>
      <c r="C545" s="8">
        <f t="shared" si="34"/>
        <v>3</v>
      </c>
      <c r="D545" s="8">
        <f t="shared" si="33"/>
        <v>20</v>
      </c>
      <c r="E545" s="9">
        <f t="shared" si="35"/>
        <v>3</v>
      </c>
      <c r="F545" s="1" t="s">
        <v>10</v>
      </c>
      <c r="G545" s="1" t="s">
        <v>14</v>
      </c>
      <c r="H545" s="1" t="s">
        <v>15</v>
      </c>
      <c r="I545" s="1">
        <v>362623</v>
      </c>
    </row>
    <row r="546" spans="1:9" x14ac:dyDescent="0.35">
      <c r="A546" s="2">
        <v>43179</v>
      </c>
      <c r="B546" s="8">
        <f t="shared" si="32"/>
        <v>3</v>
      </c>
      <c r="C546" s="8">
        <f t="shared" si="34"/>
        <v>3</v>
      </c>
      <c r="D546" s="8">
        <f t="shared" si="33"/>
        <v>20</v>
      </c>
      <c r="E546" s="9">
        <f t="shared" si="35"/>
        <v>3</v>
      </c>
      <c r="F546" s="1" t="s">
        <v>9</v>
      </c>
      <c r="G546" s="1" t="s">
        <v>14</v>
      </c>
      <c r="H546" s="1" t="s">
        <v>15</v>
      </c>
      <c r="I546" s="1">
        <v>328298</v>
      </c>
    </row>
    <row r="547" spans="1:9" x14ac:dyDescent="0.35">
      <c r="A547" s="2">
        <v>43179</v>
      </c>
      <c r="B547" s="8">
        <f t="shared" si="32"/>
        <v>3</v>
      </c>
      <c r="C547" s="8">
        <f t="shared" si="34"/>
        <v>3</v>
      </c>
      <c r="D547" s="8">
        <f t="shared" si="33"/>
        <v>20</v>
      </c>
      <c r="E547" s="9">
        <f t="shared" si="35"/>
        <v>3</v>
      </c>
      <c r="F547" s="1" t="s">
        <v>13</v>
      </c>
      <c r="G547" s="1" t="s">
        <v>14</v>
      </c>
      <c r="H547" s="1" t="s">
        <v>15</v>
      </c>
      <c r="I547" s="1">
        <v>1354</v>
      </c>
    </row>
    <row r="548" spans="1:9" x14ac:dyDescent="0.35">
      <c r="A548" s="2">
        <v>43179</v>
      </c>
      <c r="B548" s="8">
        <f t="shared" si="32"/>
        <v>3</v>
      </c>
      <c r="C548" s="8">
        <f t="shared" si="34"/>
        <v>3</v>
      </c>
      <c r="D548" s="8">
        <f t="shared" si="33"/>
        <v>20</v>
      </c>
      <c r="E548" s="9">
        <f t="shared" si="35"/>
        <v>3</v>
      </c>
      <c r="F548" s="1" t="s">
        <v>5</v>
      </c>
      <c r="G548" s="1" t="s">
        <v>17</v>
      </c>
      <c r="H548" s="1" t="s">
        <v>18</v>
      </c>
      <c r="I548" s="1">
        <v>640577</v>
      </c>
    </row>
    <row r="549" spans="1:9" x14ac:dyDescent="0.35">
      <c r="A549" s="2">
        <v>43179</v>
      </c>
      <c r="B549" s="8">
        <f t="shared" si="32"/>
        <v>3</v>
      </c>
      <c r="C549" s="8">
        <f t="shared" si="34"/>
        <v>3</v>
      </c>
      <c r="D549" s="8">
        <f t="shared" si="33"/>
        <v>20</v>
      </c>
      <c r="E549" s="9">
        <f t="shared" si="35"/>
        <v>3</v>
      </c>
      <c r="F549" s="1" t="s">
        <v>8</v>
      </c>
      <c r="G549" s="1" t="s">
        <v>17</v>
      </c>
      <c r="H549" s="1" t="s">
        <v>18</v>
      </c>
      <c r="I549" s="1">
        <v>633817</v>
      </c>
    </row>
    <row r="550" spans="1:9" x14ac:dyDescent="0.35">
      <c r="A550" s="2">
        <v>43179</v>
      </c>
      <c r="B550" s="8">
        <f t="shared" si="32"/>
        <v>3</v>
      </c>
      <c r="C550" s="8">
        <f t="shared" si="34"/>
        <v>3</v>
      </c>
      <c r="D550" s="8">
        <f t="shared" si="33"/>
        <v>20</v>
      </c>
      <c r="E550" s="9">
        <f t="shared" si="35"/>
        <v>3</v>
      </c>
      <c r="F550" s="1" t="s">
        <v>9</v>
      </c>
      <c r="G550" s="1" t="s">
        <v>17</v>
      </c>
      <c r="H550" s="1" t="s">
        <v>18</v>
      </c>
      <c r="I550" s="1">
        <v>426337</v>
      </c>
    </row>
    <row r="551" spans="1:9" x14ac:dyDescent="0.35">
      <c r="A551" s="2">
        <v>43179</v>
      </c>
      <c r="B551" s="8">
        <f t="shared" si="32"/>
        <v>3</v>
      </c>
      <c r="C551" s="8">
        <f t="shared" si="34"/>
        <v>3</v>
      </c>
      <c r="D551" s="8">
        <f t="shared" si="33"/>
        <v>20</v>
      </c>
      <c r="E551" s="9">
        <f t="shared" si="35"/>
        <v>3</v>
      </c>
      <c r="F551" s="1" t="s">
        <v>10</v>
      </c>
      <c r="G551" s="1" t="s">
        <v>17</v>
      </c>
      <c r="H551" s="1" t="s">
        <v>18</v>
      </c>
      <c r="I551" s="1">
        <v>214241</v>
      </c>
    </row>
    <row r="552" spans="1:9" x14ac:dyDescent="0.35">
      <c r="A552" s="2">
        <v>43179</v>
      </c>
      <c r="B552" s="8">
        <f t="shared" si="32"/>
        <v>3</v>
      </c>
      <c r="C552" s="8">
        <f t="shared" si="34"/>
        <v>3</v>
      </c>
      <c r="D552" s="8">
        <f t="shared" si="33"/>
        <v>20</v>
      </c>
      <c r="E552" s="9">
        <f t="shared" si="35"/>
        <v>3</v>
      </c>
      <c r="F552" s="1" t="s">
        <v>13</v>
      </c>
      <c r="G552" s="1" t="s">
        <v>17</v>
      </c>
      <c r="H552" s="1" t="s">
        <v>18</v>
      </c>
      <c r="I552" s="1">
        <v>2095</v>
      </c>
    </row>
    <row r="553" spans="1:9" x14ac:dyDescent="0.35">
      <c r="A553" s="2">
        <v>43179</v>
      </c>
      <c r="B553" s="8">
        <f t="shared" si="32"/>
        <v>3</v>
      </c>
      <c r="C553" s="8">
        <f t="shared" si="34"/>
        <v>3</v>
      </c>
      <c r="D553" s="8">
        <f t="shared" si="33"/>
        <v>20</v>
      </c>
      <c r="E553" s="9">
        <f t="shared" si="35"/>
        <v>3</v>
      </c>
      <c r="F553" s="1" t="s">
        <v>5</v>
      </c>
      <c r="G553" s="1" t="s">
        <v>23</v>
      </c>
      <c r="H553" s="1" t="s">
        <v>18</v>
      </c>
      <c r="I553" s="1">
        <v>546237</v>
      </c>
    </row>
    <row r="554" spans="1:9" x14ac:dyDescent="0.35">
      <c r="A554" s="2">
        <v>43179</v>
      </c>
      <c r="B554" s="8">
        <f t="shared" si="32"/>
        <v>3</v>
      </c>
      <c r="C554" s="8">
        <f t="shared" si="34"/>
        <v>3</v>
      </c>
      <c r="D554" s="8">
        <f t="shared" si="33"/>
        <v>20</v>
      </c>
      <c r="E554" s="9">
        <f t="shared" si="35"/>
        <v>3</v>
      </c>
      <c r="F554" s="1" t="s">
        <v>8</v>
      </c>
      <c r="G554" s="1" t="s">
        <v>23</v>
      </c>
      <c r="H554" s="1" t="s">
        <v>18</v>
      </c>
      <c r="I554" s="1">
        <v>538728</v>
      </c>
    </row>
    <row r="555" spans="1:9" x14ac:dyDescent="0.35">
      <c r="A555" s="2">
        <v>43179</v>
      </c>
      <c r="B555" s="8">
        <f t="shared" si="32"/>
        <v>3</v>
      </c>
      <c r="C555" s="8">
        <f t="shared" si="34"/>
        <v>3</v>
      </c>
      <c r="D555" s="8">
        <f t="shared" si="33"/>
        <v>20</v>
      </c>
      <c r="E555" s="9">
        <f t="shared" si="35"/>
        <v>3</v>
      </c>
      <c r="F555" s="1" t="s">
        <v>10</v>
      </c>
      <c r="G555" s="1" t="s">
        <v>23</v>
      </c>
      <c r="H555" s="1" t="s">
        <v>18</v>
      </c>
      <c r="I555" s="1">
        <v>329132</v>
      </c>
    </row>
    <row r="556" spans="1:9" x14ac:dyDescent="0.35">
      <c r="A556" s="2">
        <v>43179</v>
      </c>
      <c r="B556" s="8">
        <f t="shared" si="32"/>
        <v>3</v>
      </c>
      <c r="C556" s="8">
        <f t="shared" si="34"/>
        <v>3</v>
      </c>
      <c r="D556" s="8">
        <f t="shared" si="33"/>
        <v>20</v>
      </c>
      <c r="E556" s="9">
        <f t="shared" si="35"/>
        <v>3</v>
      </c>
      <c r="F556" s="1" t="s">
        <v>9</v>
      </c>
      <c r="G556" s="1" t="s">
        <v>23</v>
      </c>
      <c r="H556" s="1" t="s">
        <v>18</v>
      </c>
      <c r="I556" s="1">
        <v>217105</v>
      </c>
    </row>
    <row r="557" spans="1:9" x14ac:dyDescent="0.35">
      <c r="A557" s="2">
        <v>43179</v>
      </c>
      <c r="B557" s="8">
        <f t="shared" si="32"/>
        <v>3</v>
      </c>
      <c r="C557" s="8">
        <f t="shared" si="34"/>
        <v>3</v>
      </c>
      <c r="D557" s="8">
        <f t="shared" si="33"/>
        <v>20</v>
      </c>
      <c r="E557" s="9">
        <f t="shared" si="35"/>
        <v>3</v>
      </c>
      <c r="F557" s="1" t="s">
        <v>13</v>
      </c>
      <c r="G557" s="1" t="s">
        <v>23</v>
      </c>
      <c r="H557" s="1" t="s">
        <v>18</v>
      </c>
      <c r="I557" s="1">
        <v>1100</v>
      </c>
    </row>
    <row r="558" spans="1:9" x14ac:dyDescent="0.35">
      <c r="A558" s="2">
        <v>43179</v>
      </c>
      <c r="B558" s="8">
        <f t="shared" si="32"/>
        <v>3</v>
      </c>
      <c r="C558" s="8">
        <f t="shared" si="34"/>
        <v>3</v>
      </c>
      <c r="D558" s="8">
        <f t="shared" si="33"/>
        <v>20</v>
      </c>
      <c r="E558" s="9">
        <f t="shared" si="35"/>
        <v>3</v>
      </c>
      <c r="F558" s="1" t="s">
        <v>5</v>
      </c>
      <c r="G558" s="1" t="s">
        <v>24</v>
      </c>
      <c r="H558" s="1" t="s">
        <v>25</v>
      </c>
      <c r="I558" s="1">
        <v>1028330</v>
      </c>
    </row>
    <row r="559" spans="1:9" x14ac:dyDescent="0.35">
      <c r="A559" s="2">
        <v>43179</v>
      </c>
      <c r="B559" s="8">
        <f t="shared" si="32"/>
        <v>3</v>
      </c>
      <c r="C559" s="8">
        <f t="shared" si="34"/>
        <v>3</v>
      </c>
      <c r="D559" s="8">
        <f t="shared" si="33"/>
        <v>20</v>
      </c>
      <c r="E559" s="9">
        <f t="shared" si="35"/>
        <v>3</v>
      </c>
      <c r="F559" s="1" t="s">
        <v>8</v>
      </c>
      <c r="G559" s="1" t="s">
        <v>24</v>
      </c>
      <c r="H559" s="1" t="s">
        <v>25</v>
      </c>
      <c r="I559" s="1">
        <v>1015230</v>
      </c>
    </row>
    <row r="560" spans="1:9" x14ac:dyDescent="0.35">
      <c r="A560" s="2">
        <v>43179</v>
      </c>
      <c r="B560" s="8">
        <f t="shared" si="32"/>
        <v>3</v>
      </c>
      <c r="C560" s="8">
        <f t="shared" si="34"/>
        <v>3</v>
      </c>
      <c r="D560" s="8">
        <f t="shared" si="33"/>
        <v>20</v>
      </c>
      <c r="E560" s="9">
        <f t="shared" si="35"/>
        <v>3</v>
      </c>
      <c r="F560" s="1" t="s">
        <v>9</v>
      </c>
      <c r="G560" s="1" t="s">
        <v>24</v>
      </c>
      <c r="H560" s="1" t="s">
        <v>25</v>
      </c>
      <c r="I560" s="1">
        <v>655818</v>
      </c>
    </row>
    <row r="561" spans="1:9" x14ac:dyDescent="0.35">
      <c r="A561" s="2">
        <v>43179</v>
      </c>
      <c r="B561" s="8">
        <f t="shared" si="32"/>
        <v>3</v>
      </c>
      <c r="C561" s="8">
        <f t="shared" si="34"/>
        <v>3</v>
      </c>
      <c r="D561" s="8">
        <f t="shared" si="33"/>
        <v>20</v>
      </c>
      <c r="E561" s="9">
        <f t="shared" si="35"/>
        <v>3</v>
      </c>
      <c r="F561" s="1" t="s">
        <v>10</v>
      </c>
      <c r="G561" s="1" t="s">
        <v>24</v>
      </c>
      <c r="H561" s="1" t="s">
        <v>25</v>
      </c>
      <c r="I561" s="1">
        <v>372512</v>
      </c>
    </row>
    <row r="562" spans="1:9" x14ac:dyDescent="0.35">
      <c r="A562" s="2">
        <v>43179</v>
      </c>
      <c r="B562" s="8">
        <f t="shared" si="32"/>
        <v>3</v>
      </c>
      <c r="C562" s="8">
        <f t="shared" si="34"/>
        <v>3</v>
      </c>
      <c r="D562" s="8">
        <f t="shared" si="33"/>
        <v>20</v>
      </c>
      <c r="E562" s="9">
        <f t="shared" si="35"/>
        <v>3</v>
      </c>
      <c r="F562" s="1" t="s">
        <v>5</v>
      </c>
      <c r="G562" s="1" t="s">
        <v>26</v>
      </c>
      <c r="H562" s="1" t="s">
        <v>25</v>
      </c>
      <c r="I562" s="1">
        <v>531672</v>
      </c>
    </row>
    <row r="563" spans="1:9" x14ac:dyDescent="0.35">
      <c r="A563" s="2">
        <v>43179</v>
      </c>
      <c r="B563" s="8">
        <f t="shared" si="32"/>
        <v>3</v>
      </c>
      <c r="C563" s="8">
        <f t="shared" si="34"/>
        <v>3</v>
      </c>
      <c r="D563" s="8">
        <f t="shared" si="33"/>
        <v>20</v>
      </c>
      <c r="E563" s="9">
        <f t="shared" si="35"/>
        <v>3</v>
      </c>
      <c r="F563" s="1" t="s">
        <v>8</v>
      </c>
      <c r="G563" s="1" t="s">
        <v>26</v>
      </c>
      <c r="H563" s="1" t="s">
        <v>25</v>
      </c>
      <c r="I563" s="1">
        <v>518881</v>
      </c>
    </row>
    <row r="564" spans="1:9" x14ac:dyDescent="0.35">
      <c r="A564" s="2">
        <v>43179</v>
      </c>
      <c r="B564" s="8">
        <f t="shared" si="32"/>
        <v>3</v>
      </c>
      <c r="C564" s="8">
        <f t="shared" si="34"/>
        <v>3</v>
      </c>
      <c r="D564" s="8">
        <f t="shared" si="33"/>
        <v>20</v>
      </c>
      <c r="E564" s="9">
        <f t="shared" si="35"/>
        <v>3</v>
      </c>
      <c r="F564" s="1" t="s">
        <v>10</v>
      </c>
      <c r="G564" s="1" t="s">
        <v>26</v>
      </c>
      <c r="H564" s="1" t="s">
        <v>25</v>
      </c>
      <c r="I564" s="1">
        <v>324790</v>
      </c>
    </row>
    <row r="565" spans="1:9" x14ac:dyDescent="0.35">
      <c r="A565" s="2">
        <v>43179</v>
      </c>
      <c r="B565" s="8">
        <f t="shared" si="32"/>
        <v>3</v>
      </c>
      <c r="C565" s="8">
        <f t="shared" si="34"/>
        <v>3</v>
      </c>
      <c r="D565" s="8">
        <f t="shared" si="33"/>
        <v>20</v>
      </c>
      <c r="E565" s="9">
        <f t="shared" si="35"/>
        <v>3</v>
      </c>
      <c r="F565" s="1" t="s">
        <v>9</v>
      </c>
      <c r="G565" s="1" t="s">
        <v>26</v>
      </c>
      <c r="H565" s="1" t="s">
        <v>25</v>
      </c>
      <c r="I565" s="1">
        <v>206882</v>
      </c>
    </row>
    <row r="566" spans="1:9" x14ac:dyDescent="0.35">
      <c r="A566" s="2">
        <v>43179</v>
      </c>
      <c r="B566" s="8">
        <f t="shared" si="32"/>
        <v>3</v>
      </c>
      <c r="C566" s="8">
        <f t="shared" si="34"/>
        <v>3</v>
      </c>
      <c r="D566" s="8">
        <f t="shared" si="33"/>
        <v>20</v>
      </c>
      <c r="E566" s="9">
        <f t="shared" si="35"/>
        <v>3</v>
      </c>
      <c r="F566" s="1" t="s">
        <v>5</v>
      </c>
      <c r="G566" s="1" t="s">
        <v>27</v>
      </c>
      <c r="H566" s="1" t="s">
        <v>28</v>
      </c>
      <c r="I566" s="1">
        <v>558387</v>
      </c>
    </row>
    <row r="567" spans="1:9" x14ac:dyDescent="0.35">
      <c r="A567" s="2">
        <v>43179</v>
      </c>
      <c r="B567" s="8">
        <f t="shared" si="32"/>
        <v>3</v>
      </c>
      <c r="C567" s="8">
        <f t="shared" si="34"/>
        <v>3</v>
      </c>
      <c r="D567" s="8">
        <f t="shared" si="33"/>
        <v>20</v>
      </c>
      <c r="E567" s="9">
        <f t="shared" si="35"/>
        <v>3</v>
      </c>
      <c r="F567" s="1" t="s">
        <v>8</v>
      </c>
      <c r="G567" s="1" t="s">
        <v>27</v>
      </c>
      <c r="H567" s="1" t="s">
        <v>28</v>
      </c>
      <c r="I567" s="1">
        <v>554590</v>
      </c>
    </row>
    <row r="568" spans="1:9" x14ac:dyDescent="0.35">
      <c r="A568" s="2">
        <v>43179</v>
      </c>
      <c r="B568" s="8">
        <f t="shared" si="32"/>
        <v>3</v>
      </c>
      <c r="C568" s="8">
        <f t="shared" si="34"/>
        <v>3</v>
      </c>
      <c r="D568" s="8">
        <f t="shared" si="33"/>
        <v>20</v>
      </c>
      <c r="E568" s="9">
        <f t="shared" si="35"/>
        <v>3</v>
      </c>
      <c r="F568" s="1" t="s">
        <v>9</v>
      </c>
      <c r="G568" s="1" t="s">
        <v>27</v>
      </c>
      <c r="H568" s="1" t="s">
        <v>28</v>
      </c>
      <c r="I568" s="1">
        <v>376709</v>
      </c>
    </row>
    <row r="569" spans="1:9" x14ac:dyDescent="0.35">
      <c r="A569" s="2">
        <v>43179</v>
      </c>
      <c r="B569" s="8">
        <f t="shared" si="32"/>
        <v>3</v>
      </c>
      <c r="C569" s="8">
        <f t="shared" si="34"/>
        <v>3</v>
      </c>
      <c r="D569" s="8">
        <f t="shared" si="33"/>
        <v>20</v>
      </c>
      <c r="E569" s="9">
        <f t="shared" si="35"/>
        <v>3</v>
      </c>
      <c r="F569" s="1" t="s">
        <v>10</v>
      </c>
      <c r="G569" s="1" t="s">
        <v>27</v>
      </c>
      <c r="H569" s="1" t="s">
        <v>28</v>
      </c>
      <c r="I569" s="1">
        <v>181678</v>
      </c>
    </row>
    <row r="570" spans="1:9" x14ac:dyDescent="0.35">
      <c r="A570" s="2">
        <v>43179</v>
      </c>
      <c r="B570" s="8">
        <f t="shared" si="32"/>
        <v>3</v>
      </c>
      <c r="C570" s="8">
        <f t="shared" si="34"/>
        <v>3</v>
      </c>
      <c r="D570" s="8">
        <f t="shared" si="33"/>
        <v>20</v>
      </c>
      <c r="E570" s="9">
        <f t="shared" si="35"/>
        <v>3</v>
      </c>
      <c r="F570" s="1" t="s">
        <v>11</v>
      </c>
      <c r="G570" s="1" t="s">
        <v>27</v>
      </c>
      <c r="H570" s="1" t="s">
        <v>28</v>
      </c>
      <c r="I570" s="1">
        <v>43933</v>
      </c>
    </row>
    <row r="571" spans="1:9" x14ac:dyDescent="0.35">
      <c r="A571" s="2">
        <v>43179</v>
      </c>
      <c r="B571" s="8">
        <f t="shared" si="32"/>
        <v>3</v>
      </c>
      <c r="C571" s="8">
        <f t="shared" si="34"/>
        <v>3</v>
      </c>
      <c r="D571" s="8">
        <f t="shared" si="33"/>
        <v>20</v>
      </c>
      <c r="E571" s="9">
        <f t="shared" si="35"/>
        <v>3</v>
      </c>
      <c r="F571" s="1" t="s">
        <v>12</v>
      </c>
      <c r="G571" s="1" t="s">
        <v>27</v>
      </c>
      <c r="H571" s="1" t="s">
        <v>28</v>
      </c>
      <c r="I571" s="1">
        <v>9931</v>
      </c>
    </row>
    <row r="572" spans="1:9" x14ac:dyDescent="0.35">
      <c r="A572" s="2">
        <v>43179</v>
      </c>
      <c r="B572" s="8">
        <f t="shared" si="32"/>
        <v>3</v>
      </c>
      <c r="C572" s="8">
        <f t="shared" si="34"/>
        <v>3</v>
      </c>
      <c r="D572" s="8">
        <f t="shared" si="33"/>
        <v>20</v>
      </c>
      <c r="E572" s="9">
        <f t="shared" si="35"/>
        <v>3</v>
      </c>
      <c r="F572" s="1" t="s">
        <v>13</v>
      </c>
      <c r="G572" s="1" t="s">
        <v>27</v>
      </c>
      <c r="H572" s="1" t="s">
        <v>28</v>
      </c>
      <c r="I572" s="1">
        <v>1442</v>
      </c>
    </row>
    <row r="573" spans="1:9" x14ac:dyDescent="0.35">
      <c r="A573" s="2">
        <v>43180</v>
      </c>
      <c r="B573" s="8">
        <f t="shared" si="32"/>
        <v>3</v>
      </c>
      <c r="C573" s="8">
        <f t="shared" si="34"/>
        <v>3</v>
      </c>
      <c r="D573" s="8">
        <f t="shared" si="33"/>
        <v>21</v>
      </c>
      <c r="E573" s="9">
        <f t="shared" si="35"/>
        <v>4</v>
      </c>
      <c r="F573" s="1" t="s">
        <v>5</v>
      </c>
      <c r="G573" s="1" t="s">
        <v>14</v>
      </c>
      <c r="H573" s="1" t="s">
        <v>15</v>
      </c>
      <c r="I573" s="1">
        <v>672134</v>
      </c>
    </row>
    <row r="574" spans="1:9" x14ac:dyDescent="0.35">
      <c r="A574" s="2">
        <v>43180</v>
      </c>
      <c r="B574" s="8">
        <f t="shared" si="32"/>
        <v>3</v>
      </c>
      <c r="C574" s="8">
        <f t="shared" si="34"/>
        <v>3</v>
      </c>
      <c r="D574" s="8">
        <f t="shared" si="33"/>
        <v>21</v>
      </c>
      <c r="E574" s="9">
        <f t="shared" si="35"/>
        <v>4</v>
      </c>
      <c r="F574" s="1" t="s">
        <v>8</v>
      </c>
      <c r="G574" s="1" t="s">
        <v>14</v>
      </c>
      <c r="H574" s="1" t="s">
        <v>15</v>
      </c>
      <c r="I574" s="1">
        <v>661345</v>
      </c>
    </row>
    <row r="575" spans="1:9" x14ac:dyDescent="0.35">
      <c r="A575" s="2">
        <v>43180</v>
      </c>
      <c r="B575" s="8">
        <f t="shared" si="32"/>
        <v>3</v>
      </c>
      <c r="C575" s="8">
        <f t="shared" si="34"/>
        <v>3</v>
      </c>
      <c r="D575" s="8">
        <f t="shared" si="33"/>
        <v>21</v>
      </c>
      <c r="E575" s="9">
        <f t="shared" si="35"/>
        <v>4</v>
      </c>
      <c r="F575" s="1" t="s">
        <v>9</v>
      </c>
      <c r="G575" s="1" t="s">
        <v>14</v>
      </c>
      <c r="H575" s="1" t="s">
        <v>15</v>
      </c>
      <c r="I575" s="1">
        <v>395735</v>
      </c>
    </row>
    <row r="576" spans="1:9" x14ac:dyDescent="0.35">
      <c r="A576" s="2">
        <v>43180</v>
      </c>
      <c r="B576" s="8">
        <f t="shared" si="32"/>
        <v>3</v>
      </c>
      <c r="C576" s="8">
        <f t="shared" si="34"/>
        <v>3</v>
      </c>
      <c r="D576" s="8">
        <f t="shared" si="33"/>
        <v>21</v>
      </c>
      <c r="E576" s="9">
        <f t="shared" si="35"/>
        <v>4</v>
      </c>
      <c r="F576" s="1" t="s">
        <v>10</v>
      </c>
      <c r="G576" s="1" t="s">
        <v>14</v>
      </c>
      <c r="H576" s="1" t="s">
        <v>15</v>
      </c>
      <c r="I576" s="1">
        <v>276399</v>
      </c>
    </row>
    <row r="577" spans="1:9" x14ac:dyDescent="0.35">
      <c r="A577" s="2">
        <v>43180</v>
      </c>
      <c r="B577" s="8">
        <f t="shared" si="32"/>
        <v>3</v>
      </c>
      <c r="C577" s="8">
        <f t="shared" si="34"/>
        <v>3</v>
      </c>
      <c r="D577" s="8">
        <f t="shared" si="33"/>
        <v>21</v>
      </c>
      <c r="E577" s="9">
        <f t="shared" si="35"/>
        <v>4</v>
      </c>
      <c r="F577" s="1" t="s">
        <v>13</v>
      </c>
      <c r="G577" s="1" t="s">
        <v>14</v>
      </c>
      <c r="H577" s="1" t="s">
        <v>15</v>
      </c>
      <c r="I577" s="1">
        <v>1389</v>
      </c>
    </row>
    <row r="578" spans="1:9" x14ac:dyDescent="0.35">
      <c r="A578" s="2">
        <v>43180</v>
      </c>
      <c r="B578" s="8">
        <f t="shared" ref="B578:B641" si="36">MONTH(A578)</f>
        <v>3</v>
      </c>
      <c r="C578" s="8">
        <f t="shared" si="34"/>
        <v>3</v>
      </c>
      <c r="D578" s="8">
        <f t="shared" ref="D578:D641" si="37">DAY(A578)</f>
        <v>21</v>
      </c>
      <c r="E578" s="9">
        <f t="shared" si="35"/>
        <v>4</v>
      </c>
      <c r="F578" s="1" t="s">
        <v>8</v>
      </c>
      <c r="G578" s="1" t="s">
        <v>17</v>
      </c>
      <c r="H578" s="1" t="s">
        <v>18</v>
      </c>
      <c r="I578" s="1">
        <v>606140</v>
      </c>
    </row>
    <row r="579" spans="1:9" x14ac:dyDescent="0.35">
      <c r="A579" s="2">
        <v>43180</v>
      </c>
      <c r="B579" s="8">
        <f t="shared" si="36"/>
        <v>3</v>
      </c>
      <c r="C579" s="8">
        <f t="shared" ref="C579:C642" si="38">IF(D579&lt;=7,1,IF(D579&lt;=14,2,IF(D579&lt;=21,3,IF(D579&lt;=31,4,0))))</f>
        <v>3</v>
      </c>
      <c r="D579" s="8">
        <f t="shared" si="37"/>
        <v>21</v>
      </c>
      <c r="E579" s="9">
        <f t="shared" ref="E579:E642" si="39">WEEKDAY(A579)</f>
        <v>4</v>
      </c>
      <c r="F579" s="1" t="s">
        <v>5</v>
      </c>
      <c r="G579" s="1" t="s">
        <v>17</v>
      </c>
      <c r="H579" s="1" t="s">
        <v>18</v>
      </c>
      <c r="I579" s="1">
        <v>606140</v>
      </c>
    </row>
    <row r="580" spans="1:9" x14ac:dyDescent="0.35">
      <c r="A580" s="2">
        <v>43180</v>
      </c>
      <c r="B580" s="8">
        <f t="shared" si="36"/>
        <v>3</v>
      </c>
      <c r="C580" s="8">
        <f t="shared" si="38"/>
        <v>3</v>
      </c>
      <c r="D580" s="8">
        <f t="shared" si="37"/>
        <v>21</v>
      </c>
      <c r="E580" s="9">
        <f t="shared" si="39"/>
        <v>4</v>
      </c>
      <c r="F580" s="1" t="s">
        <v>9</v>
      </c>
      <c r="G580" s="1" t="s">
        <v>17</v>
      </c>
      <c r="H580" s="1" t="s">
        <v>18</v>
      </c>
      <c r="I580" s="1">
        <v>416767</v>
      </c>
    </row>
    <row r="581" spans="1:9" x14ac:dyDescent="0.35">
      <c r="A581" s="2">
        <v>43180</v>
      </c>
      <c r="B581" s="8">
        <f t="shared" si="36"/>
        <v>3</v>
      </c>
      <c r="C581" s="8">
        <f t="shared" si="38"/>
        <v>3</v>
      </c>
      <c r="D581" s="8">
        <f t="shared" si="37"/>
        <v>21</v>
      </c>
      <c r="E581" s="9">
        <f t="shared" si="39"/>
        <v>4</v>
      </c>
      <c r="F581" s="1" t="s">
        <v>10</v>
      </c>
      <c r="G581" s="1" t="s">
        <v>17</v>
      </c>
      <c r="H581" s="1" t="s">
        <v>18</v>
      </c>
      <c r="I581" s="1">
        <v>189373</v>
      </c>
    </row>
    <row r="582" spans="1:9" x14ac:dyDescent="0.35">
      <c r="A582" s="2">
        <v>43180</v>
      </c>
      <c r="B582" s="8">
        <f t="shared" si="36"/>
        <v>3</v>
      </c>
      <c r="C582" s="8">
        <f t="shared" si="38"/>
        <v>3</v>
      </c>
      <c r="D582" s="8">
        <f t="shared" si="37"/>
        <v>21</v>
      </c>
      <c r="E582" s="9">
        <f t="shared" si="39"/>
        <v>4</v>
      </c>
      <c r="F582" s="1" t="s">
        <v>13</v>
      </c>
      <c r="G582" s="1" t="s">
        <v>17</v>
      </c>
      <c r="H582" s="1" t="s">
        <v>18</v>
      </c>
      <c r="I582" s="1">
        <v>1995</v>
      </c>
    </row>
    <row r="583" spans="1:9" x14ac:dyDescent="0.35">
      <c r="A583" s="2">
        <v>43180</v>
      </c>
      <c r="B583" s="8">
        <f t="shared" si="36"/>
        <v>3</v>
      </c>
      <c r="C583" s="8">
        <f t="shared" si="38"/>
        <v>3</v>
      </c>
      <c r="D583" s="8">
        <f t="shared" si="37"/>
        <v>21</v>
      </c>
      <c r="E583" s="9">
        <f t="shared" si="39"/>
        <v>4</v>
      </c>
      <c r="F583" s="1" t="s">
        <v>5</v>
      </c>
      <c r="G583" s="1" t="s">
        <v>23</v>
      </c>
      <c r="H583" s="1" t="s">
        <v>18</v>
      </c>
      <c r="I583" s="1">
        <v>480470</v>
      </c>
    </row>
    <row r="584" spans="1:9" x14ac:dyDescent="0.35">
      <c r="A584" s="2">
        <v>43180</v>
      </c>
      <c r="B584" s="8">
        <f t="shared" si="36"/>
        <v>3</v>
      </c>
      <c r="C584" s="8">
        <f t="shared" si="38"/>
        <v>3</v>
      </c>
      <c r="D584" s="8">
        <f t="shared" si="37"/>
        <v>21</v>
      </c>
      <c r="E584" s="9">
        <f t="shared" si="39"/>
        <v>4</v>
      </c>
      <c r="F584" s="1" t="s">
        <v>8</v>
      </c>
      <c r="G584" s="1" t="s">
        <v>23</v>
      </c>
      <c r="H584" s="1" t="s">
        <v>18</v>
      </c>
      <c r="I584" s="1">
        <v>471531</v>
      </c>
    </row>
    <row r="585" spans="1:9" x14ac:dyDescent="0.35">
      <c r="A585" s="2">
        <v>43180</v>
      </c>
      <c r="B585" s="8">
        <f t="shared" si="36"/>
        <v>3</v>
      </c>
      <c r="C585" s="8">
        <f t="shared" si="38"/>
        <v>3</v>
      </c>
      <c r="D585" s="8">
        <f t="shared" si="37"/>
        <v>21</v>
      </c>
      <c r="E585" s="9">
        <f t="shared" si="39"/>
        <v>4</v>
      </c>
      <c r="F585" s="1" t="s">
        <v>10</v>
      </c>
      <c r="G585" s="1" t="s">
        <v>23</v>
      </c>
      <c r="H585" s="1" t="s">
        <v>18</v>
      </c>
      <c r="I585" s="1">
        <v>285379</v>
      </c>
    </row>
    <row r="586" spans="1:9" x14ac:dyDescent="0.35">
      <c r="A586" s="2">
        <v>43180</v>
      </c>
      <c r="B586" s="8">
        <f t="shared" si="36"/>
        <v>3</v>
      </c>
      <c r="C586" s="8">
        <f t="shared" si="38"/>
        <v>3</v>
      </c>
      <c r="D586" s="8">
        <f t="shared" si="37"/>
        <v>21</v>
      </c>
      <c r="E586" s="9">
        <f t="shared" si="39"/>
        <v>4</v>
      </c>
      <c r="F586" s="1" t="s">
        <v>9</v>
      </c>
      <c r="G586" s="1" t="s">
        <v>23</v>
      </c>
      <c r="H586" s="1" t="s">
        <v>18</v>
      </c>
      <c r="I586" s="1">
        <v>195091</v>
      </c>
    </row>
    <row r="587" spans="1:9" x14ac:dyDescent="0.35">
      <c r="A587" s="2">
        <v>43180</v>
      </c>
      <c r="B587" s="8">
        <f t="shared" si="36"/>
        <v>3</v>
      </c>
      <c r="C587" s="8">
        <f t="shared" si="38"/>
        <v>3</v>
      </c>
      <c r="D587" s="8">
        <f t="shared" si="37"/>
        <v>21</v>
      </c>
      <c r="E587" s="9">
        <f t="shared" si="39"/>
        <v>4</v>
      </c>
      <c r="F587" s="1" t="s">
        <v>13</v>
      </c>
      <c r="G587" s="1" t="s">
        <v>23</v>
      </c>
      <c r="H587" s="1" t="s">
        <v>18</v>
      </c>
      <c r="I587" s="1">
        <v>1024</v>
      </c>
    </row>
    <row r="588" spans="1:9" x14ac:dyDescent="0.35">
      <c r="A588" s="2">
        <v>43180</v>
      </c>
      <c r="B588" s="8">
        <f t="shared" si="36"/>
        <v>3</v>
      </c>
      <c r="C588" s="8">
        <f t="shared" si="38"/>
        <v>3</v>
      </c>
      <c r="D588" s="8">
        <f t="shared" si="37"/>
        <v>21</v>
      </c>
      <c r="E588" s="9">
        <f t="shared" si="39"/>
        <v>4</v>
      </c>
      <c r="F588" s="1" t="s">
        <v>8</v>
      </c>
      <c r="G588" s="1" t="s">
        <v>24</v>
      </c>
      <c r="H588" s="1" t="s">
        <v>25</v>
      </c>
      <c r="I588" s="1">
        <v>988801</v>
      </c>
    </row>
    <row r="589" spans="1:9" x14ac:dyDescent="0.35">
      <c r="A589" s="2">
        <v>43180</v>
      </c>
      <c r="B589" s="8">
        <f t="shared" si="36"/>
        <v>3</v>
      </c>
      <c r="C589" s="8">
        <f t="shared" si="38"/>
        <v>3</v>
      </c>
      <c r="D589" s="8">
        <f t="shared" si="37"/>
        <v>21</v>
      </c>
      <c r="E589" s="9">
        <f t="shared" si="39"/>
        <v>4</v>
      </c>
      <c r="F589" s="1" t="s">
        <v>5</v>
      </c>
      <c r="G589" s="1" t="s">
        <v>24</v>
      </c>
      <c r="H589" s="1" t="s">
        <v>25</v>
      </c>
      <c r="I589" s="1">
        <v>988801</v>
      </c>
    </row>
    <row r="590" spans="1:9" x14ac:dyDescent="0.35">
      <c r="A590" s="2">
        <v>43180</v>
      </c>
      <c r="B590" s="8">
        <f t="shared" si="36"/>
        <v>3</v>
      </c>
      <c r="C590" s="8">
        <f t="shared" si="38"/>
        <v>3</v>
      </c>
      <c r="D590" s="8">
        <f t="shared" si="37"/>
        <v>21</v>
      </c>
      <c r="E590" s="9">
        <f t="shared" si="39"/>
        <v>4</v>
      </c>
      <c r="F590" s="1" t="s">
        <v>9</v>
      </c>
      <c r="G590" s="1" t="s">
        <v>24</v>
      </c>
      <c r="H590" s="1" t="s">
        <v>25</v>
      </c>
      <c r="I590" s="1">
        <v>689091</v>
      </c>
    </row>
    <row r="591" spans="1:9" x14ac:dyDescent="0.35">
      <c r="A591" s="2">
        <v>43180</v>
      </c>
      <c r="B591" s="8">
        <f t="shared" si="36"/>
        <v>3</v>
      </c>
      <c r="C591" s="8">
        <f t="shared" si="38"/>
        <v>3</v>
      </c>
      <c r="D591" s="8">
        <f t="shared" si="37"/>
        <v>21</v>
      </c>
      <c r="E591" s="9">
        <f t="shared" si="39"/>
        <v>4</v>
      </c>
      <c r="F591" s="1" t="s">
        <v>10</v>
      </c>
      <c r="G591" s="1" t="s">
        <v>24</v>
      </c>
      <c r="H591" s="1" t="s">
        <v>25</v>
      </c>
      <c r="I591" s="1">
        <v>299710</v>
      </c>
    </row>
    <row r="592" spans="1:9" x14ac:dyDescent="0.35">
      <c r="A592" s="2">
        <v>43180</v>
      </c>
      <c r="B592" s="8">
        <f t="shared" si="36"/>
        <v>3</v>
      </c>
      <c r="C592" s="8">
        <f t="shared" si="38"/>
        <v>3</v>
      </c>
      <c r="D592" s="8">
        <f t="shared" si="37"/>
        <v>21</v>
      </c>
      <c r="E592" s="9">
        <f t="shared" si="39"/>
        <v>4</v>
      </c>
      <c r="F592" s="1" t="s">
        <v>8</v>
      </c>
      <c r="G592" s="1" t="s">
        <v>26</v>
      </c>
      <c r="H592" s="1" t="s">
        <v>25</v>
      </c>
      <c r="I592" s="1">
        <v>572890</v>
      </c>
    </row>
    <row r="593" spans="1:9" x14ac:dyDescent="0.35">
      <c r="A593" s="2">
        <v>43180</v>
      </c>
      <c r="B593" s="8">
        <f t="shared" si="36"/>
        <v>3</v>
      </c>
      <c r="C593" s="8">
        <f t="shared" si="38"/>
        <v>3</v>
      </c>
      <c r="D593" s="8">
        <f t="shared" si="37"/>
        <v>21</v>
      </c>
      <c r="E593" s="9">
        <f t="shared" si="39"/>
        <v>4</v>
      </c>
      <c r="F593" s="1" t="s">
        <v>5</v>
      </c>
      <c r="G593" s="1" t="s">
        <v>26</v>
      </c>
      <c r="H593" s="1" t="s">
        <v>25</v>
      </c>
      <c r="I593" s="1">
        <v>572890</v>
      </c>
    </row>
    <row r="594" spans="1:9" x14ac:dyDescent="0.35">
      <c r="A594" s="2">
        <v>43180</v>
      </c>
      <c r="B594" s="8">
        <f t="shared" si="36"/>
        <v>3</v>
      </c>
      <c r="C594" s="8">
        <f t="shared" si="38"/>
        <v>3</v>
      </c>
      <c r="D594" s="8">
        <f t="shared" si="37"/>
        <v>21</v>
      </c>
      <c r="E594" s="9">
        <f t="shared" si="39"/>
        <v>4</v>
      </c>
      <c r="F594" s="1" t="s">
        <v>10</v>
      </c>
      <c r="G594" s="1" t="s">
        <v>26</v>
      </c>
      <c r="H594" s="1" t="s">
        <v>25</v>
      </c>
      <c r="I594" s="1">
        <v>390567</v>
      </c>
    </row>
    <row r="595" spans="1:9" x14ac:dyDescent="0.35">
      <c r="A595" s="2">
        <v>43180</v>
      </c>
      <c r="B595" s="8">
        <f t="shared" si="36"/>
        <v>3</v>
      </c>
      <c r="C595" s="8">
        <f t="shared" si="38"/>
        <v>3</v>
      </c>
      <c r="D595" s="8">
        <f t="shared" si="37"/>
        <v>21</v>
      </c>
      <c r="E595" s="9">
        <f t="shared" si="39"/>
        <v>4</v>
      </c>
      <c r="F595" s="1" t="s">
        <v>9</v>
      </c>
      <c r="G595" s="1" t="s">
        <v>26</v>
      </c>
      <c r="H595" s="1" t="s">
        <v>25</v>
      </c>
      <c r="I595" s="1">
        <v>182323</v>
      </c>
    </row>
    <row r="596" spans="1:9" x14ac:dyDescent="0.35">
      <c r="A596" s="2">
        <v>43180</v>
      </c>
      <c r="B596" s="8">
        <f t="shared" si="36"/>
        <v>3</v>
      </c>
      <c r="C596" s="8">
        <f t="shared" si="38"/>
        <v>3</v>
      </c>
      <c r="D596" s="8">
        <f t="shared" si="37"/>
        <v>21</v>
      </c>
      <c r="E596" s="9">
        <f t="shared" si="39"/>
        <v>4</v>
      </c>
      <c r="F596" s="1" t="s">
        <v>5</v>
      </c>
      <c r="G596" s="1" t="s">
        <v>27</v>
      </c>
      <c r="H596" s="1" t="s">
        <v>28</v>
      </c>
      <c r="I596" s="1">
        <v>486193</v>
      </c>
    </row>
    <row r="597" spans="1:9" x14ac:dyDescent="0.35">
      <c r="A597" s="2">
        <v>43180</v>
      </c>
      <c r="B597" s="8">
        <f t="shared" si="36"/>
        <v>3</v>
      </c>
      <c r="C597" s="8">
        <f t="shared" si="38"/>
        <v>3</v>
      </c>
      <c r="D597" s="8">
        <f t="shared" si="37"/>
        <v>21</v>
      </c>
      <c r="E597" s="9">
        <f t="shared" si="39"/>
        <v>4</v>
      </c>
      <c r="F597" s="1" t="s">
        <v>8</v>
      </c>
      <c r="G597" s="1" t="s">
        <v>27</v>
      </c>
      <c r="H597" s="1" t="s">
        <v>28</v>
      </c>
      <c r="I597" s="1">
        <v>478821</v>
      </c>
    </row>
    <row r="598" spans="1:9" x14ac:dyDescent="0.35">
      <c r="A598" s="2">
        <v>43180</v>
      </c>
      <c r="B598" s="8">
        <f t="shared" si="36"/>
        <v>3</v>
      </c>
      <c r="C598" s="8">
        <f t="shared" si="38"/>
        <v>3</v>
      </c>
      <c r="D598" s="8">
        <f t="shared" si="37"/>
        <v>21</v>
      </c>
      <c r="E598" s="9">
        <f t="shared" si="39"/>
        <v>4</v>
      </c>
      <c r="F598" s="1" t="s">
        <v>9</v>
      </c>
      <c r="G598" s="1" t="s">
        <v>27</v>
      </c>
      <c r="H598" s="1" t="s">
        <v>28</v>
      </c>
      <c r="I598" s="1">
        <v>328836</v>
      </c>
    </row>
    <row r="599" spans="1:9" x14ac:dyDescent="0.35">
      <c r="A599" s="2">
        <v>43180</v>
      </c>
      <c r="B599" s="8">
        <f t="shared" si="36"/>
        <v>3</v>
      </c>
      <c r="C599" s="8">
        <f t="shared" si="38"/>
        <v>3</v>
      </c>
      <c r="D599" s="8">
        <f t="shared" si="37"/>
        <v>21</v>
      </c>
      <c r="E599" s="9">
        <f t="shared" si="39"/>
        <v>4</v>
      </c>
      <c r="F599" s="1" t="s">
        <v>10</v>
      </c>
      <c r="G599" s="1" t="s">
        <v>27</v>
      </c>
      <c r="H599" s="1" t="s">
        <v>28</v>
      </c>
      <c r="I599" s="1">
        <v>157357</v>
      </c>
    </row>
    <row r="600" spans="1:9" x14ac:dyDescent="0.35">
      <c r="A600" s="2">
        <v>43180</v>
      </c>
      <c r="B600" s="8">
        <f t="shared" si="36"/>
        <v>3</v>
      </c>
      <c r="C600" s="8">
        <f t="shared" si="38"/>
        <v>3</v>
      </c>
      <c r="D600" s="8">
        <f t="shared" si="37"/>
        <v>21</v>
      </c>
      <c r="E600" s="9">
        <f t="shared" si="39"/>
        <v>4</v>
      </c>
      <c r="F600" s="1" t="s">
        <v>11</v>
      </c>
      <c r="G600" s="1" t="s">
        <v>27</v>
      </c>
      <c r="H600" s="1" t="s">
        <v>28</v>
      </c>
      <c r="I600" s="1">
        <v>39352</v>
      </c>
    </row>
    <row r="601" spans="1:9" x14ac:dyDescent="0.35">
      <c r="A601" s="2">
        <v>43180</v>
      </c>
      <c r="B601" s="8">
        <f t="shared" si="36"/>
        <v>3</v>
      </c>
      <c r="C601" s="8">
        <f t="shared" si="38"/>
        <v>3</v>
      </c>
      <c r="D601" s="8">
        <f t="shared" si="37"/>
        <v>21</v>
      </c>
      <c r="E601" s="9">
        <f t="shared" si="39"/>
        <v>4</v>
      </c>
      <c r="F601" s="1" t="s">
        <v>12</v>
      </c>
      <c r="G601" s="1" t="s">
        <v>27</v>
      </c>
      <c r="H601" s="1" t="s">
        <v>28</v>
      </c>
      <c r="I601" s="1">
        <v>8336</v>
      </c>
    </row>
    <row r="602" spans="1:9" x14ac:dyDescent="0.35">
      <c r="A602" s="2">
        <v>43180</v>
      </c>
      <c r="B602" s="8">
        <f t="shared" si="36"/>
        <v>3</v>
      </c>
      <c r="C602" s="8">
        <f t="shared" si="38"/>
        <v>3</v>
      </c>
      <c r="D602" s="8">
        <f t="shared" si="37"/>
        <v>21</v>
      </c>
      <c r="E602" s="9">
        <f t="shared" si="39"/>
        <v>4</v>
      </c>
      <c r="F602" s="1" t="s">
        <v>13</v>
      </c>
      <c r="G602" s="1" t="s">
        <v>27</v>
      </c>
      <c r="H602" s="1" t="s">
        <v>28</v>
      </c>
      <c r="I602" s="1">
        <v>1307</v>
      </c>
    </row>
    <row r="603" spans="1:9" x14ac:dyDescent="0.35">
      <c r="A603" s="2">
        <v>43181</v>
      </c>
      <c r="B603" s="8">
        <f t="shared" si="36"/>
        <v>3</v>
      </c>
      <c r="C603" s="8">
        <f t="shared" si="38"/>
        <v>4</v>
      </c>
      <c r="D603" s="8">
        <f t="shared" si="37"/>
        <v>22</v>
      </c>
      <c r="E603" s="9">
        <f t="shared" si="39"/>
        <v>5</v>
      </c>
      <c r="F603" s="1" t="s">
        <v>5</v>
      </c>
      <c r="G603" s="1" t="s">
        <v>14</v>
      </c>
      <c r="H603" s="1" t="s">
        <v>15</v>
      </c>
      <c r="I603" s="1">
        <v>604878</v>
      </c>
    </row>
    <row r="604" spans="1:9" x14ac:dyDescent="0.35">
      <c r="A604" s="2">
        <v>43181</v>
      </c>
      <c r="B604" s="8">
        <f t="shared" si="36"/>
        <v>3</v>
      </c>
      <c r="C604" s="8">
        <f t="shared" si="38"/>
        <v>4</v>
      </c>
      <c r="D604" s="8">
        <f t="shared" si="37"/>
        <v>22</v>
      </c>
      <c r="E604" s="9">
        <f t="shared" si="39"/>
        <v>5</v>
      </c>
      <c r="F604" s="1" t="s">
        <v>8</v>
      </c>
      <c r="G604" s="1" t="s">
        <v>14</v>
      </c>
      <c r="H604" s="1" t="s">
        <v>15</v>
      </c>
      <c r="I604" s="1">
        <v>591533</v>
      </c>
    </row>
    <row r="605" spans="1:9" x14ac:dyDescent="0.35">
      <c r="A605" s="2">
        <v>43181</v>
      </c>
      <c r="B605" s="8">
        <f t="shared" si="36"/>
        <v>3</v>
      </c>
      <c r="C605" s="8">
        <f t="shared" si="38"/>
        <v>4</v>
      </c>
      <c r="D605" s="8">
        <f t="shared" si="37"/>
        <v>22</v>
      </c>
      <c r="E605" s="9">
        <f t="shared" si="39"/>
        <v>5</v>
      </c>
      <c r="F605" s="1" t="s">
        <v>9</v>
      </c>
      <c r="G605" s="1" t="s">
        <v>14</v>
      </c>
      <c r="H605" s="1" t="s">
        <v>15</v>
      </c>
      <c r="I605" s="1">
        <v>336744</v>
      </c>
    </row>
    <row r="606" spans="1:9" x14ac:dyDescent="0.35">
      <c r="A606" s="2">
        <v>43181</v>
      </c>
      <c r="B606" s="8">
        <f t="shared" si="36"/>
        <v>3</v>
      </c>
      <c r="C606" s="8">
        <f t="shared" si="38"/>
        <v>4</v>
      </c>
      <c r="D606" s="8">
        <f t="shared" si="37"/>
        <v>22</v>
      </c>
      <c r="E606" s="9">
        <f t="shared" si="39"/>
        <v>5</v>
      </c>
      <c r="F606" s="1" t="s">
        <v>10</v>
      </c>
      <c r="G606" s="1" t="s">
        <v>14</v>
      </c>
      <c r="H606" s="1" t="s">
        <v>15</v>
      </c>
      <c r="I606" s="1">
        <v>268134</v>
      </c>
    </row>
    <row r="607" spans="1:9" x14ac:dyDescent="0.35">
      <c r="A607" s="2">
        <v>43181</v>
      </c>
      <c r="B607" s="8">
        <f t="shared" si="36"/>
        <v>3</v>
      </c>
      <c r="C607" s="8">
        <f t="shared" si="38"/>
        <v>4</v>
      </c>
      <c r="D607" s="8">
        <f t="shared" si="37"/>
        <v>22</v>
      </c>
      <c r="E607" s="9">
        <f t="shared" si="39"/>
        <v>5</v>
      </c>
      <c r="F607" s="1" t="s">
        <v>13</v>
      </c>
      <c r="G607" s="1" t="s">
        <v>14</v>
      </c>
      <c r="H607" s="1" t="s">
        <v>15</v>
      </c>
      <c r="I607" s="1">
        <v>1329</v>
      </c>
    </row>
    <row r="608" spans="1:9" x14ac:dyDescent="0.35">
      <c r="A608" s="2">
        <v>43181</v>
      </c>
      <c r="B608" s="8">
        <f t="shared" si="36"/>
        <v>3</v>
      </c>
      <c r="C608" s="8">
        <f t="shared" si="38"/>
        <v>4</v>
      </c>
      <c r="D608" s="8">
        <f t="shared" si="37"/>
        <v>22</v>
      </c>
      <c r="E608" s="9">
        <f t="shared" si="39"/>
        <v>5</v>
      </c>
      <c r="F608" s="1" t="s">
        <v>5</v>
      </c>
      <c r="G608" s="1" t="s">
        <v>17</v>
      </c>
      <c r="H608" s="1" t="s">
        <v>18</v>
      </c>
      <c r="I608" s="1">
        <v>546154</v>
      </c>
    </row>
    <row r="609" spans="1:9" x14ac:dyDescent="0.35">
      <c r="A609" s="2">
        <v>43181</v>
      </c>
      <c r="B609" s="8">
        <f t="shared" si="36"/>
        <v>3</v>
      </c>
      <c r="C609" s="8">
        <f t="shared" si="38"/>
        <v>4</v>
      </c>
      <c r="D609" s="8">
        <f t="shared" si="37"/>
        <v>22</v>
      </c>
      <c r="E609" s="9">
        <f t="shared" si="39"/>
        <v>5</v>
      </c>
      <c r="F609" s="1" t="s">
        <v>8</v>
      </c>
      <c r="G609" s="1" t="s">
        <v>17</v>
      </c>
      <c r="H609" s="1" t="s">
        <v>18</v>
      </c>
      <c r="I609" s="1">
        <v>541891</v>
      </c>
    </row>
    <row r="610" spans="1:9" x14ac:dyDescent="0.35">
      <c r="A610" s="2">
        <v>43181</v>
      </c>
      <c r="B610" s="8">
        <f t="shared" si="36"/>
        <v>3</v>
      </c>
      <c r="C610" s="8">
        <f t="shared" si="38"/>
        <v>4</v>
      </c>
      <c r="D610" s="8">
        <f t="shared" si="37"/>
        <v>22</v>
      </c>
      <c r="E610" s="9">
        <f t="shared" si="39"/>
        <v>5</v>
      </c>
      <c r="F610" s="1" t="s">
        <v>9</v>
      </c>
      <c r="G610" s="1" t="s">
        <v>17</v>
      </c>
      <c r="H610" s="1" t="s">
        <v>18</v>
      </c>
      <c r="I610" s="1">
        <v>341518</v>
      </c>
    </row>
    <row r="611" spans="1:9" x14ac:dyDescent="0.35">
      <c r="A611" s="2">
        <v>43181</v>
      </c>
      <c r="B611" s="8">
        <f t="shared" si="36"/>
        <v>3</v>
      </c>
      <c r="C611" s="8">
        <f t="shared" si="38"/>
        <v>4</v>
      </c>
      <c r="D611" s="8">
        <f t="shared" si="37"/>
        <v>22</v>
      </c>
      <c r="E611" s="9">
        <f t="shared" si="39"/>
        <v>5</v>
      </c>
      <c r="F611" s="1" t="s">
        <v>10</v>
      </c>
      <c r="G611" s="1" t="s">
        <v>17</v>
      </c>
      <c r="H611" s="1" t="s">
        <v>18</v>
      </c>
      <c r="I611" s="1">
        <v>204636</v>
      </c>
    </row>
    <row r="612" spans="1:9" x14ac:dyDescent="0.35">
      <c r="A612" s="2">
        <v>43181</v>
      </c>
      <c r="B612" s="8">
        <f t="shared" si="36"/>
        <v>3</v>
      </c>
      <c r="C612" s="8">
        <f t="shared" si="38"/>
        <v>4</v>
      </c>
      <c r="D612" s="8">
        <f t="shared" si="37"/>
        <v>22</v>
      </c>
      <c r="E612" s="9">
        <f t="shared" si="39"/>
        <v>5</v>
      </c>
      <c r="F612" s="1" t="s">
        <v>13</v>
      </c>
      <c r="G612" s="1" t="s">
        <v>17</v>
      </c>
      <c r="H612" s="1" t="s">
        <v>18</v>
      </c>
      <c r="I612" s="1">
        <v>1912</v>
      </c>
    </row>
    <row r="613" spans="1:9" x14ac:dyDescent="0.35">
      <c r="A613" s="2">
        <v>43181</v>
      </c>
      <c r="B613" s="8">
        <f t="shared" si="36"/>
        <v>3</v>
      </c>
      <c r="C613" s="8">
        <f t="shared" si="38"/>
        <v>4</v>
      </c>
      <c r="D613" s="8">
        <f t="shared" si="37"/>
        <v>22</v>
      </c>
      <c r="E613" s="9">
        <f t="shared" si="39"/>
        <v>5</v>
      </c>
      <c r="F613" s="1" t="s">
        <v>5</v>
      </c>
      <c r="G613" s="1" t="s">
        <v>23</v>
      </c>
      <c r="H613" s="1" t="s">
        <v>18</v>
      </c>
      <c r="I613" s="1">
        <v>398076</v>
      </c>
    </row>
    <row r="614" spans="1:9" x14ac:dyDescent="0.35">
      <c r="A614" s="2">
        <v>43181</v>
      </c>
      <c r="B614" s="8">
        <f t="shared" si="36"/>
        <v>3</v>
      </c>
      <c r="C614" s="8">
        <f t="shared" si="38"/>
        <v>4</v>
      </c>
      <c r="D614" s="8">
        <f t="shared" si="37"/>
        <v>22</v>
      </c>
      <c r="E614" s="9">
        <f t="shared" si="39"/>
        <v>5</v>
      </c>
      <c r="F614" s="1" t="s">
        <v>8</v>
      </c>
      <c r="G614" s="1" t="s">
        <v>23</v>
      </c>
      <c r="H614" s="1" t="s">
        <v>18</v>
      </c>
      <c r="I614" s="1">
        <v>393030</v>
      </c>
    </row>
    <row r="615" spans="1:9" x14ac:dyDescent="0.35">
      <c r="A615" s="2">
        <v>43181</v>
      </c>
      <c r="B615" s="8">
        <f t="shared" si="36"/>
        <v>3</v>
      </c>
      <c r="C615" s="8">
        <f t="shared" si="38"/>
        <v>4</v>
      </c>
      <c r="D615" s="8">
        <f t="shared" si="37"/>
        <v>22</v>
      </c>
      <c r="E615" s="9">
        <f t="shared" si="39"/>
        <v>5</v>
      </c>
      <c r="F615" s="1" t="s">
        <v>10</v>
      </c>
      <c r="G615" s="1" t="s">
        <v>23</v>
      </c>
      <c r="H615" s="1" t="s">
        <v>18</v>
      </c>
      <c r="I615" s="1">
        <v>219188</v>
      </c>
    </row>
    <row r="616" spans="1:9" x14ac:dyDescent="0.35">
      <c r="A616" s="2">
        <v>43181</v>
      </c>
      <c r="B616" s="8">
        <f t="shared" si="36"/>
        <v>3</v>
      </c>
      <c r="C616" s="8">
        <f t="shared" si="38"/>
        <v>4</v>
      </c>
      <c r="D616" s="8">
        <f t="shared" si="37"/>
        <v>22</v>
      </c>
      <c r="E616" s="9">
        <f t="shared" si="39"/>
        <v>5</v>
      </c>
      <c r="F616" s="1" t="s">
        <v>9</v>
      </c>
      <c r="G616" s="1" t="s">
        <v>23</v>
      </c>
      <c r="H616" s="1" t="s">
        <v>18</v>
      </c>
      <c r="I616" s="1">
        <v>178888</v>
      </c>
    </row>
    <row r="617" spans="1:9" x14ac:dyDescent="0.35">
      <c r="A617" s="2">
        <v>43181</v>
      </c>
      <c r="B617" s="8">
        <f t="shared" si="36"/>
        <v>3</v>
      </c>
      <c r="C617" s="8">
        <f t="shared" si="38"/>
        <v>4</v>
      </c>
      <c r="D617" s="8">
        <f t="shared" si="37"/>
        <v>22</v>
      </c>
      <c r="E617" s="9">
        <f t="shared" si="39"/>
        <v>5</v>
      </c>
      <c r="F617" s="1" t="s">
        <v>13</v>
      </c>
      <c r="G617" s="1" t="s">
        <v>23</v>
      </c>
      <c r="H617" s="1" t="s">
        <v>18</v>
      </c>
      <c r="I617" s="1">
        <v>994</v>
      </c>
    </row>
    <row r="618" spans="1:9" x14ac:dyDescent="0.35">
      <c r="A618" s="2">
        <v>43181</v>
      </c>
      <c r="B618" s="8">
        <f t="shared" si="36"/>
        <v>3</v>
      </c>
      <c r="C618" s="8">
        <f t="shared" si="38"/>
        <v>4</v>
      </c>
      <c r="D618" s="8">
        <f t="shared" si="37"/>
        <v>22</v>
      </c>
      <c r="E618" s="9">
        <f t="shared" si="39"/>
        <v>5</v>
      </c>
      <c r="F618" s="1" t="s">
        <v>8</v>
      </c>
      <c r="G618" s="1" t="s">
        <v>24</v>
      </c>
      <c r="H618" s="1" t="s">
        <v>25</v>
      </c>
      <c r="I618" s="1">
        <v>896886</v>
      </c>
    </row>
    <row r="619" spans="1:9" x14ac:dyDescent="0.35">
      <c r="A619" s="2">
        <v>43181</v>
      </c>
      <c r="B619" s="8">
        <f t="shared" si="36"/>
        <v>3</v>
      </c>
      <c r="C619" s="8">
        <f t="shared" si="38"/>
        <v>4</v>
      </c>
      <c r="D619" s="8">
        <f t="shared" si="37"/>
        <v>22</v>
      </c>
      <c r="E619" s="9">
        <f t="shared" si="39"/>
        <v>5</v>
      </c>
      <c r="F619" s="1" t="s">
        <v>5</v>
      </c>
      <c r="G619" s="1" t="s">
        <v>24</v>
      </c>
      <c r="H619" s="1" t="s">
        <v>25</v>
      </c>
      <c r="I619" s="1">
        <v>896886</v>
      </c>
    </row>
    <row r="620" spans="1:9" x14ac:dyDescent="0.35">
      <c r="A620" s="2">
        <v>43181</v>
      </c>
      <c r="B620" s="8">
        <f t="shared" si="36"/>
        <v>3</v>
      </c>
      <c r="C620" s="8">
        <f t="shared" si="38"/>
        <v>4</v>
      </c>
      <c r="D620" s="8">
        <f t="shared" si="37"/>
        <v>22</v>
      </c>
      <c r="E620" s="9">
        <f t="shared" si="39"/>
        <v>5</v>
      </c>
      <c r="F620" s="1" t="s">
        <v>9</v>
      </c>
      <c r="G620" s="1" t="s">
        <v>24</v>
      </c>
      <c r="H620" s="1" t="s">
        <v>25</v>
      </c>
      <c r="I620" s="1">
        <v>625918</v>
      </c>
    </row>
    <row r="621" spans="1:9" x14ac:dyDescent="0.35">
      <c r="A621" s="2">
        <v>43181</v>
      </c>
      <c r="B621" s="8">
        <f t="shared" si="36"/>
        <v>3</v>
      </c>
      <c r="C621" s="8">
        <f t="shared" si="38"/>
        <v>4</v>
      </c>
      <c r="D621" s="8">
        <f t="shared" si="37"/>
        <v>22</v>
      </c>
      <c r="E621" s="9">
        <f t="shared" si="39"/>
        <v>5</v>
      </c>
      <c r="F621" s="1" t="s">
        <v>10</v>
      </c>
      <c r="G621" s="1" t="s">
        <v>24</v>
      </c>
      <c r="H621" s="1" t="s">
        <v>25</v>
      </c>
      <c r="I621" s="1">
        <v>270968</v>
      </c>
    </row>
    <row r="622" spans="1:9" x14ac:dyDescent="0.35">
      <c r="A622" s="2">
        <v>43181</v>
      </c>
      <c r="B622" s="8">
        <f t="shared" si="36"/>
        <v>3</v>
      </c>
      <c r="C622" s="8">
        <f t="shared" si="38"/>
        <v>4</v>
      </c>
      <c r="D622" s="8">
        <f t="shared" si="37"/>
        <v>22</v>
      </c>
      <c r="E622" s="9">
        <f t="shared" si="39"/>
        <v>5</v>
      </c>
      <c r="F622" s="1" t="s">
        <v>5</v>
      </c>
      <c r="G622" s="1" t="s">
        <v>26</v>
      </c>
      <c r="H622" s="1" t="s">
        <v>25</v>
      </c>
      <c r="I622" s="1">
        <v>551544</v>
      </c>
    </row>
    <row r="623" spans="1:9" x14ac:dyDescent="0.35">
      <c r="A623" s="2">
        <v>43181</v>
      </c>
      <c r="B623" s="8">
        <f t="shared" si="36"/>
        <v>3</v>
      </c>
      <c r="C623" s="8">
        <f t="shared" si="38"/>
        <v>4</v>
      </c>
      <c r="D623" s="8">
        <f t="shared" si="37"/>
        <v>22</v>
      </c>
      <c r="E623" s="9">
        <f t="shared" si="39"/>
        <v>5</v>
      </c>
      <c r="F623" s="1" t="s">
        <v>8</v>
      </c>
      <c r="G623" s="1" t="s">
        <v>26</v>
      </c>
      <c r="H623" s="1" t="s">
        <v>25</v>
      </c>
      <c r="I623" s="1">
        <v>538545</v>
      </c>
    </row>
    <row r="624" spans="1:9" x14ac:dyDescent="0.35">
      <c r="A624" s="2">
        <v>43181</v>
      </c>
      <c r="B624" s="8">
        <f t="shared" si="36"/>
        <v>3</v>
      </c>
      <c r="C624" s="8">
        <f t="shared" si="38"/>
        <v>4</v>
      </c>
      <c r="D624" s="8">
        <f t="shared" si="37"/>
        <v>22</v>
      </c>
      <c r="E624" s="9">
        <f t="shared" si="39"/>
        <v>5</v>
      </c>
      <c r="F624" s="1" t="s">
        <v>10</v>
      </c>
      <c r="G624" s="1" t="s">
        <v>26</v>
      </c>
      <c r="H624" s="1" t="s">
        <v>25</v>
      </c>
      <c r="I624" s="1">
        <v>391739</v>
      </c>
    </row>
    <row r="625" spans="1:9" x14ac:dyDescent="0.35">
      <c r="A625" s="2">
        <v>43181</v>
      </c>
      <c r="B625" s="8">
        <f t="shared" si="36"/>
        <v>3</v>
      </c>
      <c r="C625" s="8">
        <f t="shared" si="38"/>
        <v>4</v>
      </c>
      <c r="D625" s="8">
        <f t="shared" si="37"/>
        <v>22</v>
      </c>
      <c r="E625" s="9">
        <f t="shared" si="39"/>
        <v>5</v>
      </c>
      <c r="F625" s="1" t="s">
        <v>9</v>
      </c>
      <c r="G625" s="1" t="s">
        <v>26</v>
      </c>
      <c r="H625" s="1" t="s">
        <v>25</v>
      </c>
      <c r="I625" s="1">
        <v>159805</v>
      </c>
    </row>
    <row r="626" spans="1:9" x14ac:dyDescent="0.35">
      <c r="A626" s="2">
        <v>43181</v>
      </c>
      <c r="B626" s="8">
        <f t="shared" si="36"/>
        <v>3</v>
      </c>
      <c r="C626" s="8">
        <f t="shared" si="38"/>
        <v>4</v>
      </c>
      <c r="D626" s="8">
        <f t="shared" si="37"/>
        <v>22</v>
      </c>
      <c r="E626" s="9">
        <f t="shared" si="39"/>
        <v>5</v>
      </c>
      <c r="F626" s="1" t="s">
        <v>8</v>
      </c>
      <c r="G626" s="1" t="s">
        <v>27</v>
      </c>
      <c r="H626" s="1" t="s">
        <v>28</v>
      </c>
      <c r="I626" s="1">
        <v>420261</v>
      </c>
    </row>
    <row r="627" spans="1:9" x14ac:dyDescent="0.35">
      <c r="A627" s="2">
        <v>43181</v>
      </c>
      <c r="B627" s="8">
        <f t="shared" si="36"/>
        <v>3</v>
      </c>
      <c r="C627" s="8">
        <f t="shared" si="38"/>
        <v>4</v>
      </c>
      <c r="D627" s="8">
        <f t="shared" si="37"/>
        <v>22</v>
      </c>
      <c r="E627" s="9">
        <f t="shared" si="39"/>
        <v>5</v>
      </c>
      <c r="F627" s="1" t="s">
        <v>5</v>
      </c>
      <c r="G627" s="1" t="s">
        <v>27</v>
      </c>
      <c r="H627" s="1" t="s">
        <v>28</v>
      </c>
      <c r="I627" s="1">
        <v>420261</v>
      </c>
    </row>
    <row r="628" spans="1:9" x14ac:dyDescent="0.35">
      <c r="A628" s="2">
        <v>43181</v>
      </c>
      <c r="B628" s="8">
        <f t="shared" si="36"/>
        <v>3</v>
      </c>
      <c r="C628" s="8">
        <f t="shared" si="38"/>
        <v>4</v>
      </c>
      <c r="D628" s="8">
        <f t="shared" si="37"/>
        <v>22</v>
      </c>
      <c r="E628" s="9">
        <f t="shared" si="39"/>
        <v>5</v>
      </c>
      <c r="F628" s="1" t="s">
        <v>9</v>
      </c>
      <c r="G628" s="1" t="s">
        <v>27</v>
      </c>
      <c r="H628" s="1" t="s">
        <v>28</v>
      </c>
      <c r="I628" s="1">
        <v>279461</v>
      </c>
    </row>
    <row r="629" spans="1:9" x14ac:dyDescent="0.35">
      <c r="A629" s="2">
        <v>43181</v>
      </c>
      <c r="B629" s="8">
        <f t="shared" si="36"/>
        <v>3</v>
      </c>
      <c r="C629" s="8">
        <f t="shared" si="38"/>
        <v>4</v>
      </c>
      <c r="D629" s="8">
        <f t="shared" si="37"/>
        <v>22</v>
      </c>
      <c r="E629" s="9">
        <f t="shared" si="39"/>
        <v>5</v>
      </c>
      <c r="F629" s="1" t="s">
        <v>10</v>
      </c>
      <c r="G629" s="1" t="s">
        <v>27</v>
      </c>
      <c r="H629" s="1" t="s">
        <v>28</v>
      </c>
      <c r="I629" s="1">
        <v>140800</v>
      </c>
    </row>
    <row r="630" spans="1:9" x14ac:dyDescent="0.35">
      <c r="A630" s="2">
        <v>43181</v>
      </c>
      <c r="B630" s="8">
        <f t="shared" si="36"/>
        <v>3</v>
      </c>
      <c r="C630" s="8">
        <f t="shared" si="38"/>
        <v>4</v>
      </c>
      <c r="D630" s="8">
        <f t="shared" si="37"/>
        <v>22</v>
      </c>
      <c r="E630" s="9">
        <f t="shared" si="39"/>
        <v>5</v>
      </c>
      <c r="F630" s="1" t="s">
        <v>11</v>
      </c>
      <c r="G630" s="1" t="s">
        <v>27</v>
      </c>
      <c r="H630" s="1" t="s">
        <v>28</v>
      </c>
      <c r="I630" s="1">
        <v>33138</v>
      </c>
    </row>
    <row r="631" spans="1:9" x14ac:dyDescent="0.35">
      <c r="A631" s="2">
        <v>43181</v>
      </c>
      <c r="B631" s="8">
        <f t="shared" si="36"/>
        <v>3</v>
      </c>
      <c r="C631" s="8">
        <f t="shared" si="38"/>
        <v>4</v>
      </c>
      <c r="D631" s="8">
        <f t="shared" si="37"/>
        <v>22</v>
      </c>
      <c r="E631" s="9">
        <f t="shared" si="39"/>
        <v>5</v>
      </c>
      <c r="F631" s="1" t="s">
        <v>12</v>
      </c>
      <c r="G631" s="1" t="s">
        <v>27</v>
      </c>
      <c r="H631" s="1" t="s">
        <v>28</v>
      </c>
      <c r="I631" s="1">
        <v>7508</v>
      </c>
    </row>
    <row r="632" spans="1:9" x14ac:dyDescent="0.35">
      <c r="A632" s="2">
        <v>43181</v>
      </c>
      <c r="B632" s="8">
        <f t="shared" si="36"/>
        <v>3</v>
      </c>
      <c r="C632" s="8">
        <f t="shared" si="38"/>
        <v>4</v>
      </c>
      <c r="D632" s="8">
        <f t="shared" si="37"/>
        <v>22</v>
      </c>
      <c r="E632" s="9">
        <f t="shared" si="39"/>
        <v>5</v>
      </c>
      <c r="F632" s="1" t="s">
        <v>13</v>
      </c>
      <c r="G632" s="1" t="s">
        <v>27</v>
      </c>
      <c r="H632" s="1" t="s">
        <v>28</v>
      </c>
      <c r="I632" s="1">
        <v>1311</v>
      </c>
    </row>
    <row r="633" spans="1:9" x14ac:dyDescent="0.35">
      <c r="A633" s="2">
        <v>43182</v>
      </c>
      <c r="B633" s="8">
        <f t="shared" si="36"/>
        <v>3</v>
      </c>
      <c r="C633" s="8">
        <f t="shared" si="38"/>
        <v>4</v>
      </c>
      <c r="D633" s="8">
        <f t="shared" si="37"/>
        <v>23</v>
      </c>
      <c r="E633" s="9">
        <f t="shared" si="39"/>
        <v>6</v>
      </c>
      <c r="F633" s="1" t="s">
        <v>5</v>
      </c>
      <c r="G633" s="1" t="s">
        <v>14</v>
      </c>
      <c r="H633" s="1" t="s">
        <v>15</v>
      </c>
      <c r="I633" s="1">
        <v>608319</v>
      </c>
    </row>
    <row r="634" spans="1:9" x14ac:dyDescent="0.35">
      <c r="A634" s="2">
        <v>43182</v>
      </c>
      <c r="B634" s="8">
        <f t="shared" si="36"/>
        <v>3</v>
      </c>
      <c r="C634" s="8">
        <f t="shared" si="38"/>
        <v>4</v>
      </c>
      <c r="D634" s="8">
        <f t="shared" si="37"/>
        <v>23</v>
      </c>
      <c r="E634" s="9">
        <f t="shared" si="39"/>
        <v>6</v>
      </c>
      <c r="F634" s="1" t="s">
        <v>8</v>
      </c>
      <c r="G634" s="1" t="s">
        <v>14</v>
      </c>
      <c r="H634" s="1" t="s">
        <v>15</v>
      </c>
      <c r="I634" s="1">
        <v>600756</v>
      </c>
    </row>
    <row r="635" spans="1:9" x14ac:dyDescent="0.35">
      <c r="A635" s="2">
        <v>43182</v>
      </c>
      <c r="B635" s="8">
        <f t="shared" si="36"/>
        <v>3</v>
      </c>
      <c r="C635" s="8">
        <f t="shared" si="38"/>
        <v>4</v>
      </c>
      <c r="D635" s="8">
        <f t="shared" si="37"/>
        <v>23</v>
      </c>
      <c r="E635" s="9">
        <f t="shared" si="39"/>
        <v>6</v>
      </c>
      <c r="F635" s="1" t="s">
        <v>9</v>
      </c>
      <c r="G635" s="1" t="s">
        <v>14</v>
      </c>
      <c r="H635" s="1" t="s">
        <v>15</v>
      </c>
      <c r="I635" s="1">
        <v>338347</v>
      </c>
    </row>
    <row r="636" spans="1:9" x14ac:dyDescent="0.35">
      <c r="A636" s="2">
        <v>43182</v>
      </c>
      <c r="B636" s="8">
        <f t="shared" si="36"/>
        <v>3</v>
      </c>
      <c r="C636" s="8">
        <f t="shared" si="38"/>
        <v>4</v>
      </c>
      <c r="D636" s="8">
        <f t="shared" si="37"/>
        <v>23</v>
      </c>
      <c r="E636" s="9">
        <f t="shared" si="39"/>
        <v>6</v>
      </c>
      <c r="F636" s="1" t="s">
        <v>10</v>
      </c>
      <c r="G636" s="1" t="s">
        <v>14</v>
      </c>
      <c r="H636" s="1" t="s">
        <v>15</v>
      </c>
      <c r="I636" s="1">
        <v>269972</v>
      </c>
    </row>
    <row r="637" spans="1:9" x14ac:dyDescent="0.35">
      <c r="A637" s="2">
        <v>43182</v>
      </c>
      <c r="B637" s="8">
        <f t="shared" si="36"/>
        <v>3</v>
      </c>
      <c r="C637" s="8">
        <f t="shared" si="38"/>
        <v>4</v>
      </c>
      <c r="D637" s="8">
        <f t="shared" si="37"/>
        <v>23</v>
      </c>
      <c r="E637" s="9">
        <f t="shared" si="39"/>
        <v>6</v>
      </c>
      <c r="F637" s="1" t="s">
        <v>13</v>
      </c>
      <c r="G637" s="1" t="s">
        <v>14</v>
      </c>
      <c r="H637" s="1" t="s">
        <v>15</v>
      </c>
      <c r="I637" s="1">
        <v>1300</v>
      </c>
    </row>
    <row r="638" spans="1:9" x14ac:dyDescent="0.35">
      <c r="A638" s="2">
        <v>43182</v>
      </c>
      <c r="B638" s="8">
        <f t="shared" si="36"/>
        <v>3</v>
      </c>
      <c r="C638" s="8">
        <f t="shared" si="38"/>
        <v>4</v>
      </c>
      <c r="D638" s="8">
        <f t="shared" si="37"/>
        <v>23</v>
      </c>
      <c r="E638" s="9">
        <f t="shared" si="39"/>
        <v>6</v>
      </c>
      <c r="F638" s="1" t="s">
        <v>5</v>
      </c>
      <c r="G638" s="1" t="s">
        <v>17</v>
      </c>
      <c r="H638" s="1" t="s">
        <v>18</v>
      </c>
      <c r="I638" s="1">
        <v>440267</v>
      </c>
    </row>
    <row r="639" spans="1:9" x14ac:dyDescent="0.35">
      <c r="A639" s="2">
        <v>43182</v>
      </c>
      <c r="B639" s="8">
        <f t="shared" si="36"/>
        <v>3</v>
      </c>
      <c r="C639" s="8">
        <f t="shared" si="38"/>
        <v>4</v>
      </c>
      <c r="D639" s="8">
        <f t="shared" si="37"/>
        <v>23</v>
      </c>
      <c r="E639" s="9">
        <f t="shared" si="39"/>
        <v>6</v>
      </c>
      <c r="F639" s="1" t="s">
        <v>8</v>
      </c>
      <c r="G639" s="1" t="s">
        <v>17</v>
      </c>
      <c r="H639" s="1" t="s">
        <v>18</v>
      </c>
      <c r="I639" s="1">
        <v>434312</v>
      </c>
    </row>
    <row r="640" spans="1:9" x14ac:dyDescent="0.35">
      <c r="A640" s="2">
        <v>43182</v>
      </c>
      <c r="B640" s="8">
        <f t="shared" si="36"/>
        <v>3</v>
      </c>
      <c r="C640" s="8">
        <f t="shared" si="38"/>
        <v>4</v>
      </c>
      <c r="D640" s="8">
        <f t="shared" si="37"/>
        <v>23</v>
      </c>
      <c r="E640" s="9">
        <f t="shared" si="39"/>
        <v>6</v>
      </c>
      <c r="F640" s="1" t="s">
        <v>9</v>
      </c>
      <c r="G640" s="1" t="s">
        <v>17</v>
      </c>
      <c r="H640" s="1" t="s">
        <v>18</v>
      </c>
      <c r="I640" s="1">
        <v>243260</v>
      </c>
    </row>
    <row r="641" spans="1:9" x14ac:dyDescent="0.35">
      <c r="A641" s="2">
        <v>43182</v>
      </c>
      <c r="B641" s="8">
        <f t="shared" si="36"/>
        <v>3</v>
      </c>
      <c r="C641" s="8">
        <f t="shared" si="38"/>
        <v>4</v>
      </c>
      <c r="D641" s="8">
        <f t="shared" si="37"/>
        <v>23</v>
      </c>
      <c r="E641" s="9">
        <f t="shared" si="39"/>
        <v>6</v>
      </c>
      <c r="F641" s="1" t="s">
        <v>10</v>
      </c>
      <c r="G641" s="1" t="s">
        <v>17</v>
      </c>
      <c r="H641" s="1" t="s">
        <v>18</v>
      </c>
      <c r="I641" s="1">
        <v>197007</v>
      </c>
    </row>
    <row r="642" spans="1:9" x14ac:dyDescent="0.35">
      <c r="A642" s="2">
        <v>43182</v>
      </c>
      <c r="B642" s="8">
        <f t="shared" ref="B642:B705" si="40">MONTH(A642)</f>
        <v>3</v>
      </c>
      <c r="C642" s="8">
        <f t="shared" si="38"/>
        <v>4</v>
      </c>
      <c r="D642" s="8">
        <f t="shared" ref="D642:D705" si="41">DAY(A642)</f>
        <v>23</v>
      </c>
      <c r="E642" s="9">
        <f t="shared" si="39"/>
        <v>6</v>
      </c>
      <c r="F642" s="1" t="s">
        <v>13</v>
      </c>
      <c r="G642" s="1" t="s">
        <v>17</v>
      </c>
      <c r="H642" s="1" t="s">
        <v>18</v>
      </c>
      <c r="I642" s="1">
        <v>1494</v>
      </c>
    </row>
    <row r="643" spans="1:9" x14ac:dyDescent="0.35">
      <c r="A643" s="2">
        <v>43182</v>
      </c>
      <c r="B643" s="8">
        <f t="shared" si="40"/>
        <v>3</v>
      </c>
      <c r="C643" s="8">
        <f t="shared" ref="C643:C706" si="42">IF(D643&lt;=7,1,IF(D643&lt;=14,2,IF(D643&lt;=21,3,IF(D643&lt;=31,4,0))))</f>
        <v>4</v>
      </c>
      <c r="D643" s="8">
        <f t="shared" si="41"/>
        <v>23</v>
      </c>
      <c r="E643" s="9">
        <f t="shared" ref="E643:E706" si="43">WEEKDAY(A643)</f>
        <v>6</v>
      </c>
      <c r="F643" s="1" t="s">
        <v>5</v>
      </c>
      <c r="G643" s="1" t="s">
        <v>23</v>
      </c>
      <c r="H643" s="1" t="s">
        <v>18</v>
      </c>
      <c r="I643" s="1">
        <v>382865</v>
      </c>
    </row>
    <row r="644" spans="1:9" x14ac:dyDescent="0.35">
      <c r="A644" s="2">
        <v>43182</v>
      </c>
      <c r="B644" s="8">
        <f t="shared" si="40"/>
        <v>3</v>
      </c>
      <c r="C644" s="8">
        <f t="shared" si="42"/>
        <v>4</v>
      </c>
      <c r="D644" s="8">
        <f t="shared" si="41"/>
        <v>23</v>
      </c>
      <c r="E644" s="9">
        <f t="shared" si="43"/>
        <v>6</v>
      </c>
      <c r="F644" s="1" t="s">
        <v>8</v>
      </c>
      <c r="G644" s="1" t="s">
        <v>23</v>
      </c>
      <c r="H644" s="1" t="s">
        <v>18</v>
      </c>
      <c r="I644" s="1">
        <v>377742</v>
      </c>
    </row>
    <row r="645" spans="1:9" x14ac:dyDescent="0.35">
      <c r="A645" s="2">
        <v>43182</v>
      </c>
      <c r="B645" s="8">
        <f t="shared" si="40"/>
        <v>3</v>
      </c>
      <c r="C645" s="8">
        <f t="shared" si="42"/>
        <v>4</v>
      </c>
      <c r="D645" s="8">
        <f t="shared" si="41"/>
        <v>23</v>
      </c>
      <c r="E645" s="9">
        <f t="shared" si="43"/>
        <v>6</v>
      </c>
      <c r="F645" s="1" t="s">
        <v>10</v>
      </c>
      <c r="G645" s="1" t="s">
        <v>23</v>
      </c>
      <c r="H645" s="1" t="s">
        <v>18</v>
      </c>
      <c r="I645" s="1">
        <v>207934</v>
      </c>
    </row>
    <row r="646" spans="1:9" x14ac:dyDescent="0.35">
      <c r="A646" s="2">
        <v>43182</v>
      </c>
      <c r="B646" s="8">
        <f t="shared" si="40"/>
        <v>3</v>
      </c>
      <c r="C646" s="8">
        <f t="shared" si="42"/>
        <v>4</v>
      </c>
      <c r="D646" s="8">
        <f t="shared" si="41"/>
        <v>23</v>
      </c>
      <c r="E646" s="9">
        <f t="shared" si="43"/>
        <v>6</v>
      </c>
      <c r="F646" s="1" t="s">
        <v>9</v>
      </c>
      <c r="G646" s="1" t="s">
        <v>23</v>
      </c>
      <c r="H646" s="1" t="s">
        <v>18</v>
      </c>
      <c r="I646" s="1">
        <v>174931</v>
      </c>
    </row>
    <row r="647" spans="1:9" x14ac:dyDescent="0.35">
      <c r="A647" s="2">
        <v>43182</v>
      </c>
      <c r="B647" s="8">
        <f t="shared" si="40"/>
        <v>3</v>
      </c>
      <c r="C647" s="8">
        <f t="shared" si="42"/>
        <v>4</v>
      </c>
      <c r="D647" s="8">
        <f t="shared" si="41"/>
        <v>23</v>
      </c>
      <c r="E647" s="9">
        <f t="shared" si="43"/>
        <v>6</v>
      </c>
      <c r="F647" s="1" t="s">
        <v>13</v>
      </c>
      <c r="G647" s="1" t="s">
        <v>23</v>
      </c>
      <c r="H647" s="1" t="s">
        <v>18</v>
      </c>
      <c r="I647" s="1">
        <v>981</v>
      </c>
    </row>
    <row r="648" spans="1:9" x14ac:dyDescent="0.35">
      <c r="A648" s="2">
        <v>43182</v>
      </c>
      <c r="B648" s="8">
        <f t="shared" si="40"/>
        <v>3</v>
      </c>
      <c r="C648" s="8">
        <f t="shared" si="42"/>
        <v>4</v>
      </c>
      <c r="D648" s="8">
        <f t="shared" si="41"/>
        <v>23</v>
      </c>
      <c r="E648" s="9">
        <f t="shared" si="43"/>
        <v>6</v>
      </c>
      <c r="F648" s="1" t="s">
        <v>22</v>
      </c>
      <c r="G648" s="1" t="s">
        <v>23</v>
      </c>
      <c r="H648" s="1" t="s">
        <v>18</v>
      </c>
      <c r="I648" s="1">
        <v>1</v>
      </c>
    </row>
    <row r="649" spans="1:9" x14ac:dyDescent="0.35">
      <c r="A649" s="2">
        <v>43182</v>
      </c>
      <c r="B649" s="8">
        <f t="shared" si="40"/>
        <v>3</v>
      </c>
      <c r="C649" s="8">
        <f t="shared" si="42"/>
        <v>4</v>
      </c>
      <c r="D649" s="8">
        <f t="shared" si="41"/>
        <v>23</v>
      </c>
      <c r="E649" s="9">
        <f t="shared" si="43"/>
        <v>6</v>
      </c>
      <c r="F649" s="1" t="s">
        <v>5</v>
      </c>
      <c r="G649" s="1" t="s">
        <v>24</v>
      </c>
      <c r="H649" s="1" t="s">
        <v>25</v>
      </c>
      <c r="I649" s="1">
        <v>555402</v>
      </c>
    </row>
    <row r="650" spans="1:9" x14ac:dyDescent="0.35">
      <c r="A650" s="2">
        <v>43182</v>
      </c>
      <c r="B650" s="8">
        <f t="shared" si="40"/>
        <v>3</v>
      </c>
      <c r="C650" s="8">
        <f t="shared" si="42"/>
        <v>4</v>
      </c>
      <c r="D650" s="8">
        <f t="shared" si="41"/>
        <v>23</v>
      </c>
      <c r="E650" s="9">
        <f t="shared" si="43"/>
        <v>6</v>
      </c>
      <c r="F650" s="1" t="s">
        <v>8</v>
      </c>
      <c r="G650" s="1" t="s">
        <v>24</v>
      </c>
      <c r="H650" s="1" t="s">
        <v>25</v>
      </c>
      <c r="I650" s="1">
        <v>541496</v>
      </c>
    </row>
    <row r="651" spans="1:9" x14ac:dyDescent="0.35">
      <c r="A651" s="2">
        <v>43182</v>
      </c>
      <c r="B651" s="8">
        <f t="shared" si="40"/>
        <v>3</v>
      </c>
      <c r="C651" s="8">
        <f t="shared" si="42"/>
        <v>4</v>
      </c>
      <c r="D651" s="8">
        <f t="shared" si="41"/>
        <v>23</v>
      </c>
      <c r="E651" s="9">
        <f t="shared" si="43"/>
        <v>6</v>
      </c>
      <c r="F651" s="1" t="s">
        <v>9</v>
      </c>
      <c r="G651" s="1" t="s">
        <v>24</v>
      </c>
      <c r="H651" s="1" t="s">
        <v>25</v>
      </c>
      <c r="I651" s="1">
        <v>500017</v>
      </c>
    </row>
    <row r="652" spans="1:9" x14ac:dyDescent="0.35">
      <c r="A652" s="2">
        <v>43182</v>
      </c>
      <c r="B652" s="8">
        <f t="shared" si="40"/>
        <v>3</v>
      </c>
      <c r="C652" s="8">
        <f t="shared" si="42"/>
        <v>4</v>
      </c>
      <c r="D652" s="8">
        <f t="shared" si="41"/>
        <v>23</v>
      </c>
      <c r="E652" s="9">
        <f t="shared" si="43"/>
        <v>6</v>
      </c>
      <c r="F652" s="1" t="s">
        <v>10</v>
      </c>
      <c r="G652" s="1" t="s">
        <v>24</v>
      </c>
      <c r="H652" s="1" t="s">
        <v>25</v>
      </c>
      <c r="I652" s="1">
        <v>55385</v>
      </c>
    </row>
    <row r="653" spans="1:9" x14ac:dyDescent="0.35">
      <c r="A653" s="2">
        <v>43182</v>
      </c>
      <c r="B653" s="8">
        <f t="shared" si="40"/>
        <v>3</v>
      </c>
      <c r="C653" s="8">
        <f t="shared" si="42"/>
        <v>4</v>
      </c>
      <c r="D653" s="8">
        <f t="shared" si="41"/>
        <v>23</v>
      </c>
      <c r="E653" s="9">
        <f t="shared" si="43"/>
        <v>6</v>
      </c>
      <c r="F653" s="1" t="s">
        <v>5</v>
      </c>
      <c r="G653" s="1" t="s">
        <v>26</v>
      </c>
      <c r="H653" s="1" t="s">
        <v>25</v>
      </c>
      <c r="I653" s="1">
        <v>437088</v>
      </c>
    </row>
    <row r="654" spans="1:9" x14ac:dyDescent="0.35">
      <c r="A654" s="2">
        <v>43182</v>
      </c>
      <c r="B654" s="8">
        <f t="shared" si="40"/>
        <v>3</v>
      </c>
      <c r="C654" s="8">
        <f t="shared" si="42"/>
        <v>4</v>
      </c>
      <c r="D654" s="8">
        <f t="shared" si="41"/>
        <v>23</v>
      </c>
      <c r="E654" s="9">
        <f t="shared" si="43"/>
        <v>6</v>
      </c>
      <c r="F654" s="1" t="s">
        <v>8</v>
      </c>
      <c r="G654" s="1" t="s">
        <v>26</v>
      </c>
      <c r="H654" s="1" t="s">
        <v>25</v>
      </c>
      <c r="I654" s="1">
        <v>436483</v>
      </c>
    </row>
    <row r="655" spans="1:9" x14ac:dyDescent="0.35">
      <c r="A655" s="2">
        <v>43182</v>
      </c>
      <c r="B655" s="8">
        <f t="shared" si="40"/>
        <v>3</v>
      </c>
      <c r="C655" s="8">
        <f t="shared" si="42"/>
        <v>4</v>
      </c>
      <c r="D655" s="8">
        <f t="shared" si="41"/>
        <v>23</v>
      </c>
      <c r="E655" s="9">
        <f t="shared" si="43"/>
        <v>6</v>
      </c>
      <c r="F655" s="1" t="s">
        <v>10</v>
      </c>
      <c r="G655" s="1" t="s">
        <v>26</v>
      </c>
      <c r="H655" s="1" t="s">
        <v>25</v>
      </c>
      <c r="I655" s="1">
        <v>253268</v>
      </c>
    </row>
    <row r="656" spans="1:9" x14ac:dyDescent="0.35">
      <c r="A656" s="2">
        <v>43182</v>
      </c>
      <c r="B656" s="8">
        <f t="shared" si="40"/>
        <v>3</v>
      </c>
      <c r="C656" s="8">
        <f t="shared" si="42"/>
        <v>4</v>
      </c>
      <c r="D656" s="8">
        <f t="shared" si="41"/>
        <v>23</v>
      </c>
      <c r="E656" s="9">
        <f t="shared" si="43"/>
        <v>6</v>
      </c>
      <c r="F656" s="1" t="s">
        <v>9</v>
      </c>
      <c r="G656" s="1" t="s">
        <v>26</v>
      </c>
      <c r="H656" s="1" t="s">
        <v>25</v>
      </c>
      <c r="I656" s="1">
        <v>183820</v>
      </c>
    </row>
    <row r="657" spans="1:9" x14ac:dyDescent="0.35">
      <c r="A657" s="2">
        <v>43182</v>
      </c>
      <c r="B657" s="8">
        <f t="shared" si="40"/>
        <v>3</v>
      </c>
      <c r="C657" s="8">
        <f t="shared" si="42"/>
        <v>4</v>
      </c>
      <c r="D657" s="8">
        <f t="shared" si="41"/>
        <v>23</v>
      </c>
      <c r="E657" s="9">
        <f t="shared" si="43"/>
        <v>6</v>
      </c>
      <c r="F657" s="1" t="s">
        <v>5</v>
      </c>
      <c r="G657" s="1" t="s">
        <v>27</v>
      </c>
      <c r="H657" s="1" t="s">
        <v>28</v>
      </c>
      <c r="I657" s="1">
        <v>328989</v>
      </c>
    </row>
    <row r="658" spans="1:9" x14ac:dyDescent="0.35">
      <c r="A658" s="2">
        <v>43182</v>
      </c>
      <c r="B658" s="8">
        <f t="shared" si="40"/>
        <v>3</v>
      </c>
      <c r="C658" s="8">
        <f t="shared" si="42"/>
        <v>4</v>
      </c>
      <c r="D658" s="8">
        <f t="shared" si="41"/>
        <v>23</v>
      </c>
      <c r="E658" s="9">
        <f t="shared" si="43"/>
        <v>6</v>
      </c>
      <c r="F658" s="1" t="s">
        <v>8</v>
      </c>
      <c r="G658" s="1" t="s">
        <v>27</v>
      </c>
      <c r="H658" s="1" t="s">
        <v>28</v>
      </c>
      <c r="I658" s="1">
        <v>319705</v>
      </c>
    </row>
    <row r="659" spans="1:9" x14ac:dyDescent="0.35">
      <c r="A659" s="2">
        <v>43182</v>
      </c>
      <c r="B659" s="8">
        <f t="shared" si="40"/>
        <v>3</v>
      </c>
      <c r="C659" s="8">
        <f t="shared" si="42"/>
        <v>4</v>
      </c>
      <c r="D659" s="8">
        <f t="shared" si="41"/>
        <v>23</v>
      </c>
      <c r="E659" s="9">
        <f t="shared" si="43"/>
        <v>6</v>
      </c>
      <c r="F659" s="1" t="s">
        <v>9</v>
      </c>
      <c r="G659" s="1" t="s">
        <v>27</v>
      </c>
      <c r="H659" s="1" t="s">
        <v>28</v>
      </c>
      <c r="I659" s="1">
        <v>203218</v>
      </c>
    </row>
    <row r="660" spans="1:9" x14ac:dyDescent="0.35">
      <c r="A660" s="2">
        <v>43182</v>
      </c>
      <c r="B660" s="8">
        <f t="shared" si="40"/>
        <v>3</v>
      </c>
      <c r="C660" s="8">
        <f t="shared" si="42"/>
        <v>4</v>
      </c>
      <c r="D660" s="8">
        <f t="shared" si="41"/>
        <v>23</v>
      </c>
      <c r="E660" s="9">
        <f t="shared" si="43"/>
        <v>6</v>
      </c>
      <c r="F660" s="1" t="s">
        <v>10</v>
      </c>
      <c r="G660" s="1" t="s">
        <v>27</v>
      </c>
      <c r="H660" s="1" t="s">
        <v>28</v>
      </c>
      <c r="I660" s="1">
        <v>125771</v>
      </c>
    </row>
    <row r="661" spans="1:9" x14ac:dyDescent="0.35">
      <c r="A661" s="2">
        <v>43182</v>
      </c>
      <c r="B661" s="8">
        <f t="shared" si="40"/>
        <v>3</v>
      </c>
      <c r="C661" s="8">
        <f t="shared" si="42"/>
        <v>4</v>
      </c>
      <c r="D661" s="8">
        <f t="shared" si="41"/>
        <v>23</v>
      </c>
      <c r="E661" s="9">
        <f t="shared" si="43"/>
        <v>6</v>
      </c>
      <c r="F661" s="1" t="s">
        <v>11</v>
      </c>
      <c r="G661" s="1" t="s">
        <v>27</v>
      </c>
      <c r="H661" s="1" t="s">
        <v>28</v>
      </c>
      <c r="I661" s="1">
        <v>22780</v>
      </c>
    </row>
    <row r="662" spans="1:9" x14ac:dyDescent="0.35">
      <c r="A662" s="2">
        <v>43182</v>
      </c>
      <c r="B662" s="8">
        <f t="shared" si="40"/>
        <v>3</v>
      </c>
      <c r="C662" s="8">
        <f t="shared" si="42"/>
        <v>4</v>
      </c>
      <c r="D662" s="8">
        <f t="shared" si="41"/>
        <v>23</v>
      </c>
      <c r="E662" s="9">
        <f t="shared" si="43"/>
        <v>6</v>
      </c>
      <c r="F662" s="1" t="s">
        <v>12</v>
      </c>
      <c r="G662" s="1" t="s">
        <v>27</v>
      </c>
      <c r="H662" s="1" t="s">
        <v>28</v>
      </c>
      <c r="I662" s="1">
        <v>6561</v>
      </c>
    </row>
    <row r="663" spans="1:9" x14ac:dyDescent="0.35">
      <c r="A663" s="2">
        <v>43182</v>
      </c>
      <c r="B663" s="8">
        <f t="shared" si="40"/>
        <v>3</v>
      </c>
      <c r="C663" s="8">
        <f t="shared" si="42"/>
        <v>4</v>
      </c>
      <c r="D663" s="8">
        <f t="shared" si="41"/>
        <v>23</v>
      </c>
      <c r="E663" s="9">
        <f t="shared" si="43"/>
        <v>6</v>
      </c>
      <c r="F663" s="1" t="s">
        <v>13</v>
      </c>
      <c r="G663" s="1" t="s">
        <v>27</v>
      </c>
      <c r="H663" s="1" t="s">
        <v>28</v>
      </c>
      <c r="I663" s="1">
        <v>1012</v>
      </c>
    </row>
    <row r="664" spans="1:9" x14ac:dyDescent="0.35">
      <c r="A664" s="2">
        <v>43183</v>
      </c>
      <c r="B664" s="8">
        <f t="shared" si="40"/>
        <v>3</v>
      </c>
      <c r="C664" s="8">
        <f t="shared" si="42"/>
        <v>4</v>
      </c>
      <c r="D664" s="8">
        <f t="shared" si="41"/>
        <v>24</v>
      </c>
      <c r="E664" s="9">
        <f t="shared" si="43"/>
        <v>7</v>
      </c>
      <c r="F664" s="1" t="s">
        <v>5</v>
      </c>
      <c r="G664" s="1" t="s">
        <v>14</v>
      </c>
      <c r="H664" s="1" t="s">
        <v>15</v>
      </c>
      <c r="I664" s="1">
        <v>681687</v>
      </c>
    </row>
    <row r="665" spans="1:9" x14ac:dyDescent="0.35">
      <c r="A665" s="2">
        <v>43183</v>
      </c>
      <c r="B665" s="8">
        <f t="shared" si="40"/>
        <v>3</v>
      </c>
      <c r="C665" s="8">
        <f t="shared" si="42"/>
        <v>4</v>
      </c>
      <c r="D665" s="8">
        <f t="shared" si="41"/>
        <v>24</v>
      </c>
      <c r="E665" s="9">
        <f t="shared" si="43"/>
        <v>7</v>
      </c>
      <c r="F665" s="1" t="s">
        <v>8</v>
      </c>
      <c r="G665" s="1" t="s">
        <v>14</v>
      </c>
      <c r="H665" s="1" t="s">
        <v>15</v>
      </c>
      <c r="I665" s="1">
        <v>661187</v>
      </c>
    </row>
    <row r="666" spans="1:9" x14ac:dyDescent="0.35">
      <c r="A666" s="2">
        <v>43183</v>
      </c>
      <c r="B666" s="8">
        <f t="shared" si="40"/>
        <v>3</v>
      </c>
      <c r="C666" s="8">
        <f t="shared" si="42"/>
        <v>4</v>
      </c>
      <c r="D666" s="8">
        <f t="shared" si="41"/>
        <v>24</v>
      </c>
      <c r="E666" s="9">
        <f t="shared" si="43"/>
        <v>7</v>
      </c>
      <c r="F666" s="1" t="s">
        <v>10</v>
      </c>
      <c r="G666" s="1" t="s">
        <v>14</v>
      </c>
      <c r="H666" s="1" t="s">
        <v>15</v>
      </c>
      <c r="I666" s="1">
        <v>342304</v>
      </c>
    </row>
    <row r="667" spans="1:9" x14ac:dyDescent="0.35">
      <c r="A667" s="2">
        <v>43183</v>
      </c>
      <c r="B667" s="8">
        <f t="shared" si="40"/>
        <v>3</v>
      </c>
      <c r="C667" s="8">
        <f t="shared" si="42"/>
        <v>4</v>
      </c>
      <c r="D667" s="8">
        <f t="shared" si="41"/>
        <v>24</v>
      </c>
      <c r="E667" s="9">
        <f t="shared" si="43"/>
        <v>7</v>
      </c>
      <c r="F667" s="1" t="s">
        <v>9</v>
      </c>
      <c r="G667" s="1" t="s">
        <v>14</v>
      </c>
      <c r="H667" s="1" t="s">
        <v>15</v>
      </c>
      <c r="I667" s="1">
        <v>339383</v>
      </c>
    </row>
    <row r="668" spans="1:9" x14ac:dyDescent="0.35">
      <c r="A668" s="2">
        <v>43183</v>
      </c>
      <c r="B668" s="8">
        <f t="shared" si="40"/>
        <v>3</v>
      </c>
      <c r="C668" s="8">
        <f t="shared" si="42"/>
        <v>4</v>
      </c>
      <c r="D668" s="8">
        <f t="shared" si="41"/>
        <v>24</v>
      </c>
      <c r="E668" s="9">
        <f t="shared" si="43"/>
        <v>7</v>
      </c>
      <c r="F668" s="1" t="s">
        <v>13</v>
      </c>
      <c r="G668" s="1" t="s">
        <v>14</v>
      </c>
      <c r="H668" s="1" t="s">
        <v>15</v>
      </c>
      <c r="I668" s="1">
        <v>1345</v>
      </c>
    </row>
    <row r="669" spans="1:9" x14ac:dyDescent="0.35">
      <c r="A669" s="2">
        <v>43183</v>
      </c>
      <c r="B669" s="8">
        <f t="shared" si="40"/>
        <v>3</v>
      </c>
      <c r="C669" s="8">
        <f t="shared" si="42"/>
        <v>4</v>
      </c>
      <c r="D669" s="8">
        <f t="shared" si="41"/>
        <v>24</v>
      </c>
      <c r="E669" s="9">
        <f t="shared" si="43"/>
        <v>7</v>
      </c>
      <c r="F669" s="1" t="s">
        <v>5</v>
      </c>
      <c r="G669" s="1" t="s">
        <v>17</v>
      </c>
      <c r="H669" s="1" t="s">
        <v>18</v>
      </c>
      <c r="I669" s="1">
        <v>635951</v>
      </c>
    </row>
    <row r="670" spans="1:9" x14ac:dyDescent="0.35">
      <c r="A670" s="2">
        <v>43183</v>
      </c>
      <c r="B670" s="8">
        <f t="shared" si="40"/>
        <v>3</v>
      </c>
      <c r="C670" s="8">
        <f t="shared" si="42"/>
        <v>4</v>
      </c>
      <c r="D670" s="8">
        <f t="shared" si="41"/>
        <v>24</v>
      </c>
      <c r="E670" s="9">
        <f t="shared" si="43"/>
        <v>7</v>
      </c>
      <c r="F670" s="1" t="s">
        <v>8</v>
      </c>
      <c r="G670" s="1" t="s">
        <v>17</v>
      </c>
      <c r="H670" s="1" t="s">
        <v>18</v>
      </c>
      <c r="I670" s="1">
        <v>631111</v>
      </c>
    </row>
    <row r="671" spans="1:9" x14ac:dyDescent="0.35">
      <c r="A671" s="2">
        <v>43183</v>
      </c>
      <c r="B671" s="8">
        <f t="shared" si="40"/>
        <v>3</v>
      </c>
      <c r="C671" s="8">
        <f t="shared" si="42"/>
        <v>4</v>
      </c>
      <c r="D671" s="8">
        <f t="shared" si="41"/>
        <v>24</v>
      </c>
      <c r="E671" s="9">
        <f t="shared" si="43"/>
        <v>7</v>
      </c>
      <c r="F671" s="1" t="s">
        <v>9</v>
      </c>
      <c r="G671" s="1" t="s">
        <v>17</v>
      </c>
      <c r="H671" s="1" t="s">
        <v>18</v>
      </c>
      <c r="I671" s="1">
        <v>419342</v>
      </c>
    </row>
    <row r="672" spans="1:9" x14ac:dyDescent="0.35">
      <c r="A672" s="2">
        <v>43183</v>
      </c>
      <c r="B672" s="8">
        <f t="shared" si="40"/>
        <v>3</v>
      </c>
      <c r="C672" s="8">
        <f t="shared" si="42"/>
        <v>4</v>
      </c>
      <c r="D672" s="8">
        <f t="shared" si="41"/>
        <v>24</v>
      </c>
      <c r="E672" s="9">
        <f t="shared" si="43"/>
        <v>7</v>
      </c>
      <c r="F672" s="1" t="s">
        <v>10</v>
      </c>
      <c r="G672" s="1" t="s">
        <v>17</v>
      </c>
      <c r="H672" s="1" t="s">
        <v>18</v>
      </c>
      <c r="I672" s="1">
        <v>216610</v>
      </c>
    </row>
    <row r="673" spans="1:9" x14ac:dyDescent="0.35">
      <c r="A673" s="2">
        <v>43183</v>
      </c>
      <c r="B673" s="8">
        <f t="shared" si="40"/>
        <v>3</v>
      </c>
      <c r="C673" s="8">
        <f t="shared" si="42"/>
        <v>4</v>
      </c>
      <c r="D673" s="8">
        <f t="shared" si="41"/>
        <v>24</v>
      </c>
      <c r="E673" s="9">
        <f t="shared" si="43"/>
        <v>7</v>
      </c>
      <c r="F673" s="1" t="s">
        <v>13</v>
      </c>
      <c r="G673" s="1" t="s">
        <v>17</v>
      </c>
      <c r="H673" s="1" t="s">
        <v>18</v>
      </c>
      <c r="I673" s="1">
        <v>2139</v>
      </c>
    </row>
    <row r="674" spans="1:9" x14ac:dyDescent="0.35">
      <c r="A674" s="2">
        <v>43183</v>
      </c>
      <c r="B674" s="8">
        <f t="shared" si="40"/>
        <v>3</v>
      </c>
      <c r="C674" s="8">
        <f t="shared" si="42"/>
        <v>4</v>
      </c>
      <c r="D674" s="8">
        <f t="shared" si="41"/>
        <v>24</v>
      </c>
      <c r="E674" s="9">
        <f t="shared" si="43"/>
        <v>7</v>
      </c>
      <c r="F674" s="1" t="s">
        <v>5</v>
      </c>
      <c r="G674" s="1" t="s">
        <v>23</v>
      </c>
      <c r="H674" s="1" t="s">
        <v>18</v>
      </c>
      <c r="I674" s="1">
        <v>470402</v>
      </c>
    </row>
    <row r="675" spans="1:9" x14ac:dyDescent="0.35">
      <c r="A675" s="2">
        <v>43183</v>
      </c>
      <c r="B675" s="8">
        <f t="shared" si="40"/>
        <v>3</v>
      </c>
      <c r="C675" s="8">
        <f t="shared" si="42"/>
        <v>4</v>
      </c>
      <c r="D675" s="8">
        <f t="shared" si="41"/>
        <v>24</v>
      </c>
      <c r="E675" s="9">
        <f t="shared" si="43"/>
        <v>7</v>
      </c>
      <c r="F675" s="1" t="s">
        <v>8</v>
      </c>
      <c r="G675" s="1" t="s">
        <v>23</v>
      </c>
      <c r="H675" s="1" t="s">
        <v>18</v>
      </c>
      <c r="I675" s="1">
        <v>462675</v>
      </c>
    </row>
    <row r="676" spans="1:9" x14ac:dyDescent="0.35">
      <c r="A676" s="2">
        <v>43183</v>
      </c>
      <c r="B676" s="8">
        <f t="shared" si="40"/>
        <v>3</v>
      </c>
      <c r="C676" s="8">
        <f t="shared" si="42"/>
        <v>4</v>
      </c>
      <c r="D676" s="8">
        <f t="shared" si="41"/>
        <v>24</v>
      </c>
      <c r="E676" s="9">
        <f t="shared" si="43"/>
        <v>7</v>
      </c>
      <c r="F676" s="1" t="s">
        <v>10</v>
      </c>
      <c r="G676" s="1" t="s">
        <v>23</v>
      </c>
      <c r="H676" s="1" t="s">
        <v>18</v>
      </c>
      <c r="I676" s="1">
        <v>248152</v>
      </c>
    </row>
    <row r="677" spans="1:9" x14ac:dyDescent="0.35">
      <c r="A677" s="2">
        <v>43183</v>
      </c>
      <c r="B677" s="8">
        <f t="shared" si="40"/>
        <v>3</v>
      </c>
      <c r="C677" s="8">
        <f t="shared" si="42"/>
        <v>4</v>
      </c>
      <c r="D677" s="8">
        <f t="shared" si="41"/>
        <v>24</v>
      </c>
      <c r="E677" s="9">
        <f t="shared" si="43"/>
        <v>7</v>
      </c>
      <c r="F677" s="1" t="s">
        <v>9</v>
      </c>
      <c r="G677" s="1" t="s">
        <v>23</v>
      </c>
      <c r="H677" s="1" t="s">
        <v>18</v>
      </c>
      <c r="I677" s="1">
        <v>222251</v>
      </c>
    </row>
    <row r="678" spans="1:9" x14ac:dyDescent="0.35">
      <c r="A678" s="2">
        <v>43183</v>
      </c>
      <c r="B678" s="8">
        <f t="shared" si="40"/>
        <v>3</v>
      </c>
      <c r="C678" s="8">
        <f t="shared" si="42"/>
        <v>4</v>
      </c>
      <c r="D678" s="8">
        <f t="shared" si="41"/>
        <v>24</v>
      </c>
      <c r="E678" s="9">
        <f t="shared" si="43"/>
        <v>7</v>
      </c>
      <c r="F678" s="1" t="s">
        <v>13</v>
      </c>
      <c r="G678" s="1" t="s">
        <v>23</v>
      </c>
      <c r="H678" s="1" t="s">
        <v>18</v>
      </c>
      <c r="I678" s="1">
        <v>1122</v>
      </c>
    </row>
    <row r="679" spans="1:9" x14ac:dyDescent="0.35">
      <c r="A679" s="2">
        <v>43183</v>
      </c>
      <c r="B679" s="8">
        <f t="shared" si="40"/>
        <v>3</v>
      </c>
      <c r="C679" s="8">
        <f t="shared" si="42"/>
        <v>4</v>
      </c>
      <c r="D679" s="8">
        <f t="shared" si="41"/>
        <v>24</v>
      </c>
      <c r="E679" s="9">
        <f t="shared" si="43"/>
        <v>7</v>
      </c>
      <c r="F679" s="1" t="s">
        <v>22</v>
      </c>
      <c r="G679" s="1" t="s">
        <v>23</v>
      </c>
      <c r="H679" s="1" t="s">
        <v>18</v>
      </c>
      <c r="I679" s="1">
        <v>0</v>
      </c>
    </row>
    <row r="680" spans="1:9" x14ac:dyDescent="0.35">
      <c r="A680" s="2">
        <v>43183</v>
      </c>
      <c r="B680" s="8">
        <f t="shared" si="40"/>
        <v>3</v>
      </c>
      <c r="C680" s="8">
        <f t="shared" si="42"/>
        <v>4</v>
      </c>
      <c r="D680" s="8">
        <f t="shared" si="41"/>
        <v>24</v>
      </c>
      <c r="E680" s="9">
        <f t="shared" si="43"/>
        <v>7</v>
      </c>
      <c r="F680" s="1" t="s">
        <v>5</v>
      </c>
      <c r="G680" s="1" t="s">
        <v>24</v>
      </c>
      <c r="H680" s="1" t="s">
        <v>25</v>
      </c>
      <c r="I680" s="1">
        <v>811771</v>
      </c>
    </row>
    <row r="681" spans="1:9" x14ac:dyDescent="0.35">
      <c r="A681" s="2">
        <v>43183</v>
      </c>
      <c r="B681" s="8">
        <f t="shared" si="40"/>
        <v>3</v>
      </c>
      <c r="C681" s="8">
        <f t="shared" si="42"/>
        <v>4</v>
      </c>
      <c r="D681" s="8">
        <f t="shared" si="41"/>
        <v>24</v>
      </c>
      <c r="E681" s="9">
        <f t="shared" si="43"/>
        <v>7</v>
      </c>
      <c r="F681" s="1" t="s">
        <v>8</v>
      </c>
      <c r="G681" s="1" t="s">
        <v>24</v>
      </c>
      <c r="H681" s="1" t="s">
        <v>25</v>
      </c>
      <c r="I681" s="1">
        <v>798014</v>
      </c>
    </row>
    <row r="682" spans="1:9" x14ac:dyDescent="0.35">
      <c r="A682" s="2">
        <v>43183</v>
      </c>
      <c r="B682" s="8">
        <f t="shared" si="40"/>
        <v>3</v>
      </c>
      <c r="C682" s="8">
        <f t="shared" si="42"/>
        <v>4</v>
      </c>
      <c r="D682" s="8">
        <f t="shared" si="41"/>
        <v>24</v>
      </c>
      <c r="E682" s="9">
        <f t="shared" si="43"/>
        <v>7</v>
      </c>
      <c r="F682" s="1" t="s">
        <v>9</v>
      </c>
      <c r="G682" s="1" t="s">
        <v>24</v>
      </c>
      <c r="H682" s="1" t="s">
        <v>25</v>
      </c>
      <c r="I682" s="1">
        <v>602919</v>
      </c>
    </row>
    <row r="683" spans="1:9" x14ac:dyDescent="0.35">
      <c r="A683" s="2">
        <v>43183</v>
      </c>
      <c r="B683" s="8">
        <f t="shared" si="40"/>
        <v>3</v>
      </c>
      <c r="C683" s="8">
        <f t="shared" si="42"/>
        <v>4</v>
      </c>
      <c r="D683" s="8">
        <f t="shared" si="41"/>
        <v>24</v>
      </c>
      <c r="E683" s="9">
        <f t="shared" si="43"/>
        <v>7</v>
      </c>
      <c r="F683" s="1" t="s">
        <v>10</v>
      </c>
      <c r="G683" s="1" t="s">
        <v>24</v>
      </c>
      <c r="H683" s="1" t="s">
        <v>25</v>
      </c>
      <c r="I683" s="1">
        <v>208852</v>
      </c>
    </row>
    <row r="684" spans="1:9" x14ac:dyDescent="0.35">
      <c r="A684" s="2">
        <v>43183</v>
      </c>
      <c r="B684" s="8">
        <f t="shared" si="40"/>
        <v>3</v>
      </c>
      <c r="C684" s="8">
        <f t="shared" si="42"/>
        <v>4</v>
      </c>
      <c r="D684" s="8">
        <f t="shared" si="41"/>
        <v>24</v>
      </c>
      <c r="E684" s="9">
        <f t="shared" si="43"/>
        <v>7</v>
      </c>
      <c r="F684" s="1" t="s">
        <v>5</v>
      </c>
      <c r="G684" s="1" t="s">
        <v>26</v>
      </c>
      <c r="H684" s="1" t="s">
        <v>25</v>
      </c>
      <c r="I684" s="1">
        <v>589058</v>
      </c>
    </row>
    <row r="685" spans="1:9" x14ac:dyDescent="0.35">
      <c r="A685" s="2">
        <v>43183</v>
      </c>
      <c r="B685" s="8">
        <f t="shared" si="40"/>
        <v>3</v>
      </c>
      <c r="C685" s="8">
        <f t="shared" si="42"/>
        <v>4</v>
      </c>
      <c r="D685" s="8">
        <f t="shared" si="41"/>
        <v>24</v>
      </c>
      <c r="E685" s="9">
        <f t="shared" si="43"/>
        <v>7</v>
      </c>
      <c r="F685" s="1" t="s">
        <v>8</v>
      </c>
      <c r="G685" s="1" t="s">
        <v>26</v>
      </c>
      <c r="H685" s="1" t="s">
        <v>25</v>
      </c>
      <c r="I685" s="1">
        <v>578509</v>
      </c>
    </row>
    <row r="686" spans="1:9" x14ac:dyDescent="0.35">
      <c r="A686" s="2">
        <v>43183</v>
      </c>
      <c r="B686" s="8">
        <f t="shared" si="40"/>
        <v>3</v>
      </c>
      <c r="C686" s="8">
        <f t="shared" si="42"/>
        <v>4</v>
      </c>
      <c r="D686" s="8">
        <f t="shared" si="41"/>
        <v>24</v>
      </c>
      <c r="E686" s="9">
        <f t="shared" si="43"/>
        <v>7</v>
      </c>
      <c r="F686" s="1" t="s">
        <v>10</v>
      </c>
      <c r="G686" s="1" t="s">
        <v>26</v>
      </c>
      <c r="H686" s="1" t="s">
        <v>25</v>
      </c>
      <c r="I686" s="1">
        <v>415002</v>
      </c>
    </row>
    <row r="687" spans="1:9" x14ac:dyDescent="0.35">
      <c r="A687" s="2">
        <v>43183</v>
      </c>
      <c r="B687" s="8">
        <f t="shared" si="40"/>
        <v>3</v>
      </c>
      <c r="C687" s="8">
        <f t="shared" si="42"/>
        <v>4</v>
      </c>
      <c r="D687" s="8">
        <f t="shared" si="41"/>
        <v>24</v>
      </c>
      <c r="E687" s="9">
        <f t="shared" si="43"/>
        <v>7</v>
      </c>
      <c r="F687" s="1" t="s">
        <v>9</v>
      </c>
      <c r="G687" s="1" t="s">
        <v>26</v>
      </c>
      <c r="H687" s="1" t="s">
        <v>25</v>
      </c>
      <c r="I687" s="1">
        <v>174056</v>
      </c>
    </row>
    <row r="688" spans="1:9" x14ac:dyDescent="0.35">
      <c r="A688" s="2">
        <v>43183</v>
      </c>
      <c r="B688" s="8">
        <f t="shared" si="40"/>
        <v>3</v>
      </c>
      <c r="C688" s="8">
        <f t="shared" si="42"/>
        <v>4</v>
      </c>
      <c r="D688" s="8">
        <f t="shared" si="41"/>
        <v>24</v>
      </c>
      <c r="E688" s="9">
        <f t="shared" si="43"/>
        <v>7</v>
      </c>
      <c r="F688" s="1" t="s">
        <v>5</v>
      </c>
      <c r="G688" s="1" t="s">
        <v>27</v>
      </c>
      <c r="H688" s="1" t="s">
        <v>28</v>
      </c>
      <c r="I688" s="1">
        <v>467466</v>
      </c>
    </row>
    <row r="689" spans="1:9" x14ac:dyDescent="0.35">
      <c r="A689" s="2">
        <v>43183</v>
      </c>
      <c r="B689" s="8">
        <f t="shared" si="40"/>
        <v>3</v>
      </c>
      <c r="C689" s="8">
        <f t="shared" si="42"/>
        <v>4</v>
      </c>
      <c r="D689" s="8">
        <f t="shared" si="41"/>
        <v>24</v>
      </c>
      <c r="E689" s="9">
        <f t="shared" si="43"/>
        <v>7</v>
      </c>
      <c r="F689" s="1" t="s">
        <v>8</v>
      </c>
      <c r="G689" s="1" t="s">
        <v>27</v>
      </c>
      <c r="H689" s="1" t="s">
        <v>28</v>
      </c>
      <c r="I689" s="1">
        <v>460501</v>
      </c>
    </row>
    <row r="690" spans="1:9" x14ac:dyDescent="0.35">
      <c r="A690" s="2">
        <v>43183</v>
      </c>
      <c r="B690" s="8">
        <f t="shared" si="40"/>
        <v>3</v>
      </c>
      <c r="C690" s="8">
        <f t="shared" si="42"/>
        <v>4</v>
      </c>
      <c r="D690" s="8">
        <f t="shared" si="41"/>
        <v>24</v>
      </c>
      <c r="E690" s="9">
        <f t="shared" si="43"/>
        <v>7</v>
      </c>
      <c r="F690" s="1" t="s">
        <v>9</v>
      </c>
      <c r="G690" s="1" t="s">
        <v>27</v>
      </c>
      <c r="H690" s="1" t="s">
        <v>28</v>
      </c>
      <c r="I690" s="1">
        <v>289379</v>
      </c>
    </row>
    <row r="691" spans="1:9" x14ac:dyDescent="0.35">
      <c r="A691" s="2">
        <v>43183</v>
      </c>
      <c r="B691" s="8">
        <f t="shared" si="40"/>
        <v>3</v>
      </c>
      <c r="C691" s="8">
        <f t="shared" si="42"/>
        <v>4</v>
      </c>
      <c r="D691" s="8">
        <f t="shared" si="41"/>
        <v>24</v>
      </c>
      <c r="E691" s="9">
        <f t="shared" si="43"/>
        <v>7</v>
      </c>
      <c r="F691" s="1" t="s">
        <v>10</v>
      </c>
      <c r="G691" s="1" t="s">
        <v>27</v>
      </c>
      <c r="H691" s="1" t="s">
        <v>28</v>
      </c>
      <c r="I691" s="1">
        <v>178088</v>
      </c>
    </row>
    <row r="692" spans="1:9" x14ac:dyDescent="0.35">
      <c r="A692" s="2">
        <v>43183</v>
      </c>
      <c r="B692" s="8">
        <f t="shared" si="40"/>
        <v>3</v>
      </c>
      <c r="C692" s="8">
        <f t="shared" si="42"/>
        <v>4</v>
      </c>
      <c r="D692" s="8">
        <f t="shared" si="41"/>
        <v>24</v>
      </c>
      <c r="E692" s="9">
        <f t="shared" si="43"/>
        <v>7</v>
      </c>
      <c r="F692" s="1" t="s">
        <v>11</v>
      </c>
      <c r="G692" s="1" t="s">
        <v>27</v>
      </c>
      <c r="H692" s="1" t="s">
        <v>28</v>
      </c>
      <c r="I692" s="1">
        <v>33066</v>
      </c>
    </row>
    <row r="693" spans="1:9" x14ac:dyDescent="0.35">
      <c r="A693" s="2">
        <v>43183</v>
      </c>
      <c r="B693" s="8">
        <f t="shared" si="40"/>
        <v>3</v>
      </c>
      <c r="C693" s="8">
        <f t="shared" si="42"/>
        <v>4</v>
      </c>
      <c r="D693" s="8">
        <f t="shared" si="41"/>
        <v>24</v>
      </c>
      <c r="E693" s="9">
        <f t="shared" si="43"/>
        <v>7</v>
      </c>
      <c r="F693" s="1" t="s">
        <v>12</v>
      </c>
      <c r="G693" s="1" t="s">
        <v>27</v>
      </c>
      <c r="H693" s="1" t="s">
        <v>28</v>
      </c>
      <c r="I693" s="1">
        <v>9250</v>
      </c>
    </row>
    <row r="694" spans="1:9" x14ac:dyDescent="0.35">
      <c r="A694" s="2">
        <v>43183</v>
      </c>
      <c r="B694" s="8">
        <f t="shared" si="40"/>
        <v>3</v>
      </c>
      <c r="C694" s="8">
        <f t="shared" si="42"/>
        <v>4</v>
      </c>
      <c r="D694" s="8">
        <f t="shared" si="41"/>
        <v>24</v>
      </c>
      <c r="E694" s="9">
        <f t="shared" si="43"/>
        <v>7</v>
      </c>
      <c r="F694" s="1" t="s">
        <v>13</v>
      </c>
      <c r="G694" s="1" t="s">
        <v>27</v>
      </c>
      <c r="H694" s="1" t="s">
        <v>28</v>
      </c>
      <c r="I694" s="1">
        <v>1370</v>
      </c>
    </row>
    <row r="695" spans="1:9" x14ac:dyDescent="0.35">
      <c r="A695" s="2">
        <v>43184</v>
      </c>
      <c r="B695" s="8">
        <f t="shared" si="40"/>
        <v>3</v>
      </c>
      <c r="C695" s="8">
        <f t="shared" si="42"/>
        <v>4</v>
      </c>
      <c r="D695" s="8">
        <f t="shared" si="41"/>
        <v>25</v>
      </c>
      <c r="E695" s="9">
        <f t="shared" si="43"/>
        <v>1</v>
      </c>
      <c r="F695" s="1" t="s">
        <v>5</v>
      </c>
      <c r="G695" s="1" t="s">
        <v>14</v>
      </c>
      <c r="H695" s="1" t="s">
        <v>15</v>
      </c>
      <c r="I695" s="1">
        <v>688484</v>
      </c>
    </row>
    <row r="696" spans="1:9" x14ac:dyDescent="0.35">
      <c r="A696" s="2">
        <v>43184</v>
      </c>
      <c r="B696" s="8">
        <f t="shared" si="40"/>
        <v>3</v>
      </c>
      <c r="C696" s="8">
        <f t="shared" si="42"/>
        <v>4</v>
      </c>
      <c r="D696" s="8">
        <f t="shared" si="41"/>
        <v>25</v>
      </c>
      <c r="E696" s="9">
        <f t="shared" si="43"/>
        <v>1</v>
      </c>
      <c r="F696" s="1" t="s">
        <v>8</v>
      </c>
      <c r="G696" s="1" t="s">
        <v>14</v>
      </c>
      <c r="H696" s="1" t="s">
        <v>15</v>
      </c>
      <c r="I696" s="1">
        <v>677190</v>
      </c>
    </row>
    <row r="697" spans="1:9" x14ac:dyDescent="0.35">
      <c r="A697" s="2">
        <v>43184</v>
      </c>
      <c r="B697" s="8">
        <f t="shared" si="40"/>
        <v>3</v>
      </c>
      <c r="C697" s="8">
        <f t="shared" si="42"/>
        <v>4</v>
      </c>
      <c r="D697" s="8">
        <f t="shared" si="41"/>
        <v>25</v>
      </c>
      <c r="E697" s="9">
        <f t="shared" si="43"/>
        <v>1</v>
      </c>
      <c r="F697" s="1" t="s">
        <v>9</v>
      </c>
      <c r="G697" s="1" t="s">
        <v>14</v>
      </c>
      <c r="H697" s="1" t="s">
        <v>15</v>
      </c>
      <c r="I697" s="1">
        <v>367415</v>
      </c>
    </row>
    <row r="698" spans="1:9" x14ac:dyDescent="0.35">
      <c r="A698" s="2">
        <v>43184</v>
      </c>
      <c r="B698" s="8">
        <f t="shared" si="40"/>
        <v>3</v>
      </c>
      <c r="C698" s="8">
        <f t="shared" si="42"/>
        <v>4</v>
      </c>
      <c r="D698" s="8">
        <f t="shared" si="41"/>
        <v>25</v>
      </c>
      <c r="E698" s="9">
        <f t="shared" si="43"/>
        <v>1</v>
      </c>
      <c r="F698" s="1" t="s">
        <v>10</v>
      </c>
      <c r="G698" s="1" t="s">
        <v>14</v>
      </c>
      <c r="H698" s="1" t="s">
        <v>15</v>
      </c>
      <c r="I698" s="1">
        <v>321069</v>
      </c>
    </row>
    <row r="699" spans="1:9" x14ac:dyDescent="0.35">
      <c r="A699" s="2">
        <v>43184</v>
      </c>
      <c r="B699" s="8">
        <f t="shared" si="40"/>
        <v>3</v>
      </c>
      <c r="C699" s="8">
        <f t="shared" si="42"/>
        <v>4</v>
      </c>
      <c r="D699" s="8">
        <f t="shared" si="41"/>
        <v>25</v>
      </c>
      <c r="E699" s="9">
        <f t="shared" si="43"/>
        <v>1</v>
      </c>
      <c r="F699" s="1" t="s">
        <v>13</v>
      </c>
      <c r="G699" s="1" t="s">
        <v>14</v>
      </c>
      <c r="H699" s="1" t="s">
        <v>15</v>
      </c>
      <c r="I699" s="1">
        <v>1325</v>
      </c>
    </row>
    <row r="700" spans="1:9" x14ac:dyDescent="0.35">
      <c r="A700" s="2">
        <v>43184</v>
      </c>
      <c r="B700" s="8">
        <f t="shared" si="40"/>
        <v>3</v>
      </c>
      <c r="C700" s="8">
        <f t="shared" si="42"/>
        <v>4</v>
      </c>
      <c r="D700" s="8">
        <f t="shared" si="41"/>
        <v>25</v>
      </c>
      <c r="E700" s="9">
        <f t="shared" si="43"/>
        <v>1</v>
      </c>
      <c r="F700" s="1" t="s">
        <v>5</v>
      </c>
      <c r="G700" s="1" t="s">
        <v>17</v>
      </c>
      <c r="H700" s="1" t="s">
        <v>18</v>
      </c>
      <c r="I700" s="1">
        <v>640961</v>
      </c>
    </row>
    <row r="701" spans="1:9" x14ac:dyDescent="0.35">
      <c r="A701" s="2">
        <v>43184</v>
      </c>
      <c r="B701" s="8">
        <f t="shared" si="40"/>
        <v>3</v>
      </c>
      <c r="C701" s="8">
        <f t="shared" si="42"/>
        <v>4</v>
      </c>
      <c r="D701" s="8">
        <f t="shared" si="41"/>
        <v>25</v>
      </c>
      <c r="E701" s="9">
        <f t="shared" si="43"/>
        <v>1</v>
      </c>
      <c r="F701" s="1" t="s">
        <v>8</v>
      </c>
      <c r="G701" s="1" t="s">
        <v>17</v>
      </c>
      <c r="H701" s="1" t="s">
        <v>18</v>
      </c>
      <c r="I701" s="1">
        <v>634309</v>
      </c>
    </row>
    <row r="702" spans="1:9" x14ac:dyDescent="0.35">
      <c r="A702" s="2">
        <v>43184</v>
      </c>
      <c r="B702" s="8">
        <f t="shared" si="40"/>
        <v>3</v>
      </c>
      <c r="C702" s="8">
        <f t="shared" si="42"/>
        <v>4</v>
      </c>
      <c r="D702" s="8">
        <f t="shared" si="41"/>
        <v>25</v>
      </c>
      <c r="E702" s="9">
        <f t="shared" si="43"/>
        <v>1</v>
      </c>
      <c r="F702" s="1" t="s">
        <v>9</v>
      </c>
      <c r="G702" s="1" t="s">
        <v>17</v>
      </c>
      <c r="H702" s="1" t="s">
        <v>18</v>
      </c>
      <c r="I702" s="1">
        <v>399588</v>
      </c>
    </row>
    <row r="703" spans="1:9" x14ac:dyDescent="0.35">
      <c r="A703" s="2">
        <v>43184</v>
      </c>
      <c r="B703" s="8">
        <f t="shared" si="40"/>
        <v>3</v>
      </c>
      <c r="C703" s="8">
        <f t="shared" si="42"/>
        <v>4</v>
      </c>
      <c r="D703" s="8">
        <f t="shared" si="41"/>
        <v>25</v>
      </c>
      <c r="E703" s="9">
        <f t="shared" si="43"/>
        <v>1</v>
      </c>
      <c r="F703" s="1" t="s">
        <v>10</v>
      </c>
      <c r="G703" s="1" t="s">
        <v>17</v>
      </c>
      <c r="H703" s="1" t="s">
        <v>18</v>
      </c>
      <c r="I703" s="1">
        <v>241373</v>
      </c>
    </row>
    <row r="704" spans="1:9" x14ac:dyDescent="0.35">
      <c r="A704" s="2">
        <v>43184</v>
      </c>
      <c r="B704" s="8">
        <f t="shared" si="40"/>
        <v>3</v>
      </c>
      <c r="C704" s="8">
        <f t="shared" si="42"/>
        <v>4</v>
      </c>
      <c r="D704" s="8">
        <f t="shared" si="41"/>
        <v>25</v>
      </c>
      <c r="E704" s="9">
        <f t="shared" si="43"/>
        <v>1</v>
      </c>
      <c r="F704" s="1" t="s">
        <v>13</v>
      </c>
      <c r="G704" s="1" t="s">
        <v>17</v>
      </c>
      <c r="H704" s="1" t="s">
        <v>18</v>
      </c>
      <c r="I704" s="1">
        <v>2029</v>
      </c>
    </row>
    <row r="705" spans="1:9" x14ac:dyDescent="0.35">
      <c r="A705" s="2">
        <v>43184</v>
      </c>
      <c r="B705" s="8">
        <f t="shared" si="40"/>
        <v>3</v>
      </c>
      <c r="C705" s="8">
        <f t="shared" si="42"/>
        <v>4</v>
      </c>
      <c r="D705" s="8">
        <f t="shared" si="41"/>
        <v>25</v>
      </c>
      <c r="E705" s="9">
        <f t="shared" si="43"/>
        <v>1</v>
      </c>
      <c r="F705" s="1" t="s">
        <v>5</v>
      </c>
      <c r="G705" s="1" t="s">
        <v>23</v>
      </c>
      <c r="H705" s="1" t="s">
        <v>18</v>
      </c>
      <c r="I705" s="1">
        <v>454586</v>
      </c>
    </row>
    <row r="706" spans="1:9" x14ac:dyDescent="0.35">
      <c r="A706" s="2">
        <v>43184</v>
      </c>
      <c r="B706" s="8">
        <f t="shared" ref="B706:B769" si="44">MONTH(A706)</f>
        <v>3</v>
      </c>
      <c r="C706" s="8">
        <f t="shared" si="42"/>
        <v>4</v>
      </c>
      <c r="D706" s="8">
        <f t="shared" ref="D706:D769" si="45">DAY(A706)</f>
        <v>25</v>
      </c>
      <c r="E706" s="9">
        <f t="shared" si="43"/>
        <v>1</v>
      </c>
      <c r="F706" s="1" t="s">
        <v>8</v>
      </c>
      <c r="G706" s="1" t="s">
        <v>23</v>
      </c>
      <c r="H706" s="1" t="s">
        <v>18</v>
      </c>
      <c r="I706" s="1">
        <v>441319</v>
      </c>
    </row>
    <row r="707" spans="1:9" x14ac:dyDescent="0.35">
      <c r="A707" s="2">
        <v>43184</v>
      </c>
      <c r="B707" s="8">
        <f t="shared" si="44"/>
        <v>3</v>
      </c>
      <c r="C707" s="8">
        <f t="shared" ref="C707:C770" si="46">IF(D707&lt;=7,1,IF(D707&lt;=14,2,IF(D707&lt;=21,3,IF(D707&lt;=31,4,0))))</f>
        <v>4</v>
      </c>
      <c r="D707" s="8">
        <f t="shared" si="45"/>
        <v>25</v>
      </c>
      <c r="E707" s="9">
        <f t="shared" ref="E707:E770" si="47">WEEKDAY(A707)</f>
        <v>1</v>
      </c>
      <c r="F707" s="1" t="s">
        <v>10</v>
      </c>
      <c r="G707" s="1" t="s">
        <v>23</v>
      </c>
      <c r="H707" s="1" t="s">
        <v>18</v>
      </c>
      <c r="I707" s="1">
        <v>278737</v>
      </c>
    </row>
    <row r="708" spans="1:9" x14ac:dyDescent="0.35">
      <c r="A708" s="2">
        <v>43184</v>
      </c>
      <c r="B708" s="8">
        <f t="shared" si="44"/>
        <v>3</v>
      </c>
      <c r="C708" s="8">
        <f t="shared" si="46"/>
        <v>4</v>
      </c>
      <c r="D708" s="8">
        <f t="shared" si="45"/>
        <v>25</v>
      </c>
      <c r="E708" s="9">
        <f t="shared" si="47"/>
        <v>1</v>
      </c>
      <c r="F708" s="1" t="s">
        <v>9</v>
      </c>
      <c r="G708" s="1" t="s">
        <v>23</v>
      </c>
      <c r="H708" s="1" t="s">
        <v>18</v>
      </c>
      <c r="I708" s="1">
        <v>175849</v>
      </c>
    </row>
    <row r="709" spans="1:9" x14ac:dyDescent="0.35">
      <c r="A709" s="2">
        <v>43184</v>
      </c>
      <c r="B709" s="8">
        <f t="shared" si="44"/>
        <v>3</v>
      </c>
      <c r="C709" s="8">
        <f t="shared" si="46"/>
        <v>4</v>
      </c>
      <c r="D709" s="8">
        <f t="shared" si="45"/>
        <v>25</v>
      </c>
      <c r="E709" s="9">
        <f t="shared" si="47"/>
        <v>1</v>
      </c>
      <c r="F709" s="1" t="s">
        <v>13</v>
      </c>
      <c r="G709" s="1" t="s">
        <v>23</v>
      </c>
      <c r="H709" s="1" t="s">
        <v>18</v>
      </c>
      <c r="I709" s="1">
        <v>988</v>
      </c>
    </row>
    <row r="710" spans="1:9" x14ac:dyDescent="0.35">
      <c r="A710" s="2">
        <v>43184</v>
      </c>
      <c r="B710" s="8">
        <f t="shared" si="44"/>
        <v>3</v>
      </c>
      <c r="C710" s="8">
        <f t="shared" si="46"/>
        <v>4</v>
      </c>
      <c r="D710" s="8">
        <f t="shared" si="45"/>
        <v>25</v>
      </c>
      <c r="E710" s="9">
        <f t="shared" si="47"/>
        <v>1</v>
      </c>
      <c r="F710" s="1" t="s">
        <v>22</v>
      </c>
      <c r="G710" s="1" t="s">
        <v>23</v>
      </c>
      <c r="H710" s="1" t="s">
        <v>18</v>
      </c>
      <c r="I710" s="1">
        <v>0</v>
      </c>
    </row>
    <row r="711" spans="1:9" x14ac:dyDescent="0.35">
      <c r="A711" s="2">
        <v>43184</v>
      </c>
      <c r="B711" s="8">
        <f t="shared" si="44"/>
        <v>3</v>
      </c>
      <c r="C711" s="8">
        <f t="shared" si="46"/>
        <v>4</v>
      </c>
      <c r="D711" s="8">
        <f t="shared" si="45"/>
        <v>25</v>
      </c>
      <c r="E711" s="9">
        <f t="shared" si="47"/>
        <v>1</v>
      </c>
      <c r="F711" s="1" t="s">
        <v>8</v>
      </c>
      <c r="G711" s="1" t="s">
        <v>24</v>
      </c>
      <c r="H711" s="1" t="s">
        <v>25</v>
      </c>
      <c r="I711" s="1">
        <v>877398</v>
      </c>
    </row>
    <row r="712" spans="1:9" x14ac:dyDescent="0.35">
      <c r="A712" s="2">
        <v>43184</v>
      </c>
      <c r="B712" s="8">
        <f t="shared" si="44"/>
        <v>3</v>
      </c>
      <c r="C712" s="8">
        <f t="shared" si="46"/>
        <v>4</v>
      </c>
      <c r="D712" s="8">
        <f t="shared" si="45"/>
        <v>25</v>
      </c>
      <c r="E712" s="9">
        <f t="shared" si="47"/>
        <v>1</v>
      </c>
      <c r="F712" s="1" t="s">
        <v>5</v>
      </c>
      <c r="G712" s="1" t="s">
        <v>24</v>
      </c>
      <c r="H712" s="1" t="s">
        <v>25</v>
      </c>
      <c r="I712" s="1">
        <v>877398</v>
      </c>
    </row>
    <row r="713" spans="1:9" x14ac:dyDescent="0.35">
      <c r="A713" s="2">
        <v>43184</v>
      </c>
      <c r="B713" s="8">
        <f t="shared" si="44"/>
        <v>3</v>
      </c>
      <c r="C713" s="8">
        <f t="shared" si="46"/>
        <v>4</v>
      </c>
      <c r="D713" s="8">
        <f t="shared" si="45"/>
        <v>25</v>
      </c>
      <c r="E713" s="9">
        <f t="shared" si="47"/>
        <v>1</v>
      </c>
      <c r="F713" s="1" t="s">
        <v>9</v>
      </c>
      <c r="G713" s="1" t="s">
        <v>24</v>
      </c>
      <c r="H713" s="1" t="s">
        <v>25</v>
      </c>
      <c r="I713" s="1">
        <v>641334</v>
      </c>
    </row>
    <row r="714" spans="1:9" x14ac:dyDescent="0.35">
      <c r="A714" s="2">
        <v>43184</v>
      </c>
      <c r="B714" s="8">
        <f t="shared" si="44"/>
        <v>3</v>
      </c>
      <c r="C714" s="8">
        <f t="shared" si="46"/>
        <v>4</v>
      </c>
      <c r="D714" s="8">
        <f t="shared" si="45"/>
        <v>25</v>
      </c>
      <c r="E714" s="9">
        <f t="shared" si="47"/>
        <v>1</v>
      </c>
      <c r="F714" s="1" t="s">
        <v>10</v>
      </c>
      <c r="G714" s="1" t="s">
        <v>24</v>
      </c>
      <c r="H714" s="1" t="s">
        <v>25</v>
      </c>
      <c r="I714" s="1">
        <v>236064</v>
      </c>
    </row>
    <row r="715" spans="1:9" x14ac:dyDescent="0.35">
      <c r="A715" s="2">
        <v>43184</v>
      </c>
      <c r="B715" s="8">
        <f t="shared" si="44"/>
        <v>3</v>
      </c>
      <c r="C715" s="8">
        <f t="shared" si="46"/>
        <v>4</v>
      </c>
      <c r="D715" s="8">
        <f t="shared" si="45"/>
        <v>25</v>
      </c>
      <c r="E715" s="9">
        <f t="shared" si="47"/>
        <v>1</v>
      </c>
      <c r="F715" s="1" t="s">
        <v>5</v>
      </c>
      <c r="G715" s="1" t="s">
        <v>26</v>
      </c>
      <c r="H715" s="1" t="s">
        <v>25</v>
      </c>
      <c r="I715" s="1">
        <v>542511</v>
      </c>
    </row>
    <row r="716" spans="1:9" x14ac:dyDescent="0.35">
      <c r="A716" s="2">
        <v>43184</v>
      </c>
      <c r="B716" s="8">
        <f t="shared" si="44"/>
        <v>3</v>
      </c>
      <c r="C716" s="8">
        <f t="shared" si="46"/>
        <v>4</v>
      </c>
      <c r="D716" s="8">
        <f t="shared" si="45"/>
        <v>25</v>
      </c>
      <c r="E716" s="9">
        <f t="shared" si="47"/>
        <v>1</v>
      </c>
      <c r="F716" s="1" t="s">
        <v>8</v>
      </c>
      <c r="G716" s="1" t="s">
        <v>26</v>
      </c>
      <c r="H716" s="1" t="s">
        <v>25</v>
      </c>
      <c r="I716" s="1">
        <v>541143</v>
      </c>
    </row>
    <row r="717" spans="1:9" x14ac:dyDescent="0.35">
      <c r="A717" s="2">
        <v>43184</v>
      </c>
      <c r="B717" s="8">
        <f t="shared" si="44"/>
        <v>3</v>
      </c>
      <c r="C717" s="8">
        <f t="shared" si="46"/>
        <v>4</v>
      </c>
      <c r="D717" s="8">
        <f t="shared" si="45"/>
        <v>25</v>
      </c>
      <c r="E717" s="9">
        <f t="shared" si="47"/>
        <v>1</v>
      </c>
      <c r="F717" s="1" t="s">
        <v>10</v>
      </c>
      <c r="G717" s="1" t="s">
        <v>26</v>
      </c>
      <c r="H717" s="1" t="s">
        <v>25</v>
      </c>
      <c r="I717" s="1">
        <v>368536</v>
      </c>
    </row>
    <row r="718" spans="1:9" x14ac:dyDescent="0.35">
      <c r="A718" s="2">
        <v>43184</v>
      </c>
      <c r="B718" s="8">
        <f t="shared" si="44"/>
        <v>3</v>
      </c>
      <c r="C718" s="8">
        <f t="shared" si="46"/>
        <v>4</v>
      </c>
      <c r="D718" s="8">
        <f t="shared" si="45"/>
        <v>25</v>
      </c>
      <c r="E718" s="9">
        <f t="shared" si="47"/>
        <v>1</v>
      </c>
      <c r="F718" s="1" t="s">
        <v>9</v>
      </c>
      <c r="G718" s="1" t="s">
        <v>26</v>
      </c>
      <c r="H718" s="1" t="s">
        <v>25</v>
      </c>
      <c r="I718" s="1">
        <v>173975</v>
      </c>
    </row>
    <row r="719" spans="1:9" x14ac:dyDescent="0.35">
      <c r="A719" s="2">
        <v>43184</v>
      </c>
      <c r="B719" s="8">
        <f t="shared" si="44"/>
        <v>3</v>
      </c>
      <c r="C719" s="8">
        <f t="shared" si="46"/>
        <v>4</v>
      </c>
      <c r="D719" s="8">
        <f t="shared" si="45"/>
        <v>25</v>
      </c>
      <c r="E719" s="9">
        <f t="shared" si="47"/>
        <v>1</v>
      </c>
      <c r="F719" s="1" t="s">
        <v>5</v>
      </c>
      <c r="G719" s="1" t="s">
        <v>27</v>
      </c>
      <c r="H719" s="1" t="s">
        <v>28</v>
      </c>
      <c r="I719" s="1">
        <v>517910</v>
      </c>
    </row>
    <row r="720" spans="1:9" x14ac:dyDescent="0.35">
      <c r="A720" s="2">
        <v>43184</v>
      </c>
      <c r="B720" s="8">
        <f t="shared" si="44"/>
        <v>3</v>
      </c>
      <c r="C720" s="8">
        <f t="shared" si="46"/>
        <v>4</v>
      </c>
      <c r="D720" s="8">
        <f t="shared" si="45"/>
        <v>25</v>
      </c>
      <c r="E720" s="9">
        <f t="shared" si="47"/>
        <v>1</v>
      </c>
      <c r="F720" s="1" t="s">
        <v>8</v>
      </c>
      <c r="G720" s="1" t="s">
        <v>27</v>
      </c>
      <c r="H720" s="1" t="s">
        <v>28</v>
      </c>
      <c r="I720" s="1">
        <v>502110</v>
      </c>
    </row>
    <row r="721" spans="1:9" x14ac:dyDescent="0.35">
      <c r="A721" s="2">
        <v>43184</v>
      </c>
      <c r="B721" s="8">
        <f t="shared" si="44"/>
        <v>3</v>
      </c>
      <c r="C721" s="8">
        <f t="shared" si="46"/>
        <v>4</v>
      </c>
      <c r="D721" s="8">
        <f t="shared" si="45"/>
        <v>25</v>
      </c>
      <c r="E721" s="9">
        <f t="shared" si="47"/>
        <v>1</v>
      </c>
      <c r="F721" s="1" t="s">
        <v>9</v>
      </c>
      <c r="G721" s="1" t="s">
        <v>27</v>
      </c>
      <c r="H721" s="1" t="s">
        <v>28</v>
      </c>
      <c r="I721" s="1">
        <v>314319</v>
      </c>
    </row>
    <row r="722" spans="1:9" x14ac:dyDescent="0.35">
      <c r="A722" s="2">
        <v>43184</v>
      </c>
      <c r="B722" s="8">
        <f t="shared" si="44"/>
        <v>3</v>
      </c>
      <c r="C722" s="8">
        <f t="shared" si="46"/>
        <v>4</v>
      </c>
      <c r="D722" s="8">
        <f t="shared" si="45"/>
        <v>25</v>
      </c>
      <c r="E722" s="9">
        <f t="shared" si="47"/>
        <v>1</v>
      </c>
      <c r="F722" s="1" t="s">
        <v>10</v>
      </c>
      <c r="G722" s="1" t="s">
        <v>27</v>
      </c>
      <c r="H722" s="1" t="s">
        <v>28</v>
      </c>
      <c r="I722" s="1">
        <v>203591</v>
      </c>
    </row>
    <row r="723" spans="1:9" x14ac:dyDescent="0.35">
      <c r="A723" s="2">
        <v>43184</v>
      </c>
      <c r="B723" s="8">
        <f t="shared" si="44"/>
        <v>3</v>
      </c>
      <c r="C723" s="8">
        <f t="shared" si="46"/>
        <v>4</v>
      </c>
      <c r="D723" s="8">
        <f t="shared" si="45"/>
        <v>25</v>
      </c>
      <c r="E723" s="9">
        <f t="shared" si="47"/>
        <v>1</v>
      </c>
      <c r="F723" s="1" t="s">
        <v>11</v>
      </c>
      <c r="G723" s="1" t="s">
        <v>27</v>
      </c>
      <c r="H723" s="1" t="s">
        <v>28</v>
      </c>
      <c r="I723" s="1">
        <v>34639</v>
      </c>
    </row>
    <row r="724" spans="1:9" x14ac:dyDescent="0.35">
      <c r="A724" s="2">
        <v>43184</v>
      </c>
      <c r="B724" s="8">
        <f t="shared" si="44"/>
        <v>3</v>
      </c>
      <c r="C724" s="8">
        <f t="shared" si="46"/>
        <v>4</v>
      </c>
      <c r="D724" s="8">
        <f t="shared" si="45"/>
        <v>25</v>
      </c>
      <c r="E724" s="9">
        <f t="shared" si="47"/>
        <v>1</v>
      </c>
      <c r="F724" s="1" t="s">
        <v>12</v>
      </c>
      <c r="G724" s="1" t="s">
        <v>27</v>
      </c>
      <c r="H724" s="1" t="s">
        <v>28</v>
      </c>
      <c r="I724" s="1">
        <v>10234</v>
      </c>
    </row>
    <row r="725" spans="1:9" x14ac:dyDescent="0.35">
      <c r="A725" s="2">
        <v>43184</v>
      </c>
      <c r="B725" s="8">
        <f t="shared" si="44"/>
        <v>3</v>
      </c>
      <c r="C725" s="8">
        <f t="shared" si="46"/>
        <v>4</v>
      </c>
      <c r="D725" s="8">
        <f t="shared" si="45"/>
        <v>25</v>
      </c>
      <c r="E725" s="9">
        <f t="shared" si="47"/>
        <v>1</v>
      </c>
      <c r="F725" s="1" t="s">
        <v>13</v>
      </c>
      <c r="G725" s="1" t="s">
        <v>27</v>
      </c>
      <c r="H725" s="1" t="s">
        <v>28</v>
      </c>
      <c r="I725" s="1">
        <v>1375</v>
      </c>
    </row>
    <row r="726" spans="1:9" x14ac:dyDescent="0.35">
      <c r="A726" s="2">
        <v>43185</v>
      </c>
      <c r="B726" s="8">
        <f t="shared" si="44"/>
        <v>3</v>
      </c>
      <c r="C726" s="8">
        <f t="shared" si="46"/>
        <v>4</v>
      </c>
      <c r="D726" s="8">
        <f t="shared" si="45"/>
        <v>26</v>
      </c>
      <c r="E726" s="9">
        <f t="shared" si="47"/>
        <v>2</v>
      </c>
      <c r="F726" s="1" t="s">
        <v>5</v>
      </c>
      <c r="G726" s="1" t="s">
        <v>14</v>
      </c>
      <c r="H726" s="1" t="s">
        <v>15</v>
      </c>
      <c r="I726" s="1">
        <v>626023</v>
      </c>
    </row>
    <row r="727" spans="1:9" x14ac:dyDescent="0.35">
      <c r="A727" s="2">
        <v>43185</v>
      </c>
      <c r="B727" s="8">
        <f t="shared" si="44"/>
        <v>3</v>
      </c>
      <c r="C727" s="8">
        <f t="shared" si="46"/>
        <v>4</v>
      </c>
      <c r="D727" s="8">
        <f t="shared" si="45"/>
        <v>26</v>
      </c>
      <c r="E727" s="9">
        <f t="shared" si="47"/>
        <v>2</v>
      </c>
      <c r="F727" s="1" t="s">
        <v>8</v>
      </c>
      <c r="G727" s="1" t="s">
        <v>14</v>
      </c>
      <c r="H727" s="1" t="s">
        <v>15</v>
      </c>
      <c r="I727" s="1">
        <v>608337</v>
      </c>
    </row>
    <row r="728" spans="1:9" x14ac:dyDescent="0.35">
      <c r="A728" s="2">
        <v>43185</v>
      </c>
      <c r="B728" s="8">
        <f t="shared" si="44"/>
        <v>3</v>
      </c>
      <c r="C728" s="8">
        <f t="shared" si="46"/>
        <v>4</v>
      </c>
      <c r="D728" s="8">
        <f t="shared" si="45"/>
        <v>26</v>
      </c>
      <c r="E728" s="9">
        <f t="shared" si="47"/>
        <v>2</v>
      </c>
      <c r="F728" s="1" t="s">
        <v>9</v>
      </c>
      <c r="G728" s="1" t="s">
        <v>14</v>
      </c>
      <c r="H728" s="1" t="s">
        <v>15</v>
      </c>
      <c r="I728" s="1">
        <v>348383</v>
      </c>
    </row>
    <row r="729" spans="1:9" x14ac:dyDescent="0.35">
      <c r="A729" s="2">
        <v>43185</v>
      </c>
      <c r="B729" s="8">
        <f t="shared" si="44"/>
        <v>3</v>
      </c>
      <c r="C729" s="8">
        <f t="shared" si="46"/>
        <v>4</v>
      </c>
      <c r="D729" s="8">
        <f t="shared" si="45"/>
        <v>26</v>
      </c>
      <c r="E729" s="9">
        <f t="shared" si="47"/>
        <v>2</v>
      </c>
      <c r="F729" s="1" t="s">
        <v>10</v>
      </c>
      <c r="G729" s="1" t="s">
        <v>14</v>
      </c>
      <c r="H729" s="1" t="s">
        <v>15</v>
      </c>
      <c r="I729" s="1">
        <v>277640</v>
      </c>
    </row>
    <row r="730" spans="1:9" x14ac:dyDescent="0.35">
      <c r="A730" s="2">
        <v>43185</v>
      </c>
      <c r="B730" s="8">
        <f t="shared" si="44"/>
        <v>3</v>
      </c>
      <c r="C730" s="8">
        <f t="shared" si="46"/>
        <v>4</v>
      </c>
      <c r="D730" s="8">
        <f t="shared" si="45"/>
        <v>26</v>
      </c>
      <c r="E730" s="9">
        <f t="shared" si="47"/>
        <v>2</v>
      </c>
      <c r="F730" s="1" t="s">
        <v>13</v>
      </c>
      <c r="G730" s="1" t="s">
        <v>14</v>
      </c>
      <c r="H730" s="1" t="s">
        <v>15</v>
      </c>
      <c r="I730" s="1">
        <v>1206</v>
      </c>
    </row>
    <row r="731" spans="1:9" x14ac:dyDescent="0.35">
      <c r="A731" s="2">
        <v>43185</v>
      </c>
      <c r="B731" s="8">
        <f t="shared" si="44"/>
        <v>3</v>
      </c>
      <c r="C731" s="8">
        <f t="shared" si="46"/>
        <v>4</v>
      </c>
      <c r="D731" s="8">
        <f t="shared" si="45"/>
        <v>26</v>
      </c>
      <c r="E731" s="9">
        <f t="shared" si="47"/>
        <v>2</v>
      </c>
      <c r="F731" s="1" t="s">
        <v>5</v>
      </c>
      <c r="G731" s="1" t="s">
        <v>17</v>
      </c>
      <c r="H731" s="1" t="s">
        <v>18</v>
      </c>
      <c r="I731" s="1">
        <v>573564</v>
      </c>
    </row>
    <row r="732" spans="1:9" x14ac:dyDescent="0.35">
      <c r="A732" s="2">
        <v>43185</v>
      </c>
      <c r="B732" s="8">
        <f t="shared" si="44"/>
        <v>3</v>
      </c>
      <c r="C732" s="8">
        <f t="shared" si="46"/>
        <v>4</v>
      </c>
      <c r="D732" s="8">
        <f t="shared" si="45"/>
        <v>26</v>
      </c>
      <c r="E732" s="9">
        <f t="shared" si="47"/>
        <v>2</v>
      </c>
      <c r="F732" s="1" t="s">
        <v>8</v>
      </c>
      <c r="G732" s="1" t="s">
        <v>17</v>
      </c>
      <c r="H732" s="1" t="s">
        <v>18</v>
      </c>
      <c r="I732" s="1">
        <v>552521</v>
      </c>
    </row>
    <row r="733" spans="1:9" x14ac:dyDescent="0.35">
      <c r="A733" s="2">
        <v>43185</v>
      </c>
      <c r="B733" s="8">
        <f t="shared" si="44"/>
        <v>3</v>
      </c>
      <c r="C733" s="8">
        <f t="shared" si="46"/>
        <v>4</v>
      </c>
      <c r="D733" s="8">
        <f t="shared" si="45"/>
        <v>26</v>
      </c>
      <c r="E733" s="9">
        <f t="shared" si="47"/>
        <v>2</v>
      </c>
      <c r="F733" s="1" t="s">
        <v>9</v>
      </c>
      <c r="G733" s="1" t="s">
        <v>17</v>
      </c>
      <c r="H733" s="1" t="s">
        <v>18</v>
      </c>
      <c r="I733" s="1">
        <v>422663</v>
      </c>
    </row>
    <row r="734" spans="1:9" x14ac:dyDescent="0.35">
      <c r="A734" s="2">
        <v>43185</v>
      </c>
      <c r="B734" s="8">
        <f t="shared" si="44"/>
        <v>3</v>
      </c>
      <c r="C734" s="8">
        <f t="shared" si="46"/>
        <v>4</v>
      </c>
      <c r="D734" s="8">
        <f t="shared" si="45"/>
        <v>26</v>
      </c>
      <c r="E734" s="9">
        <f t="shared" si="47"/>
        <v>2</v>
      </c>
      <c r="F734" s="1" t="s">
        <v>10</v>
      </c>
      <c r="G734" s="1" t="s">
        <v>17</v>
      </c>
      <c r="H734" s="1" t="s">
        <v>18</v>
      </c>
      <c r="I734" s="1">
        <v>150901</v>
      </c>
    </row>
    <row r="735" spans="1:9" x14ac:dyDescent="0.35">
      <c r="A735" s="2">
        <v>43185</v>
      </c>
      <c r="B735" s="8">
        <f t="shared" si="44"/>
        <v>3</v>
      </c>
      <c r="C735" s="8">
        <f t="shared" si="46"/>
        <v>4</v>
      </c>
      <c r="D735" s="8">
        <f t="shared" si="45"/>
        <v>26</v>
      </c>
      <c r="E735" s="9">
        <f t="shared" si="47"/>
        <v>2</v>
      </c>
      <c r="F735" s="1" t="s">
        <v>13</v>
      </c>
      <c r="G735" s="1" t="s">
        <v>17</v>
      </c>
      <c r="H735" s="1" t="s">
        <v>18</v>
      </c>
      <c r="I735" s="1">
        <v>1817</v>
      </c>
    </row>
    <row r="736" spans="1:9" x14ac:dyDescent="0.35">
      <c r="A736" s="2">
        <v>43185</v>
      </c>
      <c r="B736" s="8">
        <f t="shared" si="44"/>
        <v>3</v>
      </c>
      <c r="C736" s="8">
        <f t="shared" si="46"/>
        <v>4</v>
      </c>
      <c r="D736" s="8">
        <f t="shared" si="45"/>
        <v>26</v>
      </c>
      <c r="E736" s="9">
        <f t="shared" si="47"/>
        <v>2</v>
      </c>
      <c r="F736" s="1" t="s">
        <v>5</v>
      </c>
      <c r="G736" s="1" t="s">
        <v>23</v>
      </c>
      <c r="H736" s="1" t="s">
        <v>18</v>
      </c>
      <c r="I736" s="1">
        <v>421864</v>
      </c>
    </row>
    <row r="737" spans="1:9" x14ac:dyDescent="0.35">
      <c r="A737" s="2">
        <v>43185</v>
      </c>
      <c r="B737" s="8">
        <f t="shared" si="44"/>
        <v>3</v>
      </c>
      <c r="C737" s="8">
        <f t="shared" si="46"/>
        <v>4</v>
      </c>
      <c r="D737" s="8">
        <f t="shared" si="45"/>
        <v>26</v>
      </c>
      <c r="E737" s="9">
        <f t="shared" si="47"/>
        <v>2</v>
      </c>
      <c r="F737" s="1" t="s">
        <v>8</v>
      </c>
      <c r="G737" s="1" t="s">
        <v>23</v>
      </c>
      <c r="H737" s="1" t="s">
        <v>18</v>
      </c>
      <c r="I737" s="1">
        <v>408612</v>
      </c>
    </row>
    <row r="738" spans="1:9" x14ac:dyDescent="0.35">
      <c r="A738" s="2">
        <v>43185</v>
      </c>
      <c r="B738" s="8">
        <f t="shared" si="44"/>
        <v>3</v>
      </c>
      <c r="C738" s="8">
        <f t="shared" si="46"/>
        <v>4</v>
      </c>
      <c r="D738" s="8">
        <f t="shared" si="45"/>
        <v>26</v>
      </c>
      <c r="E738" s="9">
        <f t="shared" si="47"/>
        <v>2</v>
      </c>
      <c r="F738" s="1" t="s">
        <v>10</v>
      </c>
      <c r="G738" s="1" t="s">
        <v>23</v>
      </c>
      <c r="H738" s="1" t="s">
        <v>18</v>
      </c>
      <c r="I738" s="1">
        <v>292577</v>
      </c>
    </row>
    <row r="739" spans="1:9" x14ac:dyDescent="0.35">
      <c r="A739" s="2">
        <v>43185</v>
      </c>
      <c r="B739" s="8">
        <f t="shared" si="44"/>
        <v>3</v>
      </c>
      <c r="C739" s="8">
        <f t="shared" si="46"/>
        <v>4</v>
      </c>
      <c r="D739" s="8">
        <f t="shared" si="45"/>
        <v>26</v>
      </c>
      <c r="E739" s="9">
        <f t="shared" si="47"/>
        <v>2</v>
      </c>
      <c r="F739" s="1" t="s">
        <v>9</v>
      </c>
      <c r="G739" s="1" t="s">
        <v>23</v>
      </c>
      <c r="H739" s="1" t="s">
        <v>18</v>
      </c>
      <c r="I739" s="1">
        <v>129287</v>
      </c>
    </row>
    <row r="740" spans="1:9" x14ac:dyDescent="0.35">
      <c r="A740" s="2">
        <v>43185</v>
      </c>
      <c r="B740" s="8">
        <f t="shared" si="44"/>
        <v>3</v>
      </c>
      <c r="C740" s="8">
        <f t="shared" si="46"/>
        <v>4</v>
      </c>
      <c r="D740" s="8">
        <f t="shared" si="45"/>
        <v>26</v>
      </c>
      <c r="E740" s="9">
        <f t="shared" si="47"/>
        <v>2</v>
      </c>
      <c r="F740" s="1" t="s">
        <v>13</v>
      </c>
      <c r="G740" s="1" t="s">
        <v>23</v>
      </c>
      <c r="H740" s="1" t="s">
        <v>18</v>
      </c>
      <c r="I740" s="1">
        <v>883</v>
      </c>
    </row>
    <row r="741" spans="1:9" x14ac:dyDescent="0.35">
      <c r="A741" s="2">
        <v>43185</v>
      </c>
      <c r="B741" s="8">
        <f t="shared" si="44"/>
        <v>3</v>
      </c>
      <c r="C741" s="8">
        <f t="shared" si="46"/>
        <v>4</v>
      </c>
      <c r="D741" s="8">
        <f t="shared" si="45"/>
        <v>26</v>
      </c>
      <c r="E741" s="9">
        <f t="shared" si="47"/>
        <v>2</v>
      </c>
      <c r="F741" s="1" t="s">
        <v>22</v>
      </c>
      <c r="G741" s="1" t="s">
        <v>23</v>
      </c>
      <c r="H741" s="1" t="s">
        <v>18</v>
      </c>
      <c r="I741" s="1">
        <v>0</v>
      </c>
    </row>
    <row r="742" spans="1:9" x14ac:dyDescent="0.35">
      <c r="A742" s="2">
        <v>43185</v>
      </c>
      <c r="B742" s="8">
        <f t="shared" si="44"/>
        <v>3</v>
      </c>
      <c r="C742" s="8">
        <f t="shared" si="46"/>
        <v>4</v>
      </c>
      <c r="D742" s="8">
        <f t="shared" si="45"/>
        <v>26</v>
      </c>
      <c r="E742" s="9">
        <f t="shared" si="47"/>
        <v>2</v>
      </c>
      <c r="F742" s="1" t="s">
        <v>5</v>
      </c>
      <c r="G742" s="1" t="s">
        <v>24</v>
      </c>
      <c r="H742" s="1" t="s">
        <v>25</v>
      </c>
      <c r="I742" s="1">
        <v>677542</v>
      </c>
    </row>
    <row r="743" spans="1:9" x14ac:dyDescent="0.35">
      <c r="A743" s="2">
        <v>43185</v>
      </c>
      <c r="B743" s="8">
        <f t="shared" si="44"/>
        <v>3</v>
      </c>
      <c r="C743" s="8">
        <f t="shared" si="46"/>
        <v>4</v>
      </c>
      <c r="D743" s="8">
        <f t="shared" si="45"/>
        <v>26</v>
      </c>
      <c r="E743" s="9">
        <f t="shared" si="47"/>
        <v>2</v>
      </c>
      <c r="F743" s="1" t="s">
        <v>8</v>
      </c>
      <c r="G743" s="1" t="s">
        <v>24</v>
      </c>
      <c r="H743" s="1" t="s">
        <v>25</v>
      </c>
      <c r="I743" s="1">
        <v>676838</v>
      </c>
    </row>
    <row r="744" spans="1:9" x14ac:dyDescent="0.35">
      <c r="A744" s="2">
        <v>43185</v>
      </c>
      <c r="B744" s="8">
        <f t="shared" si="44"/>
        <v>3</v>
      </c>
      <c r="C744" s="8">
        <f t="shared" si="46"/>
        <v>4</v>
      </c>
      <c r="D744" s="8">
        <f t="shared" si="45"/>
        <v>26</v>
      </c>
      <c r="E744" s="9">
        <f t="shared" si="47"/>
        <v>2</v>
      </c>
      <c r="F744" s="1" t="s">
        <v>9</v>
      </c>
      <c r="G744" s="1" t="s">
        <v>24</v>
      </c>
      <c r="H744" s="1" t="s">
        <v>25</v>
      </c>
      <c r="I744" s="1">
        <v>533404</v>
      </c>
    </row>
    <row r="745" spans="1:9" x14ac:dyDescent="0.35">
      <c r="A745" s="2">
        <v>43185</v>
      </c>
      <c r="B745" s="8">
        <f t="shared" si="44"/>
        <v>3</v>
      </c>
      <c r="C745" s="8">
        <f t="shared" si="46"/>
        <v>4</v>
      </c>
      <c r="D745" s="8">
        <f t="shared" si="45"/>
        <v>26</v>
      </c>
      <c r="E745" s="9">
        <f t="shared" si="47"/>
        <v>2</v>
      </c>
      <c r="F745" s="1" t="s">
        <v>10</v>
      </c>
      <c r="G745" s="1" t="s">
        <v>24</v>
      </c>
      <c r="H745" s="1" t="s">
        <v>25</v>
      </c>
      <c r="I745" s="1">
        <v>144138</v>
      </c>
    </row>
    <row r="746" spans="1:9" x14ac:dyDescent="0.35">
      <c r="A746" s="2">
        <v>43185</v>
      </c>
      <c r="B746" s="8">
        <f t="shared" si="44"/>
        <v>3</v>
      </c>
      <c r="C746" s="8">
        <f t="shared" si="46"/>
        <v>4</v>
      </c>
      <c r="D746" s="8">
        <f t="shared" si="45"/>
        <v>26</v>
      </c>
      <c r="E746" s="9">
        <f t="shared" si="47"/>
        <v>2</v>
      </c>
      <c r="F746" s="1" t="s">
        <v>5</v>
      </c>
      <c r="G746" s="1" t="s">
        <v>26</v>
      </c>
      <c r="H746" s="1" t="s">
        <v>25</v>
      </c>
      <c r="I746" s="1">
        <v>444023</v>
      </c>
    </row>
    <row r="747" spans="1:9" x14ac:dyDescent="0.35">
      <c r="A747" s="2">
        <v>43185</v>
      </c>
      <c r="B747" s="8">
        <f t="shared" si="44"/>
        <v>3</v>
      </c>
      <c r="C747" s="8">
        <f t="shared" si="46"/>
        <v>4</v>
      </c>
      <c r="D747" s="8">
        <f t="shared" si="45"/>
        <v>26</v>
      </c>
      <c r="E747" s="9">
        <f t="shared" si="47"/>
        <v>2</v>
      </c>
      <c r="F747" s="1" t="s">
        <v>8</v>
      </c>
      <c r="G747" s="1" t="s">
        <v>26</v>
      </c>
      <c r="H747" s="1" t="s">
        <v>25</v>
      </c>
      <c r="I747" s="1">
        <v>418138</v>
      </c>
    </row>
    <row r="748" spans="1:9" x14ac:dyDescent="0.35">
      <c r="A748" s="2">
        <v>43185</v>
      </c>
      <c r="B748" s="8">
        <f t="shared" si="44"/>
        <v>3</v>
      </c>
      <c r="C748" s="8">
        <f t="shared" si="46"/>
        <v>4</v>
      </c>
      <c r="D748" s="8">
        <f t="shared" si="45"/>
        <v>26</v>
      </c>
      <c r="E748" s="9">
        <f t="shared" si="47"/>
        <v>2</v>
      </c>
      <c r="F748" s="1" t="s">
        <v>10</v>
      </c>
      <c r="G748" s="1" t="s">
        <v>26</v>
      </c>
      <c r="H748" s="1" t="s">
        <v>25</v>
      </c>
      <c r="I748" s="1">
        <v>274033</v>
      </c>
    </row>
    <row r="749" spans="1:9" x14ac:dyDescent="0.35">
      <c r="A749" s="2">
        <v>43185</v>
      </c>
      <c r="B749" s="8">
        <f t="shared" si="44"/>
        <v>3</v>
      </c>
      <c r="C749" s="8">
        <f t="shared" si="46"/>
        <v>4</v>
      </c>
      <c r="D749" s="8">
        <f t="shared" si="45"/>
        <v>26</v>
      </c>
      <c r="E749" s="9">
        <f t="shared" si="47"/>
        <v>2</v>
      </c>
      <c r="F749" s="1" t="s">
        <v>9</v>
      </c>
      <c r="G749" s="1" t="s">
        <v>26</v>
      </c>
      <c r="H749" s="1" t="s">
        <v>25</v>
      </c>
      <c r="I749" s="1">
        <v>169990</v>
      </c>
    </row>
    <row r="750" spans="1:9" x14ac:dyDescent="0.35">
      <c r="A750" s="2">
        <v>43185</v>
      </c>
      <c r="B750" s="8">
        <f t="shared" si="44"/>
        <v>3</v>
      </c>
      <c r="C750" s="8">
        <f t="shared" si="46"/>
        <v>4</v>
      </c>
      <c r="D750" s="8">
        <f t="shared" si="45"/>
        <v>26</v>
      </c>
      <c r="E750" s="9">
        <f t="shared" si="47"/>
        <v>2</v>
      </c>
      <c r="F750" s="1" t="s">
        <v>5</v>
      </c>
      <c r="G750" s="1" t="s">
        <v>27</v>
      </c>
      <c r="H750" s="1" t="s">
        <v>28</v>
      </c>
      <c r="I750" s="1">
        <v>438145</v>
      </c>
    </row>
    <row r="751" spans="1:9" x14ac:dyDescent="0.35">
      <c r="A751" s="2">
        <v>43185</v>
      </c>
      <c r="B751" s="8">
        <f t="shared" si="44"/>
        <v>3</v>
      </c>
      <c r="C751" s="8">
        <f t="shared" si="46"/>
        <v>4</v>
      </c>
      <c r="D751" s="8">
        <f t="shared" si="45"/>
        <v>26</v>
      </c>
      <c r="E751" s="9">
        <f t="shared" si="47"/>
        <v>2</v>
      </c>
      <c r="F751" s="1" t="s">
        <v>8</v>
      </c>
      <c r="G751" s="1" t="s">
        <v>27</v>
      </c>
      <c r="H751" s="1" t="s">
        <v>28</v>
      </c>
      <c r="I751" s="1">
        <v>425364</v>
      </c>
    </row>
    <row r="752" spans="1:9" x14ac:dyDescent="0.35">
      <c r="A752" s="2">
        <v>43185</v>
      </c>
      <c r="B752" s="8">
        <f t="shared" si="44"/>
        <v>3</v>
      </c>
      <c r="C752" s="8">
        <f t="shared" si="46"/>
        <v>4</v>
      </c>
      <c r="D752" s="8">
        <f t="shared" si="45"/>
        <v>26</v>
      </c>
      <c r="E752" s="9">
        <f t="shared" si="47"/>
        <v>2</v>
      </c>
      <c r="F752" s="1" t="s">
        <v>9</v>
      </c>
      <c r="G752" s="1" t="s">
        <v>27</v>
      </c>
      <c r="H752" s="1" t="s">
        <v>28</v>
      </c>
      <c r="I752" s="1">
        <v>243217</v>
      </c>
    </row>
    <row r="753" spans="1:9" x14ac:dyDescent="0.35">
      <c r="A753" s="2">
        <v>43185</v>
      </c>
      <c r="B753" s="8">
        <f t="shared" si="44"/>
        <v>3</v>
      </c>
      <c r="C753" s="8">
        <f t="shared" si="46"/>
        <v>4</v>
      </c>
      <c r="D753" s="8">
        <f t="shared" si="45"/>
        <v>26</v>
      </c>
      <c r="E753" s="9">
        <f t="shared" si="47"/>
        <v>2</v>
      </c>
      <c r="F753" s="1" t="s">
        <v>10</v>
      </c>
      <c r="G753" s="1" t="s">
        <v>27</v>
      </c>
      <c r="H753" s="1" t="s">
        <v>28</v>
      </c>
      <c r="I753" s="1">
        <v>194928</v>
      </c>
    </row>
    <row r="754" spans="1:9" x14ac:dyDescent="0.35">
      <c r="A754" s="2">
        <v>43185</v>
      </c>
      <c r="B754" s="8">
        <f t="shared" si="44"/>
        <v>3</v>
      </c>
      <c r="C754" s="8">
        <f t="shared" si="46"/>
        <v>4</v>
      </c>
      <c r="D754" s="8">
        <f t="shared" si="45"/>
        <v>26</v>
      </c>
      <c r="E754" s="9">
        <f t="shared" si="47"/>
        <v>2</v>
      </c>
      <c r="F754" s="1" t="s">
        <v>11</v>
      </c>
      <c r="G754" s="1" t="s">
        <v>27</v>
      </c>
      <c r="H754" s="1" t="s">
        <v>28</v>
      </c>
      <c r="I754" s="1">
        <v>26552</v>
      </c>
    </row>
    <row r="755" spans="1:9" x14ac:dyDescent="0.35">
      <c r="A755" s="2">
        <v>43185</v>
      </c>
      <c r="B755" s="8">
        <f t="shared" si="44"/>
        <v>3</v>
      </c>
      <c r="C755" s="8">
        <f t="shared" si="46"/>
        <v>4</v>
      </c>
      <c r="D755" s="8">
        <f t="shared" si="45"/>
        <v>26</v>
      </c>
      <c r="E755" s="9">
        <f t="shared" si="47"/>
        <v>2</v>
      </c>
      <c r="F755" s="1" t="s">
        <v>12</v>
      </c>
      <c r="G755" s="1" t="s">
        <v>27</v>
      </c>
      <c r="H755" s="1" t="s">
        <v>28</v>
      </c>
      <c r="I755" s="1">
        <v>9832</v>
      </c>
    </row>
    <row r="756" spans="1:9" x14ac:dyDescent="0.35">
      <c r="A756" s="2">
        <v>43185</v>
      </c>
      <c r="B756" s="8">
        <f t="shared" si="44"/>
        <v>3</v>
      </c>
      <c r="C756" s="8">
        <f t="shared" si="46"/>
        <v>4</v>
      </c>
      <c r="D756" s="8">
        <f t="shared" si="45"/>
        <v>26</v>
      </c>
      <c r="E756" s="9">
        <f t="shared" si="47"/>
        <v>2</v>
      </c>
      <c r="F756" s="1" t="s">
        <v>13</v>
      </c>
      <c r="G756" s="1" t="s">
        <v>27</v>
      </c>
      <c r="H756" s="1" t="s">
        <v>28</v>
      </c>
      <c r="I756" s="1">
        <v>1182</v>
      </c>
    </row>
    <row r="757" spans="1:9" x14ac:dyDescent="0.35">
      <c r="A757" s="2">
        <v>43186</v>
      </c>
      <c r="B757" s="8">
        <f t="shared" si="44"/>
        <v>3</v>
      </c>
      <c r="C757" s="8">
        <f t="shared" si="46"/>
        <v>4</v>
      </c>
      <c r="D757" s="8">
        <f t="shared" si="45"/>
        <v>27</v>
      </c>
      <c r="E757" s="9">
        <f t="shared" si="47"/>
        <v>3</v>
      </c>
      <c r="F757" s="1" t="s">
        <v>5</v>
      </c>
      <c r="G757" s="1" t="s">
        <v>14</v>
      </c>
      <c r="H757" s="1" t="s">
        <v>15</v>
      </c>
      <c r="I757" s="1">
        <v>603156</v>
      </c>
    </row>
    <row r="758" spans="1:9" x14ac:dyDescent="0.35">
      <c r="A758" s="2">
        <v>43186</v>
      </c>
      <c r="B758" s="8">
        <f t="shared" si="44"/>
        <v>3</v>
      </c>
      <c r="C758" s="8">
        <f t="shared" si="46"/>
        <v>4</v>
      </c>
      <c r="D758" s="8">
        <f t="shared" si="45"/>
        <v>27</v>
      </c>
      <c r="E758" s="9">
        <f t="shared" si="47"/>
        <v>3</v>
      </c>
      <c r="F758" s="1" t="s">
        <v>8</v>
      </c>
      <c r="G758" s="1" t="s">
        <v>14</v>
      </c>
      <c r="H758" s="1" t="s">
        <v>15</v>
      </c>
      <c r="I758" s="1">
        <v>586304</v>
      </c>
    </row>
    <row r="759" spans="1:9" x14ac:dyDescent="0.35">
      <c r="A759" s="2">
        <v>43186</v>
      </c>
      <c r="B759" s="8">
        <f t="shared" si="44"/>
        <v>3</v>
      </c>
      <c r="C759" s="8">
        <f t="shared" si="46"/>
        <v>4</v>
      </c>
      <c r="D759" s="8">
        <f t="shared" si="45"/>
        <v>27</v>
      </c>
      <c r="E759" s="9">
        <f t="shared" si="47"/>
        <v>3</v>
      </c>
      <c r="F759" s="1" t="s">
        <v>9</v>
      </c>
      <c r="G759" s="1" t="s">
        <v>14</v>
      </c>
      <c r="H759" s="1" t="s">
        <v>15</v>
      </c>
      <c r="I759" s="1">
        <v>301920</v>
      </c>
    </row>
    <row r="760" spans="1:9" x14ac:dyDescent="0.35">
      <c r="A760" s="2">
        <v>43186</v>
      </c>
      <c r="B760" s="8">
        <f t="shared" si="44"/>
        <v>3</v>
      </c>
      <c r="C760" s="8">
        <f t="shared" si="46"/>
        <v>4</v>
      </c>
      <c r="D760" s="8">
        <f t="shared" si="45"/>
        <v>27</v>
      </c>
      <c r="E760" s="9">
        <f t="shared" si="47"/>
        <v>3</v>
      </c>
      <c r="F760" s="1" t="s">
        <v>10</v>
      </c>
      <c r="G760" s="1" t="s">
        <v>14</v>
      </c>
      <c r="H760" s="1" t="s">
        <v>15</v>
      </c>
      <c r="I760" s="1">
        <v>301237</v>
      </c>
    </row>
    <row r="761" spans="1:9" x14ac:dyDescent="0.35">
      <c r="A761" s="2">
        <v>43186</v>
      </c>
      <c r="B761" s="8">
        <f t="shared" si="44"/>
        <v>3</v>
      </c>
      <c r="C761" s="8">
        <f t="shared" si="46"/>
        <v>4</v>
      </c>
      <c r="D761" s="8">
        <f t="shared" si="45"/>
        <v>27</v>
      </c>
      <c r="E761" s="9">
        <f t="shared" si="47"/>
        <v>3</v>
      </c>
      <c r="F761" s="1" t="s">
        <v>13</v>
      </c>
      <c r="G761" s="1" t="s">
        <v>14</v>
      </c>
      <c r="H761" s="1" t="s">
        <v>15</v>
      </c>
      <c r="I761" s="1">
        <v>1284</v>
      </c>
    </row>
    <row r="762" spans="1:9" x14ac:dyDescent="0.35">
      <c r="A762" s="2">
        <v>43186</v>
      </c>
      <c r="B762" s="8">
        <f t="shared" si="44"/>
        <v>3</v>
      </c>
      <c r="C762" s="8">
        <f t="shared" si="46"/>
        <v>4</v>
      </c>
      <c r="D762" s="8">
        <f t="shared" si="45"/>
        <v>27</v>
      </c>
      <c r="E762" s="9">
        <f t="shared" si="47"/>
        <v>3</v>
      </c>
      <c r="F762" s="1" t="s">
        <v>8</v>
      </c>
      <c r="G762" s="1" t="s">
        <v>17</v>
      </c>
      <c r="H762" s="1" t="s">
        <v>18</v>
      </c>
      <c r="I762" s="1">
        <v>576853</v>
      </c>
    </row>
    <row r="763" spans="1:9" x14ac:dyDescent="0.35">
      <c r="A763" s="2">
        <v>43186</v>
      </c>
      <c r="B763" s="8">
        <f t="shared" si="44"/>
        <v>3</v>
      </c>
      <c r="C763" s="8">
        <f t="shared" si="46"/>
        <v>4</v>
      </c>
      <c r="D763" s="8">
        <f t="shared" si="45"/>
        <v>27</v>
      </c>
      <c r="E763" s="9">
        <f t="shared" si="47"/>
        <v>3</v>
      </c>
      <c r="F763" s="1" t="s">
        <v>5</v>
      </c>
      <c r="G763" s="1" t="s">
        <v>17</v>
      </c>
      <c r="H763" s="1" t="s">
        <v>18</v>
      </c>
      <c r="I763" s="1">
        <v>576853</v>
      </c>
    </row>
    <row r="764" spans="1:9" x14ac:dyDescent="0.35">
      <c r="A764" s="2">
        <v>43186</v>
      </c>
      <c r="B764" s="8">
        <f t="shared" si="44"/>
        <v>3</v>
      </c>
      <c r="C764" s="8">
        <f t="shared" si="46"/>
        <v>4</v>
      </c>
      <c r="D764" s="8">
        <f t="shared" si="45"/>
        <v>27</v>
      </c>
      <c r="E764" s="9">
        <f t="shared" si="47"/>
        <v>3</v>
      </c>
      <c r="F764" s="1" t="s">
        <v>9</v>
      </c>
      <c r="G764" s="1" t="s">
        <v>17</v>
      </c>
      <c r="H764" s="1" t="s">
        <v>18</v>
      </c>
      <c r="I764" s="1">
        <v>434021</v>
      </c>
    </row>
    <row r="765" spans="1:9" x14ac:dyDescent="0.35">
      <c r="A765" s="2">
        <v>43186</v>
      </c>
      <c r="B765" s="8">
        <f t="shared" si="44"/>
        <v>3</v>
      </c>
      <c r="C765" s="8">
        <f t="shared" si="46"/>
        <v>4</v>
      </c>
      <c r="D765" s="8">
        <f t="shared" si="45"/>
        <v>27</v>
      </c>
      <c r="E765" s="9">
        <f t="shared" si="47"/>
        <v>3</v>
      </c>
      <c r="F765" s="1" t="s">
        <v>10</v>
      </c>
      <c r="G765" s="1" t="s">
        <v>17</v>
      </c>
      <c r="H765" s="1" t="s">
        <v>18</v>
      </c>
      <c r="I765" s="1">
        <v>142832</v>
      </c>
    </row>
    <row r="766" spans="1:9" x14ac:dyDescent="0.35">
      <c r="A766" s="2">
        <v>43186</v>
      </c>
      <c r="B766" s="8">
        <f t="shared" si="44"/>
        <v>3</v>
      </c>
      <c r="C766" s="8">
        <f t="shared" si="46"/>
        <v>4</v>
      </c>
      <c r="D766" s="8">
        <f t="shared" si="45"/>
        <v>27</v>
      </c>
      <c r="E766" s="9">
        <f t="shared" si="47"/>
        <v>3</v>
      </c>
      <c r="F766" s="1" t="s">
        <v>13</v>
      </c>
      <c r="G766" s="1" t="s">
        <v>17</v>
      </c>
      <c r="H766" s="1" t="s">
        <v>18</v>
      </c>
      <c r="I766" s="1">
        <v>1972</v>
      </c>
    </row>
    <row r="767" spans="1:9" x14ac:dyDescent="0.35">
      <c r="A767" s="2">
        <v>43186</v>
      </c>
      <c r="B767" s="8">
        <f t="shared" si="44"/>
        <v>3</v>
      </c>
      <c r="C767" s="8">
        <f t="shared" si="46"/>
        <v>4</v>
      </c>
      <c r="D767" s="8">
        <f t="shared" si="45"/>
        <v>27</v>
      </c>
      <c r="E767" s="9">
        <f t="shared" si="47"/>
        <v>3</v>
      </c>
      <c r="F767" s="1" t="s">
        <v>5</v>
      </c>
      <c r="G767" s="1" t="s">
        <v>23</v>
      </c>
      <c r="H767" s="1" t="s">
        <v>18</v>
      </c>
      <c r="I767" s="1">
        <v>428099</v>
      </c>
    </row>
    <row r="768" spans="1:9" x14ac:dyDescent="0.35">
      <c r="A768" s="2">
        <v>43186</v>
      </c>
      <c r="B768" s="8">
        <f t="shared" si="44"/>
        <v>3</v>
      </c>
      <c r="C768" s="8">
        <f t="shared" si="46"/>
        <v>4</v>
      </c>
      <c r="D768" s="8">
        <f t="shared" si="45"/>
        <v>27</v>
      </c>
      <c r="E768" s="9">
        <f t="shared" si="47"/>
        <v>3</v>
      </c>
      <c r="F768" s="1" t="s">
        <v>8</v>
      </c>
      <c r="G768" s="1" t="s">
        <v>23</v>
      </c>
      <c r="H768" s="1" t="s">
        <v>18</v>
      </c>
      <c r="I768" s="1">
        <v>426200</v>
      </c>
    </row>
    <row r="769" spans="1:9" x14ac:dyDescent="0.35">
      <c r="A769" s="2">
        <v>43186</v>
      </c>
      <c r="B769" s="8">
        <f t="shared" si="44"/>
        <v>3</v>
      </c>
      <c r="C769" s="8">
        <f t="shared" si="46"/>
        <v>4</v>
      </c>
      <c r="D769" s="8">
        <f t="shared" si="45"/>
        <v>27</v>
      </c>
      <c r="E769" s="9">
        <f t="shared" si="47"/>
        <v>3</v>
      </c>
      <c r="F769" s="1" t="s">
        <v>10</v>
      </c>
      <c r="G769" s="1" t="s">
        <v>23</v>
      </c>
      <c r="H769" s="1" t="s">
        <v>18</v>
      </c>
      <c r="I769" s="1">
        <v>276177</v>
      </c>
    </row>
    <row r="770" spans="1:9" x14ac:dyDescent="0.35">
      <c r="A770" s="2">
        <v>43186</v>
      </c>
      <c r="B770" s="8">
        <f t="shared" ref="B770:B833" si="48">MONTH(A770)</f>
        <v>3</v>
      </c>
      <c r="C770" s="8">
        <f t="shared" si="46"/>
        <v>4</v>
      </c>
      <c r="D770" s="8">
        <f t="shared" ref="D770:D833" si="49">DAY(A770)</f>
        <v>27</v>
      </c>
      <c r="E770" s="9">
        <f t="shared" si="47"/>
        <v>3</v>
      </c>
      <c r="F770" s="1" t="s">
        <v>9</v>
      </c>
      <c r="G770" s="1" t="s">
        <v>23</v>
      </c>
      <c r="H770" s="1" t="s">
        <v>18</v>
      </c>
      <c r="I770" s="1">
        <v>151923</v>
      </c>
    </row>
    <row r="771" spans="1:9" x14ac:dyDescent="0.35">
      <c r="A771" s="2">
        <v>43186</v>
      </c>
      <c r="B771" s="8">
        <f t="shared" si="48"/>
        <v>3</v>
      </c>
      <c r="C771" s="8">
        <f t="shared" ref="C771:C834" si="50">IF(D771&lt;=7,1,IF(D771&lt;=14,2,IF(D771&lt;=21,3,IF(D771&lt;=31,4,0))))</f>
        <v>4</v>
      </c>
      <c r="D771" s="8">
        <f t="shared" si="49"/>
        <v>27</v>
      </c>
      <c r="E771" s="9">
        <f t="shared" ref="E771:E834" si="51">WEEKDAY(A771)</f>
        <v>3</v>
      </c>
      <c r="F771" s="1" t="s">
        <v>13</v>
      </c>
      <c r="G771" s="1" t="s">
        <v>23</v>
      </c>
      <c r="H771" s="1" t="s">
        <v>18</v>
      </c>
      <c r="I771" s="1">
        <v>1019</v>
      </c>
    </row>
    <row r="772" spans="1:9" x14ac:dyDescent="0.35">
      <c r="A772" s="2">
        <v>43186</v>
      </c>
      <c r="B772" s="8">
        <f t="shared" si="48"/>
        <v>3</v>
      </c>
      <c r="C772" s="8">
        <f t="shared" si="50"/>
        <v>4</v>
      </c>
      <c r="D772" s="8">
        <f t="shared" si="49"/>
        <v>27</v>
      </c>
      <c r="E772" s="9">
        <f t="shared" si="51"/>
        <v>3</v>
      </c>
      <c r="F772" s="1" t="s">
        <v>22</v>
      </c>
      <c r="G772" s="1" t="s">
        <v>23</v>
      </c>
      <c r="H772" s="1" t="s">
        <v>18</v>
      </c>
      <c r="I772" s="1">
        <v>0</v>
      </c>
    </row>
    <row r="773" spans="1:9" x14ac:dyDescent="0.35">
      <c r="A773" s="2">
        <v>43186</v>
      </c>
      <c r="B773" s="8">
        <f t="shared" si="48"/>
        <v>3</v>
      </c>
      <c r="C773" s="8">
        <f t="shared" si="50"/>
        <v>4</v>
      </c>
      <c r="D773" s="8">
        <f t="shared" si="49"/>
        <v>27</v>
      </c>
      <c r="E773" s="9">
        <f t="shared" si="51"/>
        <v>3</v>
      </c>
      <c r="F773" s="1" t="s">
        <v>5</v>
      </c>
      <c r="G773" s="1" t="s">
        <v>24</v>
      </c>
      <c r="H773" s="1" t="s">
        <v>25</v>
      </c>
      <c r="I773" s="1">
        <v>703037</v>
      </c>
    </row>
    <row r="774" spans="1:9" x14ac:dyDescent="0.35">
      <c r="A774" s="2">
        <v>43186</v>
      </c>
      <c r="B774" s="8">
        <f t="shared" si="48"/>
        <v>3</v>
      </c>
      <c r="C774" s="8">
        <f t="shared" si="50"/>
        <v>4</v>
      </c>
      <c r="D774" s="8">
        <f t="shared" si="49"/>
        <v>27</v>
      </c>
      <c r="E774" s="9">
        <f t="shared" si="51"/>
        <v>3</v>
      </c>
      <c r="F774" s="1" t="s">
        <v>8</v>
      </c>
      <c r="G774" s="1" t="s">
        <v>24</v>
      </c>
      <c r="H774" s="1" t="s">
        <v>25</v>
      </c>
      <c r="I774" s="1">
        <v>702258</v>
      </c>
    </row>
    <row r="775" spans="1:9" x14ac:dyDescent="0.35">
      <c r="A775" s="2">
        <v>43186</v>
      </c>
      <c r="B775" s="8">
        <f t="shared" si="48"/>
        <v>3</v>
      </c>
      <c r="C775" s="8">
        <f t="shared" si="50"/>
        <v>4</v>
      </c>
      <c r="D775" s="8">
        <f t="shared" si="49"/>
        <v>27</v>
      </c>
      <c r="E775" s="9">
        <f t="shared" si="51"/>
        <v>3</v>
      </c>
      <c r="F775" s="1" t="s">
        <v>9</v>
      </c>
      <c r="G775" s="1" t="s">
        <v>24</v>
      </c>
      <c r="H775" s="1" t="s">
        <v>25</v>
      </c>
      <c r="I775" s="1">
        <v>542801</v>
      </c>
    </row>
    <row r="776" spans="1:9" x14ac:dyDescent="0.35">
      <c r="A776" s="2">
        <v>43186</v>
      </c>
      <c r="B776" s="8">
        <f t="shared" si="48"/>
        <v>3</v>
      </c>
      <c r="C776" s="8">
        <f t="shared" si="50"/>
        <v>4</v>
      </c>
      <c r="D776" s="8">
        <f t="shared" si="49"/>
        <v>27</v>
      </c>
      <c r="E776" s="9">
        <f t="shared" si="51"/>
        <v>3</v>
      </c>
      <c r="F776" s="1" t="s">
        <v>10</v>
      </c>
      <c r="G776" s="1" t="s">
        <v>24</v>
      </c>
      <c r="H776" s="1" t="s">
        <v>25</v>
      </c>
      <c r="I776" s="1">
        <v>160236</v>
      </c>
    </row>
    <row r="777" spans="1:9" x14ac:dyDescent="0.35">
      <c r="A777" s="2">
        <v>43186</v>
      </c>
      <c r="B777" s="8">
        <f t="shared" si="48"/>
        <v>3</v>
      </c>
      <c r="C777" s="8">
        <f t="shared" si="50"/>
        <v>4</v>
      </c>
      <c r="D777" s="8">
        <f t="shared" si="49"/>
        <v>27</v>
      </c>
      <c r="E777" s="9">
        <f t="shared" si="51"/>
        <v>3</v>
      </c>
      <c r="F777" s="1" t="s">
        <v>8</v>
      </c>
      <c r="G777" s="1" t="s">
        <v>26</v>
      </c>
      <c r="H777" s="1" t="s">
        <v>25</v>
      </c>
      <c r="I777" s="1">
        <v>485917</v>
      </c>
    </row>
    <row r="778" spans="1:9" x14ac:dyDescent="0.35">
      <c r="A778" s="2">
        <v>43186</v>
      </c>
      <c r="B778" s="8">
        <f t="shared" si="48"/>
        <v>3</v>
      </c>
      <c r="C778" s="8">
        <f t="shared" si="50"/>
        <v>4</v>
      </c>
      <c r="D778" s="8">
        <f t="shared" si="49"/>
        <v>27</v>
      </c>
      <c r="E778" s="9">
        <f t="shared" si="51"/>
        <v>3</v>
      </c>
      <c r="F778" s="1" t="s">
        <v>5</v>
      </c>
      <c r="G778" s="1" t="s">
        <v>26</v>
      </c>
      <c r="H778" s="1" t="s">
        <v>25</v>
      </c>
      <c r="I778" s="1">
        <v>485917</v>
      </c>
    </row>
    <row r="779" spans="1:9" x14ac:dyDescent="0.35">
      <c r="A779" s="2">
        <v>43186</v>
      </c>
      <c r="B779" s="8">
        <f t="shared" si="48"/>
        <v>3</v>
      </c>
      <c r="C779" s="8">
        <f t="shared" si="50"/>
        <v>4</v>
      </c>
      <c r="D779" s="8">
        <f t="shared" si="49"/>
        <v>27</v>
      </c>
      <c r="E779" s="9">
        <f t="shared" si="51"/>
        <v>3</v>
      </c>
      <c r="F779" s="1" t="s">
        <v>10</v>
      </c>
      <c r="G779" s="1" t="s">
        <v>26</v>
      </c>
      <c r="H779" s="1" t="s">
        <v>25</v>
      </c>
      <c r="I779" s="1">
        <v>302865</v>
      </c>
    </row>
    <row r="780" spans="1:9" x14ac:dyDescent="0.35">
      <c r="A780" s="2">
        <v>43186</v>
      </c>
      <c r="B780" s="8">
        <f t="shared" si="48"/>
        <v>3</v>
      </c>
      <c r="C780" s="8">
        <f t="shared" si="50"/>
        <v>4</v>
      </c>
      <c r="D780" s="8">
        <f t="shared" si="49"/>
        <v>27</v>
      </c>
      <c r="E780" s="9">
        <f t="shared" si="51"/>
        <v>3</v>
      </c>
      <c r="F780" s="1" t="s">
        <v>9</v>
      </c>
      <c r="G780" s="1" t="s">
        <v>26</v>
      </c>
      <c r="H780" s="1" t="s">
        <v>25</v>
      </c>
      <c r="I780" s="1">
        <v>183052</v>
      </c>
    </row>
    <row r="781" spans="1:9" x14ac:dyDescent="0.35">
      <c r="A781" s="2">
        <v>43186</v>
      </c>
      <c r="B781" s="8">
        <f t="shared" si="48"/>
        <v>3</v>
      </c>
      <c r="C781" s="8">
        <f t="shared" si="50"/>
        <v>4</v>
      </c>
      <c r="D781" s="8">
        <f t="shared" si="49"/>
        <v>27</v>
      </c>
      <c r="E781" s="9">
        <f t="shared" si="51"/>
        <v>3</v>
      </c>
      <c r="F781" s="1" t="s">
        <v>5</v>
      </c>
      <c r="G781" s="1" t="s">
        <v>27</v>
      </c>
      <c r="H781" s="1" t="s">
        <v>28</v>
      </c>
      <c r="I781" s="1">
        <v>448134</v>
      </c>
    </row>
    <row r="782" spans="1:9" x14ac:dyDescent="0.35">
      <c r="A782" s="2">
        <v>43186</v>
      </c>
      <c r="B782" s="8">
        <f t="shared" si="48"/>
        <v>3</v>
      </c>
      <c r="C782" s="8">
        <f t="shared" si="50"/>
        <v>4</v>
      </c>
      <c r="D782" s="8">
        <f t="shared" si="49"/>
        <v>27</v>
      </c>
      <c r="E782" s="9">
        <f t="shared" si="51"/>
        <v>3</v>
      </c>
      <c r="F782" s="1" t="s">
        <v>8</v>
      </c>
      <c r="G782" s="1" t="s">
        <v>27</v>
      </c>
      <c r="H782" s="1" t="s">
        <v>28</v>
      </c>
      <c r="I782" s="1">
        <v>442970</v>
      </c>
    </row>
    <row r="783" spans="1:9" x14ac:dyDescent="0.35">
      <c r="A783" s="2">
        <v>43186</v>
      </c>
      <c r="B783" s="8">
        <f t="shared" si="48"/>
        <v>3</v>
      </c>
      <c r="C783" s="8">
        <f t="shared" si="50"/>
        <v>4</v>
      </c>
      <c r="D783" s="8">
        <f t="shared" si="49"/>
        <v>27</v>
      </c>
      <c r="E783" s="9">
        <f t="shared" si="51"/>
        <v>3</v>
      </c>
      <c r="F783" s="1" t="s">
        <v>9</v>
      </c>
      <c r="G783" s="1" t="s">
        <v>27</v>
      </c>
      <c r="H783" s="1" t="s">
        <v>28</v>
      </c>
      <c r="I783" s="1">
        <v>252507</v>
      </c>
    </row>
    <row r="784" spans="1:9" x14ac:dyDescent="0.35">
      <c r="A784" s="2">
        <v>43186</v>
      </c>
      <c r="B784" s="8">
        <f t="shared" si="48"/>
        <v>3</v>
      </c>
      <c r="C784" s="8">
        <f t="shared" si="50"/>
        <v>4</v>
      </c>
      <c r="D784" s="8">
        <f t="shared" si="49"/>
        <v>27</v>
      </c>
      <c r="E784" s="9">
        <f t="shared" si="51"/>
        <v>3</v>
      </c>
      <c r="F784" s="1" t="s">
        <v>10</v>
      </c>
      <c r="G784" s="1" t="s">
        <v>27</v>
      </c>
      <c r="H784" s="1" t="s">
        <v>28</v>
      </c>
      <c r="I784" s="1">
        <v>195627</v>
      </c>
    </row>
    <row r="785" spans="1:9" x14ac:dyDescent="0.35">
      <c r="A785" s="2">
        <v>43186</v>
      </c>
      <c r="B785" s="8">
        <f t="shared" si="48"/>
        <v>3</v>
      </c>
      <c r="C785" s="8">
        <f t="shared" si="50"/>
        <v>4</v>
      </c>
      <c r="D785" s="8">
        <f t="shared" si="49"/>
        <v>27</v>
      </c>
      <c r="E785" s="9">
        <f t="shared" si="51"/>
        <v>3</v>
      </c>
      <c r="F785" s="1" t="s">
        <v>11</v>
      </c>
      <c r="G785" s="1" t="s">
        <v>27</v>
      </c>
      <c r="H785" s="1" t="s">
        <v>28</v>
      </c>
      <c r="I785" s="1">
        <v>27987</v>
      </c>
    </row>
    <row r="786" spans="1:9" x14ac:dyDescent="0.35">
      <c r="A786" s="2">
        <v>43186</v>
      </c>
      <c r="B786" s="8">
        <f t="shared" si="48"/>
        <v>3</v>
      </c>
      <c r="C786" s="8">
        <f t="shared" si="50"/>
        <v>4</v>
      </c>
      <c r="D786" s="8">
        <f t="shared" si="49"/>
        <v>27</v>
      </c>
      <c r="E786" s="9">
        <f t="shared" si="51"/>
        <v>3</v>
      </c>
      <c r="F786" s="1" t="s">
        <v>12</v>
      </c>
      <c r="G786" s="1" t="s">
        <v>27</v>
      </c>
      <c r="H786" s="1" t="s">
        <v>28</v>
      </c>
      <c r="I786" s="1">
        <v>10104</v>
      </c>
    </row>
    <row r="787" spans="1:9" x14ac:dyDescent="0.35">
      <c r="A787" s="2">
        <v>43186</v>
      </c>
      <c r="B787" s="8">
        <f t="shared" si="48"/>
        <v>3</v>
      </c>
      <c r="C787" s="8">
        <f t="shared" si="50"/>
        <v>4</v>
      </c>
      <c r="D787" s="8">
        <f t="shared" si="49"/>
        <v>27</v>
      </c>
      <c r="E787" s="9">
        <f t="shared" si="51"/>
        <v>3</v>
      </c>
      <c r="F787" s="1" t="s">
        <v>13</v>
      </c>
      <c r="G787" s="1" t="s">
        <v>27</v>
      </c>
      <c r="H787" s="1" t="s">
        <v>28</v>
      </c>
      <c r="I787" s="1">
        <v>1367</v>
      </c>
    </row>
    <row r="788" spans="1:9" x14ac:dyDescent="0.35">
      <c r="A788" s="2">
        <v>43187</v>
      </c>
      <c r="B788" s="8">
        <f t="shared" si="48"/>
        <v>3</v>
      </c>
      <c r="C788" s="8">
        <f t="shared" si="50"/>
        <v>4</v>
      </c>
      <c r="D788" s="8">
        <f t="shared" si="49"/>
        <v>28</v>
      </c>
      <c r="E788" s="9">
        <f t="shared" si="51"/>
        <v>4</v>
      </c>
      <c r="F788" s="1" t="s">
        <v>5</v>
      </c>
      <c r="G788" s="1" t="s">
        <v>14</v>
      </c>
      <c r="H788" s="1" t="s">
        <v>15</v>
      </c>
      <c r="I788" s="1">
        <v>568983</v>
      </c>
    </row>
    <row r="789" spans="1:9" x14ac:dyDescent="0.35">
      <c r="A789" s="2">
        <v>43187</v>
      </c>
      <c r="B789" s="8">
        <f t="shared" si="48"/>
        <v>3</v>
      </c>
      <c r="C789" s="8">
        <f t="shared" si="50"/>
        <v>4</v>
      </c>
      <c r="D789" s="8">
        <f t="shared" si="49"/>
        <v>28</v>
      </c>
      <c r="E789" s="9">
        <f t="shared" si="51"/>
        <v>4</v>
      </c>
      <c r="F789" s="1" t="s">
        <v>8</v>
      </c>
      <c r="G789" s="1" t="s">
        <v>14</v>
      </c>
      <c r="H789" s="1" t="s">
        <v>15</v>
      </c>
      <c r="I789" s="1">
        <v>566898</v>
      </c>
    </row>
    <row r="790" spans="1:9" x14ac:dyDescent="0.35">
      <c r="A790" s="2">
        <v>43187</v>
      </c>
      <c r="B790" s="8">
        <f t="shared" si="48"/>
        <v>3</v>
      </c>
      <c r="C790" s="8">
        <f t="shared" si="50"/>
        <v>4</v>
      </c>
      <c r="D790" s="8">
        <f t="shared" si="49"/>
        <v>28</v>
      </c>
      <c r="E790" s="9">
        <f t="shared" si="51"/>
        <v>4</v>
      </c>
      <c r="F790" s="1" t="s">
        <v>9</v>
      </c>
      <c r="G790" s="1" t="s">
        <v>14</v>
      </c>
      <c r="H790" s="1" t="s">
        <v>15</v>
      </c>
      <c r="I790" s="1">
        <v>296955</v>
      </c>
    </row>
    <row r="791" spans="1:9" x14ac:dyDescent="0.35">
      <c r="A791" s="2">
        <v>43187</v>
      </c>
      <c r="B791" s="8">
        <f t="shared" si="48"/>
        <v>3</v>
      </c>
      <c r="C791" s="8">
        <f t="shared" si="50"/>
        <v>4</v>
      </c>
      <c r="D791" s="8">
        <f t="shared" si="49"/>
        <v>28</v>
      </c>
      <c r="E791" s="9">
        <f t="shared" si="51"/>
        <v>4</v>
      </c>
      <c r="F791" s="1" t="s">
        <v>10</v>
      </c>
      <c r="G791" s="1" t="s">
        <v>14</v>
      </c>
      <c r="H791" s="1" t="s">
        <v>15</v>
      </c>
      <c r="I791" s="1">
        <v>272029</v>
      </c>
    </row>
    <row r="792" spans="1:9" x14ac:dyDescent="0.35">
      <c r="A792" s="2">
        <v>43187</v>
      </c>
      <c r="B792" s="8">
        <f t="shared" si="48"/>
        <v>3</v>
      </c>
      <c r="C792" s="8">
        <f t="shared" si="50"/>
        <v>4</v>
      </c>
      <c r="D792" s="8">
        <f t="shared" si="49"/>
        <v>28</v>
      </c>
      <c r="E792" s="9">
        <f t="shared" si="51"/>
        <v>4</v>
      </c>
      <c r="F792" s="1" t="s">
        <v>13</v>
      </c>
      <c r="G792" s="1" t="s">
        <v>14</v>
      </c>
      <c r="H792" s="1" t="s">
        <v>15</v>
      </c>
      <c r="I792" s="1">
        <v>1303</v>
      </c>
    </row>
    <row r="793" spans="1:9" x14ac:dyDescent="0.35">
      <c r="A793" s="2">
        <v>43187</v>
      </c>
      <c r="B793" s="8">
        <f t="shared" si="48"/>
        <v>3</v>
      </c>
      <c r="C793" s="8">
        <f t="shared" si="50"/>
        <v>4</v>
      </c>
      <c r="D793" s="8">
        <f t="shared" si="49"/>
        <v>28</v>
      </c>
      <c r="E793" s="9">
        <f t="shared" si="51"/>
        <v>4</v>
      </c>
      <c r="F793" s="1" t="s">
        <v>8</v>
      </c>
      <c r="G793" s="1" t="s">
        <v>17</v>
      </c>
      <c r="H793" s="1" t="s">
        <v>18</v>
      </c>
      <c r="I793" s="1">
        <v>532411</v>
      </c>
    </row>
    <row r="794" spans="1:9" x14ac:dyDescent="0.35">
      <c r="A794" s="2">
        <v>43187</v>
      </c>
      <c r="B794" s="8">
        <f t="shared" si="48"/>
        <v>3</v>
      </c>
      <c r="C794" s="8">
        <f t="shared" si="50"/>
        <v>4</v>
      </c>
      <c r="D794" s="8">
        <f t="shared" si="49"/>
        <v>28</v>
      </c>
      <c r="E794" s="9">
        <f t="shared" si="51"/>
        <v>4</v>
      </c>
      <c r="F794" s="1" t="s">
        <v>5</v>
      </c>
      <c r="G794" s="1" t="s">
        <v>17</v>
      </c>
      <c r="H794" s="1" t="s">
        <v>18</v>
      </c>
      <c r="I794" s="1">
        <v>532411</v>
      </c>
    </row>
    <row r="795" spans="1:9" x14ac:dyDescent="0.35">
      <c r="A795" s="2">
        <v>43187</v>
      </c>
      <c r="B795" s="8">
        <f t="shared" si="48"/>
        <v>3</v>
      </c>
      <c r="C795" s="8">
        <f t="shared" si="50"/>
        <v>4</v>
      </c>
      <c r="D795" s="8">
        <f t="shared" si="49"/>
        <v>28</v>
      </c>
      <c r="E795" s="9">
        <f t="shared" si="51"/>
        <v>4</v>
      </c>
      <c r="F795" s="1" t="s">
        <v>9</v>
      </c>
      <c r="G795" s="1" t="s">
        <v>17</v>
      </c>
      <c r="H795" s="1" t="s">
        <v>18</v>
      </c>
      <c r="I795" s="1">
        <v>374744</v>
      </c>
    </row>
    <row r="796" spans="1:9" x14ac:dyDescent="0.35">
      <c r="A796" s="2">
        <v>43187</v>
      </c>
      <c r="B796" s="8">
        <f t="shared" si="48"/>
        <v>3</v>
      </c>
      <c r="C796" s="8">
        <f t="shared" si="50"/>
        <v>4</v>
      </c>
      <c r="D796" s="8">
        <f t="shared" si="49"/>
        <v>28</v>
      </c>
      <c r="E796" s="9">
        <f t="shared" si="51"/>
        <v>4</v>
      </c>
      <c r="F796" s="1" t="s">
        <v>10</v>
      </c>
      <c r="G796" s="1" t="s">
        <v>17</v>
      </c>
      <c r="H796" s="1" t="s">
        <v>18</v>
      </c>
      <c r="I796" s="1">
        <v>157667</v>
      </c>
    </row>
    <row r="797" spans="1:9" x14ac:dyDescent="0.35">
      <c r="A797" s="2">
        <v>43187</v>
      </c>
      <c r="B797" s="8">
        <f t="shared" si="48"/>
        <v>3</v>
      </c>
      <c r="C797" s="8">
        <f t="shared" si="50"/>
        <v>4</v>
      </c>
      <c r="D797" s="8">
        <f t="shared" si="49"/>
        <v>28</v>
      </c>
      <c r="E797" s="9">
        <f t="shared" si="51"/>
        <v>4</v>
      </c>
      <c r="F797" s="1" t="s">
        <v>13</v>
      </c>
      <c r="G797" s="1" t="s">
        <v>17</v>
      </c>
      <c r="H797" s="1" t="s">
        <v>18</v>
      </c>
      <c r="I797" s="1">
        <v>1903</v>
      </c>
    </row>
    <row r="798" spans="1:9" x14ac:dyDescent="0.35">
      <c r="A798" s="2">
        <v>43187</v>
      </c>
      <c r="B798" s="8">
        <f t="shared" si="48"/>
        <v>3</v>
      </c>
      <c r="C798" s="8">
        <f t="shared" si="50"/>
        <v>4</v>
      </c>
      <c r="D798" s="8">
        <f t="shared" si="49"/>
        <v>28</v>
      </c>
      <c r="E798" s="9">
        <f t="shared" si="51"/>
        <v>4</v>
      </c>
      <c r="F798" s="1" t="s">
        <v>5</v>
      </c>
      <c r="G798" s="1" t="s">
        <v>23</v>
      </c>
      <c r="H798" s="1" t="s">
        <v>18</v>
      </c>
      <c r="I798" s="1">
        <v>387929</v>
      </c>
    </row>
    <row r="799" spans="1:9" x14ac:dyDescent="0.35">
      <c r="A799" s="2">
        <v>43187</v>
      </c>
      <c r="B799" s="8">
        <f t="shared" si="48"/>
        <v>3</v>
      </c>
      <c r="C799" s="8">
        <f t="shared" si="50"/>
        <v>4</v>
      </c>
      <c r="D799" s="8">
        <f t="shared" si="49"/>
        <v>28</v>
      </c>
      <c r="E799" s="9">
        <f t="shared" si="51"/>
        <v>4</v>
      </c>
      <c r="F799" s="1" t="s">
        <v>8</v>
      </c>
      <c r="G799" s="1" t="s">
        <v>23</v>
      </c>
      <c r="H799" s="1" t="s">
        <v>18</v>
      </c>
      <c r="I799" s="1">
        <v>378742</v>
      </c>
    </row>
    <row r="800" spans="1:9" x14ac:dyDescent="0.35">
      <c r="A800" s="2">
        <v>43187</v>
      </c>
      <c r="B800" s="8">
        <f t="shared" si="48"/>
        <v>3</v>
      </c>
      <c r="C800" s="8">
        <f t="shared" si="50"/>
        <v>4</v>
      </c>
      <c r="D800" s="8">
        <f t="shared" si="49"/>
        <v>28</v>
      </c>
      <c r="E800" s="9">
        <f t="shared" si="51"/>
        <v>4</v>
      </c>
      <c r="F800" s="1" t="s">
        <v>10</v>
      </c>
      <c r="G800" s="1" t="s">
        <v>23</v>
      </c>
      <c r="H800" s="1" t="s">
        <v>18</v>
      </c>
      <c r="I800" s="1">
        <v>240779</v>
      </c>
    </row>
    <row r="801" spans="1:9" x14ac:dyDescent="0.35">
      <c r="A801" s="2">
        <v>43187</v>
      </c>
      <c r="B801" s="8">
        <f t="shared" si="48"/>
        <v>3</v>
      </c>
      <c r="C801" s="8">
        <f t="shared" si="50"/>
        <v>4</v>
      </c>
      <c r="D801" s="8">
        <f t="shared" si="49"/>
        <v>28</v>
      </c>
      <c r="E801" s="9">
        <f t="shared" si="51"/>
        <v>4</v>
      </c>
      <c r="F801" s="1" t="s">
        <v>9</v>
      </c>
      <c r="G801" s="1" t="s">
        <v>23</v>
      </c>
      <c r="H801" s="1" t="s">
        <v>18</v>
      </c>
      <c r="I801" s="1">
        <v>147151</v>
      </c>
    </row>
    <row r="802" spans="1:9" x14ac:dyDescent="0.35">
      <c r="A802" s="2">
        <v>43187</v>
      </c>
      <c r="B802" s="8">
        <f t="shared" si="48"/>
        <v>3</v>
      </c>
      <c r="C802" s="8">
        <f t="shared" si="50"/>
        <v>4</v>
      </c>
      <c r="D802" s="8">
        <f t="shared" si="49"/>
        <v>28</v>
      </c>
      <c r="E802" s="9">
        <f t="shared" si="51"/>
        <v>4</v>
      </c>
      <c r="F802" s="1" t="s">
        <v>13</v>
      </c>
      <c r="G802" s="1" t="s">
        <v>23</v>
      </c>
      <c r="H802" s="1" t="s">
        <v>18</v>
      </c>
      <c r="I802" s="1">
        <v>1017</v>
      </c>
    </row>
    <row r="803" spans="1:9" x14ac:dyDescent="0.35">
      <c r="A803" s="2">
        <v>43187</v>
      </c>
      <c r="B803" s="8">
        <f t="shared" si="48"/>
        <v>3</v>
      </c>
      <c r="C803" s="8">
        <f t="shared" si="50"/>
        <v>4</v>
      </c>
      <c r="D803" s="8">
        <f t="shared" si="49"/>
        <v>28</v>
      </c>
      <c r="E803" s="9">
        <f t="shared" si="51"/>
        <v>4</v>
      </c>
      <c r="F803" s="1" t="s">
        <v>22</v>
      </c>
      <c r="G803" s="1" t="s">
        <v>23</v>
      </c>
      <c r="H803" s="1" t="s">
        <v>18</v>
      </c>
      <c r="I803" s="1">
        <v>1</v>
      </c>
    </row>
    <row r="804" spans="1:9" x14ac:dyDescent="0.35">
      <c r="A804" s="2">
        <v>43187</v>
      </c>
      <c r="B804" s="8">
        <f t="shared" si="48"/>
        <v>3</v>
      </c>
      <c r="C804" s="8">
        <f t="shared" si="50"/>
        <v>4</v>
      </c>
      <c r="D804" s="8">
        <f t="shared" si="49"/>
        <v>28</v>
      </c>
      <c r="E804" s="9">
        <f t="shared" si="51"/>
        <v>4</v>
      </c>
      <c r="F804" s="1" t="s">
        <v>5</v>
      </c>
      <c r="G804" s="1" t="s">
        <v>24</v>
      </c>
      <c r="H804" s="1" t="s">
        <v>25</v>
      </c>
      <c r="I804" s="1">
        <v>536388</v>
      </c>
    </row>
    <row r="805" spans="1:9" x14ac:dyDescent="0.35">
      <c r="A805" s="2">
        <v>43187</v>
      </c>
      <c r="B805" s="8">
        <f t="shared" si="48"/>
        <v>3</v>
      </c>
      <c r="C805" s="8">
        <f t="shared" si="50"/>
        <v>4</v>
      </c>
      <c r="D805" s="8">
        <f t="shared" si="49"/>
        <v>28</v>
      </c>
      <c r="E805" s="9">
        <f t="shared" si="51"/>
        <v>4</v>
      </c>
      <c r="F805" s="1" t="s">
        <v>8</v>
      </c>
      <c r="G805" s="1" t="s">
        <v>24</v>
      </c>
      <c r="H805" s="1" t="s">
        <v>25</v>
      </c>
      <c r="I805" s="1">
        <v>534767</v>
      </c>
    </row>
    <row r="806" spans="1:9" x14ac:dyDescent="0.35">
      <c r="A806" s="2">
        <v>43187</v>
      </c>
      <c r="B806" s="8">
        <f t="shared" si="48"/>
        <v>3</v>
      </c>
      <c r="C806" s="8">
        <f t="shared" si="50"/>
        <v>4</v>
      </c>
      <c r="D806" s="8">
        <f t="shared" si="49"/>
        <v>28</v>
      </c>
      <c r="E806" s="9">
        <f t="shared" si="51"/>
        <v>4</v>
      </c>
      <c r="F806" s="1" t="s">
        <v>9</v>
      </c>
      <c r="G806" s="1" t="s">
        <v>24</v>
      </c>
      <c r="H806" s="1" t="s">
        <v>25</v>
      </c>
      <c r="I806" s="1">
        <v>426668</v>
      </c>
    </row>
    <row r="807" spans="1:9" x14ac:dyDescent="0.35">
      <c r="A807" s="2">
        <v>43187</v>
      </c>
      <c r="B807" s="8">
        <f t="shared" si="48"/>
        <v>3</v>
      </c>
      <c r="C807" s="8">
        <f t="shared" si="50"/>
        <v>4</v>
      </c>
      <c r="D807" s="8">
        <f t="shared" si="49"/>
        <v>28</v>
      </c>
      <c r="E807" s="9">
        <f t="shared" si="51"/>
        <v>4</v>
      </c>
      <c r="F807" s="1" t="s">
        <v>10</v>
      </c>
      <c r="G807" s="1" t="s">
        <v>24</v>
      </c>
      <c r="H807" s="1" t="s">
        <v>25</v>
      </c>
      <c r="I807" s="1">
        <v>109720</v>
      </c>
    </row>
    <row r="808" spans="1:9" x14ac:dyDescent="0.35">
      <c r="A808" s="2">
        <v>43187</v>
      </c>
      <c r="B808" s="8">
        <f t="shared" si="48"/>
        <v>3</v>
      </c>
      <c r="C808" s="8">
        <f t="shared" si="50"/>
        <v>4</v>
      </c>
      <c r="D808" s="8">
        <f t="shared" si="49"/>
        <v>28</v>
      </c>
      <c r="E808" s="9">
        <f t="shared" si="51"/>
        <v>4</v>
      </c>
      <c r="F808" s="1" t="s">
        <v>8</v>
      </c>
      <c r="G808" s="1" t="s">
        <v>26</v>
      </c>
      <c r="H808" s="1" t="s">
        <v>25</v>
      </c>
      <c r="I808" s="1">
        <v>520679</v>
      </c>
    </row>
    <row r="809" spans="1:9" x14ac:dyDescent="0.35">
      <c r="A809" s="2">
        <v>43187</v>
      </c>
      <c r="B809" s="8">
        <f t="shared" si="48"/>
        <v>3</v>
      </c>
      <c r="C809" s="8">
        <f t="shared" si="50"/>
        <v>4</v>
      </c>
      <c r="D809" s="8">
        <f t="shared" si="49"/>
        <v>28</v>
      </c>
      <c r="E809" s="9">
        <f t="shared" si="51"/>
        <v>4</v>
      </c>
      <c r="F809" s="1" t="s">
        <v>5</v>
      </c>
      <c r="G809" s="1" t="s">
        <v>26</v>
      </c>
      <c r="H809" s="1" t="s">
        <v>25</v>
      </c>
      <c r="I809" s="1">
        <v>520679</v>
      </c>
    </row>
    <row r="810" spans="1:9" x14ac:dyDescent="0.35">
      <c r="A810" s="2">
        <v>43187</v>
      </c>
      <c r="B810" s="8">
        <f t="shared" si="48"/>
        <v>3</v>
      </c>
      <c r="C810" s="8">
        <f t="shared" si="50"/>
        <v>4</v>
      </c>
      <c r="D810" s="8">
        <f t="shared" si="49"/>
        <v>28</v>
      </c>
      <c r="E810" s="9">
        <f t="shared" si="51"/>
        <v>4</v>
      </c>
      <c r="F810" s="1" t="s">
        <v>10</v>
      </c>
      <c r="G810" s="1" t="s">
        <v>26</v>
      </c>
      <c r="H810" s="1" t="s">
        <v>25</v>
      </c>
      <c r="I810" s="1">
        <v>318819</v>
      </c>
    </row>
    <row r="811" spans="1:9" x14ac:dyDescent="0.35">
      <c r="A811" s="2">
        <v>43187</v>
      </c>
      <c r="B811" s="8">
        <f t="shared" si="48"/>
        <v>3</v>
      </c>
      <c r="C811" s="8">
        <f t="shared" si="50"/>
        <v>4</v>
      </c>
      <c r="D811" s="8">
        <f t="shared" si="49"/>
        <v>28</v>
      </c>
      <c r="E811" s="9">
        <f t="shared" si="51"/>
        <v>4</v>
      </c>
      <c r="F811" s="1" t="s">
        <v>9</v>
      </c>
      <c r="G811" s="1" t="s">
        <v>26</v>
      </c>
      <c r="H811" s="1" t="s">
        <v>25</v>
      </c>
      <c r="I811" s="1">
        <v>201860</v>
      </c>
    </row>
    <row r="812" spans="1:9" x14ac:dyDescent="0.35">
      <c r="A812" s="2">
        <v>43187</v>
      </c>
      <c r="B812" s="8">
        <f t="shared" si="48"/>
        <v>3</v>
      </c>
      <c r="C812" s="8">
        <f t="shared" si="50"/>
        <v>4</v>
      </c>
      <c r="D812" s="8">
        <f t="shared" si="49"/>
        <v>28</v>
      </c>
      <c r="E812" s="9">
        <f t="shared" si="51"/>
        <v>4</v>
      </c>
      <c r="F812" s="1" t="s">
        <v>8</v>
      </c>
      <c r="G812" s="1" t="s">
        <v>27</v>
      </c>
      <c r="H812" s="1" t="s">
        <v>28</v>
      </c>
      <c r="I812" s="1">
        <v>414548</v>
      </c>
    </row>
    <row r="813" spans="1:9" x14ac:dyDescent="0.35">
      <c r="A813" s="2">
        <v>43187</v>
      </c>
      <c r="B813" s="8">
        <f t="shared" si="48"/>
        <v>3</v>
      </c>
      <c r="C813" s="8">
        <f t="shared" si="50"/>
        <v>4</v>
      </c>
      <c r="D813" s="8">
        <f t="shared" si="49"/>
        <v>28</v>
      </c>
      <c r="E813" s="9">
        <f t="shared" si="51"/>
        <v>4</v>
      </c>
      <c r="F813" s="1" t="s">
        <v>5</v>
      </c>
      <c r="G813" s="1" t="s">
        <v>27</v>
      </c>
      <c r="H813" s="1" t="s">
        <v>28</v>
      </c>
      <c r="I813" s="1">
        <v>414548</v>
      </c>
    </row>
    <row r="814" spans="1:9" x14ac:dyDescent="0.35">
      <c r="A814" s="2">
        <v>43187</v>
      </c>
      <c r="B814" s="8">
        <f t="shared" si="48"/>
        <v>3</v>
      </c>
      <c r="C814" s="8">
        <f t="shared" si="50"/>
        <v>4</v>
      </c>
      <c r="D814" s="8">
        <f t="shared" si="49"/>
        <v>28</v>
      </c>
      <c r="E814" s="9">
        <f t="shared" si="51"/>
        <v>4</v>
      </c>
      <c r="F814" s="1" t="s">
        <v>9</v>
      </c>
      <c r="G814" s="1" t="s">
        <v>27</v>
      </c>
      <c r="H814" s="1" t="s">
        <v>28</v>
      </c>
      <c r="I814" s="1">
        <v>246604</v>
      </c>
    </row>
    <row r="815" spans="1:9" x14ac:dyDescent="0.35">
      <c r="A815" s="2">
        <v>43187</v>
      </c>
      <c r="B815" s="8">
        <f t="shared" si="48"/>
        <v>3</v>
      </c>
      <c r="C815" s="8">
        <f t="shared" si="50"/>
        <v>4</v>
      </c>
      <c r="D815" s="8">
        <f t="shared" si="49"/>
        <v>28</v>
      </c>
      <c r="E815" s="9">
        <f t="shared" si="51"/>
        <v>4</v>
      </c>
      <c r="F815" s="1" t="s">
        <v>10</v>
      </c>
      <c r="G815" s="1" t="s">
        <v>27</v>
      </c>
      <c r="H815" s="1" t="s">
        <v>28</v>
      </c>
      <c r="I815" s="1">
        <v>167944</v>
      </c>
    </row>
    <row r="816" spans="1:9" x14ac:dyDescent="0.35">
      <c r="A816" s="2">
        <v>43187</v>
      </c>
      <c r="B816" s="8">
        <f t="shared" si="48"/>
        <v>3</v>
      </c>
      <c r="C816" s="8">
        <f t="shared" si="50"/>
        <v>4</v>
      </c>
      <c r="D816" s="8">
        <f t="shared" si="49"/>
        <v>28</v>
      </c>
      <c r="E816" s="9">
        <f t="shared" si="51"/>
        <v>4</v>
      </c>
      <c r="F816" s="1" t="s">
        <v>11</v>
      </c>
      <c r="G816" s="1" t="s">
        <v>27</v>
      </c>
      <c r="H816" s="1" t="s">
        <v>28</v>
      </c>
      <c r="I816" s="1">
        <v>27003</v>
      </c>
    </row>
    <row r="817" spans="1:9" x14ac:dyDescent="0.35">
      <c r="A817" s="2">
        <v>43187</v>
      </c>
      <c r="B817" s="8">
        <f t="shared" si="48"/>
        <v>3</v>
      </c>
      <c r="C817" s="8">
        <f t="shared" si="50"/>
        <v>4</v>
      </c>
      <c r="D817" s="8">
        <f t="shared" si="49"/>
        <v>28</v>
      </c>
      <c r="E817" s="9">
        <f t="shared" si="51"/>
        <v>4</v>
      </c>
      <c r="F817" s="1" t="s">
        <v>12</v>
      </c>
      <c r="G817" s="1" t="s">
        <v>27</v>
      </c>
      <c r="H817" s="1" t="s">
        <v>28</v>
      </c>
      <c r="I817" s="1">
        <v>8648</v>
      </c>
    </row>
    <row r="818" spans="1:9" x14ac:dyDescent="0.35">
      <c r="A818" s="2">
        <v>43187</v>
      </c>
      <c r="B818" s="8">
        <f t="shared" si="48"/>
        <v>3</v>
      </c>
      <c r="C818" s="8">
        <f t="shared" si="50"/>
        <v>4</v>
      </c>
      <c r="D818" s="8">
        <f t="shared" si="49"/>
        <v>28</v>
      </c>
      <c r="E818" s="9">
        <f t="shared" si="51"/>
        <v>4</v>
      </c>
      <c r="F818" s="1" t="s">
        <v>13</v>
      </c>
      <c r="G818" s="1" t="s">
        <v>27</v>
      </c>
      <c r="H818" s="1" t="s">
        <v>28</v>
      </c>
      <c r="I818" s="1">
        <v>1355</v>
      </c>
    </row>
    <row r="819" spans="1:9" x14ac:dyDescent="0.35">
      <c r="A819" s="2">
        <v>43188</v>
      </c>
      <c r="B819" s="8">
        <f t="shared" si="48"/>
        <v>3</v>
      </c>
      <c r="C819" s="8">
        <f t="shared" si="50"/>
        <v>4</v>
      </c>
      <c r="D819" s="8">
        <f t="shared" si="49"/>
        <v>29</v>
      </c>
      <c r="E819" s="9">
        <f t="shared" si="51"/>
        <v>5</v>
      </c>
      <c r="F819" s="1" t="s">
        <v>8</v>
      </c>
      <c r="G819" s="1" t="s">
        <v>14</v>
      </c>
      <c r="H819" s="1" t="s">
        <v>15</v>
      </c>
      <c r="I819" s="1">
        <v>551995</v>
      </c>
    </row>
    <row r="820" spans="1:9" x14ac:dyDescent="0.35">
      <c r="A820" s="2">
        <v>43188</v>
      </c>
      <c r="B820" s="8">
        <f t="shared" si="48"/>
        <v>3</v>
      </c>
      <c r="C820" s="8">
        <f t="shared" si="50"/>
        <v>4</v>
      </c>
      <c r="D820" s="8">
        <f t="shared" si="49"/>
        <v>29</v>
      </c>
      <c r="E820" s="9">
        <f t="shared" si="51"/>
        <v>5</v>
      </c>
      <c r="F820" s="1" t="s">
        <v>5</v>
      </c>
      <c r="G820" s="1" t="s">
        <v>14</v>
      </c>
      <c r="H820" s="1" t="s">
        <v>15</v>
      </c>
      <c r="I820" s="1">
        <v>551995</v>
      </c>
    </row>
    <row r="821" spans="1:9" x14ac:dyDescent="0.35">
      <c r="A821" s="2">
        <v>43188</v>
      </c>
      <c r="B821" s="8">
        <f t="shared" si="48"/>
        <v>3</v>
      </c>
      <c r="C821" s="8">
        <f t="shared" si="50"/>
        <v>4</v>
      </c>
      <c r="D821" s="8">
        <f t="shared" si="49"/>
        <v>29</v>
      </c>
      <c r="E821" s="9">
        <f t="shared" si="51"/>
        <v>5</v>
      </c>
      <c r="F821" s="1" t="s">
        <v>9</v>
      </c>
      <c r="G821" s="1" t="s">
        <v>14</v>
      </c>
      <c r="H821" s="1" t="s">
        <v>15</v>
      </c>
      <c r="I821" s="1">
        <v>282987</v>
      </c>
    </row>
    <row r="822" spans="1:9" x14ac:dyDescent="0.35">
      <c r="A822" s="2">
        <v>43188</v>
      </c>
      <c r="B822" s="8">
        <f t="shared" si="48"/>
        <v>3</v>
      </c>
      <c r="C822" s="8">
        <f t="shared" si="50"/>
        <v>4</v>
      </c>
      <c r="D822" s="8">
        <f t="shared" si="49"/>
        <v>29</v>
      </c>
      <c r="E822" s="9">
        <f t="shared" si="51"/>
        <v>5</v>
      </c>
      <c r="F822" s="1" t="s">
        <v>10</v>
      </c>
      <c r="G822" s="1" t="s">
        <v>14</v>
      </c>
      <c r="H822" s="1" t="s">
        <v>15</v>
      </c>
      <c r="I822" s="1">
        <v>269008</v>
      </c>
    </row>
    <row r="823" spans="1:9" x14ac:dyDescent="0.35">
      <c r="A823" s="2">
        <v>43188</v>
      </c>
      <c r="B823" s="8">
        <f t="shared" si="48"/>
        <v>3</v>
      </c>
      <c r="C823" s="8">
        <f t="shared" si="50"/>
        <v>4</v>
      </c>
      <c r="D823" s="8">
        <f t="shared" si="49"/>
        <v>29</v>
      </c>
      <c r="E823" s="9">
        <f t="shared" si="51"/>
        <v>5</v>
      </c>
      <c r="F823" s="1" t="s">
        <v>13</v>
      </c>
      <c r="G823" s="1" t="s">
        <v>14</v>
      </c>
      <c r="H823" s="1" t="s">
        <v>15</v>
      </c>
      <c r="I823" s="1">
        <v>1282</v>
      </c>
    </row>
    <row r="824" spans="1:9" x14ac:dyDescent="0.35">
      <c r="A824" s="2">
        <v>43188</v>
      </c>
      <c r="B824" s="8">
        <f t="shared" si="48"/>
        <v>3</v>
      </c>
      <c r="C824" s="8">
        <f t="shared" si="50"/>
        <v>4</v>
      </c>
      <c r="D824" s="8">
        <f t="shared" si="49"/>
        <v>29</v>
      </c>
      <c r="E824" s="9">
        <f t="shared" si="51"/>
        <v>5</v>
      </c>
      <c r="F824" s="1" t="s">
        <v>8</v>
      </c>
      <c r="G824" s="1" t="s">
        <v>17</v>
      </c>
      <c r="H824" s="1" t="s">
        <v>18</v>
      </c>
      <c r="I824" s="1">
        <v>568197</v>
      </c>
    </row>
    <row r="825" spans="1:9" x14ac:dyDescent="0.35">
      <c r="A825" s="2">
        <v>43188</v>
      </c>
      <c r="B825" s="8">
        <f t="shared" si="48"/>
        <v>3</v>
      </c>
      <c r="C825" s="8">
        <f t="shared" si="50"/>
        <v>4</v>
      </c>
      <c r="D825" s="8">
        <f t="shared" si="49"/>
        <v>29</v>
      </c>
      <c r="E825" s="9">
        <f t="shared" si="51"/>
        <v>5</v>
      </c>
      <c r="F825" s="1" t="s">
        <v>5</v>
      </c>
      <c r="G825" s="1" t="s">
        <v>17</v>
      </c>
      <c r="H825" s="1" t="s">
        <v>18</v>
      </c>
      <c r="I825" s="1">
        <v>568197</v>
      </c>
    </row>
    <row r="826" spans="1:9" x14ac:dyDescent="0.35">
      <c r="A826" s="2">
        <v>43188</v>
      </c>
      <c r="B826" s="8">
        <f t="shared" si="48"/>
        <v>3</v>
      </c>
      <c r="C826" s="8">
        <f t="shared" si="50"/>
        <v>4</v>
      </c>
      <c r="D826" s="8">
        <f t="shared" si="49"/>
        <v>29</v>
      </c>
      <c r="E826" s="9">
        <f t="shared" si="51"/>
        <v>5</v>
      </c>
      <c r="F826" s="1" t="s">
        <v>9</v>
      </c>
      <c r="G826" s="1" t="s">
        <v>17</v>
      </c>
      <c r="H826" s="1" t="s">
        <v>18</v>
      </c>
      <c r="I826" s="1">
        <v>376837</v>
      </c>
    </row>
    <row r="827" spans="1:9" x14ac:dyDescent="0.35">
      <c r="A827" s="2">
        <v>43188</v>
      </c>
      <c r="B827" s="8">
        <f t="shared" si="48"/>
        <v>3</v>
      </c>
      <c r="C827" s="8">
        <f t="shared" si="50"/>
        <v>4</v>
      </c>
      <c r="D827" s="8">
        <f t="shared" si="49"/>
        <v>29</v>
      </c>
      <c r="E827" s="9">
        <f t="shared" si="51"/>
        <v>5</v>
      </c>
      <c r="F827" s="1" t="s">
        <v>10</v>
      </c>
      <c r="G827" s="1" t="s">
        <v>17</v>
      </c>
      <c r="H827" s="1" t="s">
        <v>18</v>
      </c>
      <c r="I827" s="1">
        <v>191360</v>
      </c>
    </row>
    <row r="828" spans="1:9" x14ac:dyDescent="0.35">
      <c r="A828" s="2">
        <v>43188</v>
      </c>
      <c r="B828" s="8">
        <f t="shared" si="48"/>
        <v>3</v>
      </c>
      <c r="C828" s="8">
        <f t="shared" si="50"/>
        <v>4</v>
      </c>
      <c r="D828" s="8">
        <f t="shared" si="49"/>
        <v>29</v>
      </c>
      <c r="E828" s="9">
        <f t="shared" si="51"/>
        <v>5</v>
      </c>
      <c r="F828" s="1" t="s">
        <v>13</v>
      </c>
      <c r="G828" s="1" t="s">
        <v>17</v>
      </c>
      <c r="H828" s="1" t="s">
        <v>18</v>
      </c>
      <c r="I828" s="1">
        <v>2038</v>
      </c>
    </row>
    <row r="829" spans="1:9" x14ac:dyDescent="0.35">
      <c r="A829" s="2">
        <v>43188</v>
      </c>
      <c r="B829" s="8">
        <f t="shared" si="48"/>
        <v>3</v>
      </c>
      <c r="C829" s="8">
        <f t="shared" si="50"/>
        <v>4</v>
      </c>
      <c r="D829" s="8">
        <f t="shared" si="49"/>
        <v>29</v>
      </c>
      <c r="E829" s="9">
        <f t="shared" si="51"/>
        <v>5</v>
      </c>
      <c r="F829" s="1" t="s">
        <v>5</v>
      </c>
      <c r="G829" s="1" t="s">
        <v>23</v>
      </c>
      <c r="H829" s="1" t="s">
        <v>18</v>
      </c>
      <c r="I829" s="1">
        <v>375199</v>
      </c>
    </row>
    <row r="830" spans="1:9" x14ac:dyDescent="0.35">
      <c r="A830" s="2">
        <v>43188</v>
      </c>
      <c r="B830" s="8">
        <f t="shared" si="48"/>
        <v>3</v>
      </c>
      <c r="C830" s="8">
        <f t="shared" si="50"/>
        <v>4</v>
      </c>
      <c r="D830" s="8">
        <f t="shared" si="49"/>
        <v>29</v>
      </c>
      <c r="E830" s="9">
        <f t="shared" si="51"/>
        <v>5</v>
      </c>
      <c r="F830" s="1" t="s">
        <v>8</v>
      </c>
      <c r="G830" s="1" t="s">
        <v>23</v>
      </c>
      <c r="H830" s="1" t="s">
        <v>18</v>
      </c>
      <c r="I830" s="1">
        <v>366630</v>
      </c>
    </row>
    <row r="831" spans="1:9" x14ac:dyDescent="0.35">
      <c r="A831" s="2">
        <v>43188</v>
      </c>
      <c r="B831" s="8">
        <f t="shared" si="48"/>
        <v>3</v>
      </c>
      <c r="C831" s="8">
        <f t="shared" si="50"/>
        <v>4</v>
      </c>
      <c r="D831" s="8">
        <f t="shared" si="49"/>
        <v>29</v>
      </c>
      <c r="E831" s="9">
        <f t="shared" si="51"/>
        <v>5</v>
      </c>
      <c r="F831" s="1" t="s">
        <v>10</v>
      </c>
      <c r="G831" s="1" t="s">
        <v>23</v>
      </c>
      <c r="H831" s="1" t="s">
        <v>18</v>
      </c>
      <c r="I831" s="1">
        <v>249360</v>
      </c>
    </row>
    <row r="832" spans="1:9" x14ac:dyDescent="0.35">
      <c r="A832" s="2">
        <v>43188</v>
      </c>
      <c r="B832" s="8">
        <f t="shared" si="48"/>
        <v>3</v>
      </c>
      <c r="C832" s="8">
        <f t="shared" si="50"/>
        <v>4</v>
      </c>
      <c r="D832" s="8">
        <f t="shared" si="49"/>
        <v>29</v>
      </c>
      <c r="E832" s="9">
        <f t="shared" si="51"/>
        <v>5</v>
      </c>
      <c r="F832" s="1" t="s">
        <v>9</v>
      </c>
      <c r="G832" s="1" t="s">
        <v>23</v>
      </c>
      <c r="H832" s="1" t="s">
        <v>18</v>
      </c>
      <c r="I832" s="1">
        <v>125839</v>
      </c>
    </row>
    <row r="833" spans="1:9" x14ac:dyDescent="0.35">
      <c r="A833" s="2">
        <v>43188</v>
      </c>
      <c r="B833" s="8">
        <f t="shared" si="48"/>
        <v>3</v>
      </c>
      <c r="C833" s="8">
        <f t="shared" si="50"/>
        <v>4</v>
      </c>
      <c r="D833" s="8">
        <f t="shared" si="49"/>
        <v>29</v>
      </c>
      <c r="E833" s="9">
        <f t="shared" si="51"/>
        <v>5</v>
      </c>
      <c r="F833" s="1" t="s">
        <v>13</v>
      </c>
      <c r="G833" s="1" t="s">
        <v>23</v>
      </c>
      <c r="H833" s="1" t="s">
        <v>18</v>
      </c>
      <c r="I833" s="1">
        <v>994</v>
      </c>
    </row>
    <row r="834" spans="1:9" x14ac:dyDescent="0.35">
      <c r="A834" s="2">
        <v>43188</v>
      </c>
      <c r="B834" s="8">
        <f t="shared" ref="B834:B897" si="52">MONTH(A834)</f>
        <v>3</v>
      </c>
      <c r="C834" s="8">
        <f t="shared" si="50"/>
        <v>4</v>
      </c>
      <c r="D834" s="8">
        <f t="shared" ref="D834:D897" si="53">DAY(A834)</f>
        <v>29</v>
      </c>
      <c r="E834" s="9">
        <f t="shared" si="51"/>
        <v>5</v>
      </c>
      <c r="F834" s="1" t="s">
        <v>22</v>
      </c>
      <c r="G834" s="1" t="s">
        <v>23</v>
      </c>
      <c r="H834" s="1" t="s">
        <v>18</v>
      </c>
      <c r="I834" s="1">
        <v>0</v>
      </c>
    </row>
    <row r="835" spans="1:9" x14ac:dyDescent="0.35">
      <c r="A835" s="2">
        <v>43188</v>
      </c>
      <c r="B835" s="8">
        <f t="shared" si="52"/>
        <v>3</v>
      </c>
      <c r="C835" s="8">
        <f t="shared" ref="C835:C898" si="54">IF(D835&lt;=7,1,IF(D835&lt;=14,2,IF(D835&lt;=21,3,IF(D835&lt;=31,4,0))))</f>
        <v>4</v>
      </c>
      <c r="D835" s="8">
        <f t="shared" si="53"/>
        <v>29</v>
      </c>
      <c r="E835" s="9">
        <f t="shared" ref="E835:E898" si="55">WEEKDAY(A835)</f>
        <v>5</v>
      </c>
      <c r="F835" s="1" t="s">
        <v>5</v>
      </c>
      <c r="G835" s="1" t="s">
        <v>24</v>
      </c>
      <c r="H835" s="1" t="s">
        <v>25</v>
      </c>
      <c r="I835" s="1">
        <v>479942</v>
      </c>
    </row>
    <row r="836" spans="1:9" x14ac:dyDescent="0.35">
      <c r="A836" s="2">
        <v>43188</v>
      </c>
      <c r="B836" s="8">
        <f t="shared" si="52"/>
        <v>3</v>
      </c>
      <c r="C836" s="8">
        <f t="shared" si="54"/>
        <v>4</v>
      </c>
      <c r="D836" s="8">
        <f t="shared" si="53"/>
        <v>29</v>
      </c>
      <c r="E836" s="9">
        <f t="shared" si="55"/>
        <v>5</v>
      </c>
      <c r="F836" s="1" t="s">
        <v>8</v>
      </c>
      <c r="G836" s="1" t="s">
        <v>24</v>
      </c>
      <c r="H836" s="1" t="s">
        <v>25</v>
      </c>
      <c r="I836" s="1">
        <v>466399</v>
      </c>
    </row>
    <row r="837" spans="1:9" x14ac:dyDescent="0.35">
      <c r="A837" s="2">
        <v>43188</v>
      </c>
      <c r="B837" s="8">
        <f t="shared" si="52"/>
        <v>3</v>
      </c>
      <c r="C837" s="8">
        <f t="shared" si="54"/>
        <v>4</v>
      </c>
      <c r="D837" s="8">
        <f t="shared" si="53"/>
        <v>29</v>
      </c>
      <c r="E837" s="9">
        <f t="shared" si="55"/>
        <v>5</v>
      </c>
      <c r="F837" s="1" t="s">
        <v>9</v>
      </c>
      <c r="G837" s="1" t="s">
        <v>24</v>
      </c>
      <c r="H837" s="1" t="s">
        <v>25</v>
      </c>
      <c r="I837" s="1">
        <v>340353</v>
      </c>
    </row>
    <row r="838" spans="1:9" x14ac:dyDescent="0.35">
      <c r="A838" s="2">
        <v>43188</v>
      </c>
      <c r="B838" s="8">
        <f t="shared" si="52"/>
        <v>3</v>
      </c>
      <c r="C838" s="8">
        <f t="shared" si="54"/>
        <v>4</v>
      </c>
      <c r="D838" s="8">
        <f t="shared" si="53"/>
        <v>29</v>
      </c>
      <c r="E838" s="9">
        <f t="shared" si="55"/>
        <v>5</v>
      </c>
      <c r="F838" s="1" t="s">
        <v>10</v>
      </c>
      <c r="G838" s="1" t="s">
        <v>24</v>
      </c>
      <c r="H838" s="1" t="s">
        <v>25</v>
      </c>
      <c r="I838" s="1">
        <v>139589</v>
      </c>
    </row>
    <row r="839" spans="1:9" x14ac:dyDescent="0.35">
      <c r="A839" s="2">
        <v>43188</v>
      </c>
      <c r="B839" s="8">
        <f t="shared" si="52"/>
        <v>3</v>
      </c>
      <c r="C839" s="8">
        <f t="shared" si="54"/>
        <v>4</v>
      </c>
      <c r="D839" s="8">
        <f t="shared" si="53"/>
        <v>29</v>
      </c>
      <c r="E839" s="9">
        <f t="shared" si="55"/>
        <v>5</v>
      </c>
      <c r="F839" s="1" t="s">
        <v>5</v>
      </c>
      <c r="G839" s="1" t="s">
        <v>26</v>
      </c>
      <c r="H839" s="1" t="s">
        <v>25</v>
      </c>
      <c r="I839" s="1">
        <v>540609</v>
      </c>
    </row>
    <row r="840" spans="1:9" x14ac:dyDescent="0.35">
      <c r="A840" s="2">
        <v>43188</v>
      </c>
      <c r="B840" s="8">
        <f t="shared" si="52"/>
        <v>3</v>
      </c>
      <c r="C840" s="8">
        <f t="shared" si="54"/>
        <v>4</v>
      </c>
      <c r="D840" s="8">
        <f t="shared" si="53"/>
        <v>29</v>
      </c>
      <c r="E840" s="9">
        <f t="shared" si="55"/>
        <v>5</v>
      </c>
      <c r="F840" s="1" t="s">
        <v>8</v>
      </c>
      <c r="G840" s="1" t="s">
        <v>26</v>
      </c>
      <c r="H840" s="1" t="s">
        <v>25</v>
      </c>
      <c r="I840" s="1">
        <v>540255</v>
      </c>
    </row>
    <row r="841" spans="1:9" x14ac:dyDescent="0.35">
      <c r="A841" s="2">
        <v>43188</v>
      </c>
      <c r="B841" s="8">
        <f t="shared" si="52"/>
        <v>3</v>
      </c>
      <c r="C841" s="8">
        <f t="shared" si="54"/>
        <v>4</v>
      </c>
      <c r="D841" s="8">
        <f t="shared" si="53"/>
        <v>29</v>
      </c>
      <c r="E841" s="9">
        <f t="shared" si="55"/>
        <v>5</v>
      </c>
      <c r="F841" s="1" t="s">
        <v>10</v>
      </c>
      <c r="G841" s="1" t="s">
        <v>26</v>
      </c>
      <c r="H841" s="1" t="s">
        <v>25</v>
      </c>
      <c r="I841" s="1">
        <v>385545</v>
      </c>
    </row>
    <row r="842" spans="1:9" x14ac:dyDescent="0.35">
      <c r="A842" s="2">
        <v>43188</v>
      </c>
      <c r="B842" s="8">
        <f t="shared" si="52"/>
        <v>3</v>
      </c>
      <c r="C842" s="8">
        <f t="shared" si="54"/>
        <v>4</v>
      </c>
      <c r="D842" s="8">
        <f t="shared" si="53"/>
        <v>29</v>
      </c>
      <c r="E842" s="9">
        <f t="shared" si="55"/>
        <v>5</v>
      </c>
      <c r="F842" s="1" t="s">
        <v>9</v>
      </c>
      <c r="G842" s="1" t="s">
        <v>26</v>
      </c>
      <c r="H842" s="1" t="s">
        <v>25</v>
      </c>
      <c r="I842" s="1">
        <v>155064</v>
      </c>
    </row>
    <row r="843" spans="1:9" x14ac:dyDescent="0.35">
      <c r="A843" s="2">
        <v>43188</v>
      </c>
      <c r="B843" s="8">
        <f t="shared" si="52"/>
        <v>3</v>
      </c>
      <c r="C843" s="8">
        <f t="shared" si="54"/>
        <v>4</v>
      </c>
      <c r="D843" s="8">
        <f t="shared" si="53"/>
        <v>29</v>
      </c>
      <c r="E843" s="9">
        <f t="shared" si="55"/>
        <v>5</v>
      </c>
      <c r="F843" s="1" t="s">
        <v>8</v>
      </c>
      <c r="G843" s="1" t="s">
        <v>27</v>
      </c>
      <c r="H843" s="1" t="s">
        <v>28</v>
      </c>
      <c r="I843" s="1">
        <v>381010</v>
      </c>
    </row>
    <row r="844" spans="1:9" x14ac:dyDescent="0.35">
      <c r="A844" s="2">
        <v>43188</v>
      </c>
      <c r="B844" s="8">
        <f t="shared" si="52"/>
        <v>3</v>
      </c>
      <c r="C844" s="8">
        <f t="shared" si="54"/>
        <v>4</v>
      </c>
      <c r="D844" s="8">
        <f t="shared" si="53"/>
        <v>29</v>
      </c>
      <c r="E844" s="9">
        <f t="shared" si="55"/>
        <v>5</v>
      </c>
      <c r="F844" s="1" t="s">
        <v>5</v>
      </c>
      <c r="G844" s="1" t="s">
        <v>27</v>
      </c>
      <c r="H844" s="1" t="s">
        <v>28</v>
      </c>
      <c r="I844" s="1">
        <v>381010</v>
      </c>
    </row>
    <row r="845" spans="1:9" x14ac:dyDescent="0.35">
      <c r="A845" s="2">
        <v>43188</v>
      </c>
      <c r="B845" s="8">
        <f t="shared" si="52"/>
        <v>3</v>
      </c>
      <c r="C845" s="8">
        <f t="shared" si="54"/>
        <v>4</v>
      </c>
      <c r="D845" s="8">
        <f t="shared" si="53"/>
        <v>29</v>
      </c>
      <c r="E845" s="9">
        <f t="shared" si="55"/>
        <v>5</v>
      </c>
      <c r="F845" s="1" t="s">
        <v>9</v>
      </c>
      <c r="G845" s="1" t="s">
        <v>27</v>
      </c>
      <c r="H845" s="1" t="s">
        <v>28</v>
      </c>
      <c r="I845" s="1">
        <v>207756</v>
      </c>
    </row>
    <row r="846" spans="1:9" x14ac:dyDescent="0.35">
      <c r="A846" s="2">
        <v>43188</v>
      </c>
      <c r="B846" s="8">
        <f t="shared" si="52"/>
        <v>3</v>
      </c>
      <c r="C846" s="8">
        <f t="shared" si="54"/>
        <v>4</v>
      </c>
      <c r="D846" s="8">
        <f t="shared" si="53"/>
        <v>29</v>
      </c>
      <c r="E846" s="9">
        <f t="shared" si="55"/>
        <v>5</v>
      </c>
      <c r="F846" s="1" t="s">
        <v>10</v>
      </c>
      <c r="G846" s="1" t="s">
        <v>27</v>
      </c>
      <c r="H846" s="1" t="s">
        <v>28</v>
      </c>
      <c r="I846" s="1">
        <v>173254</v>
      </c>
    </row>
    <row r="847" spans="1:9" x14ac:dyDescent="0.35">
      <c r="A847" s="2">
        <v>43188</v>
      </c>
      <c r="B847" s="8">
        <f t="shared" si="52"/>
        <v>3</v>
      </c>
      <c r="C847" s="8">
        <f t="shared" si="54"/>
        <v>4</v>
      </c>
      <c r="D847" s="8">
        <f t="shared" si="53"/>
        <v>29</v>
      </c>
      <c r="E847" s="9">
        <f t="shared" si="55"/>
        <v>5</v>
      </c>
      <c r="F847" s="1" t="s">
        <v>11</v>
      </c>
      <c r="G847" s="1" t="s">
        <v>27</v>
      </c>
      <c r="H847" s="1" t="s">
        <v>28</v>
      </c>
      <c r="I847" s="1">
        <v>22814</v>
      </c>
    </row>
    <row r="848" spans="1:9" x14ac:dyDescent="0.35">
      <c r="A848" s="2">
        <v>43188</v>
      </c>
      <c r="B848" s="8">
        <f t="shared" si="52"/>
        <v>3</v>
      </c>
      <c r="C848" s="8">
        <f t="shared" si="54"/>
        <v>4</v>
      </c>
      <c r="D848" s="8">
        <f t="shared" si="53"/>
        <v>29</v>
      </c>
      <c r="E848" s="9">
        <f t="shared" si="55"/>
        <v>5</v>
      </c>
      <c r="F848" s="1" t="s">
        <v>12</v>
      </c>
      <c r="G848" s="1" t="s">
        <v>27</v>
      </c>
      <c r="H848" s="1" t="s">
        <v>28</v>
      </c>
      <c r="I848" s="1">
        <v>9418</v>
      </c>
    </row>
    <row r="849" spans="1:9" x14ac:dyDescent="0.35">
      <c r="A849" s="2">
        <v>43188</v>
      </c>
      <c r="B849" s="8">
        <f t="shared" si="52"/>
        <v>3</v>
      </c>
      <c r="C849" s="8">
        <f t="shared" si="54"/>
        <v>4</v>
      </c>
      <c r="D849" s="8">
        <f t="shared" si="53"/>
        <v>29</v>
      </c>
      <c r="E849" s="9">
        <f t="shared" si="55"/>
        <v>5</v>
      </c>
      <c r="F849" s="1" t="s">
        <v>13</v>
      </c>
      <c r="G849" s="1" t="s">
        <v>27</v>
      </c>
      <c r="H849" s="1" t="s">
        <v>28</v>
      </c>
      <c r="I849" s="1">
        <v>1292</v>
      </c>
    </row>
    <row r="850" spans="1:9" x14ac:dyDescent="0.35">
      <c r="A850" s="2">
        <v>43189</v>
      </c>
      <c r="B850" s="8">
        <f t="shared" si="52"/>
        <v>3</v>
      </c>
      <c r="C850" s="8">
        <f t="shared" si="54"/>
        <v>4</v>
      </c>
      <c r="D850" s="8">
        <f t="shared" si="53"/>
        <v>30</v>
      </c>
      <c r="E850" s="9">
        <f t="shared" si="55"/>
        <v>6</v>
      </c>
      <c r="F850" s="1" t="s">
        <v>8</v>
      </c>
      <c r="G850" s="1" t="s">
        <v>14</v>
      </c>
      <c r="H850" s="1" t="s">
        <v>15</v>
      </c>
      <c r="I850" s="1">
        <v>629290</v>
      </c>
    </row>
    <row r="851" spans="1:9" x14ac:dyDescent="0.35">
      <c r="A851" s="2">
        <v>43189</v>
      </c>
      <c r="B851" s="8">
        <f t="shared" si="52"/>
        <v>3</v>
      </c>
      <c r="C851" s="8">
        <f t="shared" si="54"/>
        <v>4</v>
      </c>
      <c r="D851" s="8">
        <f t="shared" si="53"/>
        <v>30</v>
      </c>
      <c r="E851" s="9">
        <f t="shared" si="55"/>
        <v>6</v>
      </c>
      <c r="F851" s="1" t="s">
        <v>5</v>
      </c>
      <c r="G851" s="1" t="s">
        <v>14</v>
      </c>
      <c r="H851" s="1" t="s">
        <v>15</v>
      </c>
      <c r="I851" s="1">
        <v>629290</v>
      </c>
    </row>
    <row r="852" spans="1:9" x14ac:dyDescent="0.35">
      <c r="A852" s="2">
        <v>43189</v>
      </c>
      <c r="B852" s="8">
        <f t="shared" si="52"/>
        <v>3</v>
      </c>
      <c r="C852" s="8">
        <f t="shared" si="54"/>
        <v>4</v>
      </c>
      <c r="D852" s="8">
        <f t="shared" si="53"/>
        <v>30</v>
      </c>
      <c r="E852" s="9">
        <f t="shared" si="55"/>
        <v>6</v>
      </c>
      <c r="F852" s="1" t="s">
        <v>9</v>
      </c>
      <c r="G852" s="1" t="s">
        <v>14</v>
      </c>
      <c r="H852" s="1" t="s">
        <v>15</v>
      </c>
      <c r="I852" s="1">
        <v>325149</v>
      </c>
    </row>
    <row r="853" spans="1:9" x14ac:dyDescent="0.35">
      <c r="A853" s="2">
        <v>43189</v>
      </c>
      <c r="B853" s="8">
        <f t="shared" si="52"/>
        <v>3</v>
      </c>
      <c r="C853" s="8">
        <f t="shared" si="54"/>
        <v>4</v>
      </c>
      <c r="D853" s="8">
        <f t="shared" si="53"/>
        <v>30</v>
      </c>
      <c r="E853" s="9">
        <f t="shared" si="55"/>
        <v>6</v>
      </c>
      <c r="F853" s="1" t="s">
        <v>10</v>
      </c>
      <c r="G853" s="1" t="s">
        <v>14</v>
      </c>
      <c r="H853" s="1" t="s">
        <v>15</v>
      </c>
      <c r="I853" s="1">
        <v>304142</v>
      </c>
    </row>
    <row r="854" spans="1:9" x14ac:dyDescent="0.35">
      <c r="A854" s="2">
        <v>43189</v>
      </c>
      <c r="B854" s="8">
        <f t="shared" si="52"/>
        <v>3</v>
      </c>
      <c r="C854" s="8">
        <f t="shared" si="54"/>
        <v>4</v>
      </c>
      <c r="D854" s="8">
        <f t="shared" si="53"/>
        <v>30</v>
      </c>
      <c r="E854" s="9">
        <f t="shared" si="55"/>
        <v>6</v>
      </c>
      <c r="F854" s="1" t="s">
        <v>13</v>
      </c>
      <c r="G854" s="1" t="s">
        <v>14</v>
      </c>
      <c r="H854" s="1" t="s">
        <v>15</v>
      </c>
      <c r="I854" s="1">
        <v>1368</v>
      </c>
    </row>
    <row r="855" spans="1:9" x14ac:dyDescent="0.35">
      <c r="A855" s="2">
        <v>43189</v>
      </c>
      <c r="B855" s="8">
        <f t="shared" si="52"/>
        <v>3</v>
      </c>
      <c r="C855" s="8">
        <f t="shared" si="54"/>
        <v>4</v>
      </c>
      <c r="D855" s="8">
        <f t="shared" si="53"/>
        <v>30</v>
      </c>
      <c r="E855" s="9">
        <f t="shared" si="55"/>
        <v>6</v>
      </c>
      <c r="F855" s="1" t="s">
        <v>5</v>
      </c>
      <c r="G855" s="1" t="s">
        <v>17</v>
      </c>
      <c r="H855" s="1" t="s">
        <v>18</v>
      </c>
      <c r="I855" s="1">
        <v>597799</v>
      </c>
    </row>
    <row r="856" spans="1:9" x14ac:dyDescent="0.35">
      <c r="A856" s="2">
        <v>43189</v>
      </c>
      <c r="B856" s="8">
        <f t="shared" si="52"/>
        <v>3</v>
      </c>
      <c r="C856" s="8">
        <f t="shared" si="54"/>
        <v>4</v>
      </c>
      <c r="D856" s="8">
        <f t="shared" si="53"/>
        <v>30</v>
      </c>
      <c r="E856" s="9">
        <f t="shared" si="55"/>
        <v>6</v>
      </c>
      <c r="F856" s="1" t="s">
        <v>8</v>
      </c>
      <c r="G856" s="1" t="s">
        <v>17</v>
      </c>
      <c r="H856" s="1" t="s">
        <v>18</v>
      </c>
      <c r="I856" s="1">
        <v>592372</v>
      </c>
    </row>
    <row r="857" spans="1:9" x14ac:dyDescent="0.35">
      <c r="A857" s="2">
        <v>43189</v>
      </c>
      <c r="B857" s="8">
        <f t="shared" si="52"/>
        <v>3</v>
      </c>
      <c r="C857" s="8">
        <f t="shared" si="54"/>
        <v>4</v>
      </c>
      <c r="D857" s="8">
        <f t="shared" si="53"/>
        <v>30</v>
      </c>
      <c r="E857" s="9">
        <f t="shared" si="55"/>
        <v>6</v>
      </c>
      <c r="F857" s="1" t="s">
        <v>9</v>
      </c>
      <c r="G857" s="1" t="s">
        <v>17</v>
      </c>
      <c r="H857" s="1" t="s">
        <v>18</v>
      </c>
      <c r="I857" s="1">
        <v>377779</v>
      </c>
    </row>
    <row r="858" spans="1:9" x14ac:dyDescent="0.35">
      <c r="A858" s="2">
        <v>43189</v>
      </c>
      <c r="B858" s="8">
        <f t="shared" si="52"/>
        <v>3</v>
      </c>
      <c r="C858" s="8">
        <f t="shared" si="54"/>
        <v>4</v>
      </c>
      <c r="D858" s="8">
        <f t="shared" si="53"/>
        <v>30</v>
      </c>
      <c r="E858" s="9">
        <f t="shared" si="55"/>
        <v>6</v>
      </c>
      <c r="F858" s="1" t="s">
        <v>10</v>
      </c>
      <c r="G858" s="1" t="s">
        <v>17</v>
      </c>
      <c r="H858" s="1" t="s">
        <v>18</v>
      </c>
      <c r="I858" s="1">
        <v>220021</v>
      </c>
    </row>
    <row r="859" spans="1:9" x14ac:dyDescent="0.35">
      <c r="A859" s="2">
        <v>43189</v>
      </c>
      <c r="B859" s="8">
        <f t="shared" si="52"/>
        <v>3</v>
      </c>
      <c r="C859" s="8">
        <f t="shared" si="54"/>
        <v>4</v>
      </c>
      <c r="D859" s="8">
        <f t="shared" si="53"/>
        <v>30</v>
      </c>
      <c r="E859" s="9">
        <f t="shared" si="55"/>
        <v>6</v>
      </c>
      <c r="F859" s="1" t="s">
        <v>13</v>
      </c>
      <c r="G859" s="1" t="s">
        <v>17</v>
      </c>
      <c r="H859" s="1" t="s">
        <v>18</v>
      </c>
      <c r="I859" s="1">
        <v>2058</v>
      </c>
    </row>
    <row r="860" spans="1:9" x14ac:dyDescent="0.35">
      <c r="A860" s="2">
        <v>43189</v>
      </c>
      <c r="B860" s="8">
        <f t="shared" si="52"/>
        <v>3</v>
      </c>
      <c r="C860" s="8">
        <f t="shared" si="54"/>
        <v>4</v>
      </c>
      <c r="D860" s="8">
        <f t="shared" si="53"/>
        <v>30</v>
      </c>
      <c r="E860" s="9">
        <f t="shared" si="55"/>
        <v>6</v>
      </c>
      <c r="F860" s="1" t="s">
        <v>8</v>
      </c>
      <c r="G860" s="1" t="s">
        <v>23</v>
      </c>
      <c r="H860" s="1" t="s">
        <v>18</v>
      </c>
      <c r="I860" s="1">
        <v>397619</v>
      </c>
    </row>
    <row r="861" spans="1:9" x14ac:dyDescent="0.35">
      <c r="A861" s="2">
        <v>43189</v>
      </c>
      <c r="B861" s="8">
        <f t="shared" si="52"/>
        <v>3</v>
      </c>
      <c r="C861" s="8">
        <f t="shared" si="54"/>
        <v>4</v>
      </c>
      <c r="D861" s="8">
        <f t="shared" si="53"/>
        <v>30</v>
      </c>
      <c r="E861" s="9">
        <f t="shared" si="55"/>
        <v>6</v>
      </c>
      <c r="F861" s="1" t="s">
        <v>5</v>
      </c>
      <c r="G861" s="1" t="s">
        <v>23</v>
      </c>
      <c r="H861" s="1" t="s">
        <v>18</v>
      </c>
      <c r="I861" s="1">
        <v>397619</v>
      </c>
    </row>
    <row r="862" spans="1:9" x14ac:dyDescent="0.35">
      <c r="A862" s="2">
        <v>43189</v>
      </c>
      <c r="B862" s="8">
        <f t="shared" si="52"/>
        <v>3</v>
      </c>
      <c r="C862" s="8">
        <f t="shared" si="54"/>
        <v>4</v>
      </c>
      <c r="D862" s="8">
        <f t="shared" si="53"/>
        <v>30</v>
      </c>
      <c r="E862" s="9">
        <f t="shared" si="55"/>
        <v>6</v>
      </c>
      <c r="F862" s="1" t="s">
        <v>10</v>
      </c>
      <c r="G862" s="1" t="s">
        <v>23</v>
      </c>
      <c r="H862" s="1" t="s">
        <v>18</v>
      </c>
      <c r="I862" s="1">
        <v>232695</v>
      </c>
    </row>
    <row r="863" spans="1:9" x14ac:dyDescent="0.35">
      <c r="A863" s="2">
        <v>43189</v>
      </c>
      <c r="B863" s="8">
        <f t="shared" si="52"/>
        <v>3</v>
      </c>
      <c r="C863" s="8">
        <f t="shared" si="54"/>
        <v>4</v>
      </c>
      <c r="D863" s="8">
        <f t="shared" si="53"/>
        <v>30</v>
      </c>
      <c r="E863" s="9">
        <f t="shared" si="55"/>
        <v>6</v>
      </c>
      <c r="F863" s="1" t="s">
        <v>9</v>
      </c>
      <c r="G863" s="1" t="s">
        <v>23</v>
      </c>
      <c r="H863" s="1" t="s">
        <v>18</v>
      </c>
      <c r="I863" s="1">
        <v>164924</v>
      </c>
    </row>
    <row r="864" spans="1:9" x14ac:dyDescent="0.35">
      <c r="A864" s="2">
        <v>43189</v>
      </c>
      <c r="B864" s="8">
        <f t="shared" si="52"/>
        <v>3</v>
      </c>
      <c r="C864" s="8">
        <f t="shared" si="54"/>
        <v>4</v>
      </c>
      <c r="D864" s="8">
        <f t="shared" si="53"/>
        <v>30</v>
      </c>
      <c r="E864" s="9">
        <f t="shared" si="55"/>
        <v>6</v>
      </c>
      <c r="F864" s="1" t="s">
        <v>13</v>
      </c>
      <c r="G864" s="1" t="s">
        <v>23</v>
      </c>
      <c r="H864" s="1" t="s">
        <v>18</v>
      </c>
      <c r="I864" s="1">
        <v>1049</v>
      </c>
    </row>
    <row r="865" spans="1:9" x14ac:dyDescent="0.35">
      <c r="A865" s="2">
        <v>43189</v>
      </c>
      <c r="B865" s="8">
        <f t="shared" si="52"/>
        <v>3</v>
      </c>
      <c r="C865" s="8">
        <f t="shared" si="54"/>
        <v>4</v>
      </c>
      <c r="D865" s="8">
        <f t="shared" si="53"/>
        <v>30</v>
      </c>
      <c r="E865" s="9">
        <f t="shared" si="55"/>
        <v>6</v>
      </c>
      <c r="F865" s="1" t="s">
        <v>22</v>
      </c>
      <c r="G865" s="1" t="s">
        <v>23</v>
      </c>
      <c r="H865" s="1" t="s">
        <v>18</v>
      </c>
      <c r="I865" s="1">
        <v>0</v>
      </c>
    </row>
    <row r="866" spans="1:9" x14ac:dyDescent="0.35">
      <c r="A866" s="2">
        <v>43189</v>
      </c>
      <c r="B866" s="8">
        <f t="shared" si="52"/>
        <v>3</v>
      </c>
      <c r="C866" s="8">
        <f t="shared" si="54"/>
        <v>4</v>
      </c>
      <c r="D866" s="8">
        <f t="shared" si="53"/>
        <v>30</v>
      </c>
      <c r="E866" s="9">
        <f t="shared" si="55"/>
        <v>6</v>
      </c>
      <c r="F866" s="1" t="s">
        <v>5</v>
      </c>
      <c r="G866" s="1" t="s">
        <v>24</v>
      </c>
      <c r="H866" s="1" t="s">
        <v>25</v>
      </c>
      <c r="I866" s="1">
        <v>597326</v>
      </c>
    </row>
    <row r="867" spans="1:9" x14ac:dyDescent="0.35">
      <c r="A867" s="2">
        <v>43189</v>
      </c>
      <c r="B867" s="8">
        <f t="shared" si="52"/>
        <v>3</v>
      </c>
      <c r="C867" s="8">
        <f t="shared" si="54"/>
        <v>4</v>
      </c>
      <c r="D867" s="8">
        <f t="shared" si="53"/>
        <v>30</v>
      </c>
      <c r="E867" s="9">
        <f t="shared" si="55"/>
        <v>6</v>
      </c>
      <c r="F867" s="1" t="s">
        <v>8</v>
      </c>
      <c r="G867" s="1" t="s">
        <v>24</v>
      </c>
      <c r="H867" s="1" t="s">
        <v>25</v>
      </c>
      <c r="I867" s="1">
        <v>596848</v>
      </c>
    </row>
    <row r="868" spans="1:9" x14ac:dyDescent="0.35">
      <c r="A868" s="2">
        <v>43189</v>
      </c>
      <c r="B868" s="8">
        <f t="shared" si="52"/>
        <v>3</v>
      </c>
      <c r="C868" s="8">
        <f t="shared" si="54"/>
        <v>4</v>
      </c>
      <c r="D868" s="8">
        <f t="shared" si="53"/>
        <v>30</v>
      </c>
      <c r="E868" s="9">
        <f t="shared" si="55"/>
        <v>6</v>
      </c>
      <c r="F868" s="1" t="s">
        <v>9</v>
      </c>
      <c r="G868" s="1" t="s">
        <v>24</v>
      </c>
      <c r="H868" s="1" t="s">
        <v>25</v>
      </c>
      <c r="I868" s="1">
        <v>444299</v>
      </c>
    </row>
    <row r="869" spans="1:9" x14ac:dyDescent="0.35">
      <c r="A869" s="2">
        <v>43189</v>
      </c>
      <c r="B869" s="8">
        <f t="shared" si="52"/>
        <v>3</v>
      </c>
      <c r="C869" s="8">
        <f t="shared" si="54"/>
        <v>4</v>
      </c>
      <c r="D869" s="8">
        <f t="shared" si="53"/>
        <v>30</v>
      </c>
      <c r="E869" s="9">
        <f t="shared" si="55"/>
        <v>6</v>
      </c>
      <c r="F869" s="1" t="s">
        <v>10</v>
      </c>
      <c r="G869" s="1" t="s">
        <v>24</v>
      </c>
      <c r="H869" s="1" t="s">
        <v>25</v>
      </c>
      <c r="I869" s="1">
        <v>153027</v>
      </c>
    </row>
    <row r="870" spans="1:9" x14ac:dyDescent="0.35">
      <c r="A870" s="2">
        <v>43189</v>
      </c>
      <c r="B870" s="8">
        <f t="shared" si="52"/>
        <v>3</v>
      </c>
      <c r="C870" s="8">
        <f t="shared" si="54"/>
        <v>4</v>
      </c>
      <c r="D870" s="8">
        <f t="shared" si="53"/>
        <v>30</v>
      </c>
      <c r="E870" s="9">
        <f t="shared" si="55"/>
        <v>6</v>
      </c>
      <c r="F870" s="1" t="s">
        <v>5</v>
      </c>
      <c r="G870" s="1" t="s">
        <v>26</v>
      </c>
      <c r="H870" s="1" t="s">
        <v>25</v>
      </c>
      <c r="I870" s="1">
        <v>566434</v>
      </c>
    </row>
    <row r="871" spans="1:9" x14ac:dyDescent="0.35">
      <c r="A871" s="2">
        <v>43189</v>
      </c>
      <c r="B871" s="8">
        <f t="shared" si="52"/>
        <v>3</v>
      </c>
      <c r="C871" s="8">
        <f t="shared" si="54"/>
        <v>4</v>
      </c>
      <c r="D871" s="8">
        <f t="shared" si="53"/>
        <v>30</v>
      </c>
      <c r="E871" s="9">
        <f t="shared" si="55"/>
        <v>6</v>
      </c>
      <c r="F871" s="1" t="s">
        <v>8</v>
      </c>
      <c r="G871" s="1" t="s">
        <v>26</v>
      </c>
      <c r="H871" s="1" t="s">
        <v>25</v>
      </c>
      <c r="I871" s="1">
        <v>552817</v>
      </c>
    </row>
    <row r="872" spans="1:9" x14ac:dyDescent="0.35">
      <c r="A872" s="2">
        <v>43189</v>
      </c>
      <c r="B872" s="8">
        <f t="shared" si="52"/>
        <v>3</v>
      </c>
      <c r="C872" s="8">
        <f t="shared" si="54"/>
        <v>4</v>
      </c>
      <c r="D872" s="8">
        <f t="shared" si="53"/>
        <v>30</v>
      </c>
      <c r="E872" s="9">
        <f t="shared" si="55"/>
        <v>6</v>
      </c>
      <c r="F872" s="1" t="s">
        <v>10</v>
      </c>
      <c r="G872" s="1" t="s">
        <v>26</v>
      </c>
      <c r="H872" s="1" t="s">
        <v>25</v>
      </c>
      <c r="I872" s="1">
        <v>356814</v>
      </c>
    </row>
    <row r="873" spans="1:9" x14ac:dyDescent="0.35">
      <c r="A873" s="2">
        <v>43189</v>
      </c>
      <c r="B873" s="8">
        <f t="shared" si="52"/>
        <v>3</v>
      </c>
      <c r="C873" s="8">
        <f t="shared" si="54"/>
        <v>4</v>
      </c>
      <c r="D873" s="8">
        <f t="shared" si="53"/>
        <v>30</v>
      </c>
      <c r="E873" s="9">
        <f t="shared" si="55"/>
        <v>6</v>
      </c>
      <c r="F873" s="1" t="s">
        <v>9</v>
      </c>
      <c r="G873" s="1" t="s">
        <v>26</v>
      </c>
      <c r="H873" s="1" t="s">
        <v>25</v>
      </c>
      <c r="I873" s="1">
        <v>209620</v>
      </c>
    </row>
    <row r="874" spans="1:9" x14ac:dyDescent="0.35">
      <c r="A874" s="2">
        <v>43189</v>
      </c>
      <c r="B874" s="8">
        <f t="shared" si="52"/>
        <v>3</v>
      </c>
      <c r="C874" s="8">
        <f t="shared" si="54"/>
        <v>4</v>
      </c>
      <c r="D874" s="8">
        <f t="shared" si="53"/>
        <v>30</v>
      </c>
      <c r="E874" s="9">
        <f t="shared" si="55"/>
        <v>6</v>
      </c>
      <c r="F874" s="1" t="s">
        <v>5</v>
      </c>
      <c r="G874" s="1" t="s">
        <v>27</v>
      </c>
      <c r="H874" s="1" t="s">
        <v>28</v>
      </c>
      <c r="I874" s="1">
        <v>410023</v>
      </c>
    </row>
    <row r="875" spans="1:9" x14ac:dyDescent="0.35">
      <c r="A875" s="2">
        <v>43189</v>
      </c>
      <c r="B875" s="8">
        <f t="shared" si="52"/>
        <v>3</v>
      </c>
      <c r="C875" s="8">
        <f t="shared" si="54"/>
        <v>4</v>
      </c>
      <c r="D875" s="8">
        <f t="shared" si="53"/>
        <v>30</v>
      </c>
      <c r="E875" s="9">
        <f t="shared" si="55"/>
        <v>6</v>
      </c>
      <c r="F875" s="1" t="s">
        <v>8</v>
      </c>
      <c r="G875" s="1" t="s">
        <v>27</v>
      </c>
      <c r="H875" s="1" t="s">
        <v>28</v>
      </c>
      <c r="I875" s="1">
        <v>403192</v>
      </c>
    </row>
    <row r="876" spans="1:9" x14ac:dyDescent="0.35">
      <c r="A876" s="2">
        <v>43189</v>
      </c>
      <c r="B876" s="8">
        <f t="shared" si="52"/>
        <v>3</v>
      </c>
      <c r="C876" s="8">
        <f t="shared" si="54"/>
        <v>4</v>
      </c>
      <c r="D876" s="8">
        <f t="shared" si="53"/>
        <v>30</v>
      </c>
      <c r="E876" s="9">
        <f t="shared" si="55"/>
        <v>6</v>
      </c>
      <c r="F876" s="1" t="s">
        <v>9</v>
      </c>
      <c r="G876" s="1" t="s">
        <v>27</v>
      </c>
      <c r="H876" s="1" t="s">
        <v>28</v>
      </c>
      <c r="I876" s="1">
        <v>237594</v>
      </c>
    </row>
    <row r="877" spans="1:9" x14ac:dyDescent="0.35">
      <c r="A877" s="2">
        <v>43189</v>
      </c>
      <c r="B877" s="8">
        <f t="shared" si="52"/>
        <v>3</v>
      </c>
      <c r="C877" s="8">
        <f t="shared" si="54"/>
        <v>4</v>
      </c>
      <c r="D877" s="8">
        <f t="shared" si="53"/>
        <v>30</v>
      </c>
      <c r="E877" s="9">
        <f t="shared" si="55"/>
        <v>6</v>
      </c>
      <c r="F877" s="1" t="s">
        <v>10</v>
      </c>
      <c r="G877" s="1" t="s">
        <v>27</v>
      </c>
      <c r="H877" s="1" t="s">
        <v>28</v>
      </c>
      <c r="I877" s="1">
        <v>172430</v>
      </c>
    </row>
    <row r="878" spans="1:9" x14ac:dyDescent="0.35">
      <c r="A878" s="2">
        <v>43189</v>
      </c>
      <c r="B878" s="8">
        <f t="shared" si="52"/>
        <v>3</v>
      </c>
      <c r="C878" s="8">
        <f t="shared" si="54"/>
        <v>4</v>
      </c>
      <c r="D878" s="8">
        <f t="shared" si="53"/>
        <v>30</v>
      </c>
      <c r="E878" s="9">
        <f t="shared" si="55"/>
        <v>6</v>
      </c>
      <c r="F878" s="1" t="s">
        <v>11</v>
      </c>
      <c r="G878" s="1" t="s">
        <v>27</v>
      </c>
      <c r="H878" s="1" t="s">
        <v>28</v>
      </c>
      <c r="I878" s="1">
        <v>26153</v>
      </c>
    </row>
    <row r="879" spans="1:9" x14ac:dyDescent="0.35">
      <c r="A879" s="2">
        <v>43189</v>
      </c>
      <c r="B879" s="8">
        <f t="shared" si="52"/>
        <v>3</v>
      </c>
      <c r="C879" s="8">
        <f t="shared" si="54"/>
        <v>4</v>
      </c>
      <c r="D879" s="8">
        <f t="shared" si="53"/>
        <v>30</v>
      </c>
      <c r="E879" s="9">
        <f t="shared" si="55"/>
        <v>6</v>
      </c>
      <c r="F879" s="1" t="s">
        <v>12</v>
      </c>
      <c r="G879" s="1" t="s">
        <v>27</v>
      </c>
      <c r="H879" s="1" t="s">
        <v>28</v>
      </c>
      <c r="I879" s="1">
        <v>8757</v>
      </c>
    </row>
    <row r="880" spans="1:9" x14ac:dyDescent="0.35">
      <c r="A880" s="2">
        <v>43189</v>
      </c>
      <c r="B880" s="8">
        <f t="shared" si="52"/>
        <v>3</v>
      </c>
      <c r="C880" s="8">
        <f t="shared" si="54"/>
        <v>4</v>
      </c>
      <c r="D880" s="8">
        <f t="shared" si="53"/>
        <v>30</v>
      </c>
      <c r="E880" s="9">
        <f t="shared" si="55"/>
        <v>6</v>
      </c>
      <c r="F880" s="1" t="s">
        <v>13</v>
      </c>
      <c r="G880" s="1" t="s">
        <v>27</v>
      </c>
      <c r="H880" s="1" t="s">
        <v>28</v>
      </c>
      <c r="I880" s="1">
        <v>1340</v>
      </c>
    </row>
    <row r="881" spans="1:9" x14ac:dyDescent="0.35">
      <c r="A881" s="2">
        <v>43190</v>
      </c>
      <c r="B881" s="8">
        <f t="shared" si="52"/>
        <v>3</v>
      </c>
      <c r="C881" s="8">
        <f t="shared" si="54"/>
        <v>4</v>
      </c>
      <c r="D881" s="8">
        <f t="shared" si="53"/>
        <v>31</v>
      </c>
      <c r="E881" s="9">
        <f t="shared" si="55"/>
        <v>7</v>
      </c>
      <c r="F881" s="1" t="s">
        <v>5</v>
      </c>
      <c r="G881" s="1" t="s">
        <v>14</v>
      </c>
      <c r="H881" s="1" t="s">
        <v>15</v>
      </c>
      <c r="I881" s="1">
        <v>651487</v>
      </c>
    </row>
    <row r="882" spans="1:9" x14ac:dyDescent="0.35">
      <c r="A882" s="2">
        <v>43190</v>
      </c>
      <c r="B882" s="8">
        <f t="shared" si="52"/>
        <v>3</v>
      </c>
      <c r="C882" s="8">
        <f t="shared" si="54"/>
        <v>4</v>
      </c>
      <c r="D882" s="8">
        <f t="shared" si="53"/>
        <v>31</v>
      </c>
      <c r="E882" s="9">
        <f t="shared" si="55"/>
        <v>7</v>
      </c>
      <c r="F882" s="1" t="s">
        <v>8</v>
      </c>
      <c r="G882" s="1" t="s">
        <v>14</v>
      </c>
      <c r="H882" s="1" t="s">
        <v>15</v>
      </c>
      <c r="I882" s="1">
        <v>639351</v>
      </c>
    </row>
    <row r="883" spans="1:9" x14ac:dyDescent="0.35">
      <c r="A883" s="2">
        <v>43190</v>
      </c>
      <c r="B883" s="8">
        <f t="shared" si="52"/>
        <v>3</v>
      </c>
      <c r="C883" s="8">
        <f t="shared" si="54"/>
        <v>4</v>
      </c>
      <c r="D883" s="8">
        <f t="shared" si="53"/>
        <v>31</v>
      </c>
      <c r="E883" s="9">
        <f t="shared" si="55"/>
        <v>7</v>
      </c>
      <c r="F883" s="1" t="s">
        <v>10</v>
      </c>
      <c r="G883" s="1" t="s">
        <v>14</v>
      </c>
      <c r="H883" s="1" t="s">
        <v>15</v>
      </c>
      <c r="I883" s="1">
        <v>328707</v>
      </c>
    </row>
    <row r="884" spans="1:9" x14ac:dyDescent="0.35">
      <c r="A884" s="2">
        <v>43190</v>
      </c>
      <c r="B884" s="8">
        <f t="shared" si="52"/>
        <v>3</v>
      </c>
      <c r="C884" s="8">
        <f t="shared" si="54"/>
        <v>4</v>
      </c>
      <c r="D884" s="8">
        <f t="shared" si="53"/>
        <v>31</v>
      </c>
      <c r="E884" s="9">
        <f t="shared" si="55"/>
        <v>7</v>
      </c>
      <c r="F884" s="1" t="s">
        <v>9</v>
      </c>
      <c r="G884" s="1" t="s">
        <v>14</v>
      </c>
      <c r="H884" s="1" t="s">
        <v>15</v>
      </c>
      <c r="I884" s="1">
        <v>322780</v>
      </c>
    </row>
    <row r="885" spans="1:9" x14ac:dyDescent="0.35">
      <c r="A885" s="2">
        <v>43190</v>
      </c>
      <c r="B885" s="8">
        <f t="shared" si="52"/>
        <v>3</v>
      </c>
      <c r="C885" s="8">
        <f t="shared" si="54"/>
        <v>4</v>
      </c>
      <c r="D885" s="8">
        <f t="shared" si="53"/>
        <v>31</v>
      </c>
      <c r="E885" s="9">
        <f t="shared" si="55"/>
        <v>7</v>
      </c>
      <c r="F885" s="1" t="s">
        <v>13</v>
      </c>
      <c r="G885" s="1" t="s">
        <v>14</v>
      </c>
      <c r="H885" s="1" t="s">
        <v>15</v>
      </c>
      <c r="I885" s="1">
        <v>1240</v>
      </c>
    </row>
    <row r="886" spans="1:9" x14ac:dyDescent="0.35">
      <c r="A886" s="2">
        <v>43190</v>
      </c>
      <c r="B886" s="8">
        <f t="shared" si="52"/>
        <v>3</v>
      </c>
      <c r="C886" s="8">
        <f t="shared" si="54"/>
        <v>4</v>
      </c>
      <c r="D886" s="8">
        <f t="shared" si="53"/>
        <v>31</v>
      </c>
      <c r="E886" s="9">
        <f t="shared" si="55"/>
        <v>7</v>
      </c>
      <c r="F886" s="1" t="s">
        <v>8</v>
      </c>
      <c r="G886" s="1" t="s">
        <v>17</v>
      </c>
      <c r="H886" s="1" t="s">
        <v>18</v>
      </c>
      <c r="I886" s="1">
        <v>593639</v>
      </c>
    </row>
    <row r="887" spans="1:9" x14ac:dyDescent="0.35">
      <c r="A887" s="2">
        <v>43190</v>
      </c>
      <c r="B887" s="8">
        <f t="shared" si="52"/>
        <v>3</v>
      </c>
      <c r="C887" s="8">
        <f t="shared" si="54"/>
        <v>4</v>
      </c>
      <c r="D887" s="8">
        <f t="shared" si="53"/>
        <v>31</v>
      </c>
      <c r="E887" s="9">
        <f t="shared" si="55"/>
        <v>7</v>
      </c>
      <c r="F887" s="1" t="s">
        <v>5</v>
      </c>
      <c r="G887" s="1" t="s">
        <v>17</v>
      </c>
      <c r="H887" s="1" t="s">
        <v>18</v>
      </c>
      <c r="I887" s="1">
        <v>593639</v>
      </c>
    </row>
    <row r="888" spans="1:9" x14ac:dyDescent="0.35">
      <c r="A888" s="2">
        <v>43190</v>
      </c>
      <c r="B888" s="8">
        <f t="shared" si="52"/>
        <v>3</v>
      </c>
      <c r="C888" s="8">
        <f t="shared" si="54"/>
        <v>4</v>
      </c>
      <c r="D888" s="8">
        <f t="shared" si="53"/>
        <v>31</v>
      </c>
      <c r="E888" s="9">
        <f t="shared" si="55"/>
        <v>7</v>
      </c>
      <c r="F888" s="1" t="s">
        <v>9</v>
      </c>
      <c r="G888" s="1" t="s">
        <v>17</v>
      </c>
      <c r="H888" s="1" t="s">
        <v>18</v>
      </c>
      <c r="I888" s="1">
        <v>349747</v>
      </c>
    </row>
    <row r="889" spans="1:9" x14ac:dyDescent="0.35">
      <c r="A889" s="2">
        <v>43190</v>
      </c>
      <c r="B889" s="8">
        <f t="shared" si="52"/>
        <v>3</v>
      </c>
      <c r="C889" s="8">
        <f t="shared" si="54"/>
        <v>4</v>
      </c>
      <c r="D889" s="8">
        <f t="shared" si="53"/>
        <v>31</v>
      </c>
      <c r="E889" s="9">
        <f t="shared" si="55"/>
        <v>7</v>
      </c>
      <c r="F889" s="1" t="s">
        <v>10</v>
      </c>
      <c r="G889" s="1" t="s">
        <v>17</v>
      </c>
      <c r="H889" s="1" t="s">
        <v>18</v>
      </c>
      <c r="I889" s="1">
        <v>243892</v>
      </c>
    </row>
    <row r="890" spans="1:9" x14ac:dyDescent="0.35">
      <c r="A890" s="2">
        <v>43190</v>
      </c>
      <c r="B890" s="8">
        <f t="shared" si="52"/>
        <v>3</v>
      </c>
      <c r="C890" s="8">
        <f t="shared" si="54"/>
        <v>4</v>
      </c>
      <c r="D890" s="8">
        <f t="shared" si="53"/>
        <v>31</v>
      </c>
      <c r="E890" s="9">
        <f t="shared" si="55"/>
        <v>7</v>
      </c>
      <c r="F890" s="1" t="s">
        <v>13</v>
      </c>
      <c r="G890" s="1" t="s">
        <v>17</v>
      </c>
      <c r="H890" s="1" t="s">
        <v>18</v>
      </c>
      <c r="I890" s="1">
        <v>1840</v>
      </c>
    </row>
    <row r="891" spans="1:9" x14ac:dyDescent="0.35">
      <c r="A891" s="2">
        <v>43190</v>
      </c>
      <c r="B891" s="8">
        <f t="shared" si="52"/>
        <v>3</v>
      </c>
      <c r="C891" s="8">
        <f t="shared" si="54"/>
        <v>4</v>
      </c>
      <c r="D891" s="8">
        <f t="shared" si="53"/>
        <v>31</v>
      </c>
      <c r="E891" s="9">
        <f t="shared" si="55"/>
        <v>7</v>
      </c>
      <c r="F891" s="1" t="s">
        <v>5</v>
      </c>
      <c r="G891" s="1" t="s">
        <v>23</v>
      </c>
      <c r="H891" s="1" t="s">
        <v>18</v>
      </c>
      <c r="I891" s="1">
        <v>398616</v>
      </c>
    </row>
    <row r="892" spans="1:9" x14ac:dyDescent="0.35">
      <c r="A892" s="2">
        <v>43190</v>
      </c>
      <c r="B892" s="8">
        <f t="shared" si="52"/>
        <v>3</v>
      </c>
      <c r="C892" s="8">
        <f t="shared" si="54"/>
        <v>4</v>
      </c>
      <c r="D892" s="8">
        <f t="shared" si="53"/>
        <v>31</v>
      </c>
      <c r="E892" s="9">
        <f t="shared" si="55"/>
        <v>7</v>
      </c>
      <c r="F892" s="1" t="s">
        <v>8</v>
      </c>
      <c r="G892" s="1" t="s">
        <v>23</v>
      </c>
      <c r="H892" s="1" t="s">
        <v>18</v>
      </c>
      <c r="I892" s="1">
        <v>397372</v>
      </c>
    </row>
    <row r="893" spans="1:9" x14ac:dyDescent="0.35">
      <c r="A893" s="2">
        <v>43190</v>
      </c>
      <c r="B893" s="8">
        <f t="shared" si="52"/>
        <v>3</v>
      </c>
      <c r="C893" s="8">
        <f t="shared" si="54"/>
        <v>4</v>
      </c>
      <c r="D893" s="8">
        <f t="shared" si="53"/>
        <v>31</v>
      </c>
      <c r="E893" s="9">
        <f t="shared" si="55"/>
        <v>7</v>
      </c>
      <c r="F893" s="1" t="s">
        <v>10</v>
      </c>
      <c r="G893" s="1" t="s">
        <v>23</v>
      </c>
      <c r="H893" s="1" t="s">
        <v>18</v>
      </c>
      <c r="I893" s="1">
        <v>206791</v>
      </c>
    </row>
    <row r="894" spans="1:9" x14ac:dyDescent="0.35">
      <c r="A894" s="2">
        <v>43190</v>
      </c>
      <c r="B894" s="8">
        <f t="shared" si="52"/>
        <v>3</v>
      </c>
      <c r="C894" s="8">
        <f t="shared" si="54"/>
        <v>4</v>
      </c>
      <c r="D894" s="8">
        <f t="shared" si="53"/>
        <v>31</v>
      </c>
      <c r="E894" s="9">
        <f t="shared" si="55"/>
        <v>7</v>
      </c>
      <c r="F894" s="1" t="s">
        <v>9</v>
      </c>
      <c r="G894" s="1" t="s">
        <v>23</v>
      </c>
      <c r="H894" s="1" t="s">
        <v>18</v>
      </c>
      <c r="I894" s="1">
        <v>191825</v>
      </c>
    </row>
    <row r="895" spans="1:9" x14ac:dyDescent="0.35">
      <c r="A895" s="2">
        <v>43190</v>
      </c>
      <c r="B895" s="8">
        <f t="shared" si="52"/>
        <v>3</v>
      </c>
      <c r="C895" s="8">
        <f t="shared" si="54"/>
        <v>4</v>
      </c>
      <c r="D895" s="8">
        <f t="shared" si="53"/>
        <v>31</v>
      </c>
      <c r="E895" s="9">
        <f t="shared" si="55"/>
        <v>7</v>
      </c>
      <c r="F895" s="1" t="s">
        <v>13</v>
      </c>
      <c r="G895" s="1" t="s">
        <v>23</v>
      </c>
      <c r="H895" s="1" t="s">
        <v>18</v>
      </c>
      <c r="I895" s="1">
        <v>926</v>
      </c>
    </row>
    <row r="896" spans="1:9" x14ac:dyDescent="0.35">
      <c r="A896" s="2">
        <v>43190</v>
      </c>
      <c r="B896" s="8">
        <f t="shared" si="52"/>
        <v>3</v>
      </c>
      <c r="C896" s="8">
        <f t="shared" si="54"/>
        <v>4</v>
      </c>
      <c r="D896" s="8">
        <f t="shared" si="53"/>
        <v>31</v>
      </c>
      <c r="E896" s="9">
        <f t="shared" si="55"/>
        <v>7</v>
      </c>
      <c r="F896" s="1" t="s">
        <v>22</v>
      </c>
      <c r="G896" s="1" t="s">
        <v>23</v>
      </c>
      <c r="H896" s="1" t="s">
        <v>18</v>
      </c>
      <c r="I896" s="1">
        <v>0</v>
      </c>
    </row>
    <row r="897" spans="1:9" x14ac:dyDescent="0.35">
      <c r="A897" s="2">
        <v>43190</v>
      </c>
      <c r="B897" s="8">
        <f t="shared" si="52"/>
        <v>3</v>
      </c>
      <c r="C897" s="8">
        <f t="shared" si="54"/>
        <v>4</v>
      </c>
      <c r="D897" s="8">
        <f t="shared" si="53"/>
        <v>31</v>
      </c>
      <c r="E897" s="9">
        <f t="shared" si="55"/>
        <v>7</v>
      </c>
      <c r="F897" s="1" t="s">
        <v>5</v>
      </c>
      <c r="G897" s="1" t="s">
        <v>24</v>
      </c>
      <c r="H897" s="1" t="s">
        <v>25</v>
      </c>
      <c r="I897" s="1">
        <v>698501</v>
      </c>
    </row>
    <row r="898" spans="1:9" x14ac:dyDescent="0.35">
      <c r="A898" s="2">
        <v>43190</v>
      </c>
      <c r="B898" s="8">
        <f t="shared" ref="B898:B961" si="56">MONTH(A898)</f>
        <v>3</v>
      </c>
      <c r="C898" s="8">
        <f t="shared" si="54"/>
        <v>4</v>
      </c>
      <c r="D898" s="8">
        <f t="shared" ref="D898:D961" si="57">DAY(A898)</f>
        <v>31</v>
      </c>
      <c r="E898" s="9">
        <f t="shared" si="55"/>
        <v>7</v>
      </c>
      <c r="F898" s="1" t="s">
        <v>8</v>
      </c>
      <c r="G898" s="1" t="s">
        <v>24</v>
      </c>
      <c r="H898" s="1" t="s">
        <v>25</v>
      </c>
      <c r="I898" s="1">
        <v>692597</v>
      </c>
    </row>
    <row r="899" spans="1:9" x14ac:dyDescent="0.35">
      <c r="A899" s="2">
        <v>43190</v>
      </c>
      <c r="B899" s="8">
        <f t="shared" si="56"/>
        <v>3</v>
      </c>
      <c r="C899" s="8">
        <f t="shared" ref="C899:C962" si="58">IF(D899&lt;=7,1,IF(D899&lt;=14,2,IF(D899&lt;=21,3,IF(D899&lt;=31,4,0))))</f>
        <v>4</v>
      </c>
      <c r="D899" s="8">
        <f t="shared" si="57"/>
        <v>31</v>
      </c>
      <c r="E899" s="9">
        <f t="shared" ref="E899:E962" si="59">WEEKDAY(A899)</f>
        <v>7</v>
      </c>
      <c r="F899" s="1" t="s">
        <v>9</v>
      </c>
      <c r="G899" s="1" t="s">
        <v>24</v>
      </c>
      <c r="H899" s="1" t="s">
        <v>25</v>
      </c>
      <c r="I899" s="1">
        <v>445823</v>
      </c>
    </row>
    <row r="900" spans="1:9" x14ac:dyDescent="0.35">
      <c r="A900" s="2">
        <v>43190</v>
      </c>
      <c r="B900" s="8">
        <f t="shared" si="56"/>
        <v>3</v>
      </c>
      <c r="C900" s="8">
        <f t="shared" si="58"/>
        <v>4</v>
      </c>
      <c r="D900" s="8">
        <f t="shared" si="57"/>
        <v>31</v>
      </c>
      <c r="E900" s="9">
        <f t="shared" si="59"/>
        <v>7</v>
      </c>
      <c r="F900" s="1" t="s">
        <v>10</v>
      </c>
      <c r="G900" s="1" t="s">
        <v>24</v>
      </c>
      <c r="H900" s="1" t="s">
        <v>25</v>
      </c>
      <c r="I900" s="1">
        <v>252678</v>
      </c>
    </row>
    <row r="901" spans="1:9" x14ac:dyDescent="0.35">
      <c r="A901" s="2">
        <v>43190</v>
      </c>
      <c r="B901" s="8">
        <f t="shared" si="56"/>
        <v>3</v>
      </c>
      <c r="C901" s="8">
        <f t="shared" si="58"/>
        <v>4</v>
      </c>
      <c r="D901" s="8">
        <f t="shared" si="57"/>
        <v>31</v>
      </c>
      <c r="E901" s="9">
        <f t="shared" si="59"/>
        <v>7</v>
      </c>
      <c r="F901" s="1" t="s">
        <v>8</v>
      </c>
      <c r="G901" s="1" t="s">
        <v>26</v>
      </c>
      <c r="H901" s="1" t="s">
        <v>25</v>
      </c>
      <c r="I901" s="1">
        <v>551682</v>
      </c>
    </row>
    <row r="902" spans="1:9" x14ac:dyDescent="0.35">
      <c r="A902" s="2">
        <v>43190</v>
      </c>
      <c r="B902" s="8">
        <f t="shared" si="56"/>
        <v>3</v>
      </c>
      <c r="C902" s="8">
        <f t="shared" si="58"/>
        <v>4</v>
      </c>
      <c r="D902" s="8">
        <f t="shared" si="57"/>
        <v>31</v>
      </c>
      <c r="E902" s="9">
        <f t="shared" si="59"/>
        <v>7</v>
      </c>
      <c r="F902" s="1" t="s">
        <v>5</v>
      </c>
      <c r="G902" s="1" t="s">
        <v>26</v>
      </c>
      <c r="H902" s="1" t="s">
        <v>25</v>
      </c>
      <c r="I902" s="1">
        <v>551682</v>
      </c>
    </row>
    <row r="903" spans="1:9" x14ac:dyDescent="0.35">
      <c r="A903" s="2">
        <v>43190</v>
      </c>
      <c r="B903" s="8">
        <f t="shared" si="56"/>
        <v>3</v>
      </c>
      <c r="C903" s="8">
        <f t="shared" si="58"/>
        <v>4</v>
      </c>
      <c r="D903" s="8">
        <f t="shared" si="57"/>
        <v>31</v>
      </c>
      <c r="E903" s="9">
        <f t="shared" si="59"/>
        <v>7</v>
      </c>
      <c r="F903" s="1" t="s">
        <v>10</v>
      </c>
      <c r="G903" s="1" t="s">
        <v>26</v>
      </c>
      <c r="H903" s="1" t="s">
        <v>25</v>
      </c>
      <c r="I903" s="1">
        <v>339738</v>
      </c>
    </row>
    <row r="904" spans="1:9" x14ac:dyDescent="0.35">
      <c r="A904" s="2">
        <v>43190</v>
      </c>
      <c r="B904" s="8">
        <f t="shared" si="56"/>
        <v>3</v>
      </c>
      <c r="C904" s="8">
        <f t="shared" si="58"/>
        <v>4</v>
      </c>
      <c r="D904" s="8">
        <f t="shared" si="57"/>
        <v>31</v>
      </c>
      <c r="E904" s="9">
        <f t="shared" si="59"/>
        <v>7</v>
      </c>
      <c r="F904" s="1" t="s">
        <v>9</v>
      </c>
      <c r="G904" s="1" t="s">
        <v>26</v>
      </c>
      <c r="H904" s="1" t="s">
        <v>25</v>
      </c>
      <c r="I904" s="1">
        <v>211945</v>
      </c>
    </row>
    <row r="905" spans="1:9" x14ac:dyDescent="0.35">
      <c r="A905" s="2">
        <v>43190</v>
      </c>
      <c r="B905" s="8">
        <f t="shared" si="56"/>
        <v>3</v>
      </c>
      <c r="C905" s="8">
        <f t="shared" si="58"/>
        <v>4</v>
      </c>
      <c r="D905" s="8">
        <f t="shared" si="57"/>
        <v>31</v>
      </c>
      <c r="E905" s="9">
        <f t="shared" si="59"/>
        <v>7</v>
      </c>
      <c r="F905" s="1" t="s">
        <v>8</v>
      </c>
      <c r="G905" s="1" t="s">
        <v>27</v>
      </c>
      <c r="H905" s="1" t="s">
        <v>28</v>
      </c>
      <c r="I905" s="1">
        <v>108679</v>
      </c>
    </row>
    <row r="906" spans="1:9" x14ac:dyDescent="0.35">
      <c r="A906" s="2">
        <v>43190</v>
      </c>
      <c r="B906" s="8">
        <f t="shared" si="56"/>
        <v>3</v>
      </c>
      <c r="C906" s="8">
        <f t="shared" si="58"/>
        <v>4</v>
      </c>
      <c r="D906" s="8">
        <f t="shared" si="57"/>
        <v>31</v>
      </c>
      <c r="E906" s="9">
        <f t="shared" si="59"/>
        <v>7</v>
      </c>
      <c r="F906" s="1" t="s">
        <v>5</v>
      </c>
      <c r="G906" s="1" t="s">
        <v>27</v>
      </c>
      <c r="H906" s="1" t="s">
        <v>28</v>
      </c>
      <c r="I906" s="1">
        <v>108679</v>
      </c>
    </row>
    <row r="907" spans="1:9" x14ac:dyDescent="0.35">
      <c r="A907" s="2">
        <v>43190</v>
      </c>
      <c r="B907" s="8">
        <f t="shared" si="56"/>
        <v>3</v>
      </c>
      <c r="C907" s="8">
        <f t="shared" si="58"/>
        <v>4</v>
      </c>
      <c r="D907" s="8">
        <f t="shared" si="57"/>
        <v>31</v>
      </c>
      <c r="E907" s="9">
        <f t="shared" si="59"/>
        <v>7</v>
      </c>
      <c r="F907" s="1" t="s">
        <v>9</v>
      </c>
      <c r="G907" s="1" t="s">
        <v>27</v>
      </c>
      <c r="H907" s="1" t="s">
        <v>28</v>
      </c>
      <c r="I907" s="1">
        <v>68822</v>
      </c>
    </row>
    <row r="908" spans="1:9" x14ac:dyDescent="0.35">
      <c r="A908" s="2">
        <v>43190</v>
      </c>
      <c r="B908" s="8">
        <f t="shared" si="56"/>
        <v>3</v>
      </c>
      <c r="C908" s="8">
        <f t="shared" si="58"/>
        <v>4</v>
      </c>
      <c r="D908" s="8">
        <f t="shared" si="57"/>
        <v>31</v>
      </c>
      <c r="E908" s="9">
        <f t="shared" si="59"/>
        <v>7</v>
      </c>
      <c r="F908" s="1" t="s">
        <v>10</v>
      </c>
      <c r="G908" s="1" t="s">
        <v>27</v>
      </c>
      <c r="H908" s="1" t="s">
        <v>28</v>
      </c>
      <c r="I908" s="1">
        <v>39857</v>
      </c>
    </row>
    <row r="909" spans="1:9" x14ac:dyDescent="0.35">
      <c r="A909" s="2">
        <v>43190</v>
      </c>
      <c r="B909" s="8">
        <f t="shared" si="56"/>
        <v>3</v>
      </c>
      <c r="C909" s="8">
        <f t="shared" si="58"/>
        <v>4</v>
      </c>
      <c r="D909" s="8">
        <f t="shared" si="57"/>
        <v>31</v>
      </c>
      <c r="E909" s="9">
        <f t="shared" si="59"/>
        <v>7</v>
      </c>
      <c r="F909" s="1" t="s">
        <v>11</v>
      </c>
      <c r="G909" s="1" t="s">
        <v>27</v>
      </c>
      <c r="H909" s="1" t="s">
        <v>28</v>
      </c>
      <c r="I909" s="1">
        <v>7921</v>
      </c>
    </row>
    <row r="910" spans="1:9" x14ac:dyDescent="0.35">
      <c r="A910" s="2">
        <v>43190</v>
      </c>
      <c r="B910" s="8">
        <f t="shared" si="56"/>
        <v>3</v>
      </c>
      <c r="C910" s="8">
        <f t="shared" si="58"/>
        <v>4</v>
      </c>
      <c r="D910" s="8">
        <f t="shared" si="57"/>
        <v>31</v>
      </c>
      <c r="E910" s="9">
        <f t="shared" si="59"/>
        <v>7</v>
      </c>
      <c r="F910" s="1" t="s">
        <v>12</v>
      </c>
      <c r="G910" s="1" t="s">
        <v>27</v>
      </c>
      <c r="H910" s="1" t="s">
        <v>28</v>
      </c>
      <c r="I910" s="1">
        <v>1986</v>
      </c>
    </row>
    <row r="911" spans="1:9" x14ac:dyDescent="0.35">
      <c r="A911" s="2">
        <v>43190</v>
      </c>
      <c r="B911" s="8">
        <f t="shared" si="56"/>
        <v>3</v>
      </c>
      <c r="C911" s="8">
        <f t="shared" si="58"/>
        <v>4</v>
      </c>
      <c r="D911" s="8">
        <f t="shared" si="57"/>
        <v>31</v>
      </c>
      <c r="E911" s="9">
        <f t="shared" si="59"/>
        <v>7</v>
      </c>
      <c r="F911" s="1" t="s">
        <v>13</v>
      </c>
      <c r="G911" s="1" t="s">
        <v>27</v>
      </c>
      <c r="H911" s="1" t="s">
        <v>28</v>
      </c>
      <c r="I911" s="1">
        <v>334</v>
      </c>
    </row>
    <row r="912" spans="1:9" x14ac:dyDescent="0.35">
      <c r="A912" s="2">
        <v>43191</v>
      </c>
      <c r="B912" s="8">
        <f t="shared" si="56"/>
        <v>4</v>
      </c>
      <c r="C912" s="8">
        <f t="shared" si="58"/>
        <v>1</v>
      </c>
      <c r="D912" s="8">
        <f t="shared" si="57"/>
        <v>1</v>
      </c>
      <c r="E912" s="9">
        <f t="shared" si="59"/>
        <v>1</v>
      </c>
      <c r="F912" s="1" t="s">
        <v>5</v>
      </c>
      <c r="G912" s="1" t="s">
        <v>14</v>
      </c>
      <c r="H912" s="1" t="s">
        <v>15</v>
      </c>
      <c r="I912" s="1">
        <v>0</v>
      </c>
    </row>
    <row r="913" spans="1:9" x14ac:dyDescent="0.35">
      <c r="A913" s="2">
        <v>43191</v>
      </c>
      <c r="B913" s="8">
        <f t="shared" si="56"/>
        <v>4</v>
      </c>
      <c r="C913" s="8">
        <f t="shared" si="58"/>
        <v>1</v>
      </c>
      <c r="D913" s="8">
        <f t="shared" si="57"/>
        <v>1</v>
      </c>
      <c r="E913" s="9">
        <f t="shared" si="59"/>
        <v>1</v>
      </c>
      <c r="F913" s="1" t="s">
        <v>13</v>
      </c>
      <c r="G913" s="1" t="s">
        <v>14</v>
      </c>
      <c r="H913" s="1" t="s">
        <v>15</v>
      </c>
      <c r="I913" s="1">
        <v>0</v>
      </c>
    </row>
    <row r="914" spans="1:9" x14ac:dyDescent="0.35">
      <c r="A914" s="2">
        <v>43191</v>
      </c>
      <c r="B914" s="8">
        <f t="shared" si="56"/>
        <v>4</v>
      </c>
      <c r="C914" s="8">
        <f t="shared" si="58"/>
        <v>1</v>
      </c>
      <c r="D914" s="8">
        <f t="shared" si="57"/>
        <v>1</v>
      </c>
      <c r="E914" s="9">
        <f t="shared" si="59"/>
        <v>1</v>
      </c>
      <c r="F914" s="1" t="s">
        <v>9</v>
      </c>
      <c r="G914" s="1" t="s">
        <v>14</v>
      </c>
      <c r="H914" s="1" t="s">
        <v>15</v>
      </c>
      <c r="I914" s="1">
        <v>0</v>
      </c>
    </row>
    <row r="915" spans="1:9" x14ac:dyDescent="0.35">
      <c r="A915" s="2">
        <v>43191</v>
      </c>
      <c r="B915" s="8">
        <f t="shared" si="56"/>
        <v>4</v>
      </c>
      <c r="C915" s="8">
        <f t="shared" si="58"/>
        <v>1</v>
      </c>
      <c r="D915" s="8">
        <f t="shared" si="57"/>
        <v>1</v>
      </c>
      <c r="E915" s="9">
        <f t="shared" si="59"/>
        <v>1</v>
      </c>
      <c r="F915" s="1" t="s">
        <v>10</v>
      </c>
      <c r="G915" s="1" t="s">
        <v>14</v>
      </c>
      <c r="H915" s="1" t="s">
        <v>15</v>
      </c>
      <c r="I915" s="1">
        <v>0</v>
      </c>
    </row>
    <row r="916" spans="1:9" x14ac:dyDescent="0.35">
      <c r="A916" s="2">
        <v>43191</v>
      </c>
      <c r="B916" s="8">
        <f t="shared" si="56"/>
        <v>4</v>
      </c>
      <c r="C916" s="8">
        <f>IF(D916&lt;=7,1,IF(D916&lt;=14,2,IF(D916&lt;=21,3,IF(D916&lt;=31,4,0))))</f>
        <v>1</v>
      </c>
      <c r="D916" s="8">
        <f t="shared" si="57"/>
        <v>1</v>
      </c>
      <c r="E916" s="9">
        <f t="shared" si="59"/>
        <v>1</v>
      </c>
      <c r="F916" s="1" t="s">
        <v>5</v>
      </c>
      <c r="G916" s="1" t="s">
        <v>16</v>
      </c>
      <c r="H916" s="1" t="s">
        <v>7</v>
      </c>
      <c r="I916" s="1">
        <v>471857</v>
      </c>
    </row>
    <row r="917" spans="1:9" x14ac:dyDescent="0.35">
      <c r="A917" s="2">
        <v>43191</v>
      </c>
      <c r="B917" s="8">
        <f t="shared" si="56"/>
        <v>4</v>
      </c>
      <c r="C917" s="8">
        <f t="shared" si="58"/>
        <v>1</v>
      </c>
      <c r="D917" s="8">
        <f t="shared" si="57"/>
        <v>1</v>
      </c>
      <c r="E917" s="9">
        <f t="shared" si="59"/>
        <v>1</v>
      </c>
      <c r="F917" s="1" t="s">
        <v>8</v>
      </c>
      <c r="G917" s="1" t="s">
        <v>16</v>
      </c>
      <c r="H917" s="1" t="s">
        <v>7</v>
      </c>
      <c r="I917" s="1">
        <v>451707</v>
      </c>
    </row>
    <row r="918" spans="1:9" x14ac:dyDescent="0.35">
      <c r="A918" s="2">
        <v>43191</v>
      </c>
      <c r="B918" s="8">
        <f t="shared" si="56"/>
        <v>4</v>
      </c>
      <c r="C918" s="8">
        <f t="shared" si="58"/>
        <v>1</v>
      </c>
      <c r="D918" s="8">
        <f t="shared" si="57"/>
        <v>1</v>
      </c>
      <c r="E918" s="9">
        <f t="shared" si="59"/>
        <v>1</v>
      </c>
      <c r="F918" s="1" t="s">
        <v>9</v>
      </c>
      <c r="G918" s="1" t="s">
        <v>16</v>
      </c>
      <c r="H918" s="1" t="s">
        <v>7</v>
      </c>
      <c r="I918" s="1">
        <v>305475</v>
      </c>
    </row>
    <row r="919" spans="1:9" x14ac:dyDescent="0.35">
      <c r="A919" s="2">
        <v>43191</v>
      </c>
      <c r="B919" s="8">
        <f t="shared" si="56"/>
        <v>4</v>
      </c>
      <c r="C919" s="8">
        <f t="shared" si="58"/>
        <v>1</v>
      </c>
      <c r="D919" s="8">
        <f t="shared" si="57"/>
        <v>1</v>
      </c>
      <c r="E919" s="9">
        <f t="shared" si="59"/>
        <v>1</v>
      </c>
      <c r="F919" s="1" t="s">
        <v>10</v>
      </c>
      <c r="G919" s="1" t="s">
        <v>16</v>
      </c>
      <c r="H919" s="1" t="s">
        <v>7</v>
      </c>
      <c r="I919" s="1">
        <v>166382</v>
      </c>
    </row>
    <row r="920" spans="1:9" x14ac:dyDescent="0.35">
      <c r="A920" s="2">
        <v>43191</v>
      </c>
      <c r="B920" s="8">
        <f t="shared" si="56"/>
        <v>4</v>
      </c>
      <c r="C920" s="8">
        <f t="shared" si="58"/>
        <v>1</v>
      </c>
      <c r="D920" s="8">
        <f t="shared" si="57"/>
        <v>1</v>
      </c>
      <c r="E920" s="9">
        <f t="shared" si="59"/>
        <v>1</v>
      </c>
      <c r="F920" s="1" t="s">
        <v>11</v>
      </c>
      <c r="G920" s="1" t="s">
        <v>16</v>
      </c>
      <c r="H920" s="1" t="s">
        <v>7</v>
      </c>
      <c r="I920" s="1">
        <v>19736</v>
      </c>
    </row>
    <row r="921" spans="1:9" x14ac:dyDescent="0.35">
      <c r="A921" s="2">
        <v>43191</v>
      </c>
      <c r="B921" s="8">
        <f t="shared" si="56"/>
        <v>4</v>
      </c>
      <c r="C921" s="8">
        <f t="shared" si="58"/>
        <v>1</v>
      </c>
      <c r="D921" s="8">
        <f t="shared" si="57"/>
        <v>1</v>
      </c>
      <c r="E921" s="9">
        <f t="shared" si="59"/>
        <v>1</v>
      </c>
      <c r="F921" s="1" t="s">
        <v>12</v>
      </c>
      <c r="G921" s="1" t="s">
        <v>16</v>
      </c>
      <c r="H921" s="1" t="s">
        <v>7</v>
      </c>
      <c r="I921" s="1">
        <v>5981</v>
      </c>
    </row>
    <row r="922" spans="1:9" x14ac:dyDescent="0.35">
      <c r="A922" s="2">
        <v>43191</v>
      </c>
      <c r="B922" s="8">
        <f t="shared" si="56"/>
        <v>4</v>
      </c>
      <c r="C922" s="8">
        <f t="shared" si="58"/>
        <v>1</v>
      </c>
      <c r="D922" s="8">
        <f t="shared" si="57"/>
        <v>1</v>
      </c>
      <c r="E922" s="9">
        <f t="shared" si="59"/>
        <v>1</v>
      </c>
      <c r="F922" s="1" t="s">
        <v>13</v>
      </c>
      <c r="G922" s="1" t="s">
        <v>16</v>
      </c>
      <c r="H922" s="1" t="s">
        <v>7</v>
      </c>
      <c r="I922" s="1">
        <v>971</v>
      </c>
    </row>
    <row r="923" spans="1:9" x14ac:dyDescent="0.35">
      <c r="A923" s="2">
        <v>43191</v>
      </c>
      <c r="B923" s="8">
        <f t="shared" si="56"/>
        <v>4</v>
      </c>
      <c r="C923" s="8">
        <f t="shared" si="58"/>
        <v>1</v>
      </c>
      <c r="D923" s="8">
        <f t="shared" si="57"/>
        <v>1</v>
      </c>
      <c r="E923" s="9">
        <f t="shared" si="59"/>
        <v>1</v>
      </c>
      <c r="F923" s="1" t="s">
        <v>10</v>
      </c>
      <c r="G923" s="1" t="s">
        <v>17</v>
      </c>
      <c r="H923" s="1" t="s">
        <v>18</v>
      </c>
      <c r="I923" s="1">
        <v>0</v>
      </c>
    </row>
    <row r="924" spans="1:9" x14ac:dyDescent="0.35">
      <c r="A924" s="2">
        <v>43191</v>
      </c>
      <c r="B924" s="8">
        <f t="shared" si="56"/>
        <v>4</v>
      </c>
      <c r="C924" s="8">
        <f t="shared" si="58"/>
        <v>1</v>
      </c>
      <c r="D924" s="8">
        <f t="shared" si="57"/>
        <v>1</v>
      </c>
      <c r="E924" s="9">
        <f t="shared" si="59"/>
        <v>1</v>
      </c>
      <c r="F924" s="1" t="s">
        <v>9</v>
      </c>
      <c r="G924" s="1" t="s">
        <v>17</v>
      </c>
      <c r="H924" s="1" t="s">
        <v>18</v>
      </c>
      <c r="I924" s="1">
        <v>0</v>
      </c>
    </row>
    <row r="925" spans="1:9" x14ac:dyDescent="0.35">
      <c r="A925" s="2">
        <v>43191</v>
      </c>
      <c r="B925" s="8">
        <f t="shared" si="56"/>
        <v>4</v>
      </c>
      <c r="C925" s="8">
        <f t="shared" si="58"/>
        <v>1</v>
      </c>
      <c r="D925" s="8">
        <f t="shared" si="57"/>
        <v>1</v>
      </c>
      <c r="E925" s="9">
        <f t="shared" si="59"/>
        <v>1</v>
      </c>
      <c r="F925" s="1" t="s">
        <v>13</v>
      </c>
      <c r="G925" s="1" t="s">
        <v>17</v>
      </c>
      <c r="H925" s="1" t="s">
        <v>18</v>
      </c>
      <c r="I925" s="1">
        <v>0</v>
      </c>
    </row>
    <row r="926" spans="1:9" x14ac:dyDescent="0.35">
      <c r="A926" s="2">
        <v>43191</v>
      </c>
      <c r="B926" s="8">
        <f t="shared" si="56"/>
        <v>4</v>
      </c>
      <c r="C926" s="8">
        <f t="shared" si="58"/>
        <v>1</v>
      </c>
      <c r="D926" s="8">
        <f t="shared" si="57"/>
        <v>1</v>
      </c>
      <c r="E926" s="9">
        <f t="shared" si="59"/>
        <v>1</v>
      </c>
      <c r="F926" s="1" t="s">
        <v>5</v>
      </c>
      <c r="G926" s="1" t="s">
        <v>17</v>
      </c>
      <c r="H926" s="1" t="s">
        <v>18</v>
      </c>
      <c r="I926" s="1">
        <v>0</v>
      </c>
    </row>
    <row r="927" spans="1:9" x14ac:dyDescent="0.35">
      <c r="A927" s="2">
        <v>43191</v>
      </c>
      <c r="B927" s="8">
        <f t="shared" si="56"/>
        <v>4</v>
      </c>
      <c r="C927" s="8">
        <f t="shared" si="58"/>
        <v>1</v>
      </c>
      <c r="D927" s="8">
        <f t="shared" si="57"/>
        <v>1</v>
      </c>
      <c r="E927" s="9">
        <f t="shared" si="59"/>
        <v>1</v>
      </c>
      <c r="F927" s="1" t="s">
        <v>8</v>
      </c>
      <c r="G927" s="1" t="s">
        <v>19</v>
      </c>
      <c r="H927" s="1" t="s">
        <v>20</v>
      </c>
      <c r="I927" s="1">
        <v>659899</v>
      </c>
    </row>
    <row r="928" spans="1:9" x14ac:dyDescent="0.35">
      <c r="A928" s="2">
        <v>43191</v>
      </c>
      <c r="B928" s="8">
        <f t="shared" si="56"/>
        <v>4</v>
      </c>
      <c r="C928" s="8">
        <f t="shared" si="58"/>
        <v>1</v>
      </c>
      <c r="D928" s="8">
        <f t="shared" si="57"/>
        <v>1</v>
      </c>
      <c r="E928" s="9">
        <f t="shared" si="59"/>
        <v>1</v>
      </c>
      <c r="F928" s="1" t="s">
        <v>5</v>
      </c>
      <c r="G928" s="1" t="s">
        <v>19</v>
      </c>
      <c r="H928" s="1" t="s">
        <v>20</v>
      </c>
      <c r="I928" s="1">
        <v>659899</v>
      </c>
    </row>
    <row r="929" spans="1:9" x14ac:dyDescent="0.35">
      <c r="A929" s="2">
        <v>43191</v>
      </c>
      <c r="B929" s="8">
        <f t="shared" si="56"/>
        <v>4</v>
      </c>
      <c r="C929" s="8">
        <f t="shared" si="58"/>
        <v>1</v>
      </c>
      <c r="D929" s="8">
        <f t="shared" si="57"/>
        <v>1</v>
      </c>
      <c r="E929" s="9">
        <f t="shared" si="59"/>
        <v>1</v>
      </c>
      <c r="F929" s="1" t="s">
        <v>10</v>
      </c>
      <c r="G929" s="1" t="s">
        <v>19</v>
      </c>
      <c r="H929" s="1" t="s">
        <v>20</v>
      </c>
      <c r="I929" s="1">
        <v>467602</v>
      </c>
    </row>
    <row r="930" spans="1:9" x14ac:dyDescent="0.35">
      <c r="A930" s="2">
        <v>43191</v>
      </c>
      <c r="B930" s="8">
        <f t="shared" si="56"/>
        <v>4</v>
      </c>
      <c r="C930" s="8">
        <f t="shared" si="58"/>
        <v>1</v>
      </c>
      <c r="D930" s="8">
        <f t="shared" si="57"/>
        <v>1</v>
      </c>
      <c r="E930" s="9">
        <f t="shared" si="59"/>
        <v>1</v>
      </c>
      <c r="F930" s="1" t="s">
        <v>9</v>
      </c>
      <c r="G930" s="1" t="s">
        <v>19</v>
      </c>
      <c r="H930" s="1" t="s">
        <v>20</v>
      </c>
      <c r="I930" s="1">
        <v>192297</v>
      </c>
    </row>
    <row r="931" spans="1:9" x14ac:dyDescent="0.35">
      <c r="A931" s="2">
        <v>43191</v>
      </c>
      <c r="B931" s="8">
        <f t="shared" si="56"/>
        <v>4</v>
      </c>
      <c r="C931" s="8">
        <f t="shared" si="58"/>
        <v>1</v>
      </c>
      <c r="D931" s="8">
        <f t="shared" si="57"/>
        <v>1</v>
      </c>
      <c r="E931" s="9">
        <f t="shared" si="59"/>
        <v>1</v>
      </c>
      <c r="F931" s="1" t="s">
        <v>12</v>
      </c>
      <c r="G931" s="1" t="s">
        <v>19</v>
      </c>
      <c r="H931" s="1" t="s">
        <v>20</v>
      </c>
      <c r="I931" s="1">
        <v>24209</v>
      </c>
    </row>
    <row r="932" spans="1:9" x14ac:dyDescent="0.35">
      <c r="A932" s="2">
        <v>43191</v>
      </c>
      <c r="B932" s="8">
        <f t="shared" si="56"/>
        <v>4</v>
      </c>
      <c r="C932" s="8">
        <f t="shared" si="58"/>
        <v>1</v>
      </c>
      <c r="D932" s="8">
        <f t="shared" si="57"/>
        <v>1</v>
      </c>
      <c r="E932" s="9">
        <f t="shared" si="59"/>
        <v>1</v>
      </c>
      <c r="F932" s="1" t="s">
        <v>11</v>
      </c>
      <c r="G932" s="1" t="s">
        <v>19</v>
      </c>
      <c r="H932" s="1" t="s">
        <v>20</v>
      </c>
      <c r="I932" s="1">
        <v>19582</v>
      </c>
    </row>
    <row r="933" spans="1:9" x14ac:dyDescent="0.35">
      <c r="A933" s="2">
        <v>43191</v>
      </c>
      <c r="B933" s="8">
        <f t="shared" si="56"/>
        <v>4</v>
      </c>
      <c r="C933" s="8">
        <f t="shared" si="58"/>
        <v>1</v>
      </c>
      <c r="D933" s="8">
        <f t="shared" si="57"/>
        <v>1</v>
      </c>
      <c r="E933" s="9">
        <f t="shared" si="59"/>
        <v>1</v>
      </c>
      <c r="F933" s="1" t="s">
        <v>13</v>
      </c>
      <c r="G933" s="1" t="s">
        <v>19</v>
      </c>
      <c r="H933" s="1" t="s">
        <v>20</v>
      </c>
      <c r="I933" s="1">
        <v>879</v>
      </c>
    </row>
    <row r="934" spans="1:9" x14ac:dyDescent="0.35">
      <c r="A934" s="2">
        <v>43191</v>
      </c>
      <c r="B934" s="8">
        <f t="shared" si="56"/>
        <v>4</v>
      </c>
      <c r="C934" s="8">
        <f t="shared" si="58"/>
        <v>1</v>
      </c>
      <c r="D934" s="8">
        <f t="shared" si="57"/>
        <v>1</v>
      </c>
      <c r="E934" s="9">
        <f t="shared" si="59"/>
        <v>1</v>
      </c>
      <c r="F934" s="1" t="s">
        <v>13</v>
      </c>
      <c r="G934" s="1" t="s">
        <v>23</v>
      </c>
      <c r="H934" s="1" t="s">
        <v>18</v>
      </c>
      <c r="I934" s="1">
        <v>0</v>
      </c>
    </row>
    <row r="935" spans="1:9" x14ac:dyDescent="0.35">
      <c r="A935" s="2">
        <v>43191</v>
      </c>
      <c r="B935" s="8">
        <f t="shared" si="56"/>
        <v>4</v>
      </c>
      <c r="C935" s="8">
        <f t="shared" si="58"/>
        <v>1</v>
      </c>
      <c r="D935" s="8">
        <f t="shared" si="57"/>
        <v>1</v>
      </c>
      <c r="E935" s="9">
        <f t="shared" si="59"/>
        <v>1</v>
      </c>
      <c r="F935" s="1" t="s">
        <v>5</v>
      </c>
      <c r="G935" s="1" t="s">
        <v>23</v>
      </c>
      <c r="H935" s="1" t="s">
        <v>18</v>
      </c>
      <c r="I935" s="1">
        <v>0</v>
      </c>
    </row>
    <row r="936" spans="1:9" x14ac:dyDescent="0.35">
      <c r="A936" s="2">
        <v>43191</v>
      </c>
      <c r="B936" s="8">
        <f t="shared" si="56"/>
        <v>4</v>
      </c>
      <c r="C936" s="8">
        <f t="shared" si="58"/>
        <v>1</v>
      </c>
      <c r="D936" s="8">
        <f t="shared" si="57"/>
        <v>1</v>
      </c>
      <c r="E936" s="9">
        <f t="shared" si="59"/>
        <v>1</v>
      </c>
      <c r="F936" s="1" t="s">
        <v>9</v>
      </c>
      <c r="G936" s="1" t="s">
        <v>23</v>
      </c>
      <c r="H936" s="1" t="s">
        <v>18</v>
      </c>
      <c r="I936" s="1">
        <v>0</v>
      </c>
    </row>
    <row r="937" spans="1:9" x14ac:dyDescent="0.35">
      <c r="A937" s="2">
        <v>43191</v>
      </c>
      <c r="B937" s="8">
        <f t="shared" si="56"/>
        <v>4</v>
      </c>
      <c r="C937" s="8">
        <f t="shared" si="58"/>
        <v>1</v>
      </c>
      <c r="D937" s="8">
        <f t="shared" si="57"/>
        <v>1</v>
      </c>
      <c r="E937" s="9">
        <f t="shared" si="59"/>
        <v>1</v>
      </c>
      <c r="F937" s="1" t="s">
        <v>10</v>
      </c>
      <c r="G937" s="1" t="s">
        <v>23</v>
      </c>
      <c r="H937" s="1" t="s">
        <v>18</v>
      </c>
      <c r="I937" s="1">
        <v>0</v>
      </c>
    </row>
    <row r="938" spans="1:9" x14ac:dyDescent="0.35">
      <c r="A938" s="2">
        <v>43191</v>
      </c>
      <c r="B938" s="8">
        <f t="shared" si="56"/>
        <v>4</v>
      </c>
      <c r="C938" s="8">
        <f t="shared" si="58"/>
        <v>1</v>
      </c>
      <c r="D938" s="8">
        <f t="shared" si="57"/>
        <v>1</v>
      </c>
      <c r="E938" s="9">
        <f t="shared" si="59"/>
        <v>1</v>
      </c>
      <c r="F938" s="1" t="s">
        <v>22</v>
      </c>
      <c r="G938" s="1" t="s">
        <v>23</v>
      </c>
      <c r="H938" s="1" t="s">
        <v>18</v>
      </c>
      <c r="I938" s="1">
        <v>0</v>
      </c>
    </row>
    <row r="939" spans="1:9" x14ac:dyDescent="0.35">
      <c r="A939" s="2">
        <v>43191</v>
      </c>
      <c r="B939" s="8">
        <f t="shared" si="56"/>
        <v>4</v>
      </c>
      <c r="C939" s="8">
        <f t="shared" si="58"/>
        <v>1</v>
      </c>
      <c r="D939" s="8">
        <f t="shared" si="57"/>
        <v>1</v>
      </c>
      <c r="E939" s="9">
        <f t="shared" si="59"/>
        <v>1</v>
      </c>
      <c r="F939" s="1" t="s">
        <v>9</v>
      </c>
      <c r="G939" s="1" t="s">
        <v>24</v>
      </c>
      <c r="H939" s="1" t="s">
        <v>25</v>
      </c>
      <c r="I939" s="1">
        <v>0</v>
      </c>
    </row>
    <row r="940" spans="1:9" x14ac:dyDescent="0.35">
      <c r="A940" s="2">
        <v>43191</v>
      </c>
      <c r="B940" s="8">
        <f t="shared" si="56"/>
        <v>4</v>
      </c>
      <c r="C940" s="8">
        <f t="shared" si="58"/>
        <v>1</v>
      </c>
      <c r="D940" s="8">
        <f t="shared" si="57"/>
        <v>1</v>
      </c>
      <c r="E940" s="9">
        <f t="shared" si="59"/>
        <v>1</v>
      </c>
      <c r="F940" s="1" t="s">
        <v>10</v>
      </c>
      <c r="G940" s="1" t="s">
        <v>24</v>
      </c>
      <c r="H940" s="1" t="s">
        <v>25</v>
      </c>
      <c r="I940" s="1">
        <v>0</v>
      </c>
    </row>
    <row r="941" spans="1:9" x14ac:dyDescent="0.35">
      <c r="A941" s="2">
        <v>43191</v>
      </c>
      <c r="B941" s="8">
        <f t="shared" si="56"/>
        <v>4</v>
      </c>
      <c r="C941" s="8">
        <f t="shared" si="58"/>
        <v>1</v>
      </c>
      <c r="D941" s="8">
        <f t="shared" si="57"/>
        <v>1</v>
      </c>
      <c r="E941" s="9">
        <f t="shared" si="59"/>
        <v>1</v>
      </c>
      <c r="F941" s="1" t="s">
        <v>5</v>
      </c>
      <c r="G941" s="1" t="s">
        <v>24</v>
      </c>
      <c r="H941" s="1" t="s">
        <v>25</v>
      </c>
      <c r="I941" s="1">
        <v>0</v>
      </c>
    </row>
    <row r="942" spans="1:9" x14ac:dyDescent="0.35">
      <c r="A942" s="2">
        <v>43191</v>
      </c>
      <c r="B942" s="8">
        <f t="shared" si="56"/>
        <v>4</v>
      </c>
      <c r="C942" s="8">
        <f t="shared" si="58"/>
        <v>1</v>
      </c>
      <c r="D942" s="8">
        <f t="shared" si="57"/>
        <v>1</v>
      </c>
      <c r="E942" s="9">
        <f t="shared" si="59"/>
        <v>1</v>
      </c>
      <c r="F942" s="1" t="s">
        <v>9</v>
      </c>
      <c r="G942" s="1" t="s">
        <v>26</v>
      </c>
      <c r="H942" s="1" t="s">
        <v>25</v>
      </c>
      <c r="I942" s="1">
        <v>0</v>
      </c>
    </row>
    <row r="943" spans="1:9" x14ac:dyDescent="0.35">
      <c r="A943" s="2">
        <v>43191</v>
      </c>
      <c r="B943" s="8">
        <f t="shared" si="56"/>
        <v>4</v>
      </c>
      <c r="C943" s="8">
        <f t="shared" si="58"/>
        <v>1</v>
      </c>
      <c r="D943" s="8">
        <f t="shared" si="57"/>
        <v>1</v>
      </c>
      <c r="E943" s="9">
        <f t="shared" si="59"/>
        <v>1</v>
      </c>
      <c r="F943" s="1" t="s">
        <v>10</v>
      </c>
      <c r="G943" s="1" t="s">
        <v>26</v>
      </c>
      <c r="H943" s="1" t="s">
        <v>25</v>
      </c>
      <c r="I943" s="1">
        <v>0</v>
      </c>
    </row>
    <row r="944" spans="1:9" x14ac:dyDescent="0.35">
      <c r="A944" s="2">
        <v>43191</v>
      </c>
      <c r="B944" s="8">
        <f t="shared" si="56"/>
        <v>4</v>
      </c>
      <c r="C944" s="8">
        <f t="shared" si="58"/>
        <v>1</v>
      </c>
      <c r="D944" s="8">
        <f t="shared" si="57"/>
        <v>1</v>
      </c>
      <c r="E944" s="9">
        <f t="shared" si="59"/>
        <v>1</v>
      </c>
      <c r="F944" s="1" t="s">
        <v>5</v>
      </c>
      <c r="G944" s="1" t="s">
        <v>26</v>
      </c>
      <c r="H944" s="1" t="s">
        <v>25</v>
      </c>
      <c r="I944" s="1">
        <v>0</v>
      </c>
    </row>
    <row r="945" spans="1:9" x14ac:dyDescent="0.35">
      <c r="A945" s="2">
        <v>43191</v>
      </c>
      <c r="B945" s="8">
        <f t="shared" si="56"/>
        <v>4</v>
      </c>
      <c r="C945" s="8">
        <f t="shared" si="58"/>
        <v>1</v>
      </c>
      <c r="D945" s="8">
        <f t="shared" si="57"/>
        <v>1</v>
      </c>
      <c r="E945" s="9">
        <f t="shared" si="59"/>
        <v>1</v>
      </c>
      <c r="F945" s="1" t="s">
        <v>13</v>
      </c>
      <c r="G945" s="1" t="s">
        <v>27</v>
      </c>
      <c r="H945" s="1" t="s">
        <v>28</v>
      </c>
      <c r="I945" s="1">
        <v>0</v>
      </c>
    </row>
    <row r="946" spans="1:9" x14ac:dyDescent="0.35">
      <c r="A946" s="2">
        <v>43191</v>
      </c>
      <c r="B946" s="8">
        <f t="shared" si="56"/>
        <v>4</v>
      </c>
      <c r="C946" s="8">
        <f t="shared" si="58"/>
        <v>1</v>
      </c>
      <c r="D946" s="8">
        <f t="shared" si="57"/>
        <v>1</v>
      </c>
      <c r="E946" s="9">
        <f t="shared" si="59"/>
        <v>1</v>
      </c>
      <c r="F946" s="1" t="s">
        <v>12</v>
      </c>
      <c r="G946" s="1" t="s">
        <v>27</v>
      </c>
      <c r="H946" s="1" t="s">
        <v>28</v>
      </c>
      <c r="I946" s="1">
        <v>0</v>
      </c>
    </row>
    <row r="947" spans="1:9" x14ac:dyDescent="0.35">
      <c r="A947" s="2">
        <v>43191</v>
      </c>
      <c r="B947" s="8">
        <f t="shared" si="56"/>
        <v>4</v>
      </c>
      <c r="C947" s="8">
        <f t="shared" si="58"/>
        <v>1</v>
      </c>
      <c r="D947" s="8">
        <f t="shared" si="57"/>
        <v>1</v>
      </c>
      <c r="E947" s="9">
        <f t="shared" si="59"/>
        <v>1</v>
      </c>
      <c r="F947" s="1" t="s">
        <v>5</v>
      </c>
      <c r="G947" s="1" t="s">
        <v>27</v>
      </c>
      <c r="H947" s="1" t="s">
        <v>28</v>
      </c>
      <c r="I947" s="1">
        <v>0</v>
      </c>
    </row>
    <row r="948" spans="1:9" x14ac:dyDescent="0.35">
      <c r="A948" s="2">
        <v>43191</v>
      </c>
      <c r="B948" s="8">
        <f t="shared" si="56"/>
        <v>4</v>
      </c>
      <c r="C948" s="8">
        <f t="shared" si="58"/>
        <v>1</v>
      </c>
      <c r="D948" s="8">
        <f t="shared" si="57"/>
        <v>1</v>
      </c>
      <c r="E948" s="9">
        <f t="shared" si="59"/>
        <v>1</v>
      </c>
      <c r="F948" s="1" t="s">
        <v>11</v>
      </c>
      <c r="G948" s="1" t="s">
        <v>27</v>
      </c>
      <c r="H948" s="1" t="s">
        <v>28</v>
      </c>
      <c r="I948" s="1">
        <v>0</v>
      </c>
    </row>
    <row r="949" spans="1:9" x14ac:dyDescent="0.35">
      <c r="A949" s="2">
        <v>43191</v>
      </c>
      <c r="B949" s="8">
        <f t="shared" si="56"/>
        <v>4</v>
      </c>
      <c r="C949" s="8">
        <f t="shared" si="58"/>
        <v>1</v>
      </c>
      <c r="D949" s="8">
        <f t="shared" si="57"/>
        <v>1</v>
      </c>
      <c r="E949" s="9">
        <f t="shared" si="59"/>
        <v>1</v>
      </c>
      <c r="F949" s="1" t="s">
        <v>9</v>
      </c>
      <c r="G949" s="1" t="s">
        <v>27</v>
      </c>
      <c r="H949" s="1" t="s">
        <v>28</v>
      </c>
      <c r="I949" s="1">
        <v>0</v>
      </c>
    </row>
    <row r="950" spans="1:9" x14ac:dyDescent="0.35">
      <c r="A950" s="2">
        <v>43191</v>
      </c>
      <c r="B950" s="8">
        <f t="shared" si="56"/>
        <v>4</v>
      </c>
      <c r="C950" s="8">
        <f t="shared" si="58"/>
        <v>1</v>
      </c>
      <c r="D950" s="8">
        <f t="shared" si="57"/>
        <v>1</v>
      </c>
      <c r="E950" s="9">
        <f t="shared" si="59"/>
        <v>1</v>
      </c>
      <c r="F950" s="1" t="s">
        <v>10</v>
      </c>
      <c r="G950" s="1" t="s">
        <v>27</v>
      </c>
      <c r="H950" s="1" t="s">
        <v>28</v>
      </c>
      <c r="I950" s="1">
        <v>0</v>
      </c>
    </row>
    <row r="951" spans="1:9" x14ac:dyDescent="0.35">
      <c r="A951" s="2">
        <v>43192</v>
      </c>
      <c r="B951" s="8">
        <f t="shared" si="56"/>
        <v>4</v>
      </c>
      <c r="C951" s="8">
        <f t="shared" si="58"/>
        <v>1</v>
      </c>
      <c r="D951" s="8">
        <f t="shared" si="57"/>
        <v>2</v>
      </c>
      <c r="E951" s="9">
        <f t="shared" si="59"/>
        <v>2</v>
      </c>
      <c r="F951" s="1" t="s">
        <v>5</v>
      </c>
      <c r="G951" s="1" t="s">
        <v>14</v>
      </c>
      <c r="H951" s="1" t="s">
        <v>15</v>
      </c>
      <c r="I951" s="1">
        <v>0</v>
      </c>
    </row>
    <row r="952" spans="1:9" x14ac:dyDescent="0.35">
      <c r="A952" s="2">
        <v>43192</v>
      </c>
      <c r="B952" s="8">
        <f t="shared" si="56"/>
        <v>4</v>
      </c>
      <c r="C952" s="8">
        <f t="shared" si="58"/>
        <v>1</v>
      </c>
      <c r="D952" s="8">
        <f t="shared" si="57"/>
        <v>2</v>
      </c>
      <c r="E952" s="9">
        <f t="shared" si="59"/>
        <v>2</v>
      </c>
      <c r="F952" s="1" t="s">
        <v>13</v>
      </c>
      <c r="G952" s="1" t="s">
        <v>14</v>
      </c>
      <c r="H952" s="1" t="s">
        <v>15</v>
      </c>
      <c r="I952" s="1">
        <v>0</v>
      </c>
    </row>
    <row r="953" spans="1:9" x14ac:dyDescent="0.35">
      <c r="A953" s="2">
        <v>43192</v>
      </c>
      <c r="B953" s="8">
        <f t="shared" si="56"/>
        <v>4</v>
      </c>
      <c r="C953" s="8">
        <f t="shared" si="58"/>
        <v>1</v>
      </c>
      <c r="D953" s="8">
        <f t="shared" si="57"/>
        <v>2</v>
      </c>
      <c r="E953" s="9">
        <f t="shared" si="59"/>
        <v>2</v>
      </c>
      <c r="F953" s="1" t="s">
        <v>9</v>
      </c>
      <c r="G953" s="1" t="s">
        <v>14</v>
      </c>
      <c r="H953" s="1" t="s">
        <v>15</v>
      </c>
      <c r="I953" s="1">
        <v>0</v>
      </c>
    </row>
    <row r="954" spans="1:9" x14ac:dyDescent="0.35">
      <c r="A954" s="2">
        <v>43192</v>
      </c>
      <c r="B954" s="8">
        <f t="shared" si="56"/>
        <v>4</v>
      </c>
      <c r="C954" s="8">
        <f t="shared" si="58"/>
        <v>1</v>
      </c>
      <c r="D954" s="8">
        <f t="shared" si="57"/>
        <v>2</v>
      </c>
      <c r="E954" s="9">
        <f t="shared" si="59"/>
        <v>2</v>
      </c>
      <c r="F954" s="1" t="s">
        <v>10</v>
      </c>
      <c r="G954" s="1" t="s">
        <v>14</v>
      </c>
      <c r="H954" s="1" t="s">
        <v>15</v>
      </c>
      <c r="I954" s="1">
        <v>0</v>
      </c>
    </row>
    <row r="955" spans="1:9" x14ac:dyDescent="0.35">
      <c r="A955" s="2">
        <v>43192</v>
      </c>
      <c r="B955" s="8">
        <f t="shared" si="56"/>
        <v>4</v>
      </c>
      <c r="C955" s="8">
        <f t="shared" si="58"/>
        <v>1</v>
      </c>
      <c r="D955" s="8">
        <f t="shared" si="57"/>
        <v>2</v>
      </c>
      <c r="E955" s="9">
        <f t="shared" si="59"/>
        <v>2</v>
      </c>
      <c r="F955" s="1" t="s">
        <v>5</v>
      </c>
      <c r="G955" s="1" t="s">
        <v>16</v>
      </c>
      <c r="H955" s="1" t="s">
        <v>7</v>
      </c>
      <c r="I955" s="1">
        <v>593665</v>
      </c>
    </row>
    <row r="956" spans="1:9" x14ac:dyDescent="0.35">
      <c r="A956" s="2">
        <v>43192</v>
      </c>
      <c r="B956" s="8">
        <f t="shared" si="56"/>
        <v>4</v>
      </c>
      <c r="C956" s="8">
        <f t="shared" si="58"/>
        <v>1</v>
      </c>
      <c r="D956" s="8">
        <f t="shared" si="57"/>
        <v>2</v>
      </c>
      <c r="E956" s="9">
        <f t="shared" si="59"/>
        <v>2</v>
      </c>
      <c r="F956" s="1" t="s">
        <v>8</v>
      </c>
      <c r="G956" s="1" t="s">
        <v>16</v>
      </c>
      <c r="H956" s="1" t="s">
        <v>7</v>
      </c>
      <c r="I956" s="1">
        <v>565624</v>
      </c>
    </row>
    <row r="957" spans="1:9" x14ac:dyDescent="0.35">
      <c r="A957" s="2">
        <v>43192</v>
      </c>
      <c r="B957" s="8">
        <f t="shared" si="56"/>
        <v>4</v>
      </c>
      <c r="C957" s="8">
        <f t="shared" si="58"/>
        <v>1</v>
      </c>
      <c r="D957" s="8">
        <f t="shared" si="57"/>
        <v>2</v>
      </c>
      <c r="E957" s="9">
        <f t="shared" si="59"/>
        <v>2</v>
      </c>
      <c r="F957" s="1" t="s">
        <v>9</v>
      </c>
      <c r="G957" s="1" t="s">
        <v>16</v>
      </c>
      <c r="H957" s="1" t="s">
        <v>7</v>
      </c>
      <c r="I957" s="1">
        <v>369939</v>
      </c>
    </row>
    <row r="958" spans="1:9" x14ac:dyDescent="0.35">
      <c r="A958" s="2">
        <v>43192</v>
      </c>
      <c r="B958" s="8">
        <f t="shared" si="56"/>
        <v>4</v>
      </c>
      <c r="C958" s="8">
        <f t="shared" si="58"/>
        <v>1</v>
      </c>
      <c r="D958" s="8">
        <f t="shared" si="57"/>
        <v>2</v>
      </c>
      <c r="E958" s="9">
        <f t="shared" si="59"/>
        <v>2</v>
      </c>
      <c r="F958" s="1" t="s">
        <v>10</v>
      </c>
      <c r="G958" s="1" t="s">
        <v>16</v>
      </c>
      <c r="H958" s="1" t="s">
        <v>7</v>
      </c>
      <c r="I958" s="1">
        <v>223726</v>
      </c>
    </row>
    <row r="959" spans="1:9" x14ac:dyDescent="0.35">
      <c r="A959" s="2">
        <v>43192</v>
      </c>
      <c r="B959" s="8">
        <f t="shared" si="56"/>
        <v>4</v>
      </c>
      <c r="C959" s="8">
        <f t="shared" si="58"/>
        <v>1</v>
      </c>
      <c r="D959" s="8">
        <f t="shared" si="57"/>
        <v>2</v>
      </c>
      <c r="E959" s="9">
        <f t="shared" si="59"/>
        <v>2</v>
      </c>
      <c r="F959" s="1" t="s">
        <v>11</v>
      </c>
      <c r="G959" s="1" t="s">
        <v>16</v>
      </c>
      <c r="H959" s="1" t="s">
        <v>7</v>
      </c>
      <c r="I959" s="1">
        <v>24989</v>
      </c>
    </row>
    <row r="960" spans="1:9" x14ac:dyDescent="0.35">
      <c r="A960" s="2">
        <v>43192</v>
      </c>
      <c r="B960" s="8">
        <f t="shared" si="56"/>
        <v>4</v>
      </c>
      <c r="C960" s="8">
        <f t="shared" si="58"/>
        <v>1</v>
      </c>
      <c r="D960" s="8">
        <f t="shared" si="57"/>
        <v>2</v>
      </c>
      <c r="E960" s="9">
        <f t="shared" si="59"/>
        <v>2</v>
      </c>
      <c r="F960" s="1" t="s">
        <v>12</v>
      </c>
      <c r="G960" s="1" t="s">
        <v>16</v>
      </c>
      <c r="H960" s="1" t="s">
        <v>7</v>
      </c>
      <c r="I960" s="1">
        <v>8045</v>
      </c>
    </row>
    <row r="961" spans="1:9" x14ac:dyDescent="0.35">
      <c r="A961" s="2">
        <v>43192</v>
      </c>
      <c r="B961" s="8">
        <f t="shared" si="56"/>
        <v>4</v>
      </c>
      <c r="C961" s="8">
        <f t="shared" si="58"/>
        <v>1</v>
      </c>
      <c r="D961" s="8">
        <f t="shared" si="57"/>
        <v>2</v>
      </c>
      <c r="E961" s="9">
        <f t="shared" si="59"/>
        <v>2</v>
      </c>
      <c r="F961" s="1" t="s">
        <v>13</v>
      </c>
      <c r="G961" s="1" t="s">
        <v>16</v>
      </c>
      <c r="H961" s="1" t="s">
        <v>7</v>
      </c>
      <c r="I961" s="1">
        <v>1447</v>
      </c>
    </row>
    <row r="962" spans="1:9" x14ac:dyDescent="0.35">
      <c r="A962" s="2">
        <v>43192</v>
      </c>
      <c r="B962" s="8">
        <f t="shared" ref="B962:B1025" si="60">MONTH(A962)</f>
        <v>4</v>
      </c>
      <c r="C962" s="8">
        <f t="shared" si="58"/>
        <v>1</v>
      </c>
      <c r="D962" s="8">
        <f t="shared" ref="D962:D1025" si="61">DAY(A962)</f>
        <v>2</v>
      </c>
      <c r="E962" s="9">
        <f t="shared" si="59"/>
        <v>2</v>
      </c>
      <c r="F962" s="1" t="s">
        <v>10</v>
      </c>
      <c r="G962" s="1" t="s">
        <v>17</v>
      </c>
      <c r="H962" s="1" t="s">
        <v>18</v>
      </c>
      <c r="I962" s="1">
        <v>0</v>
      </c>
    </row>
    <row r="963" spans="1:9" x14ac:dyDescent="0.35">
      <c r="A963" s="2">
        <v>43192</v>
      </c>
      <c r="B963" s="8">
        <f t="shared" si="60"/>
        <v>4</v>
      </c>
      <c r="C963" s="8">
        <f t="shared" ref="C963:C1026" si="62">IF(D963&lt;=7,1,IF(D963&lt;=14,2,IF(D963&lt;=21,3,IF(D963&lt;=31,4,0))))</f>
        <v>1</v>
      </c>
      <c r="D963" s="8">
        <f t="shared" si="61"/>
        <v>2</v>
      </c>
      <c r="E963" s="9">
        <f t="shared" ref="E963:E1026" si="63">WEEKDAY(A963)</f>
        <v>2</v>
      </c>
      <c r="F963" s="1" t="s">
        <v>9</v>
      </c>
      <c r="G963" s="1" t="s">
        <v>17</v>
      </c>
      <c r="H963" s="1" t="s">
        <v>18</v>
      </c>
      <c r="I963" s="1">
        <v>0</v>
      </c>
    </row>
    <row r="964" spans="1:9" x14ac:dyDescent="0.35">
      <c r="A964" s="2">
        <v>43192</v>
      </c>
      <c r="B964" s="8">
        <f t="shared" si="60"/>
        <v>4</v>
      </c>
      <c r="C964" s="8">
        <f t="shared" si="62"/>
        <v>1</v>
      </c>
      <c r="D964" s="8">
        <f t="shared" si="61"/>
        <v>2</v>
      </c>
      <c r="E964" s="9">
        <f t="shared" si="63"/>
        <v>2</v>
      </c>
      <c r="F964" s="1" t="s">
        <v>13</v>
      </c>
      <c r="G964" s="1" t="s">
        <v>17</v>
      </c>
      <c r="H964" s="1" t="s">
        <v>18</v>
      </c>
      <c r="I964" s="1">
        <v>0</v>
      </c>
    </row>
    <row r="965" spans="1:9" x14ac:dyDescent="0.35">
      <c r="A965" s="2">
        <v>43192</v>
      </c>
      <c r="B965" s="8">
        <f t="shared" si="60"/>
        <v>4</v>
      </c>
      <c r="C965" s="8">
        <f t="shared" si="62"/>
        <v>1</v>
      </c>
      <c r="D965" s="8">
        <f t="shared" si="61"/>
        <v>2</v>
      </c>
      <c r="E965" s="9">
        <f t="shared" si="63"/>
        <v>2</v>
      </c>
      <c r="F965" s="1" t="s">
        <v>5</v>
      </c>
      <c r="G965" s="1" t="s">
        <v>17</v>
      </c>
      <c r="H965" s="1" t="s">
        <v>18</v>
      </c>
      <c r="I965" s="1">
        <v>0</v>
      </c>
    </row>
    <row r="966" spans="1:9" x14ac:dyDescent="0.35">
      <c r="A966" s="2">
        <v>43192</v>
      </c>
      <c r="B966" s="8">
        <f t="shared" si="60"/>
        <v>4</v>
      </c>
      <c r="C966" s="8">
        <f t="shared" si="62"/>
        <v>1</v>
      </c>
      <c r="D966" s="8">
        <f t="shared" si="61"/>
        <v>2</v>
      </c>
      <c r="E966" s="9">
        <f t="shared" si="63"/>
        <v>2</v>
      </c>
      <c r="F966" s="1" t="s">
        <v>8</v>
      </c>
      <c r="G966" s="1" t="s">
        <v>19</v>
      </c>
      <c r="H966" s="1" t="s">
        <v>20</v>
      </c>
      <c r="I966" s="1">
        <v>578431</v>
      </c>
    </row>
    <row r="967" spans="1:9" x14ac:dyDescent="0.35">
      <c r="A967" s="2">
        <v>43192</v>
      </c>
      <c r="B967" s="8">
        <f t="shared" si="60"/>
        <v>4</v>
      </c>
      <c r="C967" s="8">
        <f t="shared" si="62"/>
        <v>1</v>
      </c>
      <c r="D967" s="8">
        <f t="shared" si="61"/>
        <v>2</v>
      </c>
      <c r="E967" s="9">
        <f t="shared" si="63"/>
        <v>2</v>
      </c>
      <c r="F967" s="1" t="s">
        <v>5</v>
      </c>
      <c r="G967" s="1" t="s">
        <v>19</v>
      </c>
      <c r="H967" s="1" t="s">
        <v>20</v>
      </c>
      <c r="I967" s="1">
        <v>578431</v>
      </c>
    </row>
    <row r="968" spans="1:9" x14ac:dyDescent="0.35">
      <c r="A968" s="2">
        <v>43192</v>
      </c>
      <c r="B968" s="8">
        <f t="shared" si="60"/>
        <v>4</v>
      </c>
      <c r="C968" s="8">
        <f t="shared" si="62"/>
        <v>1</v>
      </c>
      <c r="D968" s="8">
        <f t="shared" si="61"/>
        <v>2</v>
      </c>
      <c r="E968" s="9">
        <f t="shared" si="63"/>
        <v>2</v>
      </c>
      <c r="F968" s="1" t="s">
        <v>10</v>
      </c>
      <c r="G968" s="1" t="s">
        <v>19</v>
      </c>
      <c r="H968" s="1" t="s">
        <v>20</v>
      </c>
      <c r="I968" s="1">
        <v>372360</v>
      </c>
    </row>
    <row r="969" spans="1:9" x14ac:dyDescent="0.35">
      <c r="A969" s="2">
        <v>43192</v>
      </c>
      <c r="B969" s="8">
        <f t="shared" si="60"/>
        <v>4</v>
      </c>
      <c r="C969" s="8">
        <f t="shared" si="62"/>
        <v>1</v>
      </c>
      <c r="D969" s="8">
        <f t="shared" si="61"/>
        <v>2</v>
      </c>
      <c r="E969" s="9">
        <f t="shared" si="63"/>
        <v>2</v>
      </c>
      <c r="F969" s="1" t="s">
        <v>9</v>
      </c>
      <c r="G969" s="1" t="s">
        <v>19</v>
      </c>
      <c r="H969" s="1" t="s">
        <v>20</v>
      </c>
      <c r="I969" s="1">
        <v>206071</v>
      </c>
    </row>
    <row r="970" spans="1:9" x14ac:dyDescent="0.35">
      <c r="A970" s="2">
        <v>43192</v>
      </c>
      <c r="B970" s="8">
        <f t="shared" si="60"/>
        <v>4</v>
      </c>
      <c r="C970" s="8">
        <f t="shared" si="62"/>
        <v>1</v>
      </c>
      <c r="D970" s="8">
        <f t="shared" si="61"/>
        <v>2</v>
      </c>
      <c r="E970" s="9">
        <f t="shared" si="63"/>
        <v>2</v>
      </c>
      <c r="F970" s="1" t="s">
        <v>11</v>
      </c>
      <c r="G970" s="1" t="s">
        <v>19</v>
      </c>
      <c r="H970" s="1" t="s">
        <v>20</v>
      </c>
      <c r="I970" s="1">
        <v>23315</v>
      </c>
    </row>
    <row r="971" spans="1:9" x14ac:dyDescent="0.35">
      <c r="A971" s="2">
        <v>43192</v>
      </c>
      <c r="B971" s="8">
        <f t="shared" si="60"/>
        <v>4</v>
      </c>
      <c r="C971" s="8">
        <f t="shared" si="62"/>
        <v>1</v>
      </c>
      <c r="D971" s="8">
        <f t="shared" si="61"/>
        <v>2</v>
      </c>
      <c r="E971" s="9">
        <f t="shared" si="63"/>
        <v>2</v>
      </c>
      <c r="F971" s="1" t="s">
        <v>12</v>
      </c>
      <c r="G971" s="1" t="s">
        <v>19</v>
      </c>
      <c r="H971" s="1" t="s">
        <v>20</v>
      </c>
      <c r="I971" s="1">
        <v>22853</v>
      </c>
    </row>
    <row r="972" spans="1:9" x14ac:dyDescent="0.35">
      <c r="A972" s="2">
        <v>43192</v>
      </c>
      <c r="B972" s="8">
        <f t="shared" si="60"/>
        <v>4</v>
      </c>
      <c r="C972" s="8">
        <f t="shared" si="62"/>
        <v>1</v>
      </c>
      <c r="D972" s="8">
        <f t="shared" si="61"/>
        <v>2</v>
      </c>
      <c r="E972" s="9">
        <f t="shared" si="63"/>
        <v>2</v>
      </c>
      <c r="F972" s="1" t="s">
        <v>13</v>
      </c>
      <c r="G972" s="1" t="s">
        <v>19</v>
      </c>
      <c r="H972" s="1" t="s">
        <v>20</v>
      </c>
      <c r="I972" s="1">
        <v>973</v>
      </c>
    </row>
    <row r="973" spans="1:9" x14ac:dyDescent="0.35">
      <c r="A973" s="2">
        <v>43192</v>
      </c>
      <c r="B973" s="8">
        <f t="shared" si="60"/>
        <v>4</v>
      </c>
      <c r="C973" s="8">
        <f t="shared" si="62"/>
        <v>1</v>
      </c>
      <c r="D973" s="8">
        <f t="shared" si="61"/>
        <v>2</v>
      </c>
      <c r="E973" s="9">
        <f t="shared" si="63"/>
        <v>2</v>
      </c>
      <c r="F973" s="1" t="s">
        <v>5</v>
      </c>
      <c r="G973" s="1" t="s">
        <v>21</v>
      </c>
      <c r="H973" s="1" t="s">
        <v>20</v>
      </c>
      <c r="I973" s="1">
        <v>430242</v>
      </c>
    </row>
    <row r="974" spans="1:9" x14ac:dyDescent="0.35">
      <c r="A974" s="2">
        <v>43192</v>
      </c>
      <c r="B974" s="8">
        <f t="shared" si="60"/>
        <v>4</v>
      </c>
      <c r="C974" s="8">
        <f t="shared" si="62"/>
        <v>1</v>
      </c>
      <c r="D974" s="8">
        <f t="shared" si="61"/>
        <v>2</v>
      </c>
      <c r="E974" s="9">
        <f t="shared" si="63"/>
        <v>2</v>
      </c>
      <c r="F974" s="1" t="s">
        <v>8</v>
      </c>
      <c r="G974" s="1" t="s">
        <v>21</v>
      </c>
      <c r="H974" s="1" t="s">
        <v>20</v>
      </c>
      <c r="I974" s="1">
        <v>430075</v>
      </c>
    </row>
    <row r="975" spans="1:9" x14ac:dyDescent="0.35">
      <c r="A975" s="2">
        <v>43192</v>
      </c>
      <c r="B975" s="8">
        <f t="shared" si="60"/>
        <v>4</v>
      </c>
      <c r="C975" s="8">
        <f t="shared" si="62"/>
        <v>1</v>
      </c>
      <c r="D975" s="8">
        <f t="shared" si="61"/>
        <v>2</v>
      </c>
      <c r="E975" s="9">
        <f t="shared" si="63"/>
        <v>2</v>
      </c>
      <c r="F975" s="1" t="s">
        <v>10</v>
      </c>
      <c r="G975" s="1" t="s">
        <v>21</v>
      </c>
      <c r="H975" s="1" t="s">
        <v>20</v>
      </c>
      <c r="I975" s="1">
        <v>233734</v>
      </c>
    </row>
    <row r="976" spans="1:9" x14ac:dyDescent="0.35">
      <c r="A976" s="2">
        <v>43192</v>
      </c>
      <c r="B976" s="8">
        <f t="shared" si="60"/>
        <v>4</v>
      </c>
      <c r="C976" s="8">
        <f t="shared" si="62"/>
        <v>1</v>
      </c>
      <c r="D976" s="8">
        <f t="shared" si="61"/>
        <v>2</v>
      </c>
      <c r="E976" s="9">
        <f t="shared" si="63"/>
        <v>2</v>
      </c>
      <c r="F976" s="1" t="s">
        <v>9</v>
      </c>
      <c r="G976" s="1" t="s">
        <v>21</v>
      </c>
      <c r="H976" s="1" t="s">
        <v>20</v>
      </c>
      <c r="I976" s="1">
        <v>196509</v>
      </c>
    </row>
    <row r="977" spans="1:9" x14ac:dyDescent="0.35">
      <c r="A977" s="2">
        <v>43192</v>
      </c>
      <c r="B977" s="8">
        <f t="shared" si="60"/>
        <v>4</v>
      </c>
      <c r="C977" s="8">
        <f t="shared" si="62"/>
        <v>1</v>
      </c>
      <c r="D977" s="8">
        <f t="shared" si="61"/>
        <v>2</v>
      </c>
      <c r="E977" s="9">
        <f t="shared" si="63"/>
        <v>2</v>
      </c>
      <c r="F977" s="1" t="s">
        <v>13</v>
      </c>
      <c r="G977" s="1" t="s">
        <v>21</v>
      </c>
      <c r="H977" s="1" t="s">
        <v>20</v>
      </c>
      <c r="I977" s="1">
        <v>883</v>
      </c>
    </row>
    <row r="978" spans="1:9" x14ac:dyDescent="0.35">
      <c r="A978" s="2">
        <v>43192</v>
      </c>
      <c r="B978" s="8">
        <f t="shared" si="60"/>
        <v>4</v>
      </c>
      <c r="C978" s="8">
        <f t="shared" si="62"/>
        <v>1</v>
      </c>
      <c r="D978" s="8">
        <f t="shared" si="61"/>
        <v>2</v>
      </c>
      <c r="E978" s="9">
        <f t="shared" si="63"/>
        <v>2</v>
      </c>
      <c r="F978" s="1" t="s">
        <v>13</v>
      </c>
      <c r="G978" s="1" t="s">
        <v>23</v>
      </c>
      <c r="H978" s="1" t="s">
        <v>18</v>
      </c>
      <c r="I978" s="1">
        <v>0</v>
      </c>
    </row>
    <row r="979" spans="1:9" x14ac:dyDescent="0.35">
      <c r="A979" s="2">
        <v>43192</v>
      </c>
      <c r="B979" s="8">
        <f t="shared" si="60"/>
        <v>4</v>
      </c>
      <c r="C979" s="8">
        <f t="shared" si="62"/>
        <v>1</v>
      </c>
      <c r="D979" s="8">
        <f t="shared" si="61"/>
        <v>2</v>
      </c>
      <c r="E979" s="9">
        <f t="shared" si="63"/>
        <v>2</v>
      </c>
      <c r="F979" s="1" t="s">
        <v>5</v>
      </c>
      <c r="G979" s="1" t="s">
        <v>23</v>
      </c>
      <c r="H979" s="1" t="s">
        <v>18</v>
      </c>
      <c r="I979" s="1">
        <v>0</v>
      </c>
    </row>
    <row r="980" spans="1:9" x14ac:dyDescent="0.35">
      <c r="A980" s="2">
        <v>43192</v>
      </c>
      <c r="B980" s="8">
        <f t="shared" si="60"/>
        <v>4</v>
      </c>
      <c r="C980" s="8">
        <f t="shared" si="62"/>
        <v>1</v>
      </c>
      <c r="D980" s="8">
        <f t="shared" si="61"/>
        <v>2</v>
      </c>
      <c r="E980" s="9">
        <f t="shared" si="63"/>
        <v>2</v>
      </c>
      <c r="F980" s="1" t="s">
        <v>9</v>
      </c>
      <c r="G980" s="1" t="s">
        <v>23</v>
      </c>
      <c r="H980" s="1" t="s">
        <v>18</v>
      </c>
      <c r="I980" s="1">
        <v>0</v>
      </c>
    </row>
    <row r="981" spans="1:9" x14ac:dyDescent="0.35">
      <c r="A981" s="2">
        <v>43192</v>
      </c>
      <c r="B981" s="8">
        <f t="shared" si="60"/>
        <v>4</v>
      </c>
      <c r="C981" s="8">
        <f t="shared" si="62"/>
        <v>1</v>
      </c>
      <c r="D981" s="8">
        <f t="shared" si="61"/>
        <v>2</v>
      </c>
      <c r="E981" s="9">
        <f t="shared" si="63"/>
        <v>2</v>
      </c>
      <c r="F981" s="1" t="s">
        <v>10</v>
      </c>
      <c r="G981" s="1" t="s">
        <v>23</v>
      </c>
      <c r="H981" s="1" t="s">
        <v>18</v>
      </c>
      <c r="I981" s="1">
        <v>0</v>
      </c>
    </row>
    <row r="982" spans="1:9" x14ac:dyDescent="0.35">
      <c r="A982" s="2">
        <v>43192</v>
      </c>
      <c r="B982" s="8">
        <f t="shared" si="60"/>
        <v>4</v>
      </c>
      <c r="C982" s="8">
        <f t="shared" si="62"/>
        <v>1</v>
      </c>
      <c r="D982" s="8">
        <f t="shared" si="61"/>
        <v>2</v>
      </c>
      <c r="E982" s="9">
        <f t="shared" si="63"/>
        <v>2</v>
      </c>
      <c r="F982" s="1" t="s">
        <v>22</v>
      </c>
      <c r="G982" s="1" t="s">
        <v>23</v>
      </c>
      <c r="H982" s="1" t="s">
        <v>18</v>
      </c>
      <c r="I982" s="1">
        <v>0</v>
      </c>
    </row>
    <row r="983" spans="1:9" x14ac:dyDescent="0.35">
      <c r="A983" s="2">
        <v>43192</v>
      </c>
      <c r="B983" s="8">
        <f t="shared" si="60"/>
        <v>4</v>
      </c>
      <c r="C983" s="8">
        <f t="shared" si="62"/>
        <v>1</v>
      </c>
      <c r="D983" s="8">
        <f t="shared" si="61"/>
        <v>2</v>
      </c>
      <c r="E983" s="9">
        <f t="shared" si="63"/>
        <v>2</v>
      </c>
      <c r="F983" s="1" t="s">
        <v>9</v>
      </c>
      <c r="G983" s="1" t="s">
        <v>24</v>
      </c>
      <c r="H983" s="1" t="s">
        <v>25</v>
      </c>
      <c r="I983" s="1">
        <v>0</v>
      </c>
    </row>
    <row r="984" spans="1:9" x14ac:dyDescent="0.35">
      <c r="A984" s="2">
        <v>43192</v>
      </c>
      <c r="B984" s="8">
        <f t="shared" si="60"/>
        <v>4</v>
      </c>
      <c r="C984" s="8">
        <f t="shared" si="62"/>
        <v>1</v>
      </c>
      <c r="D984" s="8">
        <f t="shared" si="61"/>
        <v>2</v>
      </c>
      <c r="E984" s="9">
        <f t="shared" si="63"/>
        <v>2</v>
      </c>
      <c r="F984" s="1" t="s">
        <v>10</v>
      </c>
      <c r="G984" s="1" t="s">
        <v>24</v>
      </c>
      <c r="H984" s="1" t="s">
        <v>25</v>
      </c>
      <c r="I984" s="1">
        <v>0</v>
      </c>
    </row>
    <row r="985" spans="1:9" x14ac:dyDescent="0.35">
      <c r="A985" s="2">
        <v>43192</v>
      </c>
      <c r="B985" s="8">
        <f t="shared" si="60"/>
        <v>4</v>
      </c>
      <c r="C985" s="8">
        <f t="shared" si="62"/>
        <v>1</v>
      </c>
      <c r="D985" s="8">
        <f t="shared" si="61"/>
        <v>2</v>
      </c>
      <c r="E985" s="9">
        <f t="shared" si="63"/>
        <v>2</v>
      </c>
      <c r="F985" s="1" t="s">
        <v>5</v>
      </c>
      <c r="G985" s="1" t="s">
        <v>24</v>
      </c>
      <c r="H985" s="1" t="s">
        <v>25</v>
      </c>
      <c r="I985" s="1">
        <v>0</v>
      </c>
    </row>
    <row r="986" spans="1:9" x14ac:dyDescent="0.35">
      <c r="A986" s="2">
        <v>43192</v>
      </c>
      <c r="B986" s="8">
        <f t="shared" si="60"/>
        <v>4</v>
      </c>
      <c r="C986" s="8">
        <f t="shared" si="62"/>
        <v>1</v>
      </c>
      <c r="D986" s="8">
        <f t="shared" si="61"/>
        <v>2</v>
      </c>
      <c r="E986" s="9">
        <f t="shared" si="63"/>
        <v>2</v>
      </c>
      <c r="F986" s="1" t="s">
        <v>9</v>
      </c>
      <c r="G986" s="1" t="s">
        <v>26</v>
      </c>
      <c r="H986" s="1" t="s">
        <v>25</v>
      </c>
      <c r="I986" s="1">
        <v>0</v>
      </c>
    </row>
    <row r="987" spans="1:9" x14ac:dyDescent="0.35">
      <c r="A987" s="2">
        <v>43192</v>
      </c>
      <c r="B987" s="8">
        <f t="shared" si="60"/>
        <v>4</v>
      </c>
      <c r="C987" s="8">
        <f t="shared" si="62"/>
        <v>1</v>
      </c>
      <c r="D987" s="8">
        <f t="shared" si="61"/>
        <v>2</v>
      </c>
      <c r="E987" s="9">
        <f t="shared" si="63"/>
        <v>2</v>
      </c>
      <c r="F987" s="1" t="s">
        <v>10</v>
      </c>
      <c r="G987" s="1" t="s">
        <v>26</v>
      </c>
      <c r="H987" s="1" t="s">
        <v>25</v>
      </c>
      <c r="I987" s="1">
        <v>0</v>
      </c>
    </row>
    <row r="988" spans="1:9" x14ac:dyDescent="0.35">
      <c r="A988" s="2">
        <v>43192</v>
      </c>
      <c r="B988" s="8">
        <f t="shared" si="60"/>
        <v>4</v>
      </c>
      <c r="C988" s="8">
        <f t="shared" si="62"/>
        <v>1</v>
      </c>
      <c r="D988" s="8">
        <f t="shared" si="61"/>
        <v>2</v>
      </c>
      <c r="E988" s="9">
        <f t="shared" si="63"/>
        <v>2</v>
      </c>
      <c r="F988" s="1" t="s">
        <v>5</v>
      </c>
      <c r="G988" s="1" t="s">
        <v>26</v>
      </c>
      <c r="H988" s="1" t="s">
        <v>25</v>
      </c>
      <c r="I988" s="1">
        <v>0</v>
      </c>
    </row>
    <row r="989" spans="1:9" x14ac:dyDescent="0.35">
      <c r="A989" s="2">
        <v>43192</v>
      </c>
      <c r="B989" s="8">
        <f t="shared" si="60"/>
        <v>4</v>
      </c>
      <c r="C989" s="8">
        <f t="shared" si="62"/>
        <v>1</v>
      </c>
      <c r="D989" s="8">
        <f t="shared" si="61"/>
        <v>2</v>
      </c>
      <c r="E989" s="9">
        <f t="shared" si="63"/>
        <v>2</v>
      </c>
      <c r="F989" s="1" t="s">
        <v>13</v>
      </c>
      <c r="G989" s="1" t="s">
        <v>27</v>
      </c>
      <c r="H989" s="1" t="s">
        <v>28</v>
      </c>
      <c r="I989" s="1">
        <v>0</v>
      </c>
    </row>
    <row r="990" spans="1:9" x14ac:dyDescent="0.35">
      <c r="A990" s="2">
        <v>43192</v>
      </c>
      <c r="B990" s="8">
        <f t="shared" si="60"/>
        <v>4</v>
      </c>
      <c r="C990" s="8">
        <f t="shared" si="62"/>
        <v>1</v>
      </c>
      <c r="D990" s="8">
        <f t="shared" si="61"/>
        <v>2</v>
      </c>
      <c r="E990" s="9">
        <f t="shared" si="63"/>
        <v>2</v>
      </c>
      <c r="F990" s="1" t="s">
        <v>12</v>
      </c>
      <c r="G990" s="1" t="s">
        <v>27</v>
      </c>
      <c r="H990" s="1" t="s">
        <v>28</v>
      </c>
      <c r="I990" s="1">
        <v>0</v>
      </c>
    </row>
    <row r="991" spans="1:9" x14ac:dyDescent="0.35">
      <c r="A991" s="2">
        <v>43192</v>
      </c>
      <c r="B991" s="8">
        <f t="shared" si="60"/>
        <v>4</v>
      </c>
      <c r="C991" s="8">
        <f t="shared" si="62"/>
        <v>1</v>
      </c>
      <c r="D991" s="8">
        <f t="shared" si="61"/>
        <v>2</v>
      </c>
      <c r="E991" s="9">
        <f t="shared" si="63"/>
        <v>2</v>
      </c>
      <c r="F991" s="1" t="s">
        <v>5</v>
      </c>
      <c r="G991" s="1" t="s">
        <v>27</v>
      </c>
      <c r="H991" s="1" t="s">
        <v>28</v>
      </c>
      <c r="I991" s="1">
        <v>0</v>
      </c>
    </row>
    <row r="992" spans="1:9" x14ac:dyDescent="0.35">
      <c r="A992" s="2">
        <v>43192</v>
      </c>
      <c r="B992" s="8">
        <f t="shared" si="60"/>
        <v>4</v>
      </c>
      <c r="C992" s="8">
        <f t="shared" si="62"/>
        <v>1</v>
      </c>
      <c r="D992" s="8">
        <f t="shared" si="61"/>
        <v>2</v>
      </c>
      <c r="E992" s="9">
        <f t="shared" si="63"/>
        <v>2</v>
      </c>
      <c r="F992" s="1" t="s">
        <v>11</v>
      </c>
      <c r="G992" s="1" t="s">
        <v>27</v>
      </c>
      <c r="H992" s="1" t="s">
        <v>28</v>
      </c>
      <c r="I992" s="1">
        <v>0</v>
      </c>
    </row>
    <row r="993" spans="1:9" x14ac:dyDescent="0.35">
      <c r="A993" s="2">
        <v>43192</v>
      </c>
      <c r="B993" s="8">
        <f t="shared" si="60"/>
        <v>4</v>
      </c>
      <c r="C993" s="8">
        <f t="shared" si="62"/>
        <v>1</v>
      </c>
      <c r="D993" s="8">
        <f t="shared" si="61"/>
        <v>2</v>
      </c>
      <c r="E993" s="9">
        <f t="shared" si="63"/>
        <v>2</v>
      </c>
      <c r="F993" s="1" t="s">
        <v>9</v>
      </c>
      <c r="G993" s="1" t="s">
        <v>27</v>
      </c>
      <c r="H993" s="1" t="s">
        <v>28</v>
      </c>
      <c r="I993" s="1">
        <v>0</v>
      </c>
    </row>
    <row r="994" spans="1:9" x14ac:dyDescent="0.35">
      <c r="A994" s="2">
        <v>43192</v>
      </c>
      <c r="B994" s="8">
        <f t="shared" si="60"/>
        <v>4</v>
      </c>
      <c r="C994" s="8">
        <f t="shared" si="62"/>
        <v>1</v>
      </c>
      <c r="D994" s="8">
        <f t="shared" si="61"/>
        <v>2</v>
      </c>
      <c r="E994" s="9">
        <f t="shared" si="63"/>
        <v>2</v>
      </c>
      <c r="F994" s="1" t="s">
        <v>10</v>
      </c>
      <c r="G994" s="1" t="s">
        <v>27</v>
      </c>
      <c r="H994" s="1" t="s">
        <v>28</v>
      </c>
      <c r="I994" s="1">
        <v>0</v>
      </c>
    </row>
    <row r="995" spans="1:9" x14ac:dyDescent="0.35">
      <c r="A995" s="2">
        <v>43193</v>
      </c>
      <c r="B995" s="8">
        <f t="shared" si="60"/>
        <v>4</v>
      </c>
      <c r="C995" s="8">
        <f t="shared" si="62"/>
        <v>1</v>
      </c>
      <c r="D995" s="8">
        <f t="shared" si="61"/>
        <v>3</v>
      </c>
      <c r="E995" s="9">
        <f t="shared" si="63"/>
        <v>3</v>
      </c>
      <c r="F995" s="1" t="s">
        <v>5</v>
      </c>
      <c r="G995" s="1" t="s">
        <v>14</v>
      </c>
      <c r="H995" s="1" t="s">
        <v>15</v>
      </c>
      <c r="I995" s="1">
        <v>0</v>
      </c>
    </row>
    <row r="996" spans="1:9" x14ac:dyDescent="0.35">
      <c r="A996" s="2">
        <v>43193</v>
      </c>
      <c r="B996" s="8">
        <f t="shared" si="60"/>
        <v>4</v>
      </c>
      <c r="C996" s="8">
        <f t="shared" si="62"/>
        <v>1</v>
      </c>
      <c r="D996" s="8">
        <f t="shared" si="61"/>
        <v>3</v>
      </c>
      <c r="E996" s="9">
        <f t="shared" si="63"/>
        <v>3</v>
      </c>
      <c r="F996" s="1" t="s">
        <v>13</v>
      </c>
      <c r="G996" s="1" t="s">
        <v>14</v>
      </c>
      <c r="H996" s="1" t="s">
        <v>15</v>
      </c>
      <c r="I996" s="1">
        <v>0</v>
      </c>
    </row>
    <row r="997" spans="1:9" x14ac:dyDescent="0.35">
      <c r="A997" s="2">
        <v>43193</v>
      </c>
      <c r="B997" s="8">
        <f t="shared" si="60"/>
        <v>4</v>
      </c>
      <c r="C997" s="8">
        <f t="shared" si="62"/>
        <v>1</v>
      </c>
      <c r="D997" s="8">
        <f t="shared" si="61"/>
        <v>3</v>
      </c>
      <c r="E997" s="9">
        <f t="shared" si="63"/>
        <v>3</v>
      </c>
      <c r="F997" s="1" t="s">
        <v>9</v>
      </c>
      <c r="G997" s="1" t="s">
        <v>14</v>
      </c>
      <c r="H997" s="1" t="s">
        <v>15</v>
      </c>
      <c r="I997" s="1">
        <v>0</v>
      </c>
    </row>
    <row r="998" spans="1:9" x14ac:dyDescent="0.35">
      <c r="A998" s="2">
        <v>43193</v>
      </c>
      <c r="B998" s="8">
        <f t="shared" si="60"/>
        <v>4</v>
      </c>
      <c r="C998" s="8">
        <f t="shared" si="62"/>
        <v>1</v>
      </c>
      <c r="D998" s="8">
        <f t="shared" si="61"/>
        <v>3</v>
      </c>
      <c r="E998" s="9">
        <f t="shared" si="63"/>
        <v>3</v>
      </c>
      <c r="F998" s="1" t="s">
        <v>10</v>
      </c>
      <c r="G998" s="1" t="s">
        <v>14</v>
      </c>
      <c r="H998" s="1" t="s">
        <v>15</v>
      </c>
      <c r="I998" s="1">
        <v>0</v>
      </c>
    </row>
    <row r="999" spans="1:9" x14ac:dyDescent="0.35">
      <c r="A999" s="2">
        <v>43193</v>
      </c>
      <c r="B999" s="8">
        <f t="shared" si="60"/>
        <v>4</v>
      </c>
      <c r="C999" s="8">
        <f t="shared" si="62"/>
        <v>1</v>
      </c>
      <c r="D999" s="8">
        <f t="shared" si="61"/>
        <v>3</v>
      </c>
      <c r="E999" s="9">
        <f t="shared" si="63"/>
        <v>3</v>
      </c>
      <c r="F999" s="1" t="s">
        <v>5</v>
      </c>
      <c r="G999" s="1" t="s">
        <v>16</v>
      </c>
      <c r="H999" s="1" t="s">
        <v>7</v>
      </c>
      <c r="I999" s="1">
        <v>530556</v>
      </c>
    </row>
    <row r="1000" spans="1:9" x14ac:dyDescent="0.35">
      <c r="A1000" s="2">
        <v>43193</v>
      </c>
      <c r="B1000" s="8">
        <f t="shared" si="60"/>
        <v>4</v>
      </c>
      <c r="C1000" s="8">
        <f t="shared" si="62"/>
        <v>1</v>
      </c>
      <c r="D1000" s="8">
        <f t="shared" si="61"/>
        <v>3</v>
      </c>
      <c r="E1000" s="9">
        <f t="shared" si="63"/>
        <v>3</v>
      </c>
      <c r="F1000" s="1" t="s">
        <v>8</v>
      </c>
      <c r="G1000" s="1" t="s">
        <v>16</v>
      </c>
      <c r="H1000" s="1" t="s">
        <v>7</v>
      </c>
      <c r="I1000" s="1">
        <v>523510</v>
      </c>
    </row>
    <row r="1001" spans="1:9" x14ac:dyDescent="0.35">
      <c r="A1001" s="2">
        <v>43193</v>
      </c>
      <c r="B1001" s="8">
        <f t="shared" si="60"/>
        <v>4</v>
      </c>
      <c r="C1001" s="8">
        <f t="shared" si="62"/>
        <v>1</v>
      </c>
      <c r="D1001" s="8">
        <f t="shared" si="61"/>
        <v>3</v>
      </c>
      <c r="E1001" s="9">
        <f t="shared" si="63"/>
        <v>3</v>
      </c>
      <c r="F1001" s="1" t="s">
        <v>9</v>
      </c>
      <c r="G1001" s="1" t="s">
        <v>16</v>
      </c>
      <c r="H1001" s="1" t="s">
        <v>7</v>
      </c>
      <c r="I1001" s="1">
        <v>308681</v>
      </c>
    </row>
    <row r="1002" spans="1:9" x14ac:dyDescent="0.35">
      <c r="A1002" s="2">
        <v>43193</v>
      </c>
      <c r="B1002" s="8">
        <f t="shared" si="60"/>
        <v>4</v>
      </c>
      <c r="C1002" s="8">
        <f t="shared" si="62"/>
        <v>1</v>
      </c>
      <c r="D1002" s="8">
        <f t="shared" si="61"/>
        <v>3</v>
      </c>
      <c r="E1002" s="9">
        <f t="shared" si="63"/>
        <v>3</v>
      </c>
      <c r="F1002" s="1" t="s">
        <v>10</v>
      </c>
      <c r="G1002" s="1" t="s">
        <v>16</v>
      </c>
      <c r="H1002" s="1" t="s">
        <v>7</v>
      </c>
      <c r="I1002" s="1">
        <v>221875</v>
      </c>
    </row>
    <row r="1003" spans="1:9" x14ac:dyDescent="0.35">
      <c r="A1003" s="2">
        <v>43193</v>
      </c>
      <c r="B1003" s="8">
        <f t="shared" si="60"/>
        <v>4</v>
      </c>
      <c r="C1003" s="8">
        <f t="shared" si="62"/>
        <v>1</v>
      </c>
      <c r="D1003" s="8">
        <f t="shared" si="61"/>
        <v>3</v>
      </c>
      <c r="E1003" s="9">
        <f t="shared" si="63"/>
        <v>3</v>
      </c>
      <c r="F1003" s="1" t="s">
        <v>11</v>
      </c>
      <c r="G1003" s="1" t="s">
        <v>16</v>
      </c>
      <c r="H1003" s="1" t="s">
        <v>7</v>
      </c>
      <c r="I1003" s="1">
        <v>21510</v>
      </c>
    </row>
    <row r="1004" spans="1:9" x14ac:dyDescent="0.35">
      <c r="A1004" s="2">
        <v>43193</v>
      </c>
      <c r="B1004" s="8">
        <f t="shared" si="60"/>
        <v>4</v>
      </c>
      <c r="C1004" s="8">
        <f t="shared" si="62"/>
        <v>1</v>
      </c>
      <c r="D1004" s="8">
        <f t="shared" si="61"/>
        <v>3</v>
      </c>
      <c r="E1004" s="9">
        <f t="shared" si="63"/>
        <v>3</v>
      </c>
      <c r="F1004" s="1" t="s">
        <v>12</v>
      </c>
      <c r="G1004" s="1" t="s">
        <v>16</v>
      </c>
      <c r="H1004" s="1" t="s">
        <v>7</v>
      </c>
      <c r="I1004" s="1">
        <v>8447</v>
      </c>
    </row>
    <row r="1005" spans="1:9" x14ac:dyDescent="0.35">
      <c r="A1005" s="2">
        <v>43193</v>
      </c>
      <c r="B1005" s="8">
        <f t="shared" si="60"/>
        <v>4</v>
      </c>
      <c r="C1005" s="8">
        <f t="shared" si="62"/>
        <v>1</v>
      </c>
      <c r="D1005" s="8">
        <f t="shared" si="61"/>
        <v>3</v>
      </c>
      <c r="E1005" s="9">
        <f t="shared" si="63"/>
        <v>3</v>
      </c>
      <c r="F1005" s="1" t="s">
        <v>13</v>
      </c>
      <c r="G1005" s="1" t="s">
        <v>16</v>
      </c>
      <c r="H1005" s="1" t="s">
        <v>7</v>
      </c>
      <c r="I1005" s="1">
        <v>1462</v>
      </c>
    </row>
    <row r="1006" spans="1:9" x14ac:dyDescent="0.35">
      <c r="A1006" s="2">
        <v>43193</v>
      </c>
      <c r="B1006" s="8">
        <f t="shared" si="60"/>
        <v>4</v>
      </c>
      <c r="C1006" s="8">
        <f t="shared" si="62"/>
        <v>1</v>
      </c>
      <c r="D1006" s="8">
        <f t="shared" si="61"/>
        <v>3</v>
      </c>
      <c r="E1006" s="9">
        <f t="shared" si="63"/>
        <v>3</v>
      </c>
      <c r="F1006" s="1" t="s">
        <v>10</v>
      </c>
      <c r="G1006" s="1" t="s">
        <v>17</v>
      </c>
      <c r="H1006" s="1" t="s">
        <v>18</v>
      </c>
      <c r="I1006" s="1">
        <v>0</v>
      </c>
    </row>
    <row r="1007" spans="1:9" x14ac:dyDescent="0.35">
      <c r="A1007" s="2">
        <v>43193</v>
      </c>
      <c r="B1007" s="8">
        <f t="shared" si="60"/>
        <v>4</v>
      </c>
      <c r="C1007" s="8">
        <f t="shared" si="62"/>
        <v>1</v>
      </c>
      <c r="D1007" s="8">
        <f t="shared" si="61"/>
        <v>3</v>
      </c>
      <c r="E1007" s="9">
        <f t="shared" si="63"/>
        <v>3</v>
      </c>
      <c r="F1007" s="1" t="s">
        <v>9</v>
      </c>
      <c r="G1007" s="1" t="s">
        <v>17</v>
      </c>
      <c r="H1007" s="1" t="s">
        <v>18</v>
      </c>
      <c r="I1007" s="1">
        <v>0</v>
      </c>
    </row>
    <row r="1008" spans="1:9" x14ac:dyDescent="0.35">
      <c r="A1008" s="2">
        <v>43193</v>
      </c>
      <c r="B1008" s="8">
        <f t="shared" si="60"/>
        <v>4</v>
      </c>
      <c r="C1008" s="8">
        <f t="shared" si="62"/>
        <v>1</v>
      </c>
      <c r="D1008" s="8">
        <f t="shared" si="61"/>
        <v>3</v>
      </c>
      <c r="E1008" s="9">
        <f t="shared" si="63"/>
        <v>3</v>
      </c>
      <c r="F1008" s="1" t="s">
        <v>13</v>
      </c>
      <c r="G1008" s="1" t="s">
        <v>17</v>
      </c>
      <c r="H1008" s="1" t="s">
        <v>18</v>
      </c>
      <c r="I1008" s="1">
        <v>0</v>
      </c>
    </row>
    <row r="1009" spans="1:9" x14ac:dyDescent="0.35">
      <c r="A1009" s="2">
        <v>43193</v>
      </c>
      <c r="B1009" s="8">
        <f t="shared" si="60"/>
        <v>4</v>
      </c>
      <c r="C1009" s="8">
        <f t="shared" si="62"/>
        <v>1</v>
      </c>
      <c r="D1009" s="8">
        <f t="shared" si="61"/>
        <v>3</v>
      </c>
      <c r="E1009" s="9">
        <f t="shared" si="63"/>
        <v>3</v>
      </c>
      <c r="F1009" s="1" t="s">
        <v>5</v>
      </c>
      <c r="G1009" s="1" t="s">
        <v>17</v>
      </c>
      <c r="H1009" s="1" t="s">
        <v>18</v>
      </c>
      <c r="I1009" s="1">
        <v>0</v>
      </c>
    </row>
    <row r="1010" spans="1:9" x14ac:dyDescent="0.35">
      <c r="A1010" s="2">
        <v>43193</v>
      </c>
      <c r="B1010" s="8">
        <f t="shared" si="60"/>
        <v>4</v>
      </c>
      <c r="C1010" s="8">
        <f t="shared" si="62"/>
        <v>1</v>
      </c>
      <c r="D1010" s="8">
        <f t="shared" si="61"/>
        <v>3</v>
      </c>
      <c r="E1010" s="9">
        <f t="shared" si="63"/>
        <v>3</v>
      </c>
      <c r="F1010" s="1" t="s">
        <v>8</v>
      </c>
      <c r="G1010" s="1" t="s">
        <v>19</v>
      </c>
      <c r="H1010" s="1" t="s">
        <v>20</v>
      </c>
      <c r="I1010" s="1">
        <v>401473</v>
      </c>
    </row>
    <row r="1011" spans="1:9" x14ac:dyDescent="0.35">
      <c r="A1011" s="2">
        <v>43193</v>
      </c>
      <c r="B1011" s="8">
        <f t="shared" si="60"/>
        <v>4</v>
      </c>
      <c r="C1011" s="8">
        <f t="shared" si="62"/>
        <v>1</v>
      </c>
      <c r="D1011" s="8">
        <f t="shared" si="61"/>
        <v>3</v>
      </c>
      <c r="E1011" s="9">
        <f t="shared" si="63"/>
        <v>3</v>
      </c>
      <c r="F1011" s="1" t="s">
        <v>5</v>
      </c>
      <c r="G1011" s="1" t="s">
        <v>19</v>
      </c>
      <c r="H1011" s="1" t="s">
        <v>20</v>
      </c>
      <c r="I1011" s="1">
        <v>401473</v>
      </c>
    </row>
    <row r="1012" spans="1:9" x14ac:dyDescent="0.35">
      <c r="A1012" s="2">
        <v>43193</v>
      </c>
      <c r="B1012" s="8">
        <f t="shared" si="60"/>
        <v>4</v>
      </c>
      <c r="C1012" s="8">
        <f t="shared" si="62"/>
        <v>1</v>
      </c>
      <c r="D1012" s="8">
        <f t="shared" si="61"/>
        <v>3</v>
      </c>
      <c r="E1012" s="9">
        <f t="shared" si="63"/>
        <v>3</v>
      </c>
      <c r="F1012" s="1" t="s">
        <v>10</v>
      </c>
      <c r="G1012" s="1" t="s">
        <v>19</v>
      </c>
      <c r="H1012" s="1" t="s">
        <v>20</v>
      </c>
      <c r="I1012" s="1">
        <v>243019</v>
      </c>
    </row>
    <row r="1013" spans="1:9" x14ac:dyDescent="0.35">
      <c r="A1013" s="2">
        <v>43193</v>
      </c>
      <c r="B1013" s="8">
        <f t="shared" si="60"/>
        <v>4</v>
      </c>
      <c r="C1013" s="8">
        <f t="shared" si="62"/>
        <v>1</v>
      </c>
      <c r="D1013" s="8">
        <f t="shared" si="61"/>
        <v>3</v>
      </c>
      <c r="E1013" s="9">
        <f t="shared" si="63"/>
        <v>3</v>
      </c>
      <c r="F1013" s="1" t="s">
        <v>9</v>
      </c>
      <c r="G1013" s="1" t="s">
        <v>19</v>
      </c>
      <c r="H1013" s="1" t="s">
        <v>20</v>
      </c>
      <c r="I1013" s="1">
        <v>158454</v>
      </c>
    </row>
    <row r="1014" spans="1:9" x14ac:dyDescent="0.35">
      <c r="A1014" s="2">
        <v>43193</v>
      </c>
      <c r="B1014" s="8">
        <f t="shared" si="60"/>
        <v>4</v>
      </c>
      <c r="C1014" s="8">
        <f t="shared" si="62"/>
        <v>1</v>
      </c>
      <c r="D1014" s="8">
        <f t="shared" si="61"/>
        <v>3</v>
      </c>
      <c r="E1014" s="9">
        <f t="shared" si="63"/>
        <v>3</v>
      </c>
      <c r="F1014" s="1" t="s">
        <v>11</v>
      </c>
      <c r="G1014" s="1" t="s">
        <v>19</v>
      </c>
      <c r="H1014" s="1" t="s">
        <v>20</v>
      </c>
      <c r="I1014" s="1">
        <v>19524</v>
      </c>
    </row>
    <row r="1015" spans="1:9" x14ac:dyDescent="0.35">
      <c r="A1015" s="2">
        <v>43193</v>
      </c>
      <c r="B1015" s="8">
        <f t="shared" si="60"/>
        <v>4</v>
      </c>
      <c r="C1015" s="8">
        <f t="shared" si="62"/>
        <v>1</v>
      </c>
      <c r="D1015" s="8">
        <f t="shared" si="61"/>
        <v>3</v>
      </c>
      <c r="E1015" s="9">
        <f t="shared" si="63"/>
        <v>3</v>
      </c>
      <c r="F1015" s="1" t="s">
        <v>12</v>
      </c>
      <c r="G1015" s="1" t="s">
        <v>19</v>
      </c>
      <c r="H1015" s="1" t="s">
        <v>20</v>
      </c>
      <c r="I1015" s="1">
        <v>15440</v>
      </c>
    </row>
    <row r="1016" spans="1:9" x14ac:dyDescent="0.35">
      <c r="A1016" s="2">
        <v>43193</v>
      </c>
      <c r="B1016" s="8">
        <f t="shared" si="60"/>
        <v>4</v>
      </c>
      <c r="C1016" s="8">
        <f t="shared" si="62"/>
        <v>1</v>
      </c>
      <c r="D1016" s="8">
        <f t="shared" si="61"/>
        <v>3</v>
      </c>
      <c r="E1016" s="9">
        <f t="shared" si="63"/>
        <v>3</v>
      </c>
      <c r="F1016" s="1" t="s">
        <v>13</v>
      </c>
      <c r="G1016" s="1" t="s">
        <v>19</v>
      </c>
      <c r="H1016" s="1" t="s">
        <v>20</v>
      </c>
      <c r="I1016" s="1">
        <v>823</v>
      </c>
    </row>
    <row r="1017" spans="1:9" x14ac:dyDescent="0.35">
      <c r="A1017" s="2">
        <v>43193</v>
      </c>
      <c r="B1017" s="8">
        <f t="shared" si="60"/>
        <v>4</v>
      </c>
      <c r="C1017" s="8">
        <f t="shared" si="62"/>
        <v>1</v>
      </c>
      <c r="D1017" s="8">
        <f t="shared" si="61"/>
        <v>3</v>
      </c>
      <c r="E1017" s="9">
        <f t="shared" si="63"/>
        <v>3</v>
      </c>
      <c r="F1017" s="1" t="s">
        <v>8</v>
      </c>
      <c r="G1017" s="1" t="s">
        <v>21</v>
      </c>
      <c r="H1017" s="1" t="s">
        <v>20</v>
      </c>
      <c r="I1017" s="1">
        <v>533124</v>
      </c>
    </row>
    <row r="1018" spans="1:9" x14ac:dyDescent="0.35">
      <c r="A1018" s="2">
        <v>43193</v>
      </c>
      <c r="B1018" s="8">
        <f t="shared" si="60"/>
        <v>4</v>
      </c>
      <c r="C1018" s="8">
        <f t="shared" si="62"/>
        <v>1</v>
      </c>
      <c r="D1018" s="8">
        <f t="shared" si="61"/>
        <v>3</v>
      </c>
      <c r="E1018" s="9">
        <f t="shared" si="63"/>
        <v>3</v>
      </c>
      <c r="F1018" s="1" t="s">
        <v>5</v>
      </c>
      <c r="G1018" s="1" t="s">
        <v>21</v>
      </c>
      <c r="H1018" s="1" t="s">
        <v>20</v>
      </c>
      <c r="I1018" s="1">
        <v>533124</v>
      </c>
    </row>
    <row r="1019" spans="1:9" x14ac:dyDescent="0.35">
      <c r="A1019" s="2">
        <v>43193</v>
      </c>
      <c r="B1019" s="8">
        <f t="shared" si="60"/>
        <v>4</v>
      </c>
      <c r="C1019" s="8">
        <f t="shared" si="62"/>
        <v>1</v>
      </c>
      <c r="D1019" s="8">
        <f t="shared" si="61"/>
        <v>3</v>
      </c>
      <c r="E1019" s="9">
        <f t="shared" si="63"/>
        <v>3</v>
      </c>
      <c r="F1019" s="1" t="s">
        <v>10</v>
      </c>
      <c r="G1019" s="1" t="s">
        <v>21</v>
      </c>
      <c r="H1019" s="1" t="s">
        <v>20</v>
      </c>
      <c r="I1019" s="1">
        <v>297987</v>
      </c>
    </row>
    <row r="1020" spans="1:9" x14ac:dyDescent="0.35">
      <c r="A1020" s="2">
        <v>43193</v>
      </c>
      <c r="B1020" s="8">
        <f t="shared" si="60"/>
        <v>4</v>
      </c>
      <c r="C1020" s="8">
        <f t="shared" si="62"/>
        <v>1</v>
      </c>
      <c r="D1020" s="8">
        <f t="shared" si="61"/>
        <v>3</v>
      </c>
      <c r="E1020" s="9">
        <f t="shared" si="63"/>
        <v>3</v>
      </c>
      <c r="F1020" s="1" t="s">
        <v>9</v>
      </c>
      <c r="G1020" s="1" t="s">
        <v>21</v>
      </c>
      <c r="H1020" s="1" t="s">
        <v>20</v>
      </c>
      <c r="I1020" s="1">
        <v>235137</v>
      </c>
    </row>
    <row r="1021" spans="1:9" x14ac:dyDescent="0.35">
      <c r="A1021" s="2">
        <v>43193</v>
      </c>
      <c r="B1021" s="8">
        <f t="shared" si="60"/>
        <v>4</v>
      </c>
      <c r="C1021" s="8">
        <f t="shared" si="62"/>
        <v>1</v>
      </c>
      <c r="D1021" s="8">
        <f t="shared" si="61"/>
        <v>3</v>
      </c>
      <c r="E1021" s="9">
        <f t="shared" si="63"/>
        <v>3</v>
      </c>
      <c r="F1021" s="1" t="s">
        <v>13</v>
      </c>
      <c r="G1021" s="1" t="s">
        <v>21</v>
      </c>
      <c r="H1021" s="1" t="s">
        <v>20</v>
      </c>
      <c r="I1021" s="1">
        <v>1290</v>
      </c>
    </row>
    <row r="1022" spans="1:9" x14ac:dyDescent="0.35">
      <c r="A1022" s="2">
        <v>43193</v>
      </c>
      <c r="B1022" s="8">
        <f t="shared" si="60"/>
        <v>4</v>
      </c>
      <c r="C1022" s="8">
        <f t="shared" si="62"/>
        <v>1</v>
      </c>
      <c r="D1022" s="8">
        <f t="shared" si="61"/>
        <v>3</v>
      </c>
      <c r="E1022" s="9">
        <f t="shared" si="63"/>
        <v>3</v>
      </c>
      <c r="F1022" s="1" t="s">
        <v>13</v>
      </c>
      <c r="G1022" s="1" t="s">
        <v>23</v>
      </c>
      <c r="H1022" s="1" t="s">
        <v>18</v>
      </c>
      <c r="I1022" s="1">
        <v>0</v>
      </c>
    </row>
    <row r="1023" spans="1:9" x14ac:dyDescent="0.35">
      <c r="A1023" s="2">
        <v>43193</v>
      </c>
      <c r="B1023" s="8">
        <f t="shared" si="60"/>
        <v>4</v>
      </c>
      <c r="C1023" s="8">
        <f t="shared" si="62"/>
        <v>1</v>
      </c>
      <c r="D1023" s="8">
        <f t="shared" si="61"/>
        <v>3</v>
      </c>
      <c r="E1023" s="9">
        <f t="shared" si="63"/>
        <v>3</v>
      </c>
      <c r="F1023" s="1" t="s">
        <v>5</v>
      </c>
      <c r="G1023" s="1" t="s">
        <v>23</v>
      </c>
      <c r="H1023" s="1" t="s">
        <v>18</v>
      </c>
      <c r="I1023" s="1">
        <v>0</v>
      </c>
    </row>
    <row r="1024" spans="1:9" x14ac:dyDescent="0.35">
      <c r="A1024" s="2">
        <v>43193</v>
      </c>
      <c r="B1024" s="8">
        <f t="shared" si="60"/>
        <v>4</v>
      </c>
      <c r="C1024" s="8">
        <f t="shared" si="62"/>
        <v>1</v>
      </c>
      <c r="D1024" s="8">
        <f t="shared" si="61"/>
        <v>3</v>
      </c>
      <c r="E1024" s="9">
        <f t="shared" si="63"/>
        <v>3</v>
      </c>
      <c r="F1024" s="1" t="s">
        <v>9</v>
      </c>
      <c r="G1024" s="1" t="s">
        <v>23</v>
      </c>
      <c r="H1024" s="1" t="s">
        <v>18</v>
      </c>
      <c r="I1024" s="1">
        <v>0</v>
      </c>
    </row>
    <row r="1025" spans="1:9" x14ac:dyDescent="0.35">
      <c r="A1025" s="2">
        <v>43193</v>
      </c>
      <c r="B1025" s="8">
        <f t="shared" si="60"/>
        <v>4</v>
      </c>
      <c r="C1025" s="8">
        <f t="shared" si="62"/>
        <v>1</v>
      </c>
      <c r="D1025" s="8">
        <f t="shared" si="61"/>
        <v>3</v>
      </c>
      <c r="E1025" s="9">
        <f t="shared" si="63"/>
        <v>3</v>
      </c>
      <c r="F1025" s="1" t="s">
        <v>10</v>
      </c>
      <c r="G1025" s="1" t="s">
        <v>23</v>
      </c>
      <c r="H1025" s="1" t="s">
        <v>18</v>
      </c>
      <c r="I1025" s="1">
        <v>0</v>
      </c>
    </row>
    <row r="1026" spans="1:9" x14ac:dyDescent="0.35">
      <c r="A1026" s="2">
        <v>43193</v>
      </c>
      <c r="B1026" s="8">
        <f t="shared" ref="B1026:B1089" si="64">MONTH(A1026)</f>
        <v>4</v>
      </c>
      <c r="C1026" s="8">
        <f t="shared" si="62"/>
        <v>1</v>
      </c>
      <c r="D1026" s="8">
        <f t="shared" ref="D1026:D1089" si="65">DAY(A1026)</f>
        <v>3</v>
      </c>
      <c r="E1026" s="9">
        <f t="shared" si="63"/>
        <v>3</v>
      </c>
      <c r="F1026" s="1" t="s">
        <v>22</v>
      </c>
      <c r="G1026" s="1" t="s">
        <v>23</v>
      </c>
      <c r="H1026" s="1" t="s">
        <v>18</v>
      </c>
      <c r="I1026" s="1">
        <v>0</v>
      </c>
    </row>
    <row r="1027" spans="1:9" x14ac:dyDescent="0.35">
      <c r="A1027" s="2">
        <v>43193</v>
      </c>
      <c r="B1027" s="8">
        <f t="shared" si="64"/>
        <v>4</v>
      </c>
      <c r="C1027" s="8">
        <f t="shared" ref="C1027:C1090" si="66">IF(D1027&lt;=7,1,IF(D1027&lt;=14,2,IF(D1027&lt;=21,3,IF(D1027&lt;=31,4,0))))</f>
        <v>1</v>
      </c>
      <c r="D1027" s="8">
        <f t="shared" si="65"/>
        <v>3</v>
      </c>
      <c r="E1027" s="9">
        <f t="shared" ref="E1027:E1090" si="67">WEEKDAY(A1027)</f>
        <v>3</v>
      </c>
      <c r="F1027" s="1" t="s">
        <v>9</v>
      </c>
      <c r="G1027" s="1" t="s">
        <v>24</v>
      </c>
      <c r="H1027" s="1" t="s">
        <v>25</v>
      </c>
      <c r="I1027" s="1">
        <v>0</v>
      </c>
    </row>
    <row r="1028" spans="1:9" x14ac:dyDescent="0.35">
      <c r="A1028" s="2">
        <v>43193</v>
      </c>
      <c r="B1028" s="8">
        <f t="shared" si="64"/>
        <v>4</v>
      </c>
      <c r="C1028" s="8">
        <f t="shared" si="66"/>
        <v>1</v>
      </c>
      <c r="D1028" s="8">
        <f t="shared" si="65"/>
        <v>3</v>
      </c>
      <c r="E1028" s="9">
        <f t="shared" si="67"/>
        <v>3</v>
      </c>
      <c r="F1028" s="1" t="s">
        <v>10</v>
      </c>
      <c r="G1028" s="1" t="s">
        <v>24</v>
      </c>
      <c r="H1028" s="1" t="s">
        <v>25</v>
      </c>
      <c r="I1028" s="1">
        <v>0</v>
      </c>
    </row>
    <row r="1029" spans="1:9" x14ac:dyDescent="0.35">
      <c r="A1029" s="2">
        <v>43193</v>
      </c>
      <c r="B1029" s="8">
        <f t="shared" si="64"/>
        <v>4</v>
      </c>
      <c r="C1029" s="8">
        <f t="shared" si="66"/>
        <v>1</v>
      </c>
      <c r="D1029" s="8">
        <f t="shared" si="65"/>
        <v>3</v>
      </c>
      <c r="E1029" s="9">
        <f t="shared" si="67"/>
        <v>3</v>
      </c>
      <c r="F1029" s="1" t="s">
        <v>5</v>
      </c>
      <c r="G1029" s="1" t="s">
        <v>24</v>
      </c>
      <c r="H1029" s="1" t="s">
        <v>25</v>
      </c>
      <c r="I1029" s="1">
        <v>0</v>
      </c>
    </row>
    <row r="1030" spans="1:9" x14ac:dyDescent="0.35">
      <c r="A1030" s="2">
        <v>43193</v>
      </c>
      <c r="B1030" s="8">
        <f t="shared" si="64"/>
        <v>4</v>
      </c>
      <c r="C1030" s="8">
        <f t="shared" si="66"/>
        <v>1</v>
      </c>
      <c r="D1030" s="8">
        <f t="shared" si="65"/>
        <v>3</v>
      </c>
      <c r="E1030" s="9">
        <f t="shared" si="67"/>
        <v>3</v>
      </c>
      <c r="F1030" s="1" t="s">
        <v>9</v>
      </c>
      <c r="G1030" s="1" t="s">
        <v>26</v>
      </c>
      <c r="H1030" s="1" t="s">
        <v>25</v>
      </c>
      <c r="I1030" s="1">
        <v>0</v>
      </c>
    </row>
    <row r="1031" spans="1:9" x14ac:dyDescent="0.35">
      <c r="A1031" s="2">
        <v>43193</v>
      </c>
      <c r="B1031" s="8">
        <f t="shared" si="64"/>
        <v>4</v>
      </c>
      <c r="C1031" s="8">
        <f t="shared" si="66"/>
        <v>1</v>
      </c>
      <c r="D1031" s="8">
        <f t="shared" si="65"/>
        <v>3</v>
      </c>
      <c r="E1031" s="9">
        <f t="shared" si="67"/>
        <v>3</v>
      </c>
      <c r="F1031" s="1" t="s">
        <v>10</v>
      </c>
      <c r="G1031" s="1" t="s">
        <v>26</v>
      </c>
      <c r="H1031" s="1" t="s">
        <v>25</v>
      </c>
      <c r="I1031" s="1">
        <v>0</v>
      </c>
    </row>
    <row r="1032" spans="1:9" x14ac:dyDescent="0.35">
      <c r="A1032" s="2">
        <v>43193</v>
      </c>
      <c r="B1032" s="8">
        <f t="shared" si="64"/>
        <v>4</v>
      </c>
      <c r="C1032" s="8">
        <f t="shared" si="66"/>
        <v>1</v>
      </c>
      <c r="D1032" s="8">
        <f t="shared" si="65"/>
        <v>3</v>
      </c>
      <c r="E1032" s="9">
        <f t="shared" si="67"/>
        <v>3</v>
      </c>
      <c r="F1032" s="1" t="s">
        <v>5</v>
      </c>
      <c r="G1032" s="1" t="s">
        <v>26</v>
      </c>
      <c r="H1032" s="1" t="s">
        <v>25</v>
      </c>
      <c r="I1032" s="1">
        <v>0</v>
      </c>
    </row>
    <row r="1033" spans="1:9" x14ac:dyDescent="0.35">
      <c r="A1033" s="2">
        <v>43193</v>
      </c>
      <c r="B1033" s="8">
        <f t="shared" si="64"/>
        <v>4</v>
      </c>
      <c r="C1033" s="8">
        <f t="shared" si="66"/>
        <v>1</v>
      </c>
      <c r="D1033" s="8">
        <f t="shared" si="65"/>
        <v>3</v>
      </c>
      <c r="E1033" s="9">
        <f t="shared" si="67"/>
        <v>3</v>
      </c>
      <c r="F1033" s="1" t="s">
        <v>13</v>
      </c>
      <c r="G1033" s="1" t="s">
        <v>27</v>
      </c>
      <c r="H1033" s="1" t="s">
        <v>28</v>
      </c>
      <c r="I1033" s="1">
        <v>0</v>
      </c>
    </row>
    <row r="1034" spans="1:9" x14ac:dyDescent="0.35">
      <c r="A1034" s="2">
        <v>43193</v>
      </c>
      <c r="B1034" s="8">
        <f t="shared" si="64"/>
        <v>4</v>
      </c>
      <c r="C1034" s="8">
        <f t="shared" si="66"/>
        <v>1</v>
      </c>
      <c r="D1034" s="8">
        <f t="shared" si="65"/>
        <v>3</v>
      </c>
      <c r="E1034" s="9">
        <f t="shared" si="67"/>
        <v>3</v>
      </c>
      <c r="F1034" s="1" t="s">
        <v>12</v>
      </c>
      <c r="G1034" s="1" t="s">
        <v>27</v>
      </c>
      <c r="H1034" s="1" t="s">
        <v>28</v>
      </c>
      <c r="I1034" s="1">
        <v>0</v>
      </c>
    </row>
    <row r="1035" spans="1:9" x14ac:dyDescent="0.35">
      <c r="A1035" s="2">
        <v>43193</v>
      </c>
      <c r="B1035" s="8">
        <f t="shared" si="64"/>
        <v>4</v>
      </c>
      <c r="C1035" s="8">
        <f t="shared" si="66"/>
        <v>1</v>
      </c>
      <c r="D1035" s="8">
        <f t="shared" si="65"/>
        <v>3</v>
      </c>
      <c r="E1035" s="9">
        <f t="shared" si="67"/>
        <v>3</v>
      </c>
      <c r="F1035" s="1" t="s">
        <v>5</v>
      </c>
      <c r="G1035" s="1" t="s">
        <v>27</v>
      </c>
      <c r="H1035" s="1" t="s">
        <v>28</v>
      </c>
      <c r="I1035" s="1">
        <v>0</v>
      </c>
    </row>
    <row r="1036" spans="1:9" x14ac:dyDescent="0.35">
      <c r="A1036" s="2">
        <v>43193</v>
      </c>
      <c r="B1036" s="8">
        <f t="shared" si="64"/>
        <v>4</v>
      </c>
      <c r="C1036" s="8">
        <f t="shared" si="66"/>
        <v>1</v>
      </c>
      <c r="D1036" s="8">
        <f t="shared" si="65"/>
        <v>3</v>
      </c>
      <c r="E1036" s="9">
        <f t="shared" si="67"/>
        <v>3</v>
      </c>
      <c r="F1036" s="1" t="s">
        <v>11</v>
      </c>
      <c r="G1036" s="1" t="s">
        <v>27</v>
      </c>
      <c r="H1036" s="1" t="s">
        <v>28</v>
      </c>
      <c r="I1036" s="1">
        <v>0</v>
      </c>
    </row>
    <row r="1037" spans="1:9" x14ac:dyDescent="0.35">
      <c r="A1037" s="2">
        <v>43193</v>
      </c>
      <c r="B1037" s="8">
        <f t="shared" si="64"/>
        <v>4</v>
      </c>
      <c r="C1037" s="8">
        <f t="shared" si="66"/>
        <v>1</v>
      </c>
      <c r="D1037" s="8">
        <f t="shared" si="65"/>
        <v>3</v>
      </c>
      <c r="E1037" s="9">
        <f t="shared" si="67"/>
        <v>3</v>
      </c>
      <c r="F1037" s="1" t="s">
        <v>9</v>
      </c>
      <c r="G1037" s="1" t="s">
        <v>27</v>
      </c>
      <c r="H1037" s="1" t="s">
        <v>28</v>
      </c>
      <c r="I1037" s="1">
        <v>0</v>
      </c>
    </row>
    <row r="1038" spans="1:9" x14ac:dyDescent="0.35">
      <c r="A1038" s="2">
        <v>43193</v>
      </c>
      <c r="B1038" s="8">
        <f t="shared" si="64"/>
        <v>4</v>
      </c>
      <c r="C1038" s="8">
        <f t="shared" si="66"/>
        <v>1</v>
      </c>
      <c r="D1038" s="8">
        <f t="shared" si="65"/>
        <v>3</v>
      </c>
      <c r="E1038" s="9">
        <f t="shared" si="67"/>
        <v>3</v>
      </c>
      <c r="F1038" s="1" t="s">
        <v>10</v>
      </c>
      <c r="G1038" s="1" t="s">
        <v>27</v>
      </c>
      <c r="H1038" s="1" t="s">
        <v>28</v>
      </c>
      <c r="I1038" s="1">
        <v>0</v>
      </c>
    </row>
    <row r="1039" spans="1:9" x14ac:dyDescent="0.35">
      <c r="A1039" s="2">
        <v>43194</v>
      </c>
      <c r="B1039" s="8">
        <f t="shared" si="64"/>
        <v>4</v>
      </c>
      <c r="C1039" s="8">
        <f t="shared" si="66"/>
        <v>1</v>
      </c>
      <c r="D1039" s="8">
        <f t="shared" si="65"/>
        <v>4</v>
      </c>
      <c r="E1039" s="9">
        <f t="shared" si="67"/>
        <v>4</v>
      </c>
      <c r="F1039" s="1" t="s">
        <v>5</v>
      </c>
      <c r="G1039" s="1" t="s">
        <v>14</v>
      </c>
      <c r="H1039" s="1" t="s">
        <v>15</v>
      </c>
      <c r="I1039" s="1">
        <v>0</v>
      </c>
    </row>
    <row r="1040" spans="1:9" x14ac:dyDescent="0.35">
      <c r="A1040" s="2">
        <v>43194</v>
      </c>
      <c r="B1040" s="8">
        <f t="shared" si="64"/>
        <v>4</v>
      </c>
      <c r="C1040" s="8">
        <f t="shared" si="66"/>
        <v>1</v>
      </c>
      <c r="D1040" s="8">
        <f t="shared" si="65"/>
        <v>4</v>
      </c>
      <c r="E1040" s="9">
        <f t="shared" si="67"/>
        <v>4</v>
      </c>
      <c r="F1040" s="1" t="s">
        <v>13</v>
      </c>
      <c r="G1040" s="1" t="s">
        <v>14</v>
      </c>
      <c r="H1040" s="1" t="s">
        <v>15</v>
      </c>
      <c r="I1040" s="1">
        <v>0</v>
      </c>
    </row>
    <row r="1041" spans="1:9" x14ac:dyDescent="0.35">
      <c r="A1041" s="2">
        <v>43194</v>
      </c>
      <c r="B1041" s="8">
        <f t="shared" si="64"/>
        <v>4</v>
      </c>
      <c r="C1041" s="8">
        <f t="shared" si="66"/>
        <v>1</v>
      </c>
      <c r="D1041" s="8">
        <f t="shared" si="65"/>
        <v>4</v>
      </c>
      <c r="E1041" s="9">
        <f t="shared" si="67"/>
        <v>4</v>
      </c>
      <c r="F1041" s="1" t="s">
        <v>9</v>
      </c>
      <c r="G1041" s="1" t="s">
        <v>14</v>
      </c>
      <c r="H1041" s="1" t="s">
        <v>15</v>
      </c>
      <c r="I1041" s="1">
        <v>0</v>
      </c>
    </row>
    <row r="1042" spans="1:9" x14ac:dyDescent="0.35">
      <c r="A1042" s="2">
        <v>43194</v>
      </c>
      <c r="B1042" s="8">
        <f t="shared" si="64"/>
        <v>4</v>
      </c>
      <c r="C1042" s="8">
        <f t="shared" si="66"/>
        <v>1</v>
      </c>
      <c r="D1042" s="8">
        <f t="shared" si="65"/>
        <v>4</v>
      </c>
      <c r="E1042" s="9">
        <f t="shared" si="67"/>
        <v>4</v>
      </c>
      <c r="F1042" s="1" t="s">
        <v>10</v>
      </c>
      <c r="G1042" s="1" t="s">
        <v>14</v>
      </c>
      <c r="H1042" s="1" t="s">
        <v>15</v>
      </c>
      <c r="I1042" s="1">
        <v>0</v>
      </c>
    </row>
    <row r="1043" spans="1:9" x14ac:dyDescent="0.35">
      <c r="A1043" s="2">
        <v>43194</v>
      </c>
      <c r="B1043" s="8">
        <f t="shared" si="64"/>
        <v>4</v>
      </c>
      <c r="C1043" s="8">
        <f t="shared" si="66"/>
        <v>1</v>
      </c>
      <c r="D1043" s="8">
        <f t="shared" si="65"/>
        <v>4</v>
      </c>
      <c r="E1043" s="9">
        <f t="shared" si="67"/>
        <v>4</v>
      </c>
      <c r="F1043" s="1" t="s">
        <v>5</v>
      </c>
      <c r="G1043" s="1" t="s">
        <v>16</v>
      </c>
      <c r="H1043" s="1" t="s">
        <v>7</v>
      </c>
      <c r="I1043" s="1">
        <v>486210</v>
      </c>
    </row>
    <row r="1044" spans="1:9" x14ac:dyDescent="0.35">
      <c r="A1044" s="2">
        <v>43194</v>
      </c>
      <c r="B1044" s="8">
        <f t="shared" si="64"/>
        <v>4</v>
      </c>
      <c r="C1044" s="8">
        <f t="shared" si="66"/>
        <v>1</v>
      </c>
      <c r="D1044" s="8">
        <f t="shared" si="65"/>
        <v>4</v>
      </c>
      <c r="E1044" s="9">
        <f t="shared" si="67"/>
        <v>4</v>
      </c>
      <c r="F1044" s="1" t="s">
        <v>8</v>
      </c>
      <c r="G1044" s="1" t="s">
        <v>16</v>
      </c>
      <c r="H1044" s="1" t="s">
        <v>7</v>
      </c>
      <c r="I1044" s="1">
        <v>486210</v>
      </c>
    </row>
    <row r="1045" spans="1:9" x14ac:dyDescent="0.35">
      <c r="A1045" s="2">
        <v>43194</v>
      </c>
      <c r="B1045" s="8">
        <f t="shared" si="64"/>
        <v>4</v>
      </c>
      <c r="C1045" s="8">
        <f t="shared" si="66"/>
        <v>1</v>
      </c>
      <c r="D1045" s="8">
        <f t="shared" si="65"/>
        <v>4</v>
      </c>
      <c r="E1045" s="9">
        <f t="shared" si="67"/>
        <v>4</v>
      </c>
      <c r="F1045" s="1" t="s">
        <v>9</v>
      </c>
      <c r="G1045" s="1" t="s">
        <v>16</v>
      </c>
      <c r="H1045" s="1" t="s">
        <v>7</v>
      </c>
      <c r="I1045" s="1">
        <v>310726</v>
      </c>
    </row>
    <row r="1046" spans="1:9" x14ac:dyDescent="0.35">
      <c r="A1046" s="2">
        <v>43194</v>
      </c>
      <c r="B1046" s="8">
        <f t="shared" si="64"/>
        <v>4</v>
      </c>
      <c r="C1046" s="8">
        <f t="shared" si="66"/>
        <v>1</v>
      </c>
      <c r="D1046" s="8">
        <f t="shared" si="65"/>
        <v>4</v>
      </c>
      <c r="E1046" s="9">
        <f t="shared" si="67"/>
        <v>4</v>
      </c>
      <c r="F1046" s="1" t="s">
        <v>10</v>
      </c>
      <c r="G1046" s="1" t="s">
        <v>16</v>
      </c>
      <c r="H1046" s="1" t="s">
        <v>7</v>
      </c>
      <c r="I1046" s="1">
        <v>175484</v>
      </c>
    </row>
    <row r="1047" spans="1:9" x14ac:dyDescent="0.35">
      <c r="A1047" s="2">
        <v>43194</v>
      </c>
      <c r="B1047" s="8">
        <f t="shared" si="64"/>
        <v>4</v>
      </c>
      <c r="C1047" s="8">
        <f t="shared" si="66"/>
        <v>1</v>
      </c>
      <c r="D1047" s="8">
        <f t="shared" si="65"/>
        <v>4</v>
      </c>
      <c r="E1047" s="9">
        <f t="shared" si="67"/>
        <v>4</v>
      </c>
      <c r="F1047" s="1" t="s">
        <v>11</v>
      </c>
      <c r="G1047" s="1" t="s">
        <v>16</v>
      </c>
      <c r="H1047" s="1" t="s">
        <v>7</v>
      </c>
      <c r="I1047" s="1">
        <v>22236</v>
      </c>
    </row>
    <row r="1048" spans="1:9" x14ac:dyDescent="0.35">
      <c r="A1048" s="2">
        <v>43194</v>
      </c>
      <c r="B1048" s="8">
        <f t="shared" si="64"/>
        <v>4</v>
      </c>
      <c r="C1048" s="8">
        <f t="shared" si="66"/>
        <v>1</v>
      </c>
      <c r="D1048" s="8">
        <f t="shared" si="65"/>
        <v>4</v>
      </c>
      <c r="E1048" s="9">
        <f t="shared" si="67"/>
        <v>4</v>
      </c>
      <c r="F1048" s="1" t="s">
        <v>12</v>
      </c>
      <c r="G1048" s="1" t="s">
        <v>16</v>
      </c>
      <c r="H1048" s="1" t="s">
        <v>7</v>
      </c>
      <c r="I1048" s="1">
        <v>6991</v>
      </c>
    </row>
    <row r="1049" spans="1:9" x14ac:dyDescent="0.35">
      <c r="A1049" s="2">
        <v>43194</v>
      </c>
      <c r="B1049" s="8">
        <f t="shared" si="64"/>
        <v>4</v>
      </c>
      <c r="C1049" s="8">
        <f t="shared" si="66"/>
        <v>1</v>
      </c>
      <c r="D1049" s="8">
        <f t="shared" si="65"/>
        <v>4</v>
      </c>
      <c r="E1049" s="9">
        <f t="shared" si="67"/>
        <v>4</v>
      </c>
      <c r="F1049" s="1" t="s">
        <v>13</v>
      </c>
      <c r="G1049" s="1" t="s">
        <v>16</v>
      </c>
      <c r="H1049" s="1" t="s">
        <v>7</v>
      </c>
      <c r="I1049" s="1">
        <v>1536</v>
      </c>
    </row>
    <row r="1050" spans="1:9" x14ac:dyDescent="0.35">
      <c r="A1050" s="2">
        <v>43194</v>
      </c>
      <c r="B1050" s="8">
        <f t="shared" si="64"/>
        <v>4</v>
      </c>
      <c r="C1050" s="8">
        <f t="shared" si="66"/>
        <v>1</v>
      </c>
      <c r="D1050" s="8">
        <f t="shared" si="65"/>
        <v>4</v>
      </c>
      <c r="E1050" s="9">
        <f t="shared" si="67"/>
        <v>4</v>
      </c>
      <c r="F1050" s="1" t="s">
        <v>10</v>
      </c>
      <c r="G1050" s="1" t="s">
        <v>17</v>
      </c>
      <c r="H1050" s="1" t="s">
        <v>18</v>
      </c>
      <c r="I1050" s="1">
        <v>0</v>
      </c>
    </row>
    <row r="1051" spans="1:9" x14ac:dyDescent="0.35">
      <c r="A1051" s="2">
        <v>43194</v>
      </c>
      <c r="B1051" s="8">
        <f t="shared" si="64"/>
        <v>4</v>
      </c>
      <c r="C1051" s="8">
        <f t="shared" si="66"/>
        <v>1</v>
      </c>
      <c r="D1051" s="8">
        <f t="shared" si="65"/>
        <v>4</v>
      </c>
      <c r="E1051" s="9">
        <f t="shared" si="67"/>
        <v>4</v>
      </c>
      <c r="F1051" s="1" t="s">
        <v>9</v>
      </c>
      <c r="G1051" s="1" t="s">
        <v>17</v>
      </c>
      <c r="H1051" s="1" t="s">
        <v>18</v>
      </c>
      <c r="I1051" s="1">
        <v>0</v>
      </c>
    </row>
    <row r="1052" spans="1:9" x14ac:dyDescent="0.35">
      <c r="A1052" s="2">
        <v>43194</v>
      </c>
      <c r="B1052" s="8">
        <f t="shared" si="64"/>
        <v>4</v>
      </c>
      <c r="C1052" s="8">
        <f t="shared" si="66"/>
        <v>1</v>
      </c>
      <c r="D1052" s="8">
        <f t="shared" si="65"/>
        <v>4</v>
      </c>
      <c r="E1052" s="9">
        <f t="shared" si="67"/>
        <v>4</v>
      </c>
      <c r="F1052" s="1" t="s">
        <v>13</v>
      </c>
      <c r="G1052" s="1" t="s">
        <v>17</v>
      </c>
      <c r="H1052" s="1" t="s">
        <v>18</v>
      </c>
      <c r="I1052" s="1">
        <v>0</v>
      </c>
    </row>
    <row r="1053" spans="1:9" x14ac:dyDescent="0.35">
      <c r="A1053" s="2">
        <v>43194</v>
      </c>
      <c r="B1053" s="8">
        <f t="shared" si="64"/>
        <v>4</v>
      </c>
      <c r="C1053" s="8">
        <f t="shared" si="66"/>
        <v>1</v>
      </c>
      <c r="D1053" s="8">
        <f t="shared" si="65"/>
        <v>4</v>
      </c>
      <c r="E1053" s="9">
        <f t="shared" si="67"/>
        <v>4</v>
      </c>
      <c r="F1053" s="1" t="s">
        <v>5</v>
      </c>
      <c r="G1053" s="1" t="s">
        <v>17</v>
      </c>
      <c r="H1053" s="1" t="s">
        <v>18</v>
      </c>
      <c r="I1053" s="1">
        <v>0</v>
      </c>
    </row>
    <row r="1054" spans="1:9" x14ac:dyDescent="0.35">
      <c r="A1054" s="2">
        <v>43194</v>
      </c>
      <c r="B1054" s="8">
        <f t="shared" si="64"/>
        <v>4</v>
      </c>
      <c r="C1054" s="8">
        <f t="shared" si="66"/>
        <v>1</v>
      </c>
      <c r="D1054" s="8">
        <f t="shared" si="65"/>
        <v>4</v>
      </c>
      <c r="E1054" s="9">
        <f t="shared" si="67"/>
        <v>4</v>
      </c>
      <c r="F1054" s="1" t="s">
        <v>5</v>
      </c>
      <c r="G1054" s="1" t="s">
        <v>19</v>
      </c>
      <c r="H1054" s="1" t="s">
        <v>20</v>
      </c>
      <c r="I1054" s="1">
        <v>414805</v>
      </c>
    </row>
    <row r="1055" spans="1:9" x14ac:dyDescent="0.35">
      <c r="A1055" s="2">
        <v>43194</v>
      </c>
      <c r="B1055" s="8">
        <f t="shared" si="64"/>
        <v>4</v>
      </c>
      <c r="C1055" s="8">
        <f t="shared" si="66"/>
        <v>1</v>
      </c>
      <c r="D1055" s="8">
        <f t="shared" si="65"/>
        <v>4</v>
      </c>
      <c r="E1055" s="9">
        <f t="shared" si="67"/>
        <v>4</v>
      </c>
      <c r="F1055" s="1" t="s">
        <v>8</v>
      </c>
      <c r="G1055" s="1" t="s">
        <v>19</v>
      </c>
      <c r="H1055" s="1" t="s">
        <v>20</v>
      </c>
      <c r="I1055" s="1">
        <v>413049</v>
      </c>
    </row>
    <row r="1056" spans="1:9" x14ac:dyDescent="0.35">
      <c r="A1056" s="2">
        <v>43194</v>
      </c>
      <c r="B1056" s="8">
        <f t="shared" si="64"/>
        <v>4</v>
      </c>
      <c r="C1056" s="8">
        <f t="shared" si="66"/>
        <v>1</v>
      </c>
      <c r="D1056" s="8">
        <f t="shared" si="65"/>
        <v>4</v>
      </c>
      <c r="E1056" s="9">
        <f t="shared" si="67"/>
        <v>4</v>
      </c>
      <c r="F1056" s="1" t="s">
        <v>10</v>
      </c>
      <c r="G1056" s="1" t="s">
        <v>19</v>
      </c>
      <c r="H1056" s="1" t="s">
        <v>20</v>
      </c>
      <c r="I1056" s="1">
        <v>239017</v>
      </c>
    </row>
    <row r="1057" spans="1:9" x14ac:dyDescent="0.35">
      <c r="A1057" s="2">
        <v>43194</v>
      </c>
      <c r="B1057" s="8">
        <f t="shared" si="64"/>
        <v>4</v>
      </c>
      <c r="C1057" s="8">
        <f t="shared" si="66"/>
        <v>1</v>
      </c>
      <c r="D1057" s="8">
        <f t="shared" si="65"/>
        <v>4</v>
      </c>
      <c r="E1057" s="9">
        <f t="shared" si="67"/>
        <v>4</v>
      </c>
      <c r="F1057" s="1" t="s">
        <v>9</v>
      </c>
      <c r="G1057" s="1" t="s">
        <v>19</v>
      </c>
      <c r="H1057" s="1" t="s">
        <v>20</v>
      </c>
      <c r="I1057" s="1">
        <v>175788</v>
      </c>
    </row>
    <row r="1058" spans="1:9" x14ac:dyDescent="0.35">
      <c r="A1058" s="2">
        <v>43194</v>
      </c>
      <c r="B1058" s="8">
        <f t="shared" si="64"/>
        <v>4</v>
      </c>
      <c r="C1058" s="8">
        <f t="shared" si="66"/>
        <v>1</v>
      </c>
      <c r="D1058" s="8">
        <f t="shared" si="65"/>
        <v>4</v>
      </c>
      <c r="E1058" s="9">
        <f t="shared" si="67"/>
        <v>4</v>
      </c>
      <c r="F1058" s="1" t="s">
        <v>11</v>
      </c>
      <c r="G1058" s="1" t="s">
        <v>19</v>
      </c>
      <c r="H1058" s="1" t="s">
        <v>20</v>
      </c>
      <c r="I1058" s="1">
        <v>21327</v>
      </c>
    </row>
    <row r="1059" spans="1:9" x14ac:dyDescent="0.35">
      <c r="A1059" s="2">
        <v>43194</v>
      </c>
      <c r="B1059" s="8">
        <f t="shared" si="64"/>
        <v>4</v>
      </c>
      <c r="C1059" s="8">
        <f t="shared" si="66"/>
        <v>1</v>
      </c>
      <c r="D1059" s="8">
        <f t="shared" si="65"/>
        <v>4</v>
      </c>
      <c r="E1059" s="9">
        <f t="shared" si="67"/>
        <v>4</v>
      </c>
      <c r="F1059" s="1" t="s">
        <v>12</v>
      </c>
      <c r="G1059" s="1" t="s">
        <v>19</v>
      </c>
      <c r="H1059" s="1" t="s">
        <v>20</v>
      </c>
      <c r="I1059" s="1">
        <v>16951</v>
      </c>
    </row>
    <row r="1060" spans="1:9" x14ac:dyDescent="0.35">
      <c r="A1060" s="2">
        <v>43194</v>
      </c>
      <c r="B1060" s="8">
        <f t="shared" si="64"/>
        <v>4</v>
      </c>
      <c r="C1060" s="8">
        <f t="shared" si="66"/>
        <v>1</v>
      </c>
      <c r="D1060" s="8">
        <f t="shared" si="65"/>
        <v>4</v>
      </c>
      <c r="E1060" s="9">
        <f t="shared" si="67"/>
        <v>4</v>
      </c>
      <c r="F1060" s="1" t="s">
        <v>13</v>
      </c>
      <c r="G1060" s="1" t="s">
        <v>19</v>
      </c>
      <c r="H1060" s="1" t="s">
        <v>20</v>
      </c>
      <c r="I1060" s="1">
        <v>1039</v>
      </c>
    </row>
    <row r="1061" spans="1:9" x14ac:dyDescent="0.35">
      <c r="A1061" s="2">
        <v>43194</v>
      </c>
      <c r="B1061" s="8">
        <f t="shared" si="64"/>
        <v>4</v>
      </c>
      <c r="C1061" s="8">
        <f t="shared" si="66"/>
        <v>1</v>
      </c>
      <c r="D1061" s="8">
        <f t="shared" si="65"/>
        <v>4</v>
      </c>
      <c r="E1061" s="9">
        <f t="shared" si="67"/>
        <v>4</v>
      </c>
      <c r="F1061" s="1" t="s">
        <v>5</v>
      </c>
      <c r="G1061" s="1" t="s">
        <v>21</v>
      </c>
      <c r="H1061" s="1" t="s">
        <v>20</v>
      </c>
      <c r="I1061" s="1">
        <v>428391</v>
      </c>
    </row>
    <row r="1062" spans="1:9" x14ac:dyDescent="0.35">
      <c r="A1062" s="2">
        <v>43194</v>
      </c>
      <c r="B1062" s="8">
        <f t="shared" si="64"/>
        <v>4</v>
      </c>
      <c r="C1062" s="8">
        <f t="shared" si="66"/>
        <v>1</v>
      </c>
      <c r="D1062" s="8">
        <f t="shared" si="65"/>
        <v>4</v>
      </c>
      <c r="E1062" s="9">
        <f t="shared" si="67"/>
        <v>4</v>
      </c>
      <c r="F1062" s="1" t="s">
        <v>8</v>
      </c>
      <c r="G1062" s="1" t="s">
        <v>21</v>
      </c>
      <c r="H1062" s="1" t="s">
        <v>20</v>
      </c>
      <c r="I1062" s="1">
        <v>428088</v>
      </c>
    </row>
    <row r="1063" spans="1:9" x14ac:dyDescent="0.35">
      <c r="A1063" s="2">
        <v>43194</v>
      </c>
      <c r="B1063" s="8">
        <f t="shared" si="64"/>
        <v>4</v>
      </c>
      <c r="C1063" s="8">
        <f t="shared" si="66"/>
        <v>1</v>
      </c>
      <c r="D1063" s="8">
        <f t="shared" si="65"/>
        <v>4</v>
      </c>
      <c r="E1063" s="9">
        <f t="shared" si="67"/>
        <v>4</v>
      </c>
      <c r="F1063" s="1" t="s">
        <v>9</v>
      </c>
      <c r="G1063" s="1" t="s">
        <v>21</v>
      </c>
      <c r="H1063" s="1" t="s">
        <v>20</v>
      </c>
      <c r="I1063" s="1">
        <v>217263</v>
      </c>
    </row>
    <row r="1064" spans="1:9" x14ac:dyDescent="0.35">
      <c r="A1064" s="2">
        <v>43194</v>
      </c>
      <c r="B1064" s="8">
        <f t="shared" si="64"/>
        <v>4</v>
      </c>
      <c r="C1064" s="8">
        <f t="shared" si="66"/>
        <v>1</v>
      </c>
      <c r="D1064" s="8">
        <f t="shared" si="65"/>
        <v>4</v>
      </c>
      <c r="E1064" s="9">
        <f t="shared" si="67"/>
        <v>4</v>
      </c>
      <c r="F1064" s="1" t="s">
        <v>10</v>
      </c>
      <c r="G1064" s="1" t="s">
        <v>21</v>
      </c>
      <c r="H1064" s="1" t="s">
        <v>20</v>
      </c>
      <c r="I1064" s="1">
        <v>211129</v>
      </c>
    </row>
    <row r="1065" spans="1:9" x14ac:dyDescent="0.35">
      <c r="A1065" s="2">
        <v>43194</v>
      </c>
      <c r="B1065" s="8">
        <f t="shared" si="64"/>
        <v>4</v>
      </c>
      <c r="C1065" s="8">
        <f t="shared" si="66"/>
        <v>1</v>
      </c>
      <c r="D1065" s="8">
        <f t="shared" si="65"/>
        <v>4</v>
      </c>
      <c r="E1065" s="9">
        <f t="shared" si="67"/>
        <v>4</v>
      </c>
      <c r="F1065" s="1" t="s">
        <v>13</v>
      </c>
      <c r="G1065" s="1" t="s">
        <v>21</v>
      </c>
      <c r="H1065" s="1" t="s">
        <v>20</v>
      </c>
      <c r="I1065" s="1">
        <v>1248</v>
      </c>
    </row>
    <row r="1066" spans="1:9" x14ac:dyDescent="0.35">
      <c r="A1066" s="2">
        <v>43194</v>
      </c>
      <c r="B1066" s="8">
        <f t="shared" si="64"/>
        <v>4</v>
      </c>
      <c r="C1066" s="8">
        <f t="shared" si="66"/>
        <v>1</v>
      </c>
      <c r="D1066" s="8">
        <f t="shared" si="65"/>
        <v>4</v>
      </c>
      <c r="E1066" s="9">
        <f t="shared" si="67"/>
        <v>4</v>
      </c>
      <c r="F1066" s="1" t="s">
        <v>13</v>
      </c>
      <c r="G1066" s="1" t="s">
        <v>23</v>
      </c>
      <c r="H1066" s="1" t="s">
        <v>18</v>
      </c>
      <c r="I1066" s="1">
        <v>0</v>
      </c>
    </row>
    <row r="1067" spans="1:9" x14ac:dyDescent="0.35">
      <c r="A1067" s="2">
        <v>43194</v>
      </c>
      <c r="B1067" s="8">
        <f t="shared" si="64"/>
        <v>4</v>
      </c>
      <c r="C1067" s="8">
        <f t="shared" si="66"/>
        <v>1</v>
      </c>
      <c r="D1067" s="8">
        <f t="shared" si="65"/>
        <v>4</v>
      </c>
      <c r="E1067" s="9">
        <f t="shared" si="67"/>
        <v>4</v>
      </c>
      <c r="F1067" s="1" t="s">
        <v>5</v>
      </c>
      <c r="G1067" s="1" t="s">
        <v>23</v>
      </c>
      <c r="H1067" s="1" t="s">
        <v>18</v>
      </c>
      <c r="I1067" s="1">
        <v>0</v>
      </c>
    </row>
    <row r="1068" spans="1:9" x14ac:dyDescent="0.35">
      <c r="A1068" s="2">
        <v>43194</v>
      </c>
      <c r="B1068" s="8">
        <f t="shared" si="64"/>
        <v>4</v>
      </c>
      <c r="C1068" s="8">
        <f t="shared" si="66"/>
        <v>1</v>
      </c>
      <c r="D1068" s="8">
        <f t="shared" si="65"/>
        <v>4</v>
      </c>
      <c r="E1068" s="9">
        <f t="shared" si="67"/>
        <v>4</v>
      </c>
      <c r="F1068" s="1" t="s">
        <v>9</v>
      </c>
      <c r="G1068" s="1" t="s">
        <v>23</v>
      </c>
      <c r="H1068" s="1" t="s">
        <v>18</v>
      </c>
      <c r="I1068" s="1">
        <v>0</v>
      </c>
    </row>
    <row r="1069" spans="1:9" x14ac:dyDescent="0.35">
      <c r="A1069" s="2">
        <v>43194</v>
      </c>
      <c r="B1069" s="8">
        <f t="shared" si="64"/>
        <v>4</v>
      </c>
      <c r="C1069" s="8">
        <f t="shared" si="66"/>
        <v>1</v>
      </c>
      <c r="D1069" s="8">
        <f t="shared" si="65"/>
        <v>4</v>
      </c>
      <c r="E1069" s="9">
        <f t="shared" si="67"/>
        <v>4</v>
      </c>
      <c r="F1069" s="1" t="s">
        <v>10</v>
      </c>
      <c r="G1069" s="1" t="s">
        <v>23</v>
      </c>
      <c r="H1069" s="1" t="s">
        <v>18</v>
      </c>
      <c r="I1069" s="1">
        <v>0</v>
      </c>
    </row>
    <row r="1070" spans="1:9" x14ac:dyDescent="0.35">
      <c r="A1070" s="2">
        <v>43194</v>
      </c>
      <c r="B1070" s="8">
        <f t="shared" si="64"/>
        <v>4</v>
      </c>
      <c r="C1070" s="8">
        <f t="shared" si="66"/>
        <v>1</v>
      </c>
      <c r="D1070" s="8">
        <f t="shared" si="65"/>
        <v>4</v>
      </c>
      <c r="E1070" s="9">
        <f t="shared" si="67"/>
        <v>4</v>
      </c>
      <c r="F1070" s="1" t="s">
        <v>22</v>
      </c>
      <c r="G1070" s="1" t="s">
        <v>23</v>
      </c>
      <c r="H1070" s="1" t="s">
        <v>18</v>
      </c>
      <c r="I1070" s="1">
        <v>0</v>
      </c>
    </row>
    <row r="1071" spans="1:9" x14ac:dyDescent="0.35">
      <c r="A1071" s="2">
        <v>43194</v>
      </c>
      <c r="B1071" s="8">
        <f t="shared" si="64"/>
        <v>4</v>
      </c>
      <c r="C1071" s="8">
        <f t="shared" si="66"/>
        <v>1</v>
      </c>
      <c r="D1071" s="8">
        <f t="shared" si="65"/>
        <v>4</v>
      </c>
      <c r="E1071" s="9">
        <f t="shared" si="67"/>
        <v>4</v>
      </c>
      <c r="F1071" s="1" t="s">
        <v>9</v>
      </c>
      <c r="G1071" s="1" t="s">
        <v>24</v>
      </c>
      <c r="H1071" s="1" t="s">
        <v>25</v>
      </c>
      <c r="I1071" s="1">
        <v>0</v>
      </c>
    </row>
    <row r="1072" spans="1:9" x14ac:dyDescent="0.35">
      <c r="A1072" s="2">
        <v>43194</v>
      </c>
      <c r="B1072" s="8">
        <f t="shared" si="64"/>
        <v>4</v>
      </c>
      <c r="C1072" s="8">
        <f t="shared" si="66"/>
        <v>1</v>
      </c>
      <c r="D1072" s="8">
        <f t="shared" si="65"/>
        <v>4</v>
      </c>
      <c r="E1072" s="9">
        <f t="shared" si="67"/>
        <v>4</v>
      </c>
      <c r="F1072" s="1" t="s">
        <v>10</v>
      </c>
      <c r="G1072" s="1" t="s">
        <v>24</v>
      </c>
      <c r="H1072" s="1" t="s">
        <v>25</v>
      </c>
      <c r="I1072" s="1">
        <v>0</v>
      </c>
    </row>
    <row r="1073" spans="1:9" x14ac:dyDescent="0.35">
      <c r="A1073" s="2">
        <v>43194</v>
      </c>
      <c r="B1073" s="8">
        <f t="shared" si="64"/>
        <v>4</v>
      </c>
      <c r="C1073" s="8">
        <f t="shared" si="66"/>
        <v>1</v>
      </c>
      <c r="D1073" s="8">
        <f t="shared" si="65"/>
        <v>4</v>
      </c>
      <c r="E1073" s="9">
        <f t="shared" si="67"/>
        <v>4</v>
      </c>
      <c r="F1073" s="1" t="s">
        <v>5</v>
      </c>
      <c r="G1073" s="1" t="s">
        <v>24</v>
      </c>
      <c r="H1073" s="1" t="s">
        <v>25</v>
      </c>
      <c r="I1073" s="1">
        <v>0</v>
      </c>
    </row>
    <row r="1074" spans="1:9" x14ac:dyDescent="0.35">
      <c r="A1074" s="2">
        <v>43194</v>
      </c>
      <c r="B1074" s="8">
        <f t="shared" si="64"/>
        <v>4</v>
      </c>
      <c r="C1074" s="8">
        <f t="shared" si="66"/>
        <v>1</v>
      </c>
      <c r="D1074" s="8">
        <f t="shared" si="65"/>
        <v>4</v>
      </c>
      <c r="E1074" s="9">
        <f t="shared" si="67"/>
        <v>4</v>
      </c>
      <c r="F1074" s="1" t="s">
        <v>9</v>
      </c>
      <c r="G1074" s="1" t="s">
        <v>26</v>
      </c>
      <c r="H1074" s="1" t="s">
        <v>25</v>
      </c>
      <c r="I1074" s="1">
        <v>0</v>
      </c>
    </row>
    <row r="1075" spans="1:9" x14ac:dyDescent="0.35">
      <c r="A1075" s="2">
        <v>43194</v>
      </c>
      <c r="B1075" s="8">
        <f t="shared" si="64"/>
        <v>4</v>
      </c>
      <c r="C1075" s="8">
        <f t="shared" si="66"/>
        <v>1</v>
      </c>
      <c r="D1075" s="8">
        <f t="shared" si="65"/>
        <v>4</v>
      </c>
      <c r="E1075" s="9">
        <f t="shared" si="67"/>
        <v>4</v>
      </c>
      <c r="F1075" s="1" t="s">
        <v>10</v>
      </c>
      <c r="G1075" s="1" t="s">
        <v>26</v>
      </c>
      <c r="H1075" s="1" t="s">
        <v>25</v>
      </c>
      <c r="I1075" s="1">
        <v>0</v>
      </c>
    </row>
    <row r="1076" spans="1:9" x14ac:dyDescent="0.35">
      <c r="A1076" s="2">
        <v>43194</v>
      </c>
      <c r="B1076" s="8">
        <f t="shared" si="64"/>
        <v>4</v>
      </c>
      <c r="C1076" s="8">
        <f t="shared" si="66"/>
        <v>1</v>
      </c>
      <c r="D1076" s="8">
        <f t="shared" si="65"/>
        <v>4</v>
      </c>
      <c r="E1076" s="9">
        <f t="shared" si="67"/>
        <v>4</v>
      </c>
      <c r="F1076" s="1" t="s">
        <v>5</v>
      </c>
      <c r="G1076" s="1" t="s">
        <v>26</v>
      </c>
      <c r="H1076" s="1" t="s">
        <v>25</v>
      </c>
      <c r="I1076" s="1">
        <v>0</v>
      </c>
    </row>
    <row r="1077" spans="1:9" x14ac:dyDescent="0.35">
      <c r="A1077" s="2">
        <v>43194</v>
      </c>
      <c r="B1077" s="8">
        <f t="shared" si="64"/>
        <v>4</v>
      </c>
      <c r="C1077" s="8">
        <f t="shared" si="66"/>
        <v>1</v>
      </c>
      <c r="D1077" s="8">
        <f t="shared" si="65"/>
        <v>4</v>
      </c>
      <c r="E1077" s="9">
        <f t="shared" si="67"/>
        <v>4</v>
      </c>
      <c r="F1077" s="1" t="s">
        <v>13</v>
      </c>
      <c r="G1077" s="1" t="s">
        <v>27</v>
      </c>
      <c r="H1077" s="1" t="s">
        <v>28</v>
      </c>
      <c r="I1077" s="1">
        <v>0</v>
      </c>
    </row>
    <row r="1078" spans="1:9" x14ac:dyDescent="0.35">
      <c r="A1078" s="2">
        <v>43194</v>
      </c>
      <c r="B1078" s="8">
        <f t="shared" si="64"/>
        <v>4</v>
      </c>
      <c r="C1078" s="8">
        <f t="shared" si="66"/>
        <v>1</v>
      </c>
      <c r="D1078" s="8">
        <f t="shared" si="65"/>
        <v>4</v>
      </c>
      <c r="E1078" s="9">
        <f t="shared" si="67"/>
        <v>4</v>
      </c>
      <c r="F1078" s="1" t="s">
        <v>12</v>
      </c>
      <c r="G1078" s="1" t="s">
        <v>27</v>
      </c>
      <c r="H1078" s="1" t="s">
        <v>28</v>
      </c>
      <c r="I1078" s="1">
        <v>0</v>
      </c>
    </row>
    <row r="1079" spans="1:9" x14ac:dyDescent="0.35">
      <c r="A1079" s="2">
        <v>43194</v>
      </c>
      <c r="B1079" s="8">
        <f t="shared" si="64"/>
        <v>4</v>
      </c>
      <c r="C1079" s="8">
        <f t="shared" si="66"/>
        <v>1</v>
      </c>
      <c r="D1079" s="8">
        <f t="shared" si="65"/>
        <v>4</v>
      </c>
      <c r="E1079" s="9">
        <f t="shared" si="67"/>
        <v>4</v>
      </c>
      <c r="F1079" s="1" t="s">
        <v>5</v>
      </c>
      <c r="G1079" s="1" t="s">
        <v>27</v>
      </c>
      <c r="H1079" s="1" t="s">
        <v>28</v>
      </c>
      <c r="I1079" s="1">
        <v>0</v>
      </c>
    </row>
    <row r="1080" spans="1:9" x14ac:dyDescent="0.35">
      <c r="A1080" s="2">
        <v>43194</v>
      </c>
      <c r="B1080" s="8">
        <f t="shared" si="64"/>
        <v>4</v>
      </c>
      <c r="C1080" s="8">
        <f t="shared" si="66"/>
        <v>1</v>
      </c>
      <c r="D1080" s="8">
        <f t="shared" si="65"/>
        <v>4</v>
      </c>
      <c r="E1080" s="9">
        <f t="shared" si="67"/>
        <v>4</v>
      </c>
      <c r="F1080" s="1" t="s">
        <v>11</v>
      </c>
      <c r="G1080" s="1" t="s">
        <v>27</v>
      </c>
      <c r="H1080" s="1" t="s">
        <v>28</v>
      </c>
      <c r="I1080" s="1">
        <v>0</v>
      </c>
    </row>
    <row r="1081" spans="1:9" x14ac:dyDescent="0.35">
      <c r="A1081" s="2">
        <v>43194</v>
      </c>
      <c r="B1081" s="8">
        <f t="shared" si="64"/>
        <v>4</v>
      </c>
      <c r="C1081" s="8">
        <f t="shared" si="66"/>
        <v>1</v>
      </c>
      <c r="D1081" s="8">
        <f t="shared" si="65"/>
        <v>4</v>
      </c>
      <c r="E1081" s="9">
        <f t="shared" si="67"/>
        <v>4</v>
      </c>
      <c r="F1081" s="1" t="s">
        <v>9</v>
      </c>
      <c r="G1081" s="1" t="s">
        <v>27</v>
      </c>
      <c r="H1081" s="1" t="s">
        <v>28</v>
      </c>
      <c r="I1081" s="1">
        <v>0</v>
      </c>
    </row>
    <row r="1082" spans="1:9" x14ac:dyDescent="0.35">
      <c r="A1082" s="2">
        <v>43194</v>
      </c>
      <c r="B1082" s="8">
        <f t="shared" si="64"/>
        <v>4</v>
      </c>
      <c r="C1082" s="8">
        <f t="shared" si="66"/>
        <v>1</v>
      </c>
      <c r="D1082" s="8">
        <f t="shared" si="65"/>
        <v>4</v>
      </c>
      <c r="E1082" s="9">
        <f t="shared" si="67"/>
        <v>4</v>
      </c>
      <c r="F1082" s="1" t="s">
        <v>10</v>
      </c>
      <c r="G1082" s="1" t="s">
        <v>27</v>
      </c>
      <c r="H1082" s="1" t="s">
        <v>28</v>
      </c>
      <c r="I1082" s="1">
        <v>0</v>
      </c>
    </row>
    <row r="1083" spans="1:9" x14ac:dyDescent="0.35">
      <c r="A1083" s="2">
        <v>43195</v>
      </c>
      <c r="B1083" s="8">
        <f t="shared" si="64"/>
        <v>4</v>
      </c>
      <c r="C1083" s="8">
        <f t="shared" si="66"/>
        <v>1</v>
      </c>
      <c r="D1083" s="8">
        <f t="shared" si="65"/>
        <v>5</v>
      </c>
      <c r="E1083" s="9">
        <f t="shared" si="67"/>
        <v>5</v>
      </c>
      <c r="F1083" s="1" t="s">
        <v>5</v>
      </c>
      <c r="G1083" s="1" t="s">
        <v>6</v>
      </c>
      <c r="H1083" s="1" t="s">
        <v>7</v>
      </c>
      <c r="I1083" s="1">
        <v>214704</v>
      </c>
    </row>
    <row r="1084" spans="1:9" x14ac:dyDescent="0.35">
      <c r="A1084" s="2">
        <v>43195</v>
      </c>
      <c r="B1084" s="8">
        <f t="shared" si="64"/>
        <v>4</v>
      </c>
      <c r="C1084" s="8">
        <f t="shared" si="66"/>
        <v>1</v>
      </c>
      <c r="D1084" s="8">
        <f t="shared" si="65"/>
        <v>5</v>
      </c>
      <c r="E1084" s="9">
        <f t="shared" si="67"/>
        <v>5</v>
      </c>
      <c r="F1084" s="1" t="s">
        <v>8</v>
      </c>
      <c r="G1084" s="1" t="s">
        <v>6</v>
      </c>
      <c r="H1084" s="1" t="s">
        <v>7</v>
      </c>
      <c r="I1084" s="1">
        <v>210015</v>
      </c>
    </row>
    <row r="1085" spans="1:9" x14ac:dyDescent="0.35">
      <c r="A1085" s="2">
        <v>43195</v>
      </c>
      <c r="B1085" s="8">
        <f t="shared" si="64"/>
        <v>4</v>
      </c>
      <c r="C1085" s="8">
        <f t="shared" si="66"/>
        <v>1</v>
      </c>
      <c r="D1085" s="8">
        <f t="shared" si="65"/>
        <v>5</v>
      </c>
      <c r="E1085" s="9">
        <f t="shared" si="67"/>
        <v>5</v>
      </c>
      <c r="F1085" s="1" t="s">
        <v>9</v>
      </c>
      <c r="G1085" s="1" t="s">
        <v>6</v>
      </c>
      <c r="H1085" s="1" t="s">
        <v>7</v>
      </c>
      <c r="I1085" s="1">
        <v>123648</v>
      </c>
    </row>
    <row r="1086" spans="1:9" x14ac:dyDescent="0.35">
      <c r="A1086" s="2">
        <v>43195</v>
      </c>
      <c r="B1086" s="8">
        <f t="shared" si="64"/>
        <v>4</v>
      </c>
      <c r="C1086" s="8">
        <f t="shared" si="66"/>
        <v>1</v>
      </c>
      <c r="D1086" s="8">
        <f t="shared" si="65"/>
        <v>5</v>
      </c>
      <c r="E1086" s="9">
        <f t="shared" si="67"/>
        <v>5</v>
      </c>
      <c r="F1086" s="1" t="s">
        <v>10</v>
      </c>
      <c r="G1086" s="1" t="s">
        <v>6</v>
      </c>
      <c r="H1086" s="1" t="s">
        <v>7</v>
      </c>
      <c r="I1086" s="1">
        <v>91056</v>
      </c>
    </row>
    <row r="1087" spans="1:9" x14ac:dyDescent="0.35">
      <c r="A1087" s="2">
        <v>43195</v>
      </c>
      <c r="B1087" s="8">
        <f t="shared" si="64"/>
        <v>4</v>
      </c>
      <c r="C1087" s="8">
        <f t="shared" si="66"/>
        <v>1</v>
      </c>
      <c r="D1087" s="8">
        <f t="shared" si="65"/>
        <v>5</v>
      </c>
      <c r="E1087" s="9">
        <f t="shared" si="67"/>
        <v>5</v>
      </c>
      <c r="F1087" s="1" t="s">
        <v>11</v>
      </c>
      <c r="G1087" s="1" t="s">
        <v>6</v>
      </c>
      <c r="H1087" s="1" t="s">
        <v>7</v>
      </c>
      <c r="I1087" s="1">
        <v>7617</v>
      </c>
    </row>
    <row r="1088" spans="1:9" x14ac:dyDescent="0.35">
      <c r="A1088" s="2">
        <v>43195</v>
      </c>
      <c r="B1088" s="8">
        <f t="shared" si="64"/>
        <v>4</v>
      </c>
      <c r="C1088" s="8">
        <f t="shared" si="66"/>
        <v>1</v>
      </c>
      <c r="D1088" s="8">
        <f t="shared" si="65"/>
        <v>5</v>
      </c>
      <c r="E1088" s="9">
        <f t="shared" si="67"/>
        <v>5</v>
      </c>
      <c r="F1088" s="1" t="s">
        <v>12</v>
      </c>
      <c r="G1088" s="1" t="s">
        <v>6</v>
      </c>
      <c r="H1088" s="1" t="s">
        <v>7</v>
      </c>
      <c r="I1088" s="1">
        <v>2119</v>
      </c>
    </row>
    <row r="1089" spans="1:9" x14ac:dyDescent="0.35">
      <c r="A1089" s="2">
        <v>43195</v>
      </c>
      <c r="B1089" s="8">
        <f t="shared" si="64"/>
        <v>4</v>
      </c>
      <c r="C1089" s="8">
        <f t="shared" si="66"/>
        <v>1</v>
      </c>
      <c r="D1089" s="8">
        <f t="shared" si="65"/>
        <v>5</v>
      </c>
      <c r="E1089" s="9">
        <f t="shared" si="67"/>
        <v>5</v>
      </c>
      <c r="F1089" s="1" t="s">
        <v>13</v>
      </c>
      <c r="G1089" s="1" t="s">
        <v>6</v>
      </c>
      <c r="H1089" s="1" t="s">
        <v>7</v>
      </c>
      <c r="I1089" s="1">
        <v>511</v>
      </c>
    </row>
    <row r="1090" spans="1:9" x14ac:dyDescent="0.35">
      <c r="A1090" s="2">
        <v>43195</v>
      </c>
      <c r="B1090" s="8">
        <f t="shared" ref="B1090:B1153" si="68">MONTH(A1090)</f>
        <v>4</v>
      </c>
      <c r="C1090" s="8">
        <f t="shared" si="66"/>
        <v>1</v>
      </c>
      <c r="D1090" s="8">
        <f t="shared" ref="D1090:D1153" si="69">DAY(A1090)</f>
        <v>5</v>
      </c>
      <c r="E1090" s="9">
        <f t="shared" si="67"/>
        <v>5</v>
      </c>
      <c r="F1090" s="1" t="s">
        <v>5</v>
      </c>
      <c r="G1090" s="1" t="s">
        <v>14</v>
      </c>
      <c r="H1090" s="1" t="s">
        <v>15</v>
      </c>
      <c r="I1090" s="1">
        <v>0</v>
      </c>
    </row>
    <row r="1091" spans="1:9" x14ac:dyDescent="0.35">
      <c r="A1091" s="2">
        <v>43195</v>
      </c>
      <c r="B1091" s="8">
        <f t="shared" si="68"/>
        <v>4</v>
      </c>
      <c r="C1091" s="8">
        <f t="shared" ref="C1091:C1154" si="70">IF(D1091&lt;=7,1,IF(D1091&lt;=14,2,IF(D1091&lt;=21,3,IF(D1091&lt;=31,4,0))))</f>
        <v>1</v>
      </c>
      <c r="D1091" s="8">
        <f t="shared" si="69"/>
        <v>5</v>
      </c>
      <c r="E1091" s="9">
        <f t="shared" ref="E1091:E1154" si="71">WEEKDAY(A1091)</f>
        <v>5</v>
      </c>
      <c r="F1091" s="1" t="s">
        <v>13</v>
      </c>
      <c r="G1091" s="1" t="s">
        <v>14</v>
      </c>
      <c r="H1091" s="1" t="s">
        <v>15</v>
      </c>
      <c r="I1091" s="1">
        <v>0</v>
      </c>
    </row>
    <row r="1092" spans="1:9" x14ac:dyDescent="0.35">
      <c r="A1092" s="2">
        <v>43195</v>
      </c>
      <c r="B1092" s="8">
        <f t="shared" si="68"/>
        <v>4</v>
      </c>
      <c r="C1092" s="8">
        <f t="shared" si="70"/>
        <v>1</v>
      </c>
      <c r="D1092" s="8">
        <f t="shared" si="69"/>
        <v>5</v>
      </c>
      <c r="E1092" s="9">
        <f t="shared" si="71"/>
        <v>5</v>
      </c>
      <c r="F1092" s="1" t="s">
        <v>9</v>
      </c>
      <c r="G1092" s="1" t="s">
        <v>14</v>
      </c>
      <c r="H1092" s="1" t="s">
        <v>15</v>
      </c>
      <c r="I1092" s="1">
        <v>0</v>
      </c>
    </row>
    <row r="1093" spans="1:9" x14ac:dyDescent="0.35">
      <c r="A1093" s="2">
        <v>43195</v>
      </c>
      <c r="B1093" s="8">
        <f t="shared" si="68"/>
        <v>4</v>
      </c>
      <c r="C1093" s="8">
        <f t="shared" si="70"/>
        <v>1</v>
      </c>
      <c r="D1093" s="8">
        <f t="shared" si="69"/>
        <v>5</v>
      </c>
      <c r="E1093" s="9">
        <f t="shared" si="71"/>
        <v>5</v>
      </c>
      <c r="F1093" s="1" t="s">
        <v>10</v>
      </c>
      <c r="G1093" s="1" t="s">
        <v>14</v>
      </c>
      <c r="H1093" s="1" t="s">
        <v>15</v>
      </c>
      <c r="I1093" s="1">
        <v>0</v>
      </c>
    </row>
    <row r="1094" spans="1:9" x14ac:dyDescent="0.35">
      <c r="A1094" s="2">
        <v>43195</v>
      </c>
      <c r="B1094" s="8">
        <f t="shared" si="68"/>
        <v>4</v>
      </c>
      <c r="C1094" s="8">
        <f t="shared" si="70"/>
        <v>1</v>
      </c>
      <c r="D1094" s="8">
        <f t="shared" si="69"/>
        <v>5</v>
      </c>
      <c r="E1094" s="9">
        <f t="shared" si="71"/>
        <v>5</v>
      </c>
      <c r="F1094" s="1" t="s">
        <v>5</v>
      </c>
      <c r="G1094" s="1" t="s">
        <v>16</v>
      </c>
      <c r="H1094" s="1" t="s">
        <v>7</v>
      </c>
      <c r="I1094" s="1">
        <v>418842</v>
      </c>
    </row>
    <row r="1095" spans="1:9" x14ac:dyDescent="0.35">
      <c r="A1095" s="2">
        <v>43195</v>
      </c>
      <c r="B1095" s="8">
        <f t="shared" si="68"/>
        <v>4</v>
      </c>
      <c r="C1095" s="8">
        <f t="shared" si="70"/>
        <v>1</v>
      </c>
      <c r="D1095" s="8">
        <f t="shared" si="69"/>
        <v>5</v>
      </c>
      <c r="E1095" s="9">
        <f t="shared" si="71"/>
        <v>5</v>
      </c>
      <c r="F1095" s="1" t="s">
        <v>8</v>
      </c>
      <c r="G1095" s="1" t="s">
        <v>16</v>
      </c>
      <c r="H1095" s="1" t="s">
        <v>7</v>
      </c>
      <c r="I1095" s="1">
        <v>407091</v>
      </c>
    </row>
    <row r="1096" spans="1:9" x14ac:dyDescent="0.35">
      <c r="A1096" s="2">
        <v>43195</v>
      </c>
      <c r="B1096" s="8">
        <f t="shared" si="68"/>
        <v>4</v>
      </c>
      <c r="C1096" s="8">
        <f t="shared" si="70"/>
        <v>1</v>
      </c>
      <c r="D1096" s="8">
        <f t="shared" si="69"/>
        <v>5</v>
      </c>
      <c r="E1096" s="9">
        <f t="shared" si="71"/>
        <v>5</v>
      </c>
      <c r="F1096" s="1" t="s">
        <v>9</v>
      </c>
      <c r="G1096" s="1" t="s">
        <v>16</v>
      </c>
      <c r="H1096" s="1" t="s">
        <v>7</v>
      </c>
      <c r="I1096" s="1">
        <v>274133</v>
      </c>
    </row>
    <row r="1097" spans="1:9" x14ac:dyDescent="0.35">
      <c r="A1097" s="2">
        <v>43195</v>
      </c>
      <c r="B1097" s="8">
        <f t="shared" si="68"/>
        <v>4</v>
      </c>
      <c r="C1097" s="8">
        <f t="shared" si="70"/>
        <v>1</v>
      </c>
      <c r="D1097" s="8">
        <f t="shared" si="69"/>
        <v>5</v>
      </c>
      <c r="E1097" s="9">
        <f t="shared" si="71"/>
        <v>5</v>
      </c>
      <c r="F1097" s="1" t="s">
        <v>10</v>
      </c>
      <c r="G1097" s="1" t="s">
        <v>16</v>
      </c>
      <c r="H1097" s="1" t="s">
        <v>7</v>
      </c>
      <c r="I1097" s="1">
        <v>144710</v>
      </c>
    </row>
    <row r="1098" spans="1:9" x14ac:dyDescent="0.35">
      <c r="A1098" s="2">
        <v>43195</v>
      </c>
      <c r="B1098" s="8">
        <f t="shared" si="68"/>
        <v>4</v>
      </c>
      <c r="C1098" s="8">
        <f t="shared" si="70"/>
        <v>1</v>
      </c>
      <c r="D1098" s="8">
        <f t="shared" si="69"/>
        <v>5</v>
      </c>
      <c r="E1098" s="9">
        <f t="shared" si="71"/>
        <v>5</v>
      </c>
      <c r="F1098" s="1" t="s">
        <v>11</v>
      </c>
      <c r="G1098" s="1" t="s">
        <v>16</v>
      </c>
      <c r="H1098" s="1" t="s">
        <v>7</v>
      </c>
      <c r="I1098" s="1">
        <v>20041</v>
      </c>
    </row>
    <row r="1099" spans="1:9" x14ac:dyDescent="0.35">
      <c r="A1099" s="2">
        <v>43195</v>
      </c>
      <c r="B1099" s="8">
        <f t="shared" si="68"/>
        <v>4</v>
      </c>
      <c r="C1099" s="8">
        <f t="shared" si="70"/>
        <v>1</v>
      </c>
      <c r="D1099" s="8">
        <f t="shared" si="69"/>
        <v>5</v>
      </c>
      <c r="E1099" s="9">
        <f t="shared" si="71"/>
        <v>5</v>
      </c>
      <c r="F1099" s="1" t="s">
        <v>12</v>
      </c>
      <c r="G1099" s="1" t="s">
        <v>16</v>
      </c>
      <c r="H1099" s="1" t="s">
        <v>7</v>
      </c>
      <c r="I1099" s="1">
        <v>5253</v>
      </c>
    </row>
    <row r="1100" spans="1:9" x14ac:dyDescent="0.35">
      <c r="A1100" s="2">
        <v>43195</v>
      </c>
      <c r="B1100" s="8">
        <f t="shared" si="68"/>
        <v>4</v>
      </c>
      <c r="C1100" s="8">
        <f t="shared" si="70"/>
        <v>1</v>
      </c>
      <c r="D1100" s="8">
        <f t="shared" si="69"/>
        <v>5</v>
      </c>
      <c r="E1100" s="9">
        <f t="shared" si="71"/>
        <v>5</v>
      </c>
      <c r="F1100" s="1" t="s">
        <v>13</v>
      </c>
      <c r="G1100" s="1" t="s">
        <v>16</v>
      </c>
      <c r="H1100" s="1" t="s">
        <v>7</v>
      </c>
      <c r="I1100" s="1">
        <v>1483</v>
      </c>
    </row>
    <row r="1101" spans="1:9" x14ac:dyDescent="0.35">
      <c r="A1101" s="2">
        <v>43195</v>
      </c>
      <c r="B1101" s="8">
        <f t="shared" si="68"/>
        <v>4</v>
      </c>
      <c r="C1101" s="8">
        <f t="shared" si="70"/>
        <v>1</v>
      </c>
      <c r="D1101" s="8">
        <f t="shared" si="69"/>
        <v>5</v>
      </c>
      <c r="E1101" s="9">
        <f t="shared" si="71"/>
        <v>5</v>
      </c>
      <c r="F1101" s="1" t="s">
        <v>10</v>
      </c>
      <c r="G1101" s="1" t="s">
        <v>17</v>
      </c>
      <c r="H1101" s="1" t="s">
        <v>18</v>
      </c>
      <c r="I1101" s="1">
        <v>0</v>
      </c>
    </row>
    <row r="1102" spans="1:9" x14ac:dyDescent="0.35">
      <c r="A1102" s="2">
        <v>43195</v>
      </c>
      <c r="B1102" s="8">
        <f t="shared" si="68"/>
        <v>4</v>
      </c>
      <c r="C1102" s="8">
        <f t="shared" si="70"/>
        <v>1</v>
      </c>
      <c r="D1102" s="8">
        <f t="shared" si="69"/>
        <v>5</v>
      </c>
      <c r="E1102" s="9">
        <f t="shared" si="71"/>
        <v>5</v>
      </c>
      <c r="F1102" s="1" t="s">
        <v>9</v>
      </c>
      <c r="G1102" s="1" t="s">
        <v>17</v>
      </c>
      <c r="H1102" s="1" t="s">
        <v>18</v>
      </c>
      <c r="I1102" s="1">
        <v>0</v>
      </c>
    </row>
    <row r="1103" spans="1:9" x14ac:dyDescent="0.35">
      <c r="A1103" s="2">
        <v>43195</v>
      </c>
      <c r="B1103" s="8">
        <f t="shared" si="68"/>
        <v>4</v>
      </c>
      <c r="C1103" s="8">
        <f t="shared" si="70"/>
        <v>1</v>
      </c>
      <c r="D1103" s="8">
        <f t="shared" si="69"/>
        <v>5</v>
      </c>
      <c r="E1103" s="9">
        <f t="shared" si="71"/>
        <v>5</v>
      </c>
      <c r="F1103" s="1" t="s">
        <v>13</v>
      </c>
      <c r="G1103" s="1" t="s">
        <v>17</v>
      </c>
      <c r="H1103" s="1" t="s">
        <v>18</v>
      </c>
      <c r="I1103" s="1">
        <v>0</v>
      </c>
    </row>
    <row r="1104" spans="1:9" x14ac:dyDescent="0.35">
      <c r="A1104" s="2">
        <v>43195</v>
      </c>
      <c r="B1104" s="8">
        <f t="shared" si="68"/>
        <v>4</v>
      </c>
      <c r="C1104" s="8">
        <f t="shared" si="70"/>
        <v>1</v>
      </c>
      <c r="D1104" s="8">
        <f t="shared" si="69"/>
        <v>5</v>
      </c>
      <c r="E1104" s="9">
        <f t="shared" si="71"/>
        <v>5</v>
      </c>
      <c r="F1104" s="1" t="s">
        <v>5</v>
      </c>
      <c r="G1104" s="1" t="s">
        <v>17</v>
      </c>
      <c r="H1104" s="1" t="s">
        <v>18</v>
      </c>
      <c r="I1104" s="1">
        <v>0</v>
      </c>
    </row>
    <row r="1105" spans="1:9" x14ac:dyDescent="0.35">
      <c r="A1105" s="2">
        <v>43195</v>
      </c>
      <c r="B1105" s="8">
        <f t="shared" si="68"/>
        <v>4</v>
      </c>
      <c r="C1105" s="8">
        <f t="shared" si="70"/>
        <v>1</v>
      </c>
      <c r="D1105" s="8">
        <f t="shared" si="69"/>
        <v>5</v>
      </c>
      <c r="E1105" s="9">
        <f t="shared" si="71"/>
        <v>5</v>
      </c>
      <c r="F1105" s="1" t="s">
        <v>5</v>
      </c>
      <c r="G1105" s="1" t="s">
        <v>19</v>
      </c>
      <c r="H1105" s="1" t="s">
        <v>20</v>
      </c>
      <c r="I1105" s="1">
        <v>425930</v>
      </c>
    </row>
    <row r="1106" spans="1:9" x14ac:dyDescent="0.35">
      <c r="A1106" s="2">
        <v>43195</v>
      </c>
      <c r="B1106" s="8">
        <f t="shared" si="68"/>
        <v>4</v>
      </c>
      <c r="C1106" s="8">
        <f t="shared" si="70"/>
        <v>1</v>
      </c>
      <c r="D1106" s="8">
        <f t="shared" si="69"/>
        <v>5</v>
      </c>
      <c r="E1106" s="9">
        <f t="shared" si="71"/>
        <v>5</v>
      </c>
      <c r="F1106" s="1" t="s">
        <v>8</v>
      </c>
      <c r="G1106" s="1" t="s">
        <v>19</v>
      </c>
      <c r="H1106" s="1" t="s">
        <v>20</v>
      </c>
      <c r="I1106" s="1">
        <v>425718</v>
      </c>
    </row>
    <row r="1107" spans="1:9" x14ac:dyDescent="0.35">
      <c r="A1107" s="2">
        <v>43195</v>
      </c>
      <c r="B1107" s="8">
        <f t="shared" si="68"/>
        <v>4</v>
      </c>
      <c r="C1107" s="8">
        <f t="shared" si="70"/>
        <v>1</v>
      </c>
      <c r="D1107" s="8">
        <f t="shared" si="69"/>
        <v>5</v>
      </c>
      <c r="E1107" s="9">
        <f t="shared" si="71"/>
        <v>5</v>
      </c>
      <c r="F1107" s="1" t="s">
        <v>10</v>
      </c>
      <c r="G1107" s="1" t="s">
        <v>19</v>
      </c>
      <c r="H1107" s="1" t="s">
        <v>20</v>
      </c>
      <c r="I1107" s="1">
        <v>255835</v>
      </c>
    </row>
    <row r="1108" spans="1:9" x14ac:dyDescent="0.35">
      <c r="A1108" s="2">
        <v>43195</v>
      </c>
      <c r="B1108" s="8">
        <f t="shared" si="68"/>
        <v>4</v>
      </c>
      <c r="C1108" s="8">
        <f t="shared" si="70"/>
        <v>1</v>
      </c>
      <c r="D1108" s="8">
        <f t="shared" si="69"/>
        <v>5</v>
      </c>
      <c r="E1108" s="9">
        <f t="shared" si="71"/>
        <v>5</v>
      </c>
      <c r="F1108" s="1" t="s">
        <v>9</v>
      </c>
      <c r="G1108" s="1" t="s">
        <v>19</v>
      </c>
      <c r="H1108" s="1" t="s">
        <v>20</v>
      </c>
      <c r="I1108" s="1">
        <v>170095</v>
      </c>
    </row>
    <row r="1109" spans="1:9" x14ac:dyDescent="0.35">
      <c r="A1109" s="2">
        <v>43195</v>
      </c>
      <c r="B1109" s="8">
        <f t="shared" si="68"/>
        <v>4</v>
      </c>
      <c r="C1109" s="8">
        <f t="shared" si="70"/>
        <v>1</v>
      </c>
      <c r="D1109" s="8">
        <f t="shared" si="69"/>
        <v>5</v>
      </c>
      <c r="E1109" s="9">
        <f t="shared" si="71"/>
        <v>5</v>
      </c>
      <c r="F1109" s="1" t="s">
        <v>11</v>
      </c>
      <c r="G1109" s="1" t="s">
        <v>19</v>
      </c>
      <c r="H1109" s="1" t="s">
        <v>20</v>
      </c>
      <c r="I1109" s="1">
        <v>21590</v>
      </c>
    </row>
    <row r="1110" spans="1:9" x14ac:dyDescent="0.35">
      <c r="A1110" s="2">
        <v>43195</v>
      </c>
      <c r="B1110" s="8">
        <f t="shared" si="68"/>
        <v>4</v>
      </c>
      <c r="C1110" s="8">
        <f t="shared" si="70"/>
        <v>1</v>
      </c>
      <c r="D1110" s="8">
        <f t="shared" si="69"/>
        <v>5</v>
      </c>
      <c r="E1110" s="9">
        <f t="shared" si="71"/>
        <v>5</v>
      </c>
      <c r="F1110" s="1" t="s">
        <v>12</v>
      </c>
      <c r="G1110" s="1" t="s">
        <v>19</v>
      </c>
      <c r="H1110" s="1" t="s">
        <v>20</v>
      </c>
      <c r="I1110" s="1">
        <v>15952</v>
      </c>
    </row>
    <row r="1111" spans="1:9" x14ac:dyDescent="0.35">
      <c r="A1111" s="2">
        <v>43195</v>
      </c>
      <c r="B1111" s="8">
        <f t="shared" si="68"/>
        <v>4</v>
      </c>
      <c r="C1111" s="8">
        <f t="shared" si="70"/>
        <v>1</v>
      </c>
      <c r="D1111" s="8">
        <f t="shared" si="69"/>
        <v>5</v>
      </c>
      <c r="E1111" s="9">
        <f t="shared" si="71"/>
        <v>5</v>
      </c>
      <c r="F1111" s="1" t="s">
        <v>13</v>
      </c>
      <c r="G1111" s="1" t="s">
        <v>19</v>
      </c>
      <c r="H1111" s="1" t="s">
        <v>20</v>
      </c>
      <c r="I1111" s="1">
        <v>1208</v>
      </c>
    </row>
    <row r="1112" spans="1:9" x14ac:dyDescent="0.35">
      <c r="A1112" s="2">
        <v>43195</v>
      </c>
      <c r="B1112" s="8">
        <f t="shared" si="68"/>
        <v>4</v>
      </c>
      <c r="C1112" s="8">
        <f t="shared" si="70"/>
        <v>1</v>
      </c>
      <c r="D1112" s="8">
        <f t="shared" si="69"/>
        <v>5</v>
      </c>
      <c r="E1112" s="9">
        <f t="shared" si="71"/>
        <v>5</v>
      </c>
      <c r="F1112" s="1" t="s">
        <v>8</v>
      </c>
      <c r="G1112" s="1" t="s">
        <v>21</v>
      </c>
      <c r="H1112" s="1" t="s">
        <v>20</v>
      </c>
      <c r="I1112" s="1">
        <v>400368</v>
      </c>
    </row>
    <row r="1113" spans="1:9" x14ac:dyDescent="0.35">
      <c r="A1113" s="2">
        <v>43195</v>
      </c>
      <c r="B1113" s="8">
        <f t="shared" si="68"/>
        <v>4</v>
      </c>
      <c r="C1113" s="8">
        <f t="shared" si="70"/>
        <v>1</v>
      </c>
      <c r="D1113" s="8">
        <f t="shared" si="69"/>
        <v>5</v>
      </c>
      <c r="E1113" s="9">
        <f t="shared" si="71"/>
        <v>5</v>
      </c>
      <c r="F1113" s="1" t="s">
        <v>5</v>
      </c>
      <c r="G1113" s="1" t="s">
        <v>21</v>
      </c>
      <c r="H1113" s="1" t="s">
        <v>20</v>
      </c>
      <c r="I1113" s="1">
        <v>400368</v>
      </c>
    </row>
    <row r="1114" spans="1:9" x14ac:dyDescent="0.35">
      <c r="A1114" s="2">
        <v>43195</v>
      </c>
      <c r="B1114" s="8">
        <f t="shared" si="68"/>
        <v>4</v>
      </c>
      <c r="C1114" s="8">
        <f t="shared" si="70"/>
        <v>1</v>
      </c>
      <c r="D1114" s="8">
        <f t="shared" si="69"/>
        <v>5</v>
      </c>
      <c r="E1114" s="9">
        <f t="shared" si="71"/>
        <v>5</v>
      </c>
      <c r="F1114" s="1" t="s">
        <v>10</v>
      </c>
      <c r="G1114" s="1" t="s">
        <v>21</v>
      </c>
      <c r="H1114" s="1" t="s">
        <v>20</v>
      </c>
      <c r="I1114" s="1">
        <v>235229</v>
      </c>
    </row>
    <row r="1115" spans="1:9" x14ac:dyDescent="0.35">
      <c r="A1115" s="2">
        <v>43195</v>
      </c>
      <c r="B1115" s="8">
        <f t="shared" si="68"/>
        <v>4</v>
      </c>
      <c r="C1115" s="8">
        <f t="shared" si="70"/>
        <v>1</v>
      </c>
      <c r="D1115" s="8">
        <f t="shared" si="69"/>
        <v>5</v>
      </c>
      <c r="E1115" s="9">
        <f t="shared" si="71"/>
        <v>5</v>
      </c>
      <c r="F1115" s="1" t="s">
        <v>9</v>
      </c>
      <c r="G1115" s="1" t="s">
        <v>21</v>
      </c>
      <c r="H1115" s="1" t="s">
        <v>20</v>
      </c>
      <c r="I1115" s="1">
        <v>165139</v>
      </c>
    </row>
    <row r="1116" spans="1:9" x14ac:dyDescent="0.35">
      <c r="A1116" s="2">
        <v>43195</v>
      </c>
      <c r="B1116" s="8">
        <f t="shared" si="68"/>
        <v>4</v>
      </c>
      <c r="C1116" s="8">
        <f t="shared" si="70"/>
        <v>1</v>
      </c>
      <c r="D1116" s="8">
        <f t="shared" si="69"/>
        <v>5</v>
      </c>
      <c r="E1116" s="9">
        <f t="shared" si="71"/>
        <v>5</v>
      </c>
      <c r="F1116" s="1" t="s">
        <v>13</v>
      </c>
      <c r="G1116" s="1" t="s">
        <v>21</v>
      </c>
      <c r="H1116" s="1" t="s">
        <v>20</v>
      </c>
      <c r="I1116" s="1">
        <v>1317</v>
      </c>
    </row>
    <row r="1117" spans="1:9" x14ac:dyDescent="0.35">
      <c r="A1117" s="2">
        <v>43195</v>
      </c>
      <c r="B1117" s="8">
        <f t="shared" si="68"/>
        <v>4</v>
      </c>
      <c r="C1117" s="8">
        <f t="shared" si="70"/>
        <v>1</v>
      </c>
      <c r="D1117" s="8">
        <f t="shared" si="69"/>
        <v>5</v>
      </c>
      <c r="E1117" s="9">
        <f t="shared" si="71"/>
        <v>5</v>
      </c>
      <c r="F1117" s="1" t="s">
        <v>22</v>
      </c>
      <c r="G1117" s="1" t="s">
        <v>21</v>
      </c>
      <c r="H1117" s="1" t="s">
        <v>20</v>
      </c>
      <c r="I1117" s="1">
        <v>1</v>
      </c>
    </row>
    <row r="1118" spans="1:9" x14ac:dyDescent="0.35">
      <c r="A1118" s="2">
        <v>43195</v>
      </c>
      <c r="B1118" s="8">
        <f t="shared" si="68"/>
        <v>4</v>
      </c>
      <c r="C1118" s="8">
        <f t="shared" si="70"/>
        <v>1</v>
      </c>
      <c r="D1118" s="8">
        <f t="shared" si="69"/>
        <v>5</v>
      </c>
      <c r="E1118" s="9">
        <f t="shared" si="71"/>
        <v>5</v>
      </c>
      <c r="F1118" s="1" t="s">
        <v>13</v>
      </c>
      <c r="G1118" s="1" t="s">
        <v>23</v>
      </c>
      <c r="H1118" s="1" t="s">
        <v>18</v>
      </c>
      <c r="I1118" s="1">
        <v>0</v>
      </c>
    </row>
    <row r="1119" spans="1:9" x14ac:dyDescent="0.35">
      <c r="A1119" s="2">
        <v>43195</v>
      </c>
      <c r="B1119" s="8">
        <f t="shared" si="68"/>
        <v>4</v>
      </c>
      <c r="C1119" s="8">
        <f t="shared" si="70"/>
        <v>1</v>
      </c>
      <c r="D1119" s="8">
        <f t="shared" si="69"/>
        <v>5</v>
      </c>
      <c r="E1119" s="9">
        <f t="shared" si="71"/>
        <v>5</v>
      </c>
      <c r="F1119" s="1" t="s">
        <v>5</v>
      </c>
      <c r="G1119" s="1" t="s">
        <v>23</v>
      </c>
      <c r="H1119" s="1" t="s">
        <v>18</v>
      </c>
      <c r="I1119" s="1">
        <v>0</v>
      </c>
    </row>
    <row r="1120" spans="1:9" x14ac:dyDescent="0.35">
      <c r="A1120" s="2">
        <v>43195</v>
      </c>
      <c r="B1120" s="8">
        <f t="shared" si="68"/>
        <v>4</v>
      </c>
      <c r="C1120" s="8">
        <f t="shared" si="70"/>
        <v>1</v>
      </c>
      <c r="D1120" s="8">
        <f t="shared" si="69"/>
        <v>5</v>
      </c>
      <c r="E1120" s="9">
        <f t="shared" si="71"/>
        <v>5</v>
      </c>
      <c r="F1120" s="1" t="s">
        <v>9</v>
      </c>
      <c r="G1120" s="1" t="s">
        <v>23</v>
      </c>
      <c r="H1120" s="1" t="s">
        <v>18</v>
      </c>
      <c r="I1120" s="1">
        <v>0</v>
      </c>
    </row>
    <row r="1121" spans="1:9" x14ac:dyDescent="0.35">
      <c r="A1121" s="2">
        <v>43195</v>
      </c>
      <c r="B1121" s="8">
        <f t="shared" si="68"/>
        <v>4</v>
      </c>
      <c r="C1121" s="8">
        <f t="shared" si="70"/>
        <v>1</v>
      </c>
      <c r="D1121" s="8">
        <f t="shared" si="69"/>
        <v>5</v>
      </c>
      <c r="E1121" s="9">
        <f t="shared" si="71"/>
        <v>5</v>
      </c>
      <c r="F1121" s="1" t="s">
        <v>10</v>
      </c>
      <c r="G1121" s="1" t="s">
        <v>23</v>
      </c>
      <c r="H1121" s="1" t="s">
        <v>18</v>
      </c>
      <c r="I1121" s="1">
        <v>0</v>
      </c>
    </row>
    <row r="1122" spans="1:9" x14ac:dyDescent="0.35">
      <c r="A1122" s="2">
        <v>43195</v>
      </c>
      <c r="B1122" s="8">
        <f t="shared" si="68"/>
        <v>4</v>
      </c>
      <c r="C1122" s="8">
        <f t="shared" si="70"/>
        <v>1</v>
      </c>
      <c r="D1122" s="8">
        <f t="shared" si="69"/>
        <v>5</v>
      </c>
      <c r="E1122" s="9">
        <f t="shared" si="71"/>
        <v>5</v>
      </c>
      <c r="F1122" s="1" t="s">
        <v>22</v>
      </c>
      <c r="G1122" s="1" t="s">
        <v>23</v>
      </c>
      <c r="H1122" s="1" t="s">
        <v>18</v>
      </c>
      <c r="I1122" s="1">
        <v>0</v>
      </c>
    </row>
    <row r="1123" spans="1:9" x14ac:dyDescent="0.35">
      <c r="A1123" s="2">
        <v>43195</v>
      </c>
      <c r="B1123" s="8">
        <f t="shared" si="68"/>
        <v>4</v>
      </c>
      <c r="C1123" s="8">
        <f t="shared" si="70"/>
        <v>1</v>
      </c>
      <c r="D1123" s="8">
        <f t="shared" si="69"/>
        <v>5</v>
      </c>
      <c r="E1123" s="9">
        <f t="shared" si="71"/>
        <v>5</v>
      </c>
      <c r="F1123" s="1" t="s">
        <v>9</v>
      </c>
      <c r="G1123" s="1" t="s">
        <v>24</v>
      </c>
      <c r="H1123" s="1" t="s">
        <v>25</v>
      </c>
      <c r="I1123" s="1">
        <v>0</v>
      </c>
    </row>
    <row r="1124" spans="1:9" x14ac:dyDescent="0.35">
      <c r="A1124" s="2">
        <v>43195</v>
      </c>
      <c r="B1124" s="8">
        <f t="shared" si="68"/>
        <v>4</v>
      </c>
      <c r="C1124" s="8">
        <f t="shared" si="70"/>
        <v>1</v>
      </c>
      <c r="D1124" s="8">
        <f t="shared" si="69"/>
        <v>5</v>
      </c>
      <c r="E1124" s="9">
        <f t="shared" si="71"/>
        <v>5</v>
      </c>
      <c r="F1124" s="1" t="s">
        <v>10</v>
      </c>
      <c r="G1124" s="1" t="s">
        <v>24</v>
      </c>
      <c r="H1124" s="1" t="s">
        <v>25</v>
      </c>
      <c r="I1124" s="1">
        <v>0</v>
      </c>
    </row>
    <row r="1125" spans="1:9" x14ac:dyDescent="0.35">
      <c r="A1125" s="2">
        <v>43195</v>
      </c>
      <c r="B1125" s="8">
        <f t="shared" si="68"/>
        <v>4</v>
      </c>
      <c r="C1125" s="8">
        <f t="shared" si="70"/>
        <v>1</v>
      </c>
      <c r="D1125" s="8">
        <f t="shared" si="69"/>
        <v>5</v>
      </c>
      <c r="E1125" s="9">
        <f t="shared" si="71"/>
        <v>5</v>
      </c>
      <c r="F1125" s="1" t="s">
        <v>5</v>
      </c>
      <c r="G1125" s="1" t="s">
        <v>24</v>
      </c>
      <c r="H1125" s="1" t="s">
        <v>25</v>
      </c>
      <c r="I1125" s="1">
        <v>0</v>
      </c>
    </row>
    <row r="1126" spans="1:9" x14ac:dyDescent="0.35">
      <c r="A1126" s="2">
        <v>43195</v>
      </c>
      <c r="B1126" s="8">
        <f t="shared" si="68"/>
        <v>4</v>
      </c>
      <c r="C1126" s="8">
        <f t="shared" si="70"/>
        <v>1</v>
      </c>
      <c r="D1126" s="8">
        <f t="shared" si="69"/>
        <v>5</v>
      </c>
      <c r="E1126" s="9">
        <f t="shared" si="71"/>
        <v>5</v>
      </c>
      <c r="F1126" s="1" t="s">
        <v>9</v>
      </c>
      <c r="G1126" s="1" t="s">
        <v>26</v>
      </c>
      <c r="H1126" s="1" t="s">
        <v>25</v>
      </c>
      <c r="I1126" s="1">
        <v>0</v>
      </c>
    </row>
    <row r="1127" spans="1:9" x14ac:dyDescent="0.35">
      <c r="A1127" s="2">
        <v>43195</v>
      </c>
      <c r="B1127" s="8">
        <f t="shared" si="68"/>
        <v>4</v>
      </c>
      <c r="C1127" s="8">
        <f t="shared" si="70"/>
        <v>1</v>
      </c>
      <c r="D1127" s="8">
        <f t="shared" si="69"/>
        <v>5</v>
      </c>
      <c r="E1127" s="9">
        <f t="shared" si="71"/>
        <v>5</v>
      </c>
      <c r="F1127" s="1" t="s">
        <v>10</v>
      </c>
      <c r="G1127" s="1" t="s">
        <v>26</v>
      </c>
      <c r="H1127" s="1" t="s">
        <v>25</v>
      </c>
      <c r="I1127" s="1">
        <v>0</v>
      </c>
    </row>
    <row r="1128" spans="1:9" x14ac:dyDescent="0.35">
      <c r="A1128" s="2">
        <v>43195</v>
      </c>
      <c r="B1128" s="8">
        <f t="shared" si="68"/>
        <v>4</v>
      </c>
      <c r="C1128" s="8">
        <f t="shared" si="70"/>
        <v>1</v>
      </c>
      <c r="D1128" s="8">
        <f t="shared" si="69"/>
        <v>5</v>
      </c>
      <c r="E1128" s="9">
        <f t="shared" si="71"/>
        <v>5</v>
      </c>
      <c r="F1128" s="1" t="s">
        <v>5</v>
      </c>
      <c r="G1128" s="1" t="s">
        <v>26</v>
      </c>
      <c r="H1128" s="1" t="s">
        <v>25</v>
      </c>
      <c r="I1128" s="1">
        <v>0</v>
      </c>
    </row>
    <row r="1129" spans="1:9" x14ac:dyDescent="0.35">
      <c r="A1129" s="2">
        <v>43195</v>
      </c>
      <c r="B1129" s="8">
        <f t="shared" si="68"/>
        <v>4</v>
      </c>
      <c r="C1129" s="8">
        <f t="shared" si="70"/>
        <v>1</v>
      </c>
      <c r="D1129" s="8">
        <f t="shared" si="69"/>
        <v>5</v>
      </c>
      <c r="E1129" s="9">
        <f t="shared" si="71"/>
        <v>5</v>
      </c>
      <c r="F1129" s="1" t="s">
        <v>13</v>
      </c>
      <c r="G1129" s="1" t="s">
        <v>27</v>
      </c>
      <c r="H1129" s="1" t="s">
        <v>28</v>
      </c>
      <c r="I1129" s="1">
        <v>0</v>
      </c>
    </row>
    <row r="1130" spans="1:9" x14ac:dyDescent="0.35">
      <c r="A1130" s="2">
        <v>43195</v>
      </c>
      <c r="B1130" s="8">
        <f t="shared" si="68"/>
        <v>4</v>
      </c>
      <c r="C1130" s="8">
        <f t="shared" si="70"/>
        <v>1</v>
      </c>
      <c r="D1130" s="8">
        <f t="shared" si="69"/>
        <v>5</v>
      </c>
      <c r="E1130" s="9">
        <f t="shared" si="71"/>
        <v>5</v>
      </c>
      <c r="F1130" s="1" t="s">
        <v>12</v>
      </c>
      <c r="G1130" s="1" t="s">
        <v>27</v>
      </c>
      <c r="H1130" s="1" t="s">
        <v>28</v>
      </c>
      <c r="I1130" s="1">
        <v>0</v>
      </c>
    </row>
    <row r="1131" spans="1:9" x14ac:dyDescent="0.35">
      <c r="A1131" s="2">
        <v>43195</v>
      </c>
      <c r="B1131" s="8">
        <f t="shared" si="68"/>
        <v>4</v>
      </c>
      <c r="C1131" s="8">
        <f t="shared" si="70"/>
        <v>1</v>
      </c>
      <c r="D1131" s="8">
        <f t="shared" si="69"/>
        <v>5</v>
      </c>
      <c r="E1131" s="9">
        <f t="shared" si="71"/>
        <v>5</v>
      </c>
      <c r="F1131" s="1" t="s">
        <v>5</v>
      </c>
      <c r="G1131" s="1" t="s">
        <v>27</v>
      </c>
      <c r="H1131" s="1" t="s">
        <v>28</v>
      </c>
      <c r="I1131" s="1">
        <v>0</v>
      </c>
    </row>
    <row r="1132" spans="1:9" x14ac:dyDescent="0.35">
      <c r="A1132" s="2">
        <v>43195</v>
      </c>
      <c r="B1132" s="8">
        <f t="shared" si="68"/>
        <v>4</v>
      </c>
      <c r="C1132" s="8">
        <f t="shared" si="70"/>
        <v>1</v>
      </c>
      <c r="D1132" s="8">
        <f t="shared" si="69"/>
        <v>5</v>
      </c>
      <c r="E1132" s="9">
        <f t="shared" si="71"/>
        <v>5</v>
      </c>
      <c r="F1132" s="1" t="s">
        <v>11</v>
      </c>
      <c r="G1132" s="1" t="s">
        <v>27</v>
      </c>
      <c r="H1132" s="1" t="s">
        <v>28</v>
      </c>
      <c r="I1132" s="1">
        <v>0</v>
      </c>
    </row>
    <row r="1133" spans="1:9" x14ac:dyDescent="0.35">
      <c r="A1133" s="2">
        <v>43195</v>
      </c>
      <c r="B1133" s="8">
        <f t="shared" si="68"/>
        <v>4</v>
      </c>
      <c r="C1133" s="8">
        <f t="shared" si="70"/>
        <v>1</v>
      </c>
      <c r="D1133" s="8">
        <f t="shared" si="69"/>
        <v>5</v>
      </c>
      <c r="E1133" s="9">
        <f t="shared" si="71"/>
        <v>5</v>
      </c>
      <c r="F1133" s="1" t="s">
        <v>9</v>
      </c>
      <c r="G1133" s="1" t="s">
        <v>27</v>
      </c>
      <c r="H1133" s="1" t="s">
        <v>28</v>
      </c>
      <c r="I1133" s="1">
        <v>0</v>
      </c>
    </row>
    <row r="1134" spans="1:9" x14ac:dyDescent="0.35">
      <c r="A1134" s="2">
        <v>43195</v>
      </c>
      <c r="B1134" s="8">
        <f t="shared" si="68"/>
        <v>4</v>
      </c>
      <c r="C1134" s="8">
        <f t="shared" si="70"/>
        <v>1</v>
      </c>
      <c r="D1134" s="8">
        <f t="shared" si="69"/>
        <v>5</v>
      </c>
      <c r="E1134" s="9">
        <f t="shared" si="71"/>
        <v>5</v>
      </c>
      <c r="F1134" s="1" t="s">
        <v>10</v>
      </c>
      <c r="G1134" s="1" t="s">
        <v>27</v>
      </c>
      <c r="H1134" s="1" t="s">
        <v>28</v>
      </c>
      <c r="I1134" s="1">
        <v>0</v>
      </c>
    </row>
    <row r="1135" spans="1:9" x14ac:dyDescent="0.35">
      <c r="A1135" s="2">
        <v>43196</v>
      </c>
      <c r="B1135" s="8">
        <f t="shared" si="68"/>
        <v>4</v>
      </c>
      <c r="C1135" s="8">
        <f t="shared" si="70"/>
        <v>1</v>
      </c>
      <c r="D1135" s="8">
        <f t="shared" si="69"/>
        <v>6</v>
      </c>
      <c r="E1135" s="9">
        <f t="shared" si="71"/>
        <v>6</v>
      </c>
      <c r="F1135" s="1" t="s">
        <v>5</v>
      </c>
      <c r="G1135" s="1" t="s">
        <v>6</v>
      </c>
      <c r="H1135" s="1" t="s">
        <v>7</v>
      </c>
      <c r="I1135" s="1">
        <v>640054</v>
      </c>
    </row>
    <row r="1136" spans="1:9" x14ac:dyDescent="0.35">
      <c r="A1136" s="2">
        <v>43196</v>
      </c>
      <c r="B1136" s="8">
        <f t="shared" si="68"/>
        <v>4</v>
      </c>
      <c r="C1136" s="8">
        <f t="shared" si="70"/>
        <v>1</v>
      </c>
      <c r="D1136" s="8">
        <f t="shared" si="69"/>
        <v>6</v>
      </c>
      <c r="E1136" s="9">
        <f t="shared" si="71"/>
        <v>6</v>
      </c>
      <c r="F1136" s="1" t="s">
        <v>8</v>
      </c>
      <c r="G1136" s="1" t="s">
        <v>6</v>
      </c>
      <c r="H1136" s="1" t="s">
        <v>7</v>
      </c>
      <c r="I1136" s="1">
        <v>608115</v>
      </c>
    </row>
    <row r="1137" spans="1:9" x14ac:dyDescent="0.35">
      <c r="A1137" s="2">
        <v>43196</v>
      </c>
      <c r="B1137" s="8">
        <f t="shared" si="68"/>
        <v>4</v>
      </c>
      <c r="C1137" s="8">
        <f t="shared" si="70"/>
        <v>1</v>
      </c>
      <c r="D1137" s="8">
        <f t="shared" si="69"/>
        <v>6</v>
      </c>
      <c r="E1137" s="9">
        <f t="shared" si="71"/>
        <v>6</v>
      </c>
      <c r="F1137" s="1" t="s">
        <v>9</v>
      </c>
      <c r="G1137" s="1" t="s">
        <v>6</v>
      </c>
      <c r="H1137" s="1" t="s">
        <v>7</v>
      </c>
      <c r="I1137" s="1">
        <v>383144</v>
      </c>
    </row>
    <row r="1138" spans="1:9" x14ac:dyDescent="0.35">
      <c r="A1138" s="2">
        <v>43196</v>
      </c>
      <c r="B1138" s="8">
        <f t="shared" si="68"/>
        <v>4</v>
      </c>
      <c r="C1138" s="8">
        <f t="shared" si="70"/>
        <v>1</v>
      </c>
      <c r="D1138" s="8">
        <f t="shared" si="69"/>
        <v>6</v>
      </c>
      <c r="E1138" s="9">
        <f t="shared" si="71"/>
        <v>6</v>
      </c>
      <c r="F1138" s="1" t="s">
        <v>10</v>
      </c>
      <c r="G1138" s="1" t="s">
        <v>6</v>
      </c>
      <c r="H1138" s="1" t="s">
        <v>7</v>
      </c>
      <c r="I1138" s="1">
        <v>256911</v>
      </c>
    </row>
    <row r="1139" spans="1:9" x14ac:dyDescent="0.35">
      <c r="A1139" s="2">
        <v>43196</v>
      </c>
      <c r="B1139" s="8">
        <f t="shared" si="68"/>
        <v>4</v>
      </c>
      <c r="C1139" s="8">
        <f t="shared" si="70"/>
        <v>1</v>
      </c>
      <c r="D1139" s="8">
        <f t="shared" si="69"/>
        <v>6</v>
      </c>
      <c r="E1139" s="9">
        <f t="shared" si="71"/>
        <v>6</v>
      </c>
      <c r="F1139" s="1" t="s">
        <v>11</v>
      </c>
      <c r="G1139" s="1" t="s">
        <v>6</v>
      </c>
      <c r="H1139" s="1" t="s">
        <v>7</v>
      </c>
      <c r="I1139" s="1">
        <v>23219</v>
      </c>
    </row>
    <row r="1140" spans="1:9" x14ac:dyDescent="0.35">
      <c r="A1140" s="2">
        <v>43196</v>
      </c>
      <c r="B1140" s="8">
        <f t="shared" si="68"/>
        <v>4</v>
      </c>
      <c r="C1140" s="8">
        <f t="shared" si="70"/>
        <v>1</v>
      </c>
      <c r="D1140" s="8">
        <f t="shared" si="69"/>
        <v>6</v>
      </c>
      <c r="E1140" s="9">
        <f t="shared" si="71"/>
        <v>6</v>
      </c>
      <c r="F1140" s="1" t="s">
        <v>12</v>
      </c>
      <c r="G1140" s="1" t="s">
        <v>6</v>
      </c>
      <c r="H1140" s="1" t="s">
        <v>7</v>
      </c>
      <c r="I1140" s="1">
        <v>5732</v>
      </c>
    </row>
    <row r="1141" spans="1:9" x14ac:dyDescent="0.35">
      <c r="A1141" s="2">
        <v>43196</v>
      </c>
      <c r="B1141" s="8">
        <f t="shared" si="68"/>
        <v>4</v>
      </c>
      <c r="C1141" s="8">
        <f t="shared" si="70"/>
        <v>1</v>
      </c>
      <c r="D1141" s="8">
        <f t="shared" si="69"/>
        <v>6</v>
      </c>
      <c r="E1141" s="9">
        <f t="shared" si="71"/>
        <v>6</v>
      </c>
      <c r="F1141" s="1" t="s">
        <v>13</v>
      </c>
      <c r="G1141" s="1" t="s">
        <v>6</v>
      </c>
      <c r="H1141" s="1" t="s">
        <v>7</v>
      </c>
      <c r="I1141" s="1">
        <v>1673</v>
      </c>
    </row>
    <row r="1142" spans="1:9" x14ac:dyDescent="0.35">
      <c r="A1142" s="2">
        <v>43196</v>
      </c>
      <c r="B1142" s="8">
        <f t="shared" si="68"/>
        <v>4</v>
      </c>
      <c r="C1142" s="8">
        <f t="shared" si="70"/>
        <v>1</v>
      </c>
      <c r="D1142" s="8">
        <f t="shared" si="69"/>
        <v>6</v>
      </c>
      <c r="E1142" s="9">
        <f t="shared" si="71"/>
        <v>6</v>
      </c>
      <c r="F1142" s="1" t="s">
        <v>5</v>
      </c>
      <c r="G1142" s="1" t="s">
        <v>16</v>
      </c>
      <c r="H1142" s="1" t="s">
        <v>7</v>
      </c>
      <c r="I1142" s="1">
        <v>428075</v>
      </c>
    </row>
    <row r="1143" spans="1:9" x14ac:dyDescent="0.35">
      <c r="A1143" s="2">
        <v>43196</v>
      </c>
      <c r="B1143" s="8">
        <f t="shared" si="68"/>
        <v>4</v>
      </c>
      <c r="C1143" s="8">
        <f t="shared" si="70"/>
        <v>1</v>
      </c>
      <c r="D1143" s="8">
        <f t="shared" si="69"/>
        <v>6</v>
      </c>
      <c r="E1143" s="9">
        <f t="shared" si="71"/>
        <v>6</v>
      </c>
      <c r="F1143" s="1" t="s">
        <v>8</v>
      </c>
      <c r="G1143" s="1" t="s">
        <v>16</v>
      </c>
      <c r="H1143" s="1" t="s">
        <v>7</v>
      </c>
      <c r="I1143" s="1">
        <v>422970</v>
      </c>
    </row>
    <row r="1144" spans="1:9" x14ac:dyDescent="0.35">
      <c r="A1144" s="2">
        <v>43196</v>
      </c>
      <c r="B1144" s="8">
        <f t="shared" si="68"/>
        <v>4</v>
      </c>
      <c r="C1144" s="8">
        <f t="shared" si="70"/>
        <v>1</v>
      </c>
      <c r="D1144" s="8">
        <f t="shared" si="69"/>
        <v>6</v>
      </c>
      <c r="E1144" s="9">
        <f t="shared" si="71"/>
        <v>6</v>
      </c>
      <c r="F1144" s="1" t="s">
        <v>9</v>
      </c>
      <c r="G1144" s="1" t="s">
        <v>16</v>
      </c>
      <c r="H1144" s="1" t="s">
        <v>7</v>
      </c>
      <c r="I1144" s="1">
        <v>317514</v>
      </c>
    </row>
    <row r="1145" spans="1:9" x14ac:dyDescent="0.35">
      <c r="A1145" s="2">
        <v>43196</v>
      </c>
      <c r="B1145" s="8">
        <f t="shared" si="68"/>
        <v>4</v>
      </c>
      <c r="C1145" s="8">
        <f t="shared" si="70"/>
        <v>1</v>
      </c>
      <c r="D1145" s="8">
        <f t="shared" si="69"/>
        <v>6</v>
      </c>
      <c r="E1145" s="9">
        <f t="shared" si="71"/>
        <v>6</v>
      </c>
      <c r="F1145" s="1" t="s">
        <v>10</v>
      </c>
      <c r="G1145" s="1" t="s">
        <v>16</v>
      </c>
      <c r="H1145" s="1" t="s">
        <v>7</v>
      </c>
      <c r="I1145" s="1">
        <v>110561</v>
      </c>
    </row>
    <row r="1146" spans="1:9" x14ac:dyDescent="0.35">
      <c r="A1146" s="2">
        <v>43196</v>
      </c>
      <c r="B1146" s="8">
        <f t="shared" si="68"/>
        <v>4</v>
      </c>
      <c r="C1146" s="8">
        <f t="shared" si="70"/>
        <v>1</v>
      </c>
      <c r="D1146" s="8">
        <f t="shared" si="69"/>
        <v>6</v>
      </c>
      <c r="E1146" s="9">
        <f t="shared" si="71"/>
        <v>6</v>
      </c>
      <c r="F1146" s="1" t="s">
        <v>11</v>
      </c>
      <c r="G1146" s="1" t="s">
        <v>16</v>
      </c>
      <c r="H1146" s="1" t="s">
        <v>7</v>
      </c>
      <c r="I1146" s="1">
        <v>23806</v>
      </c>
    </row>
    <row r="1147" spans="1:9" x14ac:dyDescent="0.35">
      <c r="A1147" s="2">
        <v>43196</v>
      </c>
      <c r="B1147" s="8">
        <f t="shared" si="68"/>
        <v>4</v>
      </c>
      <c r="C1147" s="8">
        <f t="shared" si="70"/>
        <v>1</v>
      </c>
      <c r="D1147" s="8">
        <f t="shared" si="69"/>
        <v>6</v>
      </c>
      <c r="E1147" s="9">
        <f t="shared" si="71"/>
        <v>6</v>
      </c>
      <c r="F1147" s="1" t="s">
        <v>12</v>
      </c>
      <c r="G1147" s="1" t="s">
        <v>16</v>
      </c>
      <c r="H1147" s="1" t="s">
        <v>7</v>
      </c>
      <c r="I1147" s="1">
        <v>3324</v>
      </c>
    </row>
    <row r="1148" spans="1:9" x14ac:dyDescent="0.35">
      <c r="A1148" s="2">
        <v>43196</v>
      </c>
      <c r="B1148" s="8">
        <f t="shared" si="68"/>
        <v>4</v>
      </c>
      <c r="C1148" s="8">
        <f t="shared" si="70"/>
        <v>1</v>
      </c>
      <c r="D1148" s="8">
        <f t="shared" si="69"/>
        <v>6</v>
      </c>
      <c r="E1148" s="9">
        <f t="shared" si="71"/>
        <v>6</v>
      </c>
      <c r="F1148" s="1" t="s">
        <v>13</v>
      </c>
      <c r="G1148" s="1" t="s">
        <v>16</v>
      </c>
      <c r="H1148" s="1" t="s">
        <v>7</v>
      </c>
      <c r="I1148" s="1">
        <v>1602</v>
      </c>
    </row>
    <row r="1149" spans="1:9" x14ac:dyDescent="0.35">
      <c r="A1149" s="2">
        <v>43196</v>
      </c>
      <c r="B1149" s="8">
        <f t="shared" si="68"/>
        <v>4</v>
      </c>
      <c r="C1149" s="8">
        <f t="shared" si="70"/>
        <v>1</v>
      </c>
      <c r="D1149" s="8">
        <f t="shared" si="69"/>
        <v>6</v>
      </c>
      <c r="E1149" s="9">
        <f t="shared" si="71"/>
        <v>6</v>
      </c>
      <c r="F1149" s="1" t="s">
        <v>8</v>
      </c>
      <c r="G1149" s="1" t="s">
        <v>19</v>
      </c>
      <c r="H1149" s="1" t="s">
        <v>20</v>
      </c>
      <c r="I1149" s="1">
        <v>462919</v>
      </c>
    </row>
    <row r="1150" spans="1:9" x14ac:dyDescent="0.35">
      <c r="A1150" s="2">
        <v>43196</v>
      </c>
      <c r="B1150" s="8">
        <f t="shared" si="68"/>
        <v>4</v>
      </c>
      <c r="C1150" s="8">
        <f t="shared" si="70"/>
        <v>1</v>
      </c>
      <c r="D1150" s="8">
        <f t="shared" si="69"/>
        <v>6</v>
      </c>
      <c r="E1150" s="9">
        <f t="shared" si="71"/>
        <v>6</v>
      </c>
      <c r="F1150" s="1" t="s">
        <v>5</v>
      </c>
      <c r="G1150" s="1" t="s">
        <v>19</v>
      </c>
      <c r="H1150" s="1" t="s">
        <v>20</v>
      </c>
      <c r="I1150" s="1">
        <v>462919</v>
      </c>
    </row>
    <row r="1151" spans="1:9" x14ac:dyDescent="0.35">
      <c r="A1151" s="2">
        <v>43196</v>
      </c>
      <c r="B1151" s="8">
        <f t="shared" si="68"/>
        <v>4</v>
      </c>
      <c r="C1151" s="8">
        <f t="shared" si="70"/>
        <v>1</v>
      </c>
      <c r="D1151" s="8">
        <f t="shared" si="69"/>
        <v>6</v>
      </c>
      <c r="E1151" s="9">
        <f t="shared" si="71"/>
        <v>6</v>
      </c>
      <c r="F1151" s="1" t="s">
        <v>10</v>
      </c>
      <c r="G1151" s="1" t="s">
        <v>19</v>
      </c>
      <c r="H1151" s="1" t="s">
        <v>20</v>
      </c>
      <c r="I1151" s="1">
        <v>256363</v>
      </c>
    </row>
    <row r="1152" spans="1:9" x14ac:dyDescent="0.35">
      <c r="A1152" s="2">
        <v>43196</v>
      </c>
      <c r="B1152" s="8">
        <f t="shared" si="68"/>
        <v>4</v>
      </c>
      <c r="C1152" s="8">
        <f t="shared" si="70"/>
        <v>1</v>
      </c>
      <c r="D1152" s="8">
        <f t="shared" si="69"/>
        <v>6</v>
      </c>
      <c r="E1152" s="9">
        <f t="shared" si="71"/>
        <v>6</v>
      </c>
      <c r="F1152" s="1" t="s">
        <v>9</v>
      </c>
      <c r="G1152" s="1" t="s">
        <v>19</v>
      </c>
      <c r="H1152" s="1" t="s">
        <v>20</v>
      </c>
      <c r="I1152" s="1">
        <v>206556</v>
      </c>
    </row>
    <row r="1153" spans="1:9" x14ac:dyDescent="0.35">
      <c r="A1153" s="2">
        <v>43196</v>
      </c>
      <c r="B1153" s="8">
        <f t="shared" si="68"/>
        <v>4</v>
      </c>
      <c r="C1153" s="8">
        <f t="shared" si="70"/>
        <v>1</v>
      </c>
      <c r="D1153" s="8">
        <f t="shared" si="69"/>
        <v>6</v>
      </c>
      <c r="E1153" s="9">
        <f t="shared" si="71"/>
        <v>6</v>
      </c>
      <c r="F1153" s="1" t="s">
        <v>11</v>
      </c>
      <c r="G1153" s="1" t="s">
        <v>19</v>
      </c>
      <c r="H1153" s="1" t="s">
        <v>20</v>
      </c>
      <c r="I1153" s="1">
        <v>27826</v>
      </c>
    </row>
    <row r="1154" spans="1:9" x14ac:dyDescent="0.35">
      <c r="A1154" s="2">
        <v>43196</v>
      </c>
      <c r="B1154" s="8">
        <f t="shared" ref="B1154:B1217" si="72">MONTH(A1154)</f>
        <v>4</v>
      </c>
      <c r="C1154" s="8">
        <f t="shared" si="70"/>
        <v>1</v>
      </c>
      <c r="D1154" s="8">
        <f t="shared" ref="D1154:D1217" si="73">DAY(A1154)</f>
        <v>6</v>
      </c>
      <c r="E1154" s="9">
        <f t="shared" si="71"/>
        <v>6</v>
      </c>
      <c r="F1154" s="1" t="s">
        <v>12</v>
      </c>
      <c r="G1154" s="1" t="s">
        <v>19</v>
      </c>
      <c r="H1154" s="1" t="s">
        <v>20</v>
      </c>
      <c r="I1154" s="1">
        <v>14370</v>
      </c>
    </row>
    <row r="1155" spans="1:9" x14ac:dyDescent="0.35">
      <c r="A1155" s="2">
        <v>43196</v>
      </c>
      <c r="B1155" s="8">
        <f t="shared" si="72"/>
        <v>4</v>
      </c>
      <c r="C1155" s="8">
        <f t="shared" ref="C1155:C1218" si="74">IF(D1155&lt;=7,1,IF(D1155&lt;=14,2,IF(D1155&lt;=21,3,IF(D1155&lt;=31,4,0))))</f>
        <v>1</v>
      </c>
      <c r="D1155" s="8">
        <f t="shared" si="73"/>
        <v>6</v>
      </c>
      <c r="E1155" s="9">
        <f t="shared" ref="E1155:E1218" si="75">WEEKDAY(A1155)</f>
        <v>6</v>
      </c>
      <c r="F1155" s="1" t="s">
        <v>13</v>
      </c>
      <c r="G1155" s="1" t="s">
        <v>19</v>
      </c>
      <c r="H1155" s="1" t="s">
        <v>20</v>
      </c>
      <c r="I1155" s="1">
        <v>1362</v>
      </c>
    </row>
    <row r="1156" spans="1:9" x14ac:dyDescent="0.35">
      <c r="A1156" s="2">
        <v>43196</v>
      </c>
      <c r="B1156" s="8">
        <f t="shared" si="72"/>
        <v>4</v>
      </c>
      <c r="C1156" s="8">
        <f t="shared" si="74"/>
        <v>1</v>
      </c>
      <c r="D1156" s="8">
        <f t="shared" si="73"/>
        <v>6</v>
      </c>
      <c r="E1156" s="9">
        <f t="shared" si="75"/>
        <v>6</v>
      </c>
      <c r="F1156" s="1" t="s">
        <v>5</v>
      </c>
      <c r="G1156" s="1" t="s">
        <v>21</v>
      </c>
      <c r="H1156" s="1" t="s">
        <v>20</v>
      </c>
      <c r="I1156" s="1">
        <v>418705</v>
      </c>
    </row>
    <row r="1157" spans="1:9" x14ac:dyDescent="0.35">
      <c r="A1157" s="2">
        <v>43196</v>
      </c>
      <c r="B1157" s="8">
        <f t="shared" si="72"/>
        <v>4</v>
      </c>
      <c r="C1157" s="8">
        <f t="shared" si="74"/>
        <v>1</v>
      </c>
      <c r="D1157" s="8">
        <f t="shared" si="73"/>
        <v>6</v>
      </c>
      <c r="E1157" s="9">
        <f t="shared" si="75"/>
        <v>6</v>
      </c>
      <c r="F1157" s="1" t="s">
        <v>8</v>
      </c>
      <c r="G1157" s="1" t="s">
        <v>21</v>
      </c>
      <c r="H1157" s="1" t="s">
        <v>20</v>
      </c>
      <c r="I1157" s="1">
        <v>412795</v>
      </c>
    </row>
    <row r="1158" spans="1:9" x14ac:dyDescent="0.35">
      <c r="A1158" s="2">
        <v>43196</v>
      </c>
      <c r="B1158" s="8">
        <f t="shared" si="72"/>
        <v>4</v>
      </c>
      <c r="C1158" s="8">
        <f t="shared" si="74"/>
        <v>1</v>
      </c>
      <c r="D1158" s="8">
        <f t="shared" si="73"/>
        <v>6</v>
      </c>
      <c r="E1158" s="9">
        <f t="shared" si="75"/>
        <v>6</v>
      </c>
      <c r="F1158" s="1" t="s">
        <v>10</v>
      </c>
      <c r="G1158" s="1" t="s">
        <v>21</v>
      </c>
      <c r="H1158" s="1" t="s">
        <v>20</v>
      </c>
      <c r="I1158" s="1">
        <v>198600</v>
      </c>
    </row>
    <row r="1159" spans="1:9" x14ac:dyDescent="0.35">
      <c r="A1159" s="2">
        <v>43196</v>
      </c>
      <c r="B1159" s="8">
        <f t="shared" si="72"/>
        <v>4</v>
      </c>
      <c r="C1159" s="8">
        <f t="shared" si="74"/>
        <v>1</v>
      </c>
      <c r="D1159" s="8">
        <f t="shared" si="73"/>
        <v>6</v>
      </c>
      <c r="E1159" s="9">
        <f t="shared" si="75"/>
        <v>6</v>
      </c>
      <c r="F1159" s="1" t="s">
        <v>9</v>
      </c>
      <c r="G1159" s="1" t="s">
        <v>21</v>
      </c>
      <c r="H1159" s="1" t="s">
        <v>20</v>
      </c>
      <c r="I1159" s="1">
        <v>146105</v>
      </c>
    </row>
    <row r="1160" spans="1:9" x14ac:dyDescent="0.35">
      <c r="A1160" s="2">
        <v>43196</v>
      </c>
      <c r="B1160" s="8">
        <f t="shared" si="72"/>
        <v>4</v>
      </c>
      <c r="C1160" s="8">
        <f t="shared" si="74"/>
        <v>1</v>
      </c>
      <c r="D1160" s="8">
        <f t="shared" si="73"/>
        <v>6</v>
      </c>
      <c r="E1160" s="9">
        <f t="shared" si="75"/>
        <v>6</v>
      </c>
      <c r="F1160" s="1" t="s">
        <v>13</v>
      </c>
      <c r="G1160" s="1" t="s">
        <v>21</v>
      </c>
      <c r="H1160" s="1" t="s">
        <v>20</v>
      </c>
      <c r="I1160" s="1">
        <v>1357</v>
      </c>
    </row>
    <row r="1161" spans="1:9" x14ac:dyDescent="0.35">
      <c r="A1161" s="2">
        <v>43196</v>
      </c>
      <c r="B1161" s="8">
        <f t="shared" si="72"/>
        <v>4</v>
      </c>
      <c r="C1161" s="8">
        <f t="shared" si="74"/>
        <v>1</v>
      </c>
      <c r="D1161" s="8">
        <f t="shared" si="73"/>
        <v>6</v>
      </c>
      <c r="E1161" s="9">
        <f t="shared" si="75"/>
        <v>6</v>
      </c>
      <c r="F1161" s="1" t="s">
        <v>22</v>
      </c>
      <c r="G1161" s="1" t="s">
        <v>21</v>
      </c>
      <c r="H1161" s="1" t="s">
        <v>20</v>
      </c>
      <c r="I1161" s="1">
        <v>0</v>
      </c>
    </row>
    <row r="1162" spans="1:9" x14ac:dyDescent="0.35">
      <c r="A1162" s="2">
        <v>43196</v>
      </c>
      <c r="B1162" s="8">
        <f t="shared" si="72"/>
        <v>4</v>
      </c>
      <c r="C1162" s="8">
        <f t="shared" si="74"/>
        <v>1</v>
      </c>
      <c r="D1162" s="8">
        <f t="shared" si="73"/>
        <v>6</v>
      </c>
      <c r="E1162" s="9">
        <f t="shared" si="75"/>
        <v>6</v>
      </c>
      <c r="F1162" s="1" t="s">
        <v>9</v>
      </c>
      <c r="G1162" s="1" t="s">
        <v>24</v>
      </c>
      <c r="H1162" s="1" t="s">
        <v>25</v>
      </c>
      <c r="I1162" s="1">
        <v>0</v>
      </c>
    </row>
    <row r="1163" spans="1:9" x14ac:dyDescent="0.35">
      <c r="A1163" s="2">
        <v>43196</v>
      </c>
      <c r="B1163" s="8">
        <f t="shared" si="72"/>
        <v>4</v>
      </c>
      <c r="C1163" s="8">
        <f t="shared" si="74"/>
        <v>1</v>
      </c>
      <c r="D1163" s="8">
        <f t="shared" si="73"/>
        <v>6</v>
      </c>
      <c r="E1163" s="9">
        <f t="shared" si="75"/>
        <v>6</v>
      </c>
      <c r="F1163" s="1" t="s">
        <v>10</v>
      </c>
      <c r="G1163" s="1" t="s">
        <v>24</v>
      </c>
      <c r="H1163" s="1" t="s">
        <v>25</v>
      </c>
      <c r="I1163" s="1">
        <v>0</v>
      </c>
    </row>
    <row r="1164" spans="1:9" x14ac:dyDescent="0.35">
      <c r="A1164" s="2">
        <v>43196</v>
      </c>
      <c r="B1164" s="8">
        <f t="shared" si="72"/>
        <v>4</v>
      </c>
      <c r="C1164" s="8">
        <f t="shared" si="74"/>
        <v>1</v>
      </c>
      <c r="D1164" s="8">
        <f t="shared" si="73"/>
        <v>6</v>
      </c>
      <c r="E1164" s="9">
        <f t="shared" si="75"/>
        <v>6</v>
      </c>
      <c r="F1164" s="1" t="s">
        <v>5</v>
      </c>
      <c r="G1164" s="1" t="s">
        <v>24</v>
      </c>
      <c r="H1164" s="1" t="s">
        <v>25</v>
      </c>
      <c r="I1164" s="1">
        <v>0</v>
      </c>
    </row>
    <row r="1165" spans="1:9" x14ac:dyDescent="0.35">
      <c r="A1165" s="2">
        <v>43196</v>
      </c>
      <c r="B1165" s="8">
        <f t="shared" si="72"/>
        <v>4</v>
      </c>
      <c r="C1165" s="8">
        <f t="shared" si="74"/>
        <v>1</v>
      </c>
      <c r="D1165" s="8">
        <f t="shared" si="73"/>
        <v>6</v>
      </c>
      <c r="E1165" s="9">
        <f t="shared" si="75"/>
        <v>6</v>
      </c>
      <c r="F1165" s="1" t="s">
        <v>9</v>
      </c>
      <c r="G1165" s="1" t="s">
        <v>26</v>
      </c>
      <c r="H1165" s="1" t="s">
        <v>25</v>
      </c>
      <c r="I1165" s="1">
        <v>0</v>
      </c>
    </row>
    <row r="1166" spans="1:9" x14ac:dyDescent="0.35">
      <c r="A1166" s="2">
        <v>43196</v>
      </c>
      <c r="B1166" s="8">
        <f t="shared" si="72"/>
        <v>4</v>
      </c>
      <c r="C1166" s="8">
        <f t="shared" si="74"/>
        <v>1</v>
      </c>
      <c r="D1166" s="8">
        <f t="shared" si="73"/>
        <v>6</v>
      </c>
      <c r="E1166" s="9">
        <f t="shared" si="75"/>
        <v>6</v>
      </c>
      <c r="F1166" s="1" t="s">
        <v>10</v>
      </c>
      <c r="G1166" s="1" t="s">
        <v>26</v>
      </c>
      <c r="H1166" s="1" t="s">
        <v>25</v>
      </c>
      <c r="I1166" s="1">
        <v>0</v>
      </c>
    </row>
    <row r="1167" spans="1:9" x14ac:dyDescent="0.35">
      <c r="A1167" s="2">
        <v>43196</v>
      </c>
      <c r="B1167" s="8">
        <f t="shared" si="72"/>
        <v>4</v>
      </c>
      <c r="C1167" s="8">
        <f t="shared" si="74"/>
        <v>1</v>
      </c>
      <c r="D1167" s="8">
        <f t="shared" si="73"/>
        <v>6</v>
      </c>
      <c r="E1167" s="9">
        <f t="shared" si="75"/>
        <v>6</v>
      </c>
      <c r="F1167" s="1" t="s">
        <v>5</v>
      </c>
      <c r="G1167" s="1" t="s">
        <v>26</v>
      </c>
      <c r="H1167" s="1" t="s">
        <v>25</v>
      </c>
      <c r="I1167" s="1">
        <v>0</v>
      </c>
    </row>
    <row r="1168" spans="1:9" x14ac:dyDescent="0.35">
      <c r="A1168" s="2">
        <v>43197</v>
      </c>
      <c r="B1168" s="8">
        <f t="shared" si="72"/>
        <v>4</v>
      </c>
      <c r="C1168" s="8">
        <f t="shared" si="74"/>
        <v>1</v>
      </c>
      <c r="D1168" s="8">
        <f t="shared" si="73"/>
        <v>7</v>
      </c>
      <c r="E1168" s="9">
        <f t="shared" si="75"/>
        <v>7</v>
      </c>
      <c r="F1168" s="1" t="s">
        <v>5</v>
      </c>
      <c r="G1168" s="1" t="s">
        <v>6</v>
      </c>
      <c r="H1168" s="1" t="s">
        <v>7</v>
      </c>
      <c r="I1168" s="1">
        <v>601724</v>
      </c>
    </row>
    <row r="1169" spans="1:9" x14ac:dyDescent="0.35">
      <c r="A1169" s="2">
        <v>43197</v>
      </c>
      <c r="B1169" s="8">
        <f t="shared" si="72"/>
        <v>4</v>
      </c>
      <c r="C1169" s="8">
        <f t="shared" si="74"/>
        <v>1</v>
      </c>
      <c r="D1169" s="8">
        <f t="shared" si="73"/>
        <v>7</v>
      </c>
      <c r="E1169" s="9">
        <f t="shared" si="75"/>
        <v>7</v>
      </c>
      <c r="F1169" s="1" t="s">
        <v>8</v>
      </c>
      <c r="G1169" s="1" t="s">
        <v>6</v>
      </c>
      <c r="H1169" s="1" t="s">
        <v>7</v>
      </c>
      <c r="I1169" s="1">
        <v>584185</v>
      </c>
    </row>
    <row r="1170" spans="1:9" x14ac:dyDescent="0.35">
      <c r="A1170" s="2">
        <v>43197</v>
      </c>
      <c r="B1170" s="8">
        <f t="shared" si="72"/>
        <v>4</v>
      </c>
      <c r="C1170" s="8">
        <f t="shared" si="74"/>
        <v>1</v>
      </c>
      <c r="D1170" s="8">
        <f t="shared" si="73"/>
        <v>7</v>
      </c>
      <c r="E1170" s="9">
        <f t="shared" si="75"/>
        <v>7</v>
      </c>
      <c r="F1170" s="1" t="s">
        <v>9</v>
      </c>
      <c r="G1170" s="1" t="s">
        <v>6</v>
      </c>
      <c r="H1170" s="1" t="s">
        <v>7</v>
      </c>
      <c r="I1170" s="1">
        <v>359895</v>
      </c>
    </row>
    <row r="1171" spans="1:9" x14ac:dyDescent="0.35">
      <c r="A1171" s="2">
        <v>43197</v>
      </c>
      <c r="B1171" s="8">
        <f t="shared" si="72"/>
        <v>4</v>
      </c>
      <c r="C1171" s="8">
        <f t="shared" si="74"/>
        <v>1</v>
      </c>
      <c r="D1171" s="8">
        <f t="shared" si="73"/>
        <v>7</v>
      </c>
      <c r="E1171" s="9">
        <f t="shared" si="75"/>
        <v>7</v>
      </c>
      <c r="F1171" s="1" t="s">
        <v>10</v>
      </c>
      <c r="G1171" s="1" t="s">
        <v>6</v>
      </c>
      <c r="H1171" s="1" t="s">
        <v>7</v>
      </c>
      <c r="I1171" s="1">
        <v>241829</v>
      </c>
    </row>
    <row r="1172" spans="1:9" x14ac:dyDescent="0.35">
      <c r="A1172" s="2">
        <v>43197</v>
      </c>
      <c r="B1172" s="8">
        <f t="shared" si="72"/>
        <v>4</v>
      </c>
      <c r="C1172" s="8">
        <f t="shared" si="74"/>
        <v>1</v>
      </c>
      <c r="D1172" s="8">
        <f t="shared" si="73"/>
        <v>7</v>
      </c>
      <c r="E1172" s="9">
        <f t="shared" si="75"/>
        <v>7</v>
      </c>
      <c r="F1172" s="1" t="s">
        <v>11</v>
      </c>
      <c r="G1172" s="1" t="s">
        <v>6</v>
      </c>
      <c r="H1172" s="1" t="s">
        <v>7</v>
      </c>
      <c r="I1172" s="1">
        <v>22205</v>
      </c>
    </row>
    <row r="1173" spans="1:9" x14ac:dyDescent="0.35">
      <c r="A1173" s="2">
        <v>43197</v>
      </c>
      <c r="B1173" s="8">
        <f t="shared" si="72"/>
        <v>4</v>
      </c>
      <c r="C1173" s="8">
        <f t="shared" si="74"/>
        <v>1</v>
      </c>
      <c r="D1173" s="8">
        <f t="shared" si="73"/>
        <v>7</v>
      </c>
      <c r="E1173" s="9">
        <f t="shared" si="75"/>
        <v>7</v>
      </c>
      <c r="F1173" s="1" t="s">
        <v>12</v>
      </c>
      <c r="G1173" s="1" t="s">
        <v>6</v>
      </c>
      <c r="H1173" s="1" t="s">
        <v>7</v>
      </c>
      <c r="I1173" s="1">
        <v>5299</v>
      </c>
    </row>
    <row r="1174" spans="1:9" x14ac:dyDescent="0.35">
      <c r="A1174" s="2">
        <v>43197</v>
      </c>
      <c r="B1174" s="8">
        <f t="shared" si="72"/>
        <v>4</v>
      </c>
      <c r="C1174" s="8">
        <f t="shared" si="74"/>
        <v>1</v>
      </c>
      <c r="D1174" s="8">
        <f t="shared" si="73"/>
        <v>7</v>
      </c>
      <c r="E1174" s="9">
        <f t="shared" si="75"/>
        <v>7</v>
      </c>
      <c r="F1174" s="1" t="s">
        <v>13</v>
      </c>
      <c r="G1174" s="1" t="s">
        <v>6</v>
      </c>
      <c r="H1174" s="1" t="s">
        <v>7</v>
      </c>
      <c r="I1174" s="1">
        <v>1633</v>
      </c>
    </row>
    <row r="1175" spans="1:9" x14ac:dyDescent="0.35">
      <c r="A1175" s="2">
        <v>43197</v>
      </c>
      <c r="B1175" s="8">
        <f t="shared" si="72"/>
        <v>4</v>
      </c>
      <c r="C1175" s="8">
        <f t="shared" si="74"/>
        <v>1</v>
      </c>
      <c r="D1175" s="8">
        <f t="shared" si="73"/>
        <v>7</v>
      </c>
      <c r="E1175" s="9">
        <f t="shared" si="75"/>
        <v>7</v>
      </c>
      <c r="F1175" s="1" t="s">
        <v>5</v>
      </c>
      <c r="G1175" s="1" t="s">
        <v>16</v>
      </c>
      <c r="H1175" s="1" t="s">
        <v>7</v>
      </c>
      <c r="I1175" s="1">
        <v>436158</v>
      </c>
    </row>
    <row r="1176" spans="1:9" x14ac:dyDescent="0.35">
      <c r="A1176" s="2">
        <v>43197</v>
      </c>
      <c r="B1176" s="8">
        <f t="shared" si="72"/>
        <v>4</v>
      </c>
      <c r="C1176" s="8">
        <f t="shared" si="74"/>
        <v>1</v>
      </c>
      <c r="D1176" s="8">
        <f t="shared" si="73"/>
        <v>7</v>
      </c>
      <c r="E1176" s="9">
        <f t="shared" si="75"/>
        <v>7</v>
      </c>
      <c r="F1176" s="1" t="s">
        <v>8</v>
      </c>
      <c r="G1176" s="1" t="s">
        <v>16</v>
      </c>
      <c r="H1176" s="1" t="s">
        <v>7</v>
      </c>
      <c r="I1176" s="1">
        <v>430648</v>
      </c>
    </row>
    <row r="1177" spans="1:9" x14ac:dyDescent="0.35">
      <c r="A1177" s="2">
        <v>43197</v>
      </c>
      <c r="B1177" s="8">
        <f t="shared" si="72"/>
        <v>4</v>
      </c>
      <c r="C1177" s="8">
        <f t="shared" si="74"/>
        <v>1</v>
      </c>
      <c r="D1177" s="8">
        <f t="shared" si="73"/>
        <v>7</v>
      </c>
      <c r="E1177" s="9">
        <f t="shared" si="75"/>
        <v>7</v>
      </c>
      <c r="F1177" s="1" t="s">
        <v>9</v>
      </c>
      <c r="G1177" s="1" t="s">
        <v>16</v>
      </c>
      <c r="H1177" s="1" t="s">
        <v>7</v>
      </c>
      <c r="I1177" s="1">
        <v>302164</v>
      </c>
    </row>
    <row r="1178" spans="1:9" x14ac:dyDescent="0.35">
      <c r="A1178" s="2">
        <v>43197</v>
      </c>
      <c r="B1178" s="8">
        <f t="shared" si="72"/>
        <v>4</v>
      </c>
      <c r="C1178" s="8">
        <f t="shared" si="74"/>
        <v>1</v>
      </c>
      <c r="D1178" s="8">
        <f t="shared" si="73"/>
        <v>7</v>
      </c>
      <c r="E1178" s="9">
        <f t="shared" si="75"/>
        <v>7</v>
      </c>
      <c r="F1178" s="1" t="s">
        <v>10</v>
      </c>
      <c r="G1178" s="1" t="s">
        <v>16</v>
      </c>
      <c r="H1178" s="1" t="s">
        <v>7</v>
      </c>
      <c r="I1178" s="1">
        <v>133994</v>
      </c>
    </row>
    <row r="1179" spans="1:9" x14ac:dyDescent="0.35">
      <c r="A1179" s="2">
        <v>43197</v>
      </c>
      <c r="B1179" s="8">
        <f t="shared" si="72"/>
        <v>4</v>
      </c>
      <c r="C1179" s="8">
        <f t="shared" si="74"/>
        <v>1</v>
      </c>
      <c r="D1179" s="8">
        <f t="shared" si="73"/>
        <v>7</v>
      </c>
      <c r="E1179" s="9">
        <f t="shared" si="75"/>
        <v>7</v>
      </c>
      <c r="F1179" s="1" t="s">
        <v>11</v>
      </c>
      <c r="G1179" s="1" t="s">
        <v>16</v>
      </c>
      <c r="H1179" s="1" t="s">
        <v>7</v>
      </c>
      <c r="I1179" s="1">
        <v>23123</v>
      </c>
    </row>
    <row r="1180" spans="1:9" x14ac:dyDescent="0.35">
      <c r="A1180" s="2">
        <v>43197</v>
      </c>
      <c r="B1180" s="8">
        <f t="shared" si="72"/>
        <v>4</v>
      </c>
      <c r="C1180" s="8">
        <f t="shared" si="74"/>
        <v>1</v>
      </c>
      <c r="D1180" s="8">
        <f t="shared" si="73"/>
        <v>7</v>
      </c>
      <c r="E1180" s="9">
        <f t="shared" si="75"/>
        <v>7</v>
      </c>
      <c r="F1180" s="1" t="s">
        <v>12</v>
      </c>
      <c r="G1180" s="1" t="s">
        <v>16</v>
      </c>
      <c r="H1180" s="1" t="s">
        <v>7</v>
      </c>
      <c r="I1180" s="1">
        <v>4049</v>
      </c>
    </row>
    <row r="1181" spans="1:9" x14ac:dyDescent="0.35">
      <c r="A1181" s="2">
        <v>43197</v>
      </c>
      <c r="B1181" s="8">
        <f t="shared" si="72"/>
        <v>4</v>
      </c>
      <c r="C1181" s="8">
        <f t="shared" si="74"/>
        <v>1</v>
      </c>
      <c r="D1181" s="8">
        <f t="shared" si="73"/>
        <v>7</v>
      </c>
      <c r="E1181" s="9">
        <f t="shared" si="75"/>
        <v>7</v>
      </c>
      <c r="F1181" s="1" t="s">
        <v>13</v>
      </c>
      <c r="G1181" s="1" t="s">
        <v>16</v>
      </c>
      <c r="H1181" s="1" t="s">
        <v>7</v>
      </c>
      <c r="I1181" s="1">
        <v>1592</v>
      </c>
    </row>
    <row r="1182" spans="1:9" x14ac:dyDescent="0.35">
      <c r="A1182" s="2">
        <v>43197</v>
      </c>
      <c r="B1182" s="8">
        <f t="shared" si="72"/>
        <v>4</v>
      </c>
      <c r="C1182" s="8">
        <f t="shared" si="74"/>
        <v>1</v>
      </c>
      <c r="D1182" s="8">
        <f t="shared" si="73"/>
        <v>7</v>
      </c>
      <c r="E1182" s="9">
        <f t="shared" si="75"/>
        <v>7</v>
      </c>
      <c r="F1182" s="1" t="s">
        <v>5</v>
      </c>
      <c r="G1182" s="1" t="s">
        <v>19</v>
      </c>
      <c r="H1182" s="1" t="s">
        <v>20</v>
      </c>
      <c r="I1182" s="1">
        <v>380099</v>
      </c>
    </row>
    <row r="1183" spans="1:9" x14ac:dyDescent="0.35">
      <c r="A1183" s="2">
        <v>43197</v>
      </c>
      <c r="B1183" s="8">
        <f t="shared" si="72"/>
        <v>4</v>
      </c>
      <c r="C1183" s="8">
        <f t="shared" si="74"/>
        <v>1</v>
      </c>
      <c r="D1183" s="8">
        <f t="shared" si="73"/>
        <v>7</v>
      </c>
      <c r="E1183" s="9">
        <f t="shared" si="75"/>
        <v>7</v>
      </c>
      <c r="F1183" s="1" t="s">
        <v>8</v>
      </c>
      <c r="G1183" s="1" t="s">
        <v>19</v>
      </c>
      <c r="H1183" s="1" t="s">
        <v>20</v>
      </c>
      <c r="I1183" s="1">
        <v>377020</v>
      </c>
    </row>
    <row r="1184" spans="1:9" x14ac:dyDescent="0.35">
      <c r="A1184" s="2">
        <v>43197</v>
      </c>
      <c r="B1184" s="8">
        <f t="shared" si="72"/>
        <v>4</v>
      </c>
      <c r="C1184" s="8">
        <f t="shared" si="74"/>
        <v>1</v>
      </c>
      <c r="D1184" s="8">
        <f t="shared" si="73"/>
        <v>7</v>
      </c>
      <c r="E1184" s="9">
        <f t="shared" si="75"/>
        <v>7</v>
      </c>
      <c r="F1184" s="1" t="s">
        <v>10</v>
      </c>
      <c r="G1184" s="1" t="s">
        <v>19</v>
      </c>
      <c r="H1184" s="1" t="s">
        <v>20</v>
      </c>
      <c r="I1184" s="1">
        <v>227485</v>
      </c>
    </row>
    <row r="1185" spans="1:9" x14ac:dyDescent="0.35">
      <c r="A1185" s="2">
        <v>43197</v>
      </c>
      <c r="B1185" s="8">
        <f t="shared" si="72"/>
        <v>4</v>
      </c>
      <c r="C1185" s="8">
        <f t="shared" si="74"/>
        <v>1</v>
      </c>
      <c r="D1185" s="8">
        <f t="shared" si="73"/>
        <v>7</v>
      </c>
      <c r="E1185" s="9">
        <f t="shared" si="75"/>
        <v>7</v>
      </c>
      <c r="F1185" s="1" t="s">
        <v>9</v>
      </c>
      <c r="G1185" s="1" t="s">
        <v>19</v>
      </c>
      <c r="H1185" s="1" t="s">
        <v>20</v>
      </c>
      <c r="I1185" s="1">
        <v>152614</v>
      </c>
    </row>
    <row r="1186" spans="1:9" x14ac:dyDescent="0.35">
      <c r="A1186" s="2">
        <v>43197</v>
      </c>
      <c r="B1186" s="8">
        <f t="shared" si="72"/>
        <v>4</v>
      </c>
      <c r="C1186" s="8">
        <f t="shared" si="74"/>
        <v>1</v>
      </c>
      <c r="D1186" s="8">
        <f t="shared" si="73"/>
        <v>7</v>
      </c>
      <c r="E1186" s="9">
        <f t="shared" si="75"/>
        <v>7</v>
      </c>
      <c r="F1186" s="1" t="s">
        <v>11</v>
      </c>
      <c r="G1186" s="1" t="s">
        <v>19</v>
      </c>
      <c r="H1186" s="1" t="s">
        <v>20</v>
      </c>
      <c r="I1186" s="1">
        <v>20699</v>
      </c>
    </row>
    <row r="1187" spans="1:9" x14ac:dyDescent="0.35">
      <c r="A1187" s="2">
        <v>43197</v>
      </c>
      <c r="B1187" s="8">
        <f t="shared" si="72"/>
        <v>4</v>
      </c>
      <c r="C1187" s="8">
        <f t="shared" si="74"/>
        <v>1</v>
      </c>
      <c r="D1187" s="8">
        <f t="shared" si="73"/>
        <v>7</v>
      </c>
      <c r="E1187" s="9">
        <f t="shared" si="75"/>
        <v>7</v>
      </c>
      <c r="F1187" s="1" t="s">
        <v>12</v>
      </c>
      <c r="G1187" s="1" t="s">
        <v>19</v>
      </c>
      <c r="H1187" s="1" t="s">
        <v>20</v>
      </c>
      <c r="I1187" s="1">
        <v>13332</v>
      </c>
    </row>
    <row r="1188" spans="1:9" x14ac:dyDescent="0.35">
      <c r="A1188" s="2">
        <v>43197</v>
      </c>
      <c r="B1188" s="8">
        <f t="shared" si="72"/>
        <v>4</v>
      </c>
      <c r="C1188" s="8">
        <f t="shared" si="74"/>
        <v>1</v>
      </c>
      <c r="D1188" s="8">
        <f t="shared" si="73"/>
        <v>7</v>
      </c>
      <c r="E1188" s="9">
        <f t="shared" si="75"/>
        <v>7</v>
      </c>
      <c r="F1188" s="1" t="s">
        <v>13</v>
      </c>
      <c r="G1188" s="1" t="s">
        <v>19</v>
      </c>
      <c r="H1188" s="1" t="s">
        <v>20</v>
      </c>
      <c r="I1188" s="1">
        <v>1105</v>
      </c>
    </row>
    <row r="1189" spans="1:9" x14ac:dyDescent="0.35">
      <c r="A1189" s="2">
        <v>43197</v>
      </c>
      <c r="B1189" s="8">
        <f t="shared" si="72"/>
        <v>4</v>
      </c>
      <c r="C1189" s="8">
        <f t="shared" si="74"/>
        <v>1</v>
      </c>
      <c r="D1189" s="8">
        <f t="shared" si="73"/>
        <v>7</v>
      </c>
      <c r="E1189" s="9">
        <f t="shared" si="75"/>
        <v>7</v>
      </c>
      <c r="F1189" s="1" t="s">
        <v>5</v>
      </c>
      <c r="G1189" s="1" t="s">
        <v>21</v>
      </c>
      <c r="H1189" s="1" t="s">
        <v>20</v>
      </c>
      <c r="I1189" s="1">
        <v>494299</v>
      </c>
    </row>
    <row r="1190" spans="1:9" x14ac:dyDescent="0.35">
      <c r="A1190" s="2">
        <v>43197</v>
      </c>
      <c r="B1190" s="8">
        <f t="shared" si="72"/>
        <v>4</v>
      </c>
      <c r="C1190" s="8">
        <f t="shared" si="74"/>
        <v>1</v>
      </c>
      <c r="D1190" s="8">
        <f t="shared" si="73"/>
        <v>7</v>
      </c>
      <c r="E1190" s="9">
        <f t="shared" si="75"/>
        <v>7</v>
      </c>
      <c r="F1190" s="1" t="s">
        <v>8</v>
      </c>
      <c r="G1190" s="1" t="s">
        <v>21</v>
      </c>
      <c r="H1190" s="1" t="s">
        <v>20</v>
      </c>
      <c r="I1190" s="1">
        <v>489592</v>
      </c>
    </row>
    <row r="1191" spans="1:9" x14ac:dyDescent="0.35">
      <c r="A1191" s="2">
        <v>43197</v>
      </c>
      <c r="B1191" s="8">
        <f t="shared" si="72"/>
        <v>4</v>
      </c>
      <c r="C1191" s="8">
        <f t="shared" si="74"/>
        <v>1</v>
      </c>
      <c r="D1191" s="8">
        <f t="shared" si="73"/>
        <v>7</v>
      </c>
      <c r="E1191" s="9">
        <f t="shared" si="75"/>
        <v>7</v>
      </c>
      <c r="F1191" s="1" t="s">
        <v>10</v>
      </c>
      <c r="G1191" s="1" t="s">
        <v>21</v>
      </c>
      <c r="H1191" s="1" t="s">
        <v>20</v>
      </c>
      <c r="I1191" s="1">
        <v>196168</v>
      </c>
    </row>
    <row r="1192" spans="1:9" x14ac:dyDescent="0.35">
      <c r="A1192" s="2">
        <v>43197</v>
      </c>
      <c r="B1192" s="8">
        <f t="shared" si="72"/>
        <v>4</v>
      </c>
      <c r="C1192" s="8">
        <f t="shared" si="74"/>
        <v>1</v>
      </c>
      <c r="D1192" s="8">
        <f t="shared" si="73"/>
        <v>7</v>
      </c>
      <c r="E1192" s="9">
        <f t="shared" si="75"/>
        <v>7</v>
      </c>
      <c r="F1192" s="1" t="s">
        <v>9</v>
      </c>
      <c r="G1192" s="1" t="s">
        <v>21</v>
      </c>
      <c r="H1192" s="1" t="s">
        <v>20</v>
      </c>
      <c r="I1192" s="1">
        <v>61496</v>
      </c>
    </row>
    <row r="1193" spans="1:9" x14ac:dyDescent="0.35">
      <c r="A1193" s="2">
        <v>43197</v>
      </c>
      <c r="B1193" s="8">
        <f t="shared" si="72"/>
        <v>4</v>
      </c>
      <c r="C1193" s="8">
        <f t="shared" si="74"/>
        <v>1</v>
      </c>
      <c r="D1193" s="8">
        <f t="shared" si="73"/>
        <v>7</v>
      </c>
      <c r="E1193" s="9">
        <f t="shared" si="75"/>
        <v>7</v>
      </c>
      <c r="F1193" s="1" t="s">
        <v>13</v>
      </c>
      <c r="G1193" s="1" t="s">
        <v>21</v>
      </c>
      <c r="H1193" s="1" t="s">
        <v>20</v>
      </c>
      <c r="I1193" s="1">
        <v>1360</v>
      </c>
    </row>
    <row r="1194" spans="1:9" x14ac:dyDescent="0.35">
      <c r="A1194" s="2">
        <v>43197</v>
      </c>
      <c r="B1194" s="8">
        <f t="shared" si="72"/>
        <v>4</v>
      </c>
      <c r="C1194" s="8">
        <f t="shared" si="74"/>
        <v>1</v>
      </c>
      <c r="D1194" s="8">
        <f t="shared" si="73"/>
        <v>7</v>
      </c>
      <c r="E1194" s="9">
        <f t="shared" si="75"/>
        <v>7</v>
      </c>
      <c r="F1194" s="1" t="s">
        <v>22</v>
      </c>
      <c r="G1194" s="1" t="s">
        <v>21</v>
      </c>
      <c r="H1194" s="1" t="s">
        <v>20</v>
      </c>
      <c r="I1194" s="1">
        <v>0</v>
      </c>
    </row>
    <row r="1195" spans="1:9" x14ac:dyDescent="0.35">
      <c r="A1195" s="2">
        <v>43197</v>
      </c>
      <c r="B1195" s="8">
        <f t="shared" si="72"/>
        <v>4</v>
      </c>
      <c r="C1195" s="8">
        <f t="shared" si="74"/>
        <v>1</v>
      </c>
      <c r="D1195" s="8">
        <f t="shared" si="73"/>
        <v>7</v>
      </c>
      <c r="E1195" s="9">
        <f t="shared" si="75"/>
        <v>7</v>
      </c>
      <c r="F1195" s="1" t="s">
        <v>9</v>
      </c>
      <c r="G1195" s="1" t="s">
        <v>24</v>
      </c>
      <c r="H1195" s="1" t="s">
        <v>25</v>
      </c>
      <c r="I1195" s="1">
        <v>0</v>
      </c>
    </row>
    <row r="1196" spans="1:9" x14ac:dyDescent="0.35">
      <c r="A1196" s="2">
        <v>43197</v>
      </c>
      <c r="B1196" s="8">
        <f t="shared" si="72"/>
        <v>4</v>
      </c>
      <c r="C1196" s="8">
        <f t="shared" si="74"/>
        <v>1</v>
      </c>
      <c r="D1196" s="8">
        <f t="shared" si="73"/>
        <v>7</v>
      </c>
      <c r="E1196" s="9">
        <f t="shared" si="75"/>
        <v>7</v>
      </c>
      <c r="F1196" s="1" t="s">
        <v>10</v>
      </c>
      <c r="G1196" s="1" t="s">
        <v>24</v>
      </c>
      <c r="H1196" s="1" t="s">
        <v>25</v>
      </c>
      <c r="I1196" s="1">
        <v>0</v>
      </c>
    </row>
    <row r="1197" spans="1:9" x14ac:dyDescent="0.35">
      <c r="A1197" s="2">
        <v>43197</v>
      </c>
      <c r="B1197" s="8">
        <f t="shared" si="72"/>
        <v>4</v>
      </c>
      <c r="C1197" s="8">
        <f t="shared" si="74"/>
        <v>1</v>
      </c>
      <c r="D1197" s="8">
        <f t="shared" si="73"/>
        <v>7</v>
      </c>
      <c r="E1197" s="9">
        <f t="shared" si="75"/>
        <v>7</v>
      </c>
      <c r="F1197" s="1" t="s">
        <v>5</v>
      </c>
      <c r="G1197" s="1" t="s">
        <v>24</v>
      </c>
      <c r="H1197" s="1" t="s">
        <v>25</v>
      </c>
      <c r="I1197" s="1">
        <v>0</v>
      </c>
    </row>
    <row r="1198" spans="1:9" x14ac:dyDescent="0.35">
      <c r="A1198" s="2">
        <v>43197</v>
      </c>
      <c r="B1198" s="8">
        <f t="shared" si="72"/>
        <v>4</v>
      </c>
      <c r="C1198" s="8">
        <f t="shared" si="74"/>
        <v>1</v>
      </c>
      <c r="D1198" s="8">
        <f t="shared" si="73"/>
        <v>7</v>
      </c>
      <c r="E1198" s="9">
        <f t="shared" si="75"/>
        <v>7</v>
      </c>
      <c r="F1198" s="1" t="s">
        <v>9</v>
      </c>
      <c r="G1198" s="1" t="s">
        <v>26</v>
      </c>
      <c r="H1198" s="1" t="s">
        <v>25</v>
      </c>
      <c r="I1198" s="1">
        <v>0</v>
      </c>
    </row>
    <row r="1199" spans="1:9" x14ac:dyDescent="0.35">
      <c r="A1199" s="2">
        <v>43197</v>
      </c>
      <c r="B1199" s="8">
        <f t="shared" si="72"/>
        <v>4</v>
      </c>
      <c r="C1199" s="8">
        <f t="shared" si="74"/>
        <v>1</v>
      </c>
      <c r="D1199" s="8">
        <f t="shared" si="73"/>
        <v>7</v>
      </c>
      <c r="E1199" s="9">
        <f t="shared" si="75"/>
        <v>7</v>
      </c>
      <c r="F1199" s="1" t="s">
        <v>10</v>
      </c>
      <c r="G1199" s="1" t="s">
        <v>26</v>
      </c>
      <c r="H1199" s="1" t="s">
        <v>25</v>
      </c>
      <c r="I1199" s="1">
        <v>0</v>
      </c>
    </row>
    <row r="1200" spans="1:9" x14ac:dyDescent="0.35">
      <c r="A1200" s="2">
        <v>43197</v>
      </c>
      <c r="B1200" s="8">
        <f t="shared" si="72"/>
        <v>4</v>
      </c>
      <c r="C1200" s="8">
        <f t="shared" si="74"/>
        <v>1</v>
      </c>
      <c r="D1200" s="8">
        <f t="shared" si="73"/>
        <v>7</v>
      </c>
      <c r="E1200" s="9">
        <f t="shared" si="75"/>
        <v>7</v>
      </c>
      <c r="F1200" s="1" t="s">
        <v>5</v>
      </c>
      <c r="G1200" s="1" t="s">
        <v>26</v>
      </c>
      <c r="H1200" s="1" t="s">
        <v>25</v>
      </c>
      <c r="I1200" s="1">
        <v>0</v>
      </c>
    </row>
    <row r="1201" spans="1:9" x14ac:dyDescent="0.35">
      <c r="A1201" s="2">
        <v>43198</v>
      </c>
      <c r="B1201" s="8">
        <f t="shared" si="72"/>
        <v>4</v>
      </c>
      <c r="C1201" s="8">
        <f t="shared" si="74"/>
        <v>2</v>
      </c>
      <c r="D1201" s="8">
        <f t="shared" si="73"/>
        <v>8</v>
      </c>
      <c r="E1201" s="9">
        <f t="shared" si="75"/>
        <v>1</v>
      </c>
      <c r="F1201" s="1" t="s">
        <v>5</v>
      </c>
      <c r="G1201" s="1" t="s">
        <v>6</v>
      </c>
      <c r="H1201" s="1" t="s">
        <v>7</v>
      </c>
      <c r="I1201" s="1">
        <v>776073</v>
      </c>
    </row>
    <row r="1202" spans="1:9" x14ac:dyDescent="0.35">
      <c r="A1202" s="2">
        <v>43198</v>
      </c>
      <c r="B1202" s="8">
        <f t="shared" si="72"/>
        <v>4</v>
      </c>
      <c r="C1202" s="8">
        <f t="shared" si="74"/>
        <v>2</v>
      </c>
      <c r="D1202" s="8">
        <f t="shared" si="73"/>
        <v>8</v>
      </c>
      <c r="E1202" s="9">
        <f t="shared" si="75"/>
        <v>1</v>
      </c>
      <c r="F1202" s="1" t="s">
        <v>8</v>
      </c>
      <c r="G1202" s="1" t="s">
        <v>6</v>
      </c>
      <c r="H1202" s="1" t="s">
        <v>7</v>
      </c>
      <c r="I1202" s="1">
        <v>771828</v>
      </c>
    </row>
    <row r="1203" spans="1:9" x14ac:dyDescent="0.35">
      <c r="A1203" s="2">
        <v>43198</v>
      </c>
      <c r="B1203" s="8">
        <f t="shared" si="72"/>
        <v>4</v>
      </c>
      <c r="C1203" s="8">
        <f t="shared" si="74"/>
        <v>2</v>
      </c>
      <c r="D1203" s="8">
        <f t="shared" si="73"/>
        <v>8</v>
      </c>
      <c r="E1203" s="9">
        <f t="shared" si="75"/>
        <v>1</v>
      </c>
      <c r="F1203" s="1" t="s">
        <v>9</v>
      </c>
      <c r="G1203" s="1" t="s">
        <v>6</v>
      </c>
      <c r="H1203" s="1" t="s">
        <v>7</v>
      </c>
      <c r="I1203" s="1">
        <v>550494</v>
      </c>
    </row>
    <row r="1204" spans="1:9" x14ac:dyDescent="0.35">
      <c r="A1204" s="2">
        <v>43198</v>
      </c>
      <c r="B1204" s="8">
        <f t="shared" si="72"/>
        <v>4</v>
      </c>
      <c r="C1204" s="8">
        <f t="shared" si="74"/>
        <v>2</v>
      </c>
      <c r="D1204" s="8">
        <f t="shared" si="73"/>
        <v>8</v>
      </c>
      <c r="E1204" s="9">
        <f t="shared" si="75"/>
        <v>1</v>
      </c>
      <c r="F1204" s="1" t="s">
        <v>10</v>
      </c>
      <c r="G1204" s="1" t="s">
        <v>6</v>
      </c>
      <c r="H1204" s="1" t="s">
        <v>7</v>
      </c>
      <c r="I1204" s="1">
        <v>225579</v>
      </c>
    </row>
    <row r="1205" spans="1:9" x14ac:dyDescent="0.35">
      <c r="A1205" s="2">
        <v>43198</v>
      </c>
      <c r="B1205" s="8">
        <f t="shared" si="72"/>
        <v>4</v>
      </c>
      <c r="C1205" s="8">
        <f t="shared" si="74"/>
        <v>2</v>
      </c>
      <c r="D1205" s="8">
        <f t="shared" si="73"/>
        <v>8</v>
      </c>
      <c r="E1205" s="9">
        <f t="shared" si="75"/>
        <v>1</v>
      </c>
      <c r="F1205" s="1" t="s">
        <v>11</v>
      </c>
      <c r="G1205" s="1" t="s">
        <v>6</v>
      </c>
      <c r="H1205" s="1" t="s">
        <v>7</v>
      </c>
      <c r="I1205" s="1">
        <v>36786</v>
      </c>
    </row>
    <row r="1206" spans="1:9" x14ac:dyDescent="0.35">
      <c r="A1206" s="2">
        <v>43198</v>
      </c>
      <c r="B1206" s="8">
        <f t="shared" si="72"/>
        <v>4</v>
      </c>
      <c r="C1206" s="8">
        <f t="shared" si="74"/>
        <v>2</v>
      </c>
      <c r="D1206" s="8">
        <f t="shared" si="73"/>
        <v>8</v>
      </c>
      <c r="E1206" s="9">
        <f t="shared" si="75"/>
        <v>1</v>
      </c>
      <c r="F1206" s="1" t="s">
        <v>12</v>
      </c>
      <c r="G1206" s="1" t="s">
        <v>6</v>
      </c>
      <c r="H1206" s="1" t="s">
        <v>7</v>
      </c>
      <c r="I1206" s="1">
        <v>5279</v>
      </c>
    </row>
    <row r="1207" spans="1:9" x14ac:dyDescent="0.35">
      <c r="A1207" s="2">
        <v>43198</v>
      </c>
      <c r="B1207" s="8">
        <f t="shared" si="72"/>
        <v>4</v>
      </c>
      <c r="C1207" s="8">
        <f t="shared" si="74"/>
        <v>2</v>
      </c>
      <c r="D1207" s="8">
        <f t="shared" si="73"/>
        <v>8</v>
      </c>
      <c r="E1207" s="9">
        <f t="shared" si="75"/>
        <v>1</v>
      </c>
      <c r="F1207" s="1" t="s">
        <v>13</v>
      </c>
      <c r="G1207" s="1" t="s">
        <v>6</v>
      </c>
      <c r="H1207" s="1" t="s">
        <v>7</v>
      </c>
      <c r="I1207" s="1">
        <v>2106</v>
      </c>
    </row>
    <row r="1208" spans="1:9" x14ac:dyDescent="0.35">
      <c r="A1208" s="2">
        <v>43198</v>
      </c>
      <c r="B1208" s="8">
        <f t="shared" si="72"/>
        <v>4</v>
      </c>
      <c r="C1208" s="8">
        <f t="shared" si="74"/>
        <v>2</v>
      </c>
      <c r="D1208" s="8">
        <f t="shared" si="73"/>
        <v>8</v>
      </c>
      <c r="E1208" s="9">
        <f t="shared" si="75"/>
        <v>1</v>
      </c>
      <c r="F1208" s="1" t="s">
        <v>5</v>
      </c>
      <c r="G1208" s="1" t="s">
        <v>16</v>
      </c>
      <c r="H1208" s="1" t="s">
        <v>7</v>
      </c>
      <c r="I1208" s="1">
        <v>489505</v>
      </c>
    </row>
    <row r="1209" spans="1:9" x14ac:dyDescent="0.35">
      <c r="A1209" s="2">
        <v>43198</v>
      </c>
      <c r="B1209" s="8">
        <f t="shared" si="72"/>
        <v>4</v>
      </c>
      <c r="C1209" s="8">
        <f t="shared" si="74"/>
        <v>2</v>
      </c>
      <c r="D1209" s="8">
        <f t="shared" si="73"/>
        <v>8</v>
      </c>
      <c r="E1209" s="9">
        <f t="shared" si="75"/>
        <v>1</v>
      </c>
      <c r="F1209" s="1" t="s">
        <v>8</v>
      </c>
      <c r="G1209" s="1" t="s">
        <v>16</v>
      </c>
      <c r="H1209" s="1" t="s">
        <v>7</v>
      </c>
      <c r="I1209" s="1">
        <v>479351</v>
      </c>
    </row>
    <row r="1210" spans="1:9" x14ac:dyDescent="0.35">
      <c r="A1210" s="2">
        <v>43198</v>
      </c>
      <c r="B1210" s="8">
        <f t="shared" si="72"/>
        <v>4</v>
      </c>
      <c r="C1210" s="8">
        <f t="shared" si="74"/>
        <v>2</v>
      </c>
      <c r="D1210" s="8">
        <f t="shared" si="73"/>
        <v>8</v>
      </c>
      <c r="E1210" s="9">
        <f t="shared" si="75"/>
        <v>1</v>
      </c>
      <c r="F1210" s="1" t="s">
        <v>9</v>
      </c>
      <c r="G1210" s="1" t="s">
        <v>16</v>
      </c>
      <c r="H1210" s="1" t="s">
        <v>7</v>
      </c>
      <c r="I1210" s="1">
        <v>300179</v>
      </c>
    </row>
    <row r="1211" spans="1:9" x14ac:dyDescent="0.35">
      <c r="A1211" s="2">
        <v>43198</v>
      </c>
      <c r="B1211" s="8">
        <f t="shared" si="72"/>
        <v>4</v>
      </c>
      <c r="C1211" s="8">
        <f t="shared" si="74"/>
        <v>2</v>
      </c>
      <c r="D1211" s="8">
        <f t="shared" si="73"/>
        <v>8</v>
      </c>
      <c r="E1211" s="9">
        <f t="shared" si="75"/>
        <v>1</v>
      </c>
      <c r="F1211" s="1" t="s">
        <v>10</v>
      </c>
      <c r="G1211" s="1" t="s">
        <v>16</v>
      </c>
      <c r="H1211" s="1" t="s">
        <v>7</v>
      </c>
      <c r="I1211" s="1">
        <v>189326</v>
      </c>
    </row>
    <row r="1212" spans="1:9" x14ac:dyDescent="0.35">
      <c r="A1212" s="2">
        <v>43198</v>
      </c>
      <c r="B1212" s="8">
        <f t="shared" si="72"/>
        <v>4</v>
      </c>
      <c r="C1212" s="8">
        <f t="shared" si="74"/>
        <v>2</v>
      </c>
      <c r="D1212" s="8">
        <f t="shared" si="73"/>
        <v>8</v>
      </c>
      <c r="E1212" s="9">
        <f t="shared" si="75"/>
        <v>1</v>
      </c>
      <c r="F1212" s="1" t="s">
        <v>11</v>
      </c>
      <c r="G1212" s="1" t="s">
        <v>16</v>
      </c>
      <c r="H1212" s="1" t="s">
        <v>7</v>
      </c>
      <c r="I1212" s="1">
        <v>23279</v>
      </c>
    </row>
    <row r="1213" spans="1:9" x14ac:dyDescent="0.35">
      <c r="A1213" s="2">
        <v>43198</v>
      </c>
      <c r="B1213" s="8">
        <f t="shared" si="72"/>
        <v>4</v>
      </c>
      <c r="C1213" s="8">
        <f t="shared" si="74"/>
        <v>2</v>
      </c>
      <c r="D1213" s="8">
        <f t="shared" si="73"/>
        <v>8</v>
      </c>
      <c r="E1213" s="9">
        <f t="shared" si="75"/>
        <v>1</v>
      </c>
      <c r="F1213" s="1" t="s">
        <v>12</v>
      </c>
      <c r="G1213" s="1" t="s">
        <v>16</v>
      </c>
      <c r="H1213" s="1" t="s">
        <v>7</v>
      </c>
      <c r="I1213" s="1">
        <v>6030</v>
      </c>
    </row>
    <row r="1214" spans="1:9" x14ac:dyDescent="0.35">
      <c r="A1214" s="2">
        <v>43198</v>
      </c>
      <c r="B1214" s="8">
        <f t="shared" si="72"/>
        <v>4</v>
      </c>
      <c r="C1214" s="8">
        <f t="shared" si="74"/>
        <v>2</v>
      </c>
      <c r="D1214" s="8">
        <f t="shared" si="73"/>
        <v>8</v>
      </c>
      <c r="E1214" s="9">
        <f t="shared" si="75"/>
        <v>1</v>
      </c>
      <c r="F1214" s="1" t="s">
        <v>13</v>
      </c>
      <c r="G1214" s="1" t="s">
        <v>16</v>
      </c>
      <c r="H1214" s="1" t="s">
        <v>7</v>
      </c>
      <c r="I1214" s="1">
        <v>1620</v>
      </c>
    </row>
    <row r="1215" spans="1:9" x14ac:dyDescent="0.35">
      <c r="A1215" s="2">
        <v>43198</v>
      </c>
      <c r="B1215" s="8">
        <f t="shared" si="72"/>
        <v>4</v>
      </c>
      <c r="C1215" s="8">
        <f t="shared" si="74"/>
        <v>2</v>
      </c>
      <c r="D1215" s="8">
        <f t="shared" si="73"/>
        <v>8</v>
      </c>
      <c r="E1215" s="9">
        <f t="shared" si="75"/>
        <v>1</v>
      </c>
      <c r="F1215" s="1" t="s">
        <v>5</v>
      </c>
      <c r="G1215" s="1" t="s">
        <v>19</v>
      </c>
      <c r="H1215" s="1" t="s">
        <v>20</v>
      </c>
      <c r="I1215" s="1">
        <v>520153</v>
      </c>
    </row>
    <row r="1216" spans="1:9" x14ac:dyDescent="0.35">
      <c r="A1216" s="2">
        <v>43198</v>
      </c>
      <c r="B1216" s="8">
        <f t="shared" si="72"/>
        <v>4</v>
      </c>
      <c r="C1216" s="8">
        <f t="shared" si="74"/>
        <v>2</v>
      </c>
      <c r="D1216" s="8">
        <f t="shared" si="73"/>
        <v>8</v>
      </c>
      <c r="E1216" s="9">
        <f t="shared" si="75"/>
        <v>1</v>
      </c>
      <c r="F1216" s="1" t="s">
        <v>8</v>
      </c>
      <c r="G1216" s="1" t="s">
        <v>19</v>
      </c>
      <c r="H1216" s="1" t="s">
        <v>20</v>
      </c>
      <c r="I1216" s="1">
        <v>515322</v>
      </c>
    </row>
    <row r="1217" spans="1:9" x14ac:dyDescent="0.35">
      <c r="A1217" s="2">
        <v>43198</v>
      </c>
      <c r="B1217" s="8">
        <f t="shared" si="72"/>
        <v>4</v>
      </c>
      <c r="C1217" s="8">
        <f t="shared" si="74"/>
        <v>2</v>
      </c>
      <c r="D1217" s="8">
        <f t="shared" si="73"/>
        <v>8</v>
      </c>
      <c r="E1217" s="9">
        <f t="shared" si="75"/>
        <v>1</v>
      </c>
      <c r="F1217" s="1" t="s">
        <v>10</v>
      </c>
      <c r="G1217" s="1" t="s">
        <v>19</v>
      </c>
      <c r="H1217" s="1" t="s">
        <v>20</v>
      </c>
      <c r="I1217" s="1">
        <v>383068</v>
      </c>
    </row>
    <row r="1218" spans="1:9" x14ac:dyDescent="0.35">
      <c r="A1218" s="2">
        <v>43198</v>
      </c>
      <c r="B1218" s="8">
        <f t="shared" ref="B1218:B1281" si="76">MONTH(A1218)</f>
        <v>4</v>
      </c>
      <c r="C1218" s="8">
        <f t="shared" si="74"/>
        <v>2</v>
      </c>
      <c r="D1218" s="8">
        <f t="shared" ref="D1218:D1281" si="77">DAY(A1218)</f>
        <v>8</v>
      </c>
      <c r="E1218" s="9">
        <f t="shared" si="75"/>
        <v>1</v>
      </c>
      <c r="F1218" s="1" t="s">
        <v>9</v>
      </c>
      <c r="G1218" s="1" t="s">
        <v>19</v>
      </c>
      <c r="H1218" s="1" t="s">
        <v>20</v>
      </c>
      <c r="I1218" s="1">
        <v>137085</v>
      </c>
    </row>
    <row r="1219" spans="1:9" x14ac:dyDescent="0.35">
      <c r="A1219" s="2">
        <v>43198</v>
      </c>
      <c r="B1219" s="8">
        <f t="shared" si="76"/>
        <v>4</v>
      </c>
      <c r="C1219" s="8">
        <f t="shared" ref="C1219:C1282" si="78">IF(D1219&lt;=7,1,IF(D1219&lt;=14,2,IF(D1219&lt;=21,3,IF(D1219&lt;=31,4,0))))</f>
        <v>2</v>
      </c>
      <c r="D1219" s="8">
        <f t="shared" si="77"/>
        <v>8</v>
      </c>
      <c r="E1219" s="9">
        <f t="shared" ref="E1219:E1282" si="79">WEEKDAY(A1219)</f>
        <v>1</v>
      </c>
      <c r="F1219" s="1" t="s">
        <v>12</v>
      </c>
      <c r="G1219" s="1" t="s">
        <v>19</v>
      </c>
      <c r="H1219" s="1" t="s">
        <v>20</v>
      </c>
      <c r="I1219" s="1">
        <v>18844</v>
      </c>
    </row>
    <row r="1220" spans="1:9" x14ac:dyDescent="0.35">
      <c r="A1220" s="2">
        <v>43198</v>
      </c>
      <c r="B1220" s="8">
        <f t="shared" si="76"/>
        <v>4</v>
      </c>
      <c r="C1220" s="8">
        <f t="shared" si="78"/>
        <v>2</v>
      </c>
      <c r="D1220" s="8">
        <f t="shared" si="77"/>
        <v>8</v>
      </c>
      <c r="E1220" s="9">
        <f t="shared" si="79"/>
        <v>1</v>
      </c>
      <c r="F1220" s="1" t="s">
        <v>11</v>
      </c>
      <c r="G1220" s="1" t="s">
        <v>19</v>
      </c>
      <c r="H1220" s="1" t="s">
        <v>20</v>
      </c>
      <c r="I1220" s="1">
        <v>17306</v>
      </c>
    </row>
    <row r="1221" spans="1:9" x14ac:dyDescent="0.35">
      <c r="A1221" s="2">
        <v>43198</v>
      </c>
      <c r="B1221" s="8">
        <f t="shared" si="76"/>
        <v>4</v>
      </c>
      <c r="C1221" s="8">
        <f t="shared" si="78"/>
        <v>2</v>
      </c>
      <c r="D1221" s="8">
        <f t="shared" si="77"/>
        <v>8</v>
      </c>
      <c r="E1221" s="9">
        <f t="shared" si="79"/>
        <v>1</v>
      </c>
      <c r="F1221" s="1" t="s">
        <v>13</v>
      </c>
      <c r="G1221" s="1" t="s">
        <v>19</v>
      </c>
      <c r="H1221" s="1" t="s">
        <v>20</v>
      </c>
      <c r="I1221" s="1">
        <v>1187</v>
      </c>
    </row>
    <row r="1222" spans="1:9" x14ac:dyDescent="0.35">
      <c r="A1222" s="2">
        <v>43198</v>
      </c>
      <c r="B1222" s="8">
        <f t="shared" si="76"/>
        <v>4</v>
      </c>
      <c r="C1222" s="8">
        <f t="shared" si="78"/>
        <v>2</v>
      </c>
      <c r="D1222" s="8">
        <f t="shared" si="77"/>
        <v>8</v>
      </c>
      <c r="E1222" s="9">
        <f t="shared" si="79"/>
        <v>1</v>
      </c>
      <c r="F1222" s="1" t="s">
        <v>5</v>
      </c>
      <c r="G1222" s="1" t="s">
        <v>21</v>
      </c>
      <c r="H1222" s="1" t="s">
        <v>20</v>
      </c>
      <c r="I1222" s="1">
        <v>512673</v>
      </c>
    </row>
    <row r="1223" spans="1:9" x14ac:dyDescent="0.35">
      <c r="A1223" s="2">
        <v>43198</v>
      </c>
      <c r="B1223" s="8">
        <f t="shared" si="76"/>
        <v>4</v>
      </c>
      <c r="C1223" s="8">
        <f t="shared" si="78"/>
        <v>2</v>
      </c>
      <c r="D1223" s="8">
        <f t="shared" si="77"/>
        <v>8</v>
      </c>
      <c r="E1223" s="9">
        <f t="shared" si="79"/>
        <v>1</v>
      </c>
      <c r="F1223" s="1" t="s">
        <v>8</v>
      </c>
      <c r="G1223" s="1" t="s">
        <v>21</v>
      </c>
      <c r="H1223" s="1" t="s">
        <v>20</v>
      </c>
      <c r="I1223" s="1">
        <v>486651</v>
      </c>
    </row>
    <row r="1224" spans="1:9" x14ac:dyDescent="0.35">
      <c r="A1224" s="2">
        <v>43198</v>
      </c>
      <c r="B1224" s="8">
        <f t="shared" si="76"/>
        <v>4</v>
      </c>
      <c r="C1224" s="8">
        <f t="shared" si="78"/>
        <v>2</v>
      </c>
      <c r="D1224" s="8">
        <f t="shared" si="77"/>
        <v>8</v>
      </c>
      <c r="E1224" s="9">
        <f t="shared" si="79"/>
        <v>1</v>
      </c>
      <c r="F1224" s="1" t="s">
        <v>10</v>
      </c>
      <c r="G1224" s="1" t="s">
        <v>21</v>
      </c>
      <c r="H1224" s="1" t="s">
        <v>20</v>
      </c>
      <c r="I1224" s="1">
        <v>187364</v>
      </c>
    </row>
    <row r="1225" spans="1:9" x14ac:dyDescent="0.35">
      <c r="A1225" s="2">
        <v>43198</v>
      </c>
      <c r="B1225" s="8">
        <f t="shared" si="76"/>
        <v>4</v>
      </c>
      <c r="C1225" s="8">
        <f t="shared" si="78"/>
        <v>2</v>
      </c>
      <c r="D1225" s="8">
        <f t="shared" si="77"/>
        <v>8</v>
      </c>
      <c r="E1225" s="9">
        <f t="shared" si="79"/>
        <v>1</v>
      </c>
      <c r="F1225" s="1" t="s">
        <v>9</v>
      </c>
      <c r="G1225" s="1" t="s">
        <v>21</v>
      </c>
      <c r="H1225" s="1" t="s">
        <v>20</v>
      </c>
      <c r="I1225" s="1">
        <v>68849</v>
      </c>
    </row>
    <row r="1226" spans="1:9" x14ac:dyDescent="0.35">
      <c r="A1226" s="2">
        <v>43198</v>
      </c>
      <c r="B1226" s="8">
        <f t="shared" si="76"/>
        <v>4</v>
      </c>
      <c r="C1226" s="8">
        <f t="shared" si="78"/>
        <v>2</v>
      </c>
      <c r="D1226" s="8">
        <f t="shared" si="77"/>
        <v>8</v>
      </c>
      <c r="E1226" s="9">
        <f t="shared" si="79"/>
        <v>1</v>
      </c>
      <c r="F1226" s="1" t="s">
        <v>13</v>
      </c>
      <c r="G1226" s="1" t="s">
        <v>21</v>
      </c>
      <c r="H1226" s="1" t="s">
        <v>20</v>
      </c>
      <c r="I1226" s="1">
        <v>1382</v>
      </c>
    </row>
    <row r="1227" spans="1:9" x14ac:dyDescent="0.35">
      <c r="A1227" s="2">
        <v>43198</v>
      </c>
      <c r="B1227" s="8">
        <f t="shared" si="76"/>
        <v>4</v>
      </c>
      <c r="C1227" s="8">
        <f t="shared" si="78"/>
        <v>2</v>
      </c>
      <c r="D1227" s="8">
        <f t="shared" si="77"/>
        <v>8</v>
      </c>
      <c r="E1227" s="9">
        <f t="shared" si="79"/>
        <v>1</v>
      </c>
      <c r="F1227" s="1" t="s">
        <v>22</v>
      </c>
      <c r="G1227" s="1" t="s">
        <v>21</v>
      </c>
      <c r="H1227" s="1" t="s">
        <v>20</v>
      </c>
      <c r="I1227" s="1">
        <v>0</v>
      </c>
    </row>
    <row r="1228" spans="1:9" x14ac:dyDescent="0.35">
      <c r="A1228" s="2">
        <v>43199</v>
      </c>
      <c r="B1228" s="8">
        <f t="shared" si="76"/>
        <v>4</v>
      </c>
      <c r="C1228" s="8">
        <f t="shared" si="78"/>
        <v>2</v>
      </c>
      <c r="D1228" s="8">
        <f t="shared" si="77"/>
        <v>9</v>
      </c>
      <c r="E1228" s="9">
        <f t="shared" si="79"/>
        <v>2</v>
      </c>
      <c r="F1228" s="1" t="s">
        <v>5</v>
      </c>
      <c r="G1228" s="1" t="s">
        <v>6</v>
      </c>
      <c r="H1228" s="1" t="s">
        <v>7</v>
      </c>
      <c r="I1228" s="1">
        <v>598997</v>
      </c>
    </row>
    <row r="1229" spans="1:9" x14ac:dyDescent="0.35">
      <c r="A1229" s="2">
        <v>43199</v>
      </c>
      <c r="B1229" s="8">
        <f t="shared" si="76"/>
        <v>4</v>
      </c>
      <c r="C1229" s="8">
        <f t="shared" si="78"/>
        <v>2</v>
      </c>
      <c r="D1229" s="8">
        <f t="shared" si="77"/>
        <v>9</v>
      </c>
      <c r="E1229" s="9">
        <f t="shared" si="79"/>
        <v>2</v>
      </c>
      <c r="F1229" s="1" t="s">
        <v>8</v>
      </c>
      <c r="G1229" s="1" t="s">
        <v>6</v>
      </c>
      <c r="H1229" s="1" t="s">
        <v>7</v>
      </c>
      <c r="I1229" s="1">
        <v>586866</v>
      </c>
    </row>
    <row r="1230" spans="1:9" x14ac:dyDescent="0.35">
      <c r="A1230" s="2">
        <v>43199</v>
      </c>
      <c r="B1230" s="8">
        <f t="shared" si="76"/>
        <v>4</v>
      </c>
      <c r="C1230" s="8">
        <f t="shared" si="78"/>
        <v>2</v>
      </c>
      <c r="D1230" s="8">
        <f t="shared" si="77"/>
        <v>9</v>
      </c>
      <c r="E1230" s="9">
        <f t="shared" si="79"/>
        <v>2</v>
      </c>
      <c r="F1230" s="1" t="s">
        <v>9</v>
      </c>
      <c r="G1230" s="1" t="s">
        <v>6</v>
      </c>
      <c r="H1230" s="1" t="s">
        <v>7</v>
      </c>
      <c r="I1230" s="1">
        <v>394820</v>
      </c>
    </row>
    <row r="1231" spans="1:9" x14ac:dyDescent="0.35">
      <c r="A1231" s="2">
        <v>43199</v>
      </c>
      <c r="B1231" s="8">
        <f t="shared" si="76"/>
        <v>4</v>
      </c>
      <c r="C1231" s="8">
        <f t="shared" si="78"/>
        <v>2</v>
      </c>
      <c r="D1231" s="8">
        <f t="shared" si="77"/>
        <v>9</v>
      </c>
      <c r="E1231" s="9">
        <f t="shared" si="79"/>
        <v>2</v>
      </c>
      <c r="F1231" s="1" t="s">
        <v>10</v>
      </c>
      <c r="G1231" s="1" t="s">
        <v>6</v>
      </c>
      <c r="H1231" s="1" t="s">
        <v>7</v>
      </c>
      <c r="I1231" s="1">
        <v>204178</v>
      </c>
    </row>
    <row r="1232" spans="1:9" x14ac:dyDescent="0.35">
      <c r="A1232" s="2">
        <v>43199</v>
      </c>
      <c r="B1232" s="8">
        <f t="shared" si="76"/>
        <v>4</v>
      </c>
      <c r="C1232" s="8">
        <f t="shared" si="78"/>
        <v>2</v>
      </c>
      <c r="D1232" s="8">
        <f t="shared" si="77"/>
        <v>9</v>
      </c>
      <c r="E1232" s="9">
        <f t="shared" si="79"/>
        <v>2</v>
      </c>
      <c r="F1232" s="1" t="s">
        <v>11</v>
      </c>
      <c r="G1232" s="1" t="s">
        <v>6</v>
      </c>
      <c r="H1232" s="1" t="s">
        <v>7</v>
      </c>
      <c r="I1232" s="1">
        <v>24954</v>
      </c>
    </row>
    <row r="1233" spans="1:9" x14ac:dyDescent="0.35">
      <c r="A1233" s="2">
        <v>43199</v>
      </c>
      <c r="B1233" s="8">
        <f t="shared" si="76"/>
        <v>4</v>
      </c>
      <c r="C1233" s="8">
        <f t="shared" si="78"/>
        <v>2</v>
      </c>
      <c r="D1233" s="8">
        <f t="shared" si="77"/>
        <v>9</v>
      </c>
      <c r="E1233" s="9">
        <f t="shared" si="79"/>
        <v>2</v>
      </c>
      <c r="F1233" s="1" t="s">
        <v>12</v>
      </c>
      <c r="G1233" s="1" t="s">
        <v>6</v>
      </c>
      <c r="H1233" s="1" t="s">
        <v>7</v>
      </c>
      <c r="I1233" s="1">
        <v>4825</v>
      </c>
    </row>
    <row r="1234" spans="1:9" x14ac:dyDescent="0.35">
      <c r="A1234" s="2">
        <v>43199</v>
      </c>
      <c r="B1234" s="8">
        <f t="shared" si="76"/>
        <v>4</v>
      </c>
      <c r="C1234" s="8">
        <f t="shared" si="78"/>
        <v>2</v>
      </c>
      <c r="D1234" s="8">
        <f t="shared" si="77"/>
        <v>9</v>
      </c>
      <c r="E1234" s="9">
        <f t="shared" si="79"/>
        <v>2</v>
      </c>
      <c r="F1234" s="1" t="s">
        <v>13</v>
      </c>
      <c r="G1234" s="1" t="s">
        <v>6</v>
      </c>
      <c r="H1234" s="1" t="s">
        <v>7</v>
      </c>
      <c r="I1234" s="1">
        <v>1731</v>
      </c>
    </row>
    <row r="1235" spans="1:9" x14ac:dyDescent="0.35">
      <c r="A1235" s="2">
        <v>43199</v>
      </c>
      <c r="B1235" s="8">
        <f t="shared" si="76"/>
        <v>4</v>
      </c>
      <c r="C1235" s="8">
        <f t="shared" si="78"/>
        <v>2</v>
      </c>
      <c r="D1235" s="8">
        <f t="shared" si="77"/>
        <v>9</v>
      </c>
      <c r="E1235" s="9">
        <f t="shared" si="79"/>
        <v>2</v>
      </c>
      <c r="F1235" s="1" t="s">
        <v>5</v>
      </c>
      <c r="G1235" s="1" t="s">
        <v>16</v>
      </c>
      <c r="H1235" s="1" t="s">
        <v>7</v>
      </c>
      <c r="I1235" s="1">
        <v>510308</v>
      </c>
    </row>
    <row r="1236" spans="1:9" x14ac:dyDescent="0.35">
      <c r="A1236" s="2">
        <v>43199</v>
      </c>
      <c r="B1236" s="8">
        <f t="shared" si="76"/>
        <v>4</v>
      </c>
      <c r="C1236" s="8">
        <f t="shared" si="78"/>
        <v>2</v>
      </c>
      <c r="D1236" s="8">
        <f t="shared" si="77"/>
        <v>9</v>
      </c>
      <c r="E1236" s="9">
        <f t="shared" si="79"/>
        <v>2</v>
      </c>
      <c r="F1236" s="1" t="s">
        <v>8</v>
      </c>
      <c r="G1236" s="1" t="s">
        <v>16</v>
      </c>
      <c r="H1236" s="1" t="s">
        <v>7</v>
      </c>
      <c r="I1236" s="1">
        <v>491255</v>
      </c>
    </row>
    <row r="1237" spans="1:9" x14ac:dyDescent="0.35">
      <c r="A1237" s="2">
        <v>43199</v>
      </c>
      <c r="B1237" s="8">
        <f t="shared" si="76"/>
        <v>4</v>
      </c>
      <c r="C1237" s="8">
        <f t="shared" si="78"/>
        <v>2</v>
      </c>
      <c r="D1237" s="8">
        <f t="shared" si="77"/>
        <v>9</v>
      </c>
      <c r="E1237" s="9">
        <f t="shared" si="79"/>
        <v>2</v>
      </c>
      <c r="F1237" s="1" t="s">
        <v>9</v>
      </c>
      <c r="G1237" s="1" t="s">
        <v>16</v>
      </c>
      <c r="H1237" s="1" t="s">
        <v>7</v>
      </c>
      <c r="I1237" s="1">
        <v>296107</v>
      </c>
    </row>
    <row r="1238" spans="1:9" x14ac:dyDescent="0.35">
      <c r="A1238" s="2">
        <v>43199</v>
      </c>
      <c r="B1238" s="8">
        <f t="shared" si="76"/>
        <v>4</v>
      </c>
      <c r="C1238" s="8">
        <f t="shared" si="78"/>
        <v>2</v>
      </c>
      <c r="D1238" s="8">
        <f t="shared" si="77"/>
        <v>9</v>
      </c>
      <c r="E1238" s="9">
        <f t="shared" si="79"/>
        <v>2</v>
      </c>
      <c r="F1238" s="1" t="s">
        <v>10</v>
      </c>
      <c r="G1238" s="1" t="s">
        <v>16</v>
      </c>
      <c r="H1238" s="1" t="s">
        <v>7</v>
      </c>
      <c r="I1238" s="1">
        <v>214201</v>
      </c>
    </row>
    <row r="1239" spans="1:9" x14ac:dyDescent="0.35">
      <c r="A1239" s="2">
        <v>43199</v>
      </c>
      <c r="B1239" s="8">
        <f t="shared" si="76"/>
        <v>4</v>
      </c>
      <c r="C1239" s="8">
        <f t="shared" si="78"/>
        <v>2</v>
      </c>
      <c r="D1239" s="8">
        <f t="shared" si="77"/>
        <v>9</v>
      </c>
      <c r="E1239" s="9">
        <f t="shared" si="79"/>
        <v>2</v>
      </c>
      <c r="F1239" s="1" t="s">
        <v>11</v>
      </c>
      <c r="G1239" s="1" t="s">
        <v>16</v>
      </c>
      <c r="H1239" s="1" t="s">
        <v>7</v>
      </c>
      <c r="I1239" s="1">
        <v>21767</v>
      </c>
    </row>
    <row r="1240" spans="1:9" x14ac:dyDescent="0.35">
      <c r="A1240" s="2">
        <v>43199</v>
      </c>
      <c r="B1240" s="8">
        <f t="shared" si="76"/>
        <v>4</v>
      </c>
      <c r="C1240" s="8">
        <f t="shared" si="78"/>
        <v>2</v>
      </c>
      <c r="D1240" s="8">
        <f t="shared" si="77"/>
        <v>9</v>
      </c>
      <c r="E1240" s="9">
        <f t="shared" si="79"/>
        <v>2</v>
      </c>
      <c r="F1240" s="1" t="s">
        <v>12</v>
      </c>
      <c r="G1240" s="1" t="s">
        <v>16</v>
      </c>
      <c r="H1240" s="1" t="s">
        <v>7</v>
      </c>
      <c r="I1240" s="1">
        <v>6347</v>
      </c>
    </row>
    <row r="1241" spans="1:9" x14ac:dyDescent="0.35">
      <c r="A1241" s="2">
        <v>43199</v>
      </c>
      <c r="B1241" s="8">
        <f t="shared" si="76"/>
        <v>4</v>
      </c>
      <c r="C1241" s="8">
        <f t="shared" si="78"/>
        <v>2</v>
      </c>
      <c r="D1241" s="8">
        <f t="shared" si="77"/>
        <v>9</v>
      </c>
      <c r="E1241" s="9">
        <f t="shared" si="79"/>
        <v>2</v>
      </c>
      <c r="F1241" s="1" t="s">
        <v>13</v>
      </c>
      <c r="G1241" s="1" t="s">
        <v>16</v>
      </c>
      <c r="H1241" s="1" t="s">
        <v>7</v>
      </c>
      <c r="I1241" s="1">
        <v>1603</v>
      </c>
    </row>
    <row r="1242" spans="1:9" x14ac:dyDescent="0.35">
      <c r="A1242" s="2">
        <v>43199</v>
      </c>
      <c r="B1242" s="8">
        <f t="shared" si="76"/>
        <v>4</v>
      </c>
      <c r="C1242" s="8">
        <f t="shared" si="78"/>
        <v>2</v>
      </c>
      <c r="D1242" s="8">
        <f t="shared" si="77"/>
        <v>9</v>
      </c>
      <c r="E1242" s="9">
        <f t="shared" si="79"/>
        <v>2</v>
      </c>
      <c r="F1242" s="1" t="s">
        <v>8</v>
      </c>
      <c r="G1242" s="1" t="s">
        <v>19</v>
      </c>
      <c r="H1242" s="1" t="s">
        <v>20</v>
      </c>
      <c r="I1242" s="1">
        <v>550901</v>
      </c>
    </row>
    <row r="1243" spans="1:9" x14ac:dyDescent="0.35">
      <c r="A1243" s="2">
        <v>43199</v>
      </c>
      <c r="B1243" s="8">
        <f t="shared" si="76"/>
        <v>4</v>
      </c>
      <c r="C1243" s="8">
        <f t="shared" si="78"/>
        <v>2</v>
      </c>
      <c r="D1243" s="8">
        <f t="shared" si="77"/>
        <v>9</v>
      </c>
      <c r="E1243" s="9">
        <f t="shared" si="79"/>
        <v>2</v>
      </c>
      <c r="F1243" s="1" t="s">
        <v>5</v>
      </c>
      <c r="G1243" s="1" t="s">
        <v>19</v>
      </c>
      <c r="H1243" s="1" t="s">
        <v>20</v>
      </c>
      <c r="I1243" s="1">
        <v>550901</v>
      </c>
    </row>
    <row r="1244" spans="1:9" x14ac:dyDescent="0.35">
      <c r="A1244" s="2">
        <v>43199</v>
      </c>
      <c r="B1244" s="8">
        <f t="shared" si="76"/>
        <v>4</v>
      </c>
      <c r="C1244" s="8">
        <f t="shared" si="78"/>
        <v>2</v>
      </c>
      <c r="D1244" s="8">
        <f t="shared" si="77"/>
        <v>9</v>
      </c>
      <c r="E1244" s="9">
        <f t="shared" si="79"/>
        <v>2</v>
      </c>
      <c r="F1244" s="1" t="s">
        <v>10</v>
      </c>
      <c r="G1244" s="1" t="s">
        <v>19</v>
      </c>
      <c r="H1244" s="1" t="s">
        <v>20</v>
      </c>
      <c r="I1244" s="1">
        <v>354113</v>
      </c>
    </row>
    <row r="1245" spans="1:9" x14ac:dyDescent="0.35">
      <c r="A1245" s="2">
        <v>43199</v>
      </c>
      <c r="B1245" s="8">
        <f t="shared" si="76"/>
        <v>4</v>
      </c>
      <c r="C1245" s="8">
        <f t="shared" si="78"/>
        <v>2</v>
      </c>
      <c r="D1245" s="8">
        <f t="shared" si="77"/>
        <v>9</v>
      </c>
      <c r="E1245" s="9">
        <f t="shared" si="79"/>
        <v>2</v>
      </c>
      <c r="F1245" s="1" t="s">
        <v>9</v>
      </c>
      <c r="G1245" s="1" t="s">
        <v>19</v>
      </c>
      <c r="H1245" s="1" t="s">
        <v>20</v>
      </c>
      <c r="I1245" s="1">
        <v>196788</v>
      </c>
    </row>
    <row r="1246" spans="1:9" x14ac:dyDescent="0.35">
      <c r="A1246" s="2">
        <v>43199</v>
      </c>
      <c r="B1246" s="8">
        <f t="shared" si="76"/>
        <v>4</v>
      </c>
      <c r="C1246" s="8">
        <f t="shared" si="78"/>
        <v>2</v>
      </c>
      <c r="D1246" s="8">
        <f t="shared" si="77"/>
        <v>9</v>
      </c>
      <c r="E1246" s="9">
        <f t="shared" si="79"/>
        <v>2</v>
      </c>
      <c r="F1246" s="1" t="s">
        <v>11</v>
      </c>
      <c r="G1246" s="1" t="s">
        <v>19</v>
      </c>
      <c r="H1246" s="1" t="s">
        <v>20</v>
      </c>
      <c r="I1246" s="1">
        <v>24591</v>
      </c>
    </row>
    <row r="1247" spans="1:9" x14ac:dyDescent="0.35">
      <c r="A1247" s="2">
        <v>43199</v>
      </c>
      <c r="B1247" s="8">
        <f t="shared" si="76"/>
        <v>4</v>
      </c>
      <c r="C1247" s="8">
        <f t="shared" si="78"/>
        <v>2</v>
      </c>
      <c r="D1247" s="8">
        <f t="shared" si="77"/>
        <v>9</v>
      </c>
      <c r="E1247" s="9">
        <f t="shared" si="79"/>
        <v>2</v>
      </c>
      <c r="F1247" s="1" t="s">
        <v>12</v>
      </c>
      <c r="G1247" s="1" t="s">
        <v>19</v>
      </c>
      <c r="H1247" s="1" t="s">
        <v>20</v>
      </c>
      <c r="I1247" s="1">
        <v>17281</v>
      </c>
    </row>
    <row r="1248" spans="1:9" x14ac:dyDescent="0.35">
      <c r="A1248" s="2">
        <v>43199</v>
      </c>
      <c r="B1248" s="8">
        <f t="shared" si="76"/>
        <v>4</v>
      </c>
      <c r="C1248" s="8">
        <f t="shared" si="78"/>
        <v>2</v>
      </c>
      <c r="D1248" s="8">
        <f t="shared" si="77"/>
        <v>9</v>
      </c>
      <c r="E1248" s="9">
        <f t="shared" si="79"/>
        <v>2</v>
      </c>
      <c r="F1248" s="1" t="s">
        <v>13</v>
      </c>
      <c r="G1248" s="1" t="s">
        <v>19</v>
      </c>
      <c r="H1248" s="1" t="s">
        <v>20</v>
      </c>
      <c r="I1248" s="1">
        <v>1244</v>
      </c>
    </row>
    <row r="1249" spans="1:9" x14ac:dyDescent="0.35">
      <c r="A1249" s="2">
        <v>43199</v>
      </c>
      <c r="B1249" s="8">
        <f t="shared" si="76"/>
        <v>4</v>
      </c>
      <c r="C1249" s="8">
        <f t="shared" si="78"/>
        <v>2</v>
      </c>
      <c r="D1249" s="8">
        <f t="shared" si="77"/>
        <v>9</v>
      </c>
      <c r="E1249" s="9">
        <f t="shared" si="79"/>
        <v>2</v>
      </c>
      <c r="F1249" s="1" t="s">
        <v>5</v>
      </c>
      <c r="G1249" s="1" t="s">
        <v>21</v>
      </c>
      <c r="H1249" s="1" t="s">
        <v>20</v>
      </c>
      <c r="I1249" s="1">
        <v>467877</v>
      </c>
    </row>
    <row r="1250" spans="1:9" x14ac:dyDescent="0.35">
      <c r="A1250" s="2">
        <v>43199</v>
      </c>
      <c r="B1250" s="8">
        <f t="shared" si="76"/>
        <v>4</v>
      </c>
      <c r="C1250" s="8">
        <f t="shared" si="78"/>
        <v>2</v>
      </c>
      <c r="D1250" s="8">
        <f t="shared" si="77"/>
        <v>9</v>
      </c>
      <c r="E1250" s="9">
        <f t="shared" si="79"/>
        <v>2</v>
      </c>
      <c r="F1250" s="1" t="s">
        <v>8</v>
      </c>
      <c r="G1250" s="1" t="s">
        <v>21</v>
      </c>
      <c r="H1250" s="1" t="s">
        <v>20</v>
      </c>
      <c r="I1250" s="1">
        <v>444282</v>
      </c>
    </row>
    <row r="1251" spans="1:9" x14ac:dyDescent="0.35">
      <c r="A1251" s="2">
        <v>43199</v>
      </c>
      <c r="B1251" s="8">
        <f t="shared" si="76"/>
        <v>4</v>
      </c>
      <c r="C1251" s="8">
        <f t="shared" si="78"/>
        <v>2</v>
      </c>
      <c r="D1251" s="8">
        <f t="shared" si="77"/>
        <v>9</v>
      </c>
      <c r="E1251" s="9">
        <f t="shared" si="79"/>
        <v>2</v>
      </c>
      <c r="F1251" s="1" t="s">
        <v>10</v>
      </c>
      <c r="G1251" s="1" t="s">
        <v>21</v>
      </c>
      <c r="H1251" s="1" t="s">
        <v>20</v>
      </c>
      <c r="I1251" s="1">
        <v>203947</v>
      </c>
    </row>
    <row r="1252" spans="1:9" x14ac:dyDescent="0.35">
      <c r="A1252" s="2">
        <v>43199</v>
      </c>
      <c r="B1252" s="8">
        <f t="shared" si="76"/>
        <v>4</v>
      </c>
      <c r="C1252" s="8">
        <f t="shared" si="78"/>
        <v>2</v>
      </c>
      <c r="D1252" s="8">
        <f t="shared" si="77"/>
        <v>9</v>
      </c>
      <c r="E1252" s="9">
        <f t="shared" si="79"/>
        <v>2</v>
      </c>
      <c r="F1252" s="1" t="s">
        <v>9</v>
      </c>
      <c r="G1252" s="1" t="s">
        <v>21</v>
      </c>
      <c r="H1252" s="1" t="s">
        <v>20</v>
      </c>
      <c r="I1252" s="1">
        <v>95767</v>
      </c>
    </row>
    <row r="1253" spans="1:9" x14ac:dyDescent="0.35">
      <c r="A1253" s="2">
        <v>43199</v>
      </c>
      <c r="B1253" s="8">
        <f t="shared" si="76"/>
        <v>4</v>
      </c>
      <c r="C1253" s="8">
        <f t="shared" si="78"/>
        <v>2</v>
      </c>
      <c r="D1253" s="8">
        <f t="shared" si="77"/>
        <v>9</v>
      </c>
      <c r="E1253" s="9">
        <f t="shared" si="79"/>
        <v>2</v>
      </c>
      <c r="F1253" s="1" t="s">
        <v>13</v>
      </c>
      <c r="G1253" s="1" t="s">
        <v>21</v>
      </c>
      <c r="H1253" s="1" t="s">
        <v>20</v>
      </c>
      <c r="I1253" s="1">
        <v>1280</v>
      </c>
    </row>
    <row r="1254" spans="1:9" x14ac:dyDescent="0.35">
      <c r="A1254" s="2">
        <v>43199</v>
      </c>
      <c r="B1254" s="8">
        <f t="shared" si="76"/>
        <v>4</v>
      </c>
      <c r="C1254" s="8">
        <f t="shared" si="78"/>
        <v>2</v>
      </c>
      <c r="D1254" s="8">
        <f t="shared" si="77"/>
        <v>9</v>
      </c>
      <c r="E1254" s="9">
        <f t="shared" si="79"/>
        <v>2</v>
      </c>
      <c r="F1254" s="1" t="s">
        <v>22</v>
      </c>
      <c r="G1254" s="1" t="s">
        <v>21</v>
      </c>
      <c r="H1254" s="1" t="s">
        <v>20</v>
      </c>
      <c r="I1254" s="1">
        <v>0</v>
      </c>
    </row>
    <row r="1255" spans="1:9" x14ac:dyDescent="0.35">
      <c r="A1255" s="2">
        <v>43200</v>
      </c>
      <c r="B1255" s="8">
        <f t="shared" si="76"/>
        <v>4</v>
      </c>
      <c r="C1255" s="8">
        <f t="shared" si="78"/>
        <v>2</v>
      </c>
      <c r="D1255" s="8">
        <f t="shared" si="77"/>
        <v>10</v>
      </c>
      <c r="E1255" s="9">
        <f t="shared" si="79"/>
        <v>3</v>
      </c>
      <c r="F1255" s="1" t="s">
        <v>5</v>
      </c>
      <c r="G1255" s="1" t="s">
        <v>6</v>
      </c>
      <c r="H1255" s="1" t="s">
        <v>7</v>
      </c>
      <c r="I1255" s="1">
        <v>510594</v>
      </c>
    </row>
    <row r="1256" spans="1:9" x14ac:dyDescent="0.35">
      <c r="A1256" s="2">
        <v>43200</v>
      </c>
      <c r="B1256" s="8">
        <f t="shared" si="76"/>
        <v>4</v>
      </c>
      <c r="C1256" s="8">
        <f t="shared" si="78"/>
        <v>2</v>
      </c>
      <c r="D1256" s="8">
        <f t="shared" si="77"/>
        <v>10</v>
      </c>
      <c r="E1256" s="9">
        <f t="shared" si="79"/>
        <v>3</v>
      </c>
      <c r="F1256" s="1" t="s">
        <v>8</v>
      </c>
      <c r="G1256" s="1" t="s">
        <v>6</v>
      </c>
      <c r="H1256" s="1" t="s">
        <v>7</v>
      </c>
      <c r="I1256" s="1">
        <v>495990</v>
      </c>
    </row>
    <row r="1257" spans="1:9" x14ac:dyDescent="0.35">
      <c r="A1257" s="2">
        <v>43200</v>
      </c>
      <c r="B1257" s="8">
        <f t="shared" si="76"/>
        <v>4</v>
      </c>
      <c r="C1257" s="8">
        <f t="shared" si="78"/>
        <v>2</v>
      </c>
      <c r="D1257" s="8">
        <f t="shared" si="77"/>
        <v>10</v>
      </c>
      <c r="E1257" s="9">
        <f t="shared" si="79"/>
        <v>3</v>
      </c>
      <c r="F1257" s="1" t="s">
        <v>9</v>
      </c>
      <c r="G1257" s="1" t="s">
        <v>6</v>
      </c>
      <c r="H1257" s="1" t="s">
        <v>7</v>
      </c>
      <c r="I1257" s="1">
        <v>334636</v>
      </c>
    </row>
    <row r="1258" spans="1:9" x14ac:dyDescent="0.35">
      <c r="A1258" s="2">
        <v>43200</v>
      </c>
      <c r="B1258" s="8">
        <f t="shared" si="76"/>
        <v>4</v>
      </c>
      <c r="C1258" s="8">
        <f t="shared" si="78"/>
        <v>2</v>
      </c>
      <c r="D1258" s="8">
        <f t="shared" si="77"/>
        <v>10</v>
      </c>
      <c r="E1258" s="9">
        <f t="shared" si="79"/>
        <v>3</v>
      </c>
      <c r="F1258" s="1" t="s">
        <v>10</v>
      </c>
      <c r="G1258" s="1" t="s">
        <v>6</v>
      </c>
      <c r="H1258" s="1" t="s">
        <v>7</v>
      </c>
      <c r="I1258" s="1">
        <v>175958</v>
      </c>
    </row>
    <row r="1259" spans="1:9" x14ac:dyDescent="0.35">
      <c r="A1259" s="2">
        <v>43200</v>
      </c>
      <c r="B1259" s="8">
        <f t="shared" si="76"/>
        <v>4</v>
      </c>
      <c r="C1259" s="8">
        <f t="shared" si="78"/>
        <v>2</v>
      </c>
      <c r="D1259" s="8">
        <f t="shared" si="77"/>
        <v>10</v>
      </c>
      <c r="E1259" s="9">
        <f t="shared" si="79"/>
        <v>3</v>
      </c>
      <c r="F1259" s="1" t="s">
        <v>11</v>
      </c>
      <c r="G1259" s="1" t="s">
        <v>6</v>
      </c>
      <c r="H1259" s="1" t="s">
        <v>7</v>
      </c>
      <c r="I1259" s="1">
        <v>21063</v>
      </c>
    </row>
    <row r="1260" spans="1:9" x14ac:dyDescent="0.35">
      <c r="A1260" s="2">
        <v>43200</v>
      </c>
      <c r="B1260" s="8">
        <f t="shared" si="76"/>
        <v>4</v>
      </c>
      <c r="C1260" s="8">
        <f t="shared" si="78"/>
        <v>2</v>
      </c>
      <c r="D1260" s="8">
        <f t="shared" si="77"/>
        <v>10</v>
      </c>
      <c r="E1260" s="9">
        <f t="shared" si="79"/>
        <v>3</v>
      </c>
      <c r="F1260" s="1" t="s">
        <v>12</v>
      </c>
      <c r="G1260" s="1" t="s">
        <v>6</v>
      </c>
      <c r="H1260" s="1" t="s">
        <v>7</v>
      </c>
      <c r="I1260" s="1">
        <v>4053</v>
      </c>
    </row>
    <row r="1261" spans="1:9" x14ac:dyDescent="0.35">
      <c r="A1261" s="2">
        <v>43200</v>
      </c>
      <c r="B1261" s="8">
        <f t="shared" si="76"/>
        <v>4</v>
      </c>
      <c r="C1261" s="8">
        <f t="shared" si="78"/>
        <v>2</v>
      </c>
      <c r="D1261" s="8">
        <f t="shared" si="77"/>
        <v>10</v>
      </c>
      <c r="E1261" s="9">
        <f t="shared" si="79"/>
        <v>3</v>
      </c>
      <c r="F1261" s="1" t="s">
        <v>13</v>
      </c>
      <c r="G1261" s="1" t="s">
        <v>6</v>
      </c>
      <c r="H1261" s="1" t="s">
        <v>7</v>
      </c>
      <c r="I1261" s="1">
        <v>1595</v>
      </c>
    </row>
    <row r="1262" spans="1:9" x14ac:dyDescent="0.35">
      <c r="A1262" s="2">
        <v>43200</v>
      </c>
      <c r="B1262" s="8">
        <f t="shared" si="76"/>
        <v>4</v>
      </c>
      <c r="C1262" s="8">
        <f t="shared" si="78"/>
        <v>2</v>
      </c>
      <c r="D1262" s="8">
        <f t="shared" si="77"/>
        <v>10</v>
      </c>
      <c r="E1262" s="9">
        <f t="shared" si="79"/>
        <v>3</v>
      </c>
      <c r="F1262" s="1" t="s">
        <v>5</v>
      </c>
      <c r="G1262" s="1" t="s">
        <v>16</v>
      </c>
      <c r="H1262" s="1" t="s">
        <v>7</v>
      </c>
      <c r="I1262" s="1">
        <v>511787</v>
      </c>
    </row>
    <row r="1263" spans="1:9" x14ac:dyDescent="0.35">
      <c r="A1263" s="2">
        <v>43200</v>
      </c>
      <c r="B1263" s="8">
        <f t="shared" si="76"/>
        <v>4</v>
      </c>
      <c r="C1263" s="8">
        <f t="shared" si="78"/>
        <v>2</v>
      </c>
      <c r="D1263" s="8">
        <f t="shared" si="77"/>
        <v>10</v>
      </c>
      <c r="E1263" s="9">
        <f t="shared" si="79"/>
        <v>3</v>
      </c>
      <c r="F1263" s="1" t="s">
        <v>8</v>
      </c>
      <c r="G1263" s="1" t="s">
        <v>16</v>
      </c>
      <c r="H1263" s="1" t="s">
        <v>7</v>
      </c>
      <c r="I1263" s="1">
        <v>500087</v>
      </c>
    </row>
    <row r="1264" spans="1:9" x14ac:dyDescent="0.35">
      <c r="A1264" s="2">
        <v>43200</v>
      </c>
      <c r="B1264" s="8">
        <f t="shared" si="76"/>
        <v>4</v>
      </c>
      <c r="C1264" s="8">
        <f t="shared" si="78"/>
        <v>2</v>
      </c>
      <c r="D1264" s="8">
        <f t="shared" si="77"/>
        <v>10</v>
      </c>
      <c r="E1264" s="9">
        <f t="shared" si="79"/>
        <v>3</v>
      </c>
      <c r="F1264" s="1" t="s">
        <v>9</v>
      </c>
      <c r="G1264" s="1" t="s">
        <v>16</v>
      </c>
      <c r="H1264" s="1" t="s">
        <v>7</v>
      </c>
      <c r="I1264" s="1">
        <v>289362</v>
      </c>
    </row>
    <row r="1265" spans="1:9" x14ac:dyDescent="0.35">
      <c r="A1265" s="2">
        <v>43200</v>
      </c>
      <c r="B1265" s="8">
        <f t="shared" si="76"/>
        <v>4</v>
      </c>
      <c r="C1265" s="8">
        <f t="shared" si="78"/>
        <v>2</v>
      </c>
      <c r="D1265" s="8">
        <f t="shared" si="77"/>
        <v>10</v>
      </c>
      <c r="E1265" s="9">
        <f t="shared" si="79"/>
        <v>3</v>
      </c>
      <c r="F1265" s="1" t="s">
        <v>10</v>
      </c>
      <c r="G1265" s="1" t="s">
        <v>16</v>
      </c>
      <c r="H1265" s="1" t="s">
        <v>7</v>
      </c>
      <c r="I1265" s="1">
        <v>222425</v>
      </c>
    </row>
    <row r="1266" spans="1:9" x14ac:dyDescent="0.35">
      <c r="A1266" s="2">
        <v>43200</v>
      </c>
      <c r="B1266" s="8">
        <f t="shared" si="76"/>
        <v>4</v>
      </c>
      <c r="C1266" s="8">
        <f t="shared" si="78"/>
        <v>2</v>
      </c>
      <c r="D1266" s="8">
        <f t="shared" si="77"/>
        <v>10</v>
      </c>
      <c r="E1266" s="9">
        <f t="shared" si="79"/>
        <v>3</v>
      </c>
      <c r="F1266" s="1" t="s">
        <v>11</v>
      </c>
      <c r="G1266" s="1" t="s">
        <v>16</v>
      </c>
      <c r="H1266" s="1" t="s">
        <v>7</v>
      </c>
      <c r="I1266" s="1">
        <v>20906</v>
      </c>
    </row>
    <row r="1267" spans="1:9" x14ac:dyDescent="0.35">
      <c r="A1267" s="2">
        <v>43200</v>
      </c>
      <c r="B1267" s="8">
        <f t="shared" si="76"/>
        <v>4</v>
      </c>
      <c r="C1267" s="8">
        <f t="shared" si="78"/>
        <v>2</v>
      </c>
      <c r="D1267" s="8">
        <f t="shared" si="77"/>
        <v>10</v>
      </c>
      <c r="E1267" s="9">
        <f t="shared" si="79"/>
        <v>3</v>
      </c>
      <c r="F1267" s="1" t="s">
        <v>12</v>
      </c>
      <c r="G1267" s="1" t="s">
        <v>16</v>
      </c>
      <c r="H1267" s="1" t="s">
        <v>7</v>
      </c>
      <c r="I1267" s="1">
        <v>6426</v>
      </c>
    </row>
    <row r="1268" spans="1:9" x14ac:dyDescent="0.35">
      <c r="A1268" s="2">
        <v>43200</v>
      </c>
      <c r="B1268" s="8">
        <f t="shared" si="76"/>
        <v>4</v>
      </c>
      <c r="C1268" s="8">
        <f t="shared" si="78"/>
        <v>2</v>
      </c>
      <c r="D1268" s="8">
        <f t="shared" si="77"/>
        <v>10</v>
      </c>
      <c r="E1268" s="9">
        <f t="shared" si="79"/>
        <v>3</v>
      </c>
      <c r="F1268" s="1" t="s">
        <v>13</v>
      </c>
      <c r="G1268" s="1" t="s">
        <v>16</v>
      </c>
      <c r="H1268" s="1" t="s">
        <v>7</v>
      </c>
      <c r="I1268" s="1">
        <v>1622</v>
      </c>
    </row>
    <row r="1269" spans="1:9" x14ac:dyDescent="0.35">
      <c r="A1269" s="2">
        <v>43200</v>
      </c>
      <c r="B1269" s="8">
        <f t="shared" si="76"/>
        <v>4</v>
      </c>
      <c r="C1269" s="8">
        <f t="shared" si="78"/>
        <v>2</v>
      </c>
      <c r="D1269" s="8">
        <f t="shared" si="77"/>
        <v>10</v>
      </c>
      <c r="E1269" s="9">
        <f t="shared" si="79"/>
        <v>3</v>
      </c>
      <c r="F1269" s="1" t="s">
        <v>5</v>
      </c>
      <c r="G1269" s="1" t="s">
        <v>19</v>
      </c>
      <c r="H1269" s="1" t="s">
        <v>20</v>
      </c>
      <c r="I1269" s="1">
        <v>408264</v>
      </c>
    </row>
    <row r="1270" spans="1:9" x14ac:dyDescent="0.35">
      <c r="A1270" s="2">
        <v>43200</v>
      </c>
      <c r="B1270" s="8">
        <f t="shared" si="76"/>
        <v>4</v>
      </c>
      <c r="C1270" s="8">
        <f t="shared" si="78"/>
        <v>2</v>
      </c>
      <c r="D1270" s="8">
        <f t="shared" si="77"/>
        <v>10</v>
      </c>
      <c r="E1270" s="9">
        <f t="shared" si="79"/>
        <v>3</v>
      </c>
      <c r="F1270" s="1" t="s">
        <v>8</v>
      </c>
      <c r="G1270" s="1" t="s">
        <v>19</v>
      </c>
      <c r="H1270" s="1" t="s">
        <v>20</v>
      </c>
      <c r="I1270" s="1">
        <v>406774</v>
      </c>
    </row>
    <row r="1271" spans="1:9" x14ac:dyDescent="0.35">
      <c r="A1271" s="2">
        <v>43200</v>
      </c>
      <c r="B1271" s="8">
        <f t="shared" si="76"/>
        <v>4</v>
      </c>
      <c r="C1271" s="8">
        <f t="shared" si="78"/>
        <v>2</v>
      </c>
      <c r="D1271" s="8">
        <f t="shared" si="77"/>
        <v>10</v>
      </c>
      <c r="E1271" s="9">
        <f t="shared" si="79"/>
        <v>3</v>
      </c>
      <c r="F1271" s="1" t="s">
        <v>10</v>
      </c>
      <c r="G1271" s="1" t="s">
        <v>19</v>
      </c>
      <c r="H1271" s="1" t="s">
        <v>20</v>
      </c>
      <c r="I1271" s="1">
        <v>210681</v>
      </c>
    </row>
    <row r="1272" spans="1:9" x14ac:dyDescent="0.35">
      <c r="A1272" s="2">
        <v>43200</v>
      </c>
      <c r="B1272" s="8">
        <f t="shared" si="76"/>
        <v>4</v>
      </c>
      <c r="C1272" s="8">
        <f t="shared" si="78"/>
        <v>2</v>
      </c>
      <c r="D1272" s="8">
        <f t="shared" si="77"/>
        <v>10</v>
      </c>
      <c r="E1272" s="9">
        <f t="shared" si="79"/>
        <v>3</v>
      </c>
      <c r="F1272" s="1" t="s">
        <v>9</v>
      </c>
      <c r="G1272" s="1" t="s">
        <v>19</v>
      </c>
      <c r="H1272" s="1" t="s">
        <v>20</v>
      </c>
      <c r="I1272" s="1">
        <v>197583</v>
      </c>
    </row>
    <row r="1273" spans="1:9" x14ac:dyDescent="0.35">
      <c r="A1273" s="2">
        <v>43200</v>
      </c>
      <c r="B1273" s="8">
        <f t="shared" si="76"/>
        <v>4</v>
      </c>
      <c r="C1273" s="8">
        <f t="shared" si="78"/>
        <v>2</v>
      </c>
      <c r="D1273" s="8">
        <f t="shared" si="77"/>
        <v>10</v>
      </c>
      <c r="E1273" s="9">
        <f t="shared" si="79"/>
        <v>3</v>
      </c>
      <c r="F1273" s="1" t="s">
        <v>11</v>
      </c>
      <c r="G1273" s="1" t="s">
        <v>19</v>
      </c>
      <c r="H1273" s="1" t="s">
        <v>20</v>
      </c>
      <c r="I1273" s="1">
        <v>25136</v>
      </c>
    </row>
    <row r="1274" spans="1:9" x14ac:dyDescent="0.35">
      <c r="A1274" s="2">
        <v>43200</v>
      </c>
      <c r="B1274" s="8">
        <f t="shared" si="76"/>
        <v>4</v>
      </c>
      <c r="C1274" s="8">
        <f t="shared" si="78"/>
        <v>2</v>
      </c>
      <c r="D1274" s="8">
        <f t="shared" si="77"/>
        <v>10</v>
      </c>
      <c r="E1274" s="9">
        <f t="shared" si="79"/>
        <v>3</v>
      </c>
      <c r="F1274" s="1" t="s">
        <v>12</v>
      </c>
      <c r="G1274" s="1" t="s">
        <v>19</v>
      </c>
      <c r="H1274" s="1" t="s">
        <v>20</v>
      </c>
      <c r="I1274" s="1">
        <v>11002</v>
      </c>
    </row>
    <row r="1275" spans="1:9" x14ac:dyDescent="0.35">
      <c r="A1275" s="2">
        <v>43200</v>
      </c>
      <c r="B1275" s="8">
        <f t="shared" si="76"/>
        <v>4</v>
      </c>
      <c r="C1275" s="8">
        <f t="shared" si="78"/>
        <v>2</v>
      </c>
      <c r="D1275" s="8">
        <f t="shared" si="77"/>
        <v>10</v>
      </c>
      <c r="E1275" s="9">
        <f t="shared" si="79"/>
        <v>3</v>
      </c>
      <c r="F1275" s="1" t="s">
        <v>13</v>
      </c>
      <c r="G1275" s="1" t="s">
        <v>19</v>
      </c>
      <c r="H1275" s="1" t="s">
        <v>20</v>
      </c>
      <c r="I1275" s="1">
        <v>1042</v>
      </c>
    </row>
    <row r="1276" spans="1:9" x14ac:dyDescent="0.35">
      <c r="A1276" s="2">
        <v>43200</v>
      </c>
      <c r="B1276" s="8">
        <f t="shared" si="76"/>
        <v>4</v>
      </c>
      <c r="C1276" s="8">
        <f t="shared" si="78"/>
        <v>2</v>
      </c>
      <c r="D1276" s="8">
        <f t="shared" si="77"/>
        <v>10</v>
      </c>
      <c r="E1276" s="9">
        <f t="shared" si="79"/>
        <v>3</v>
      </c>
      <c r="F1276" s="1" t="s">
        <v>5</v>
      </c>
      <c r="G1276" s="1" t="s">
        <v>21</v>
      </c>
      <c r="H1276" s="1" t="s">
        <v>20</v>
      </c>
      <c r="I1276" s="1">
        <v>494261</v>
      </c>
    </row>
    <row r="1277" spans="1:9" x14ac:dyDescent="0.35">
      <c r="A1277" s="2">
        <v>43200</v>
      </c>
      <c r="B1277" s="8">
        <f t="shared" si="76"/>
        <v>4</v>
      </c>
      <c r="C1277" s="8">
        <f t="shared" si="78"/>
        <v>2</v>
      </c>
      <c r="D1277" s="8">
        <f t="shared" si="77"/>
        <v>10</v>
      </c>
      <c r="E1277" s="9">
        <f t="shared" si="79"/>
        <v>3</v>
      </c>
      <c r="F1277" s="1" t="s">
        <v>8</v>
      </c>
      <c r="G1277" s="1" t="s">
        <v>21</v>
      </c>
      <c r="H1277" s="1" t="s">
        <v>20</v>
      </c>
      <c r="I1277" s="1">
        <v>484470</v>
      </c>
    </row>
    <row r="1278" spans="1:9" x14ac:dyDescent="0.35">
      <c r="A1278" s="2">
        <v>43200</v>
      </c>
      <c r="B1278" s="8">
        <f t="shared" si="76"/>
        <v>4</v>
      </c>
      <c r="C1278" s="8">
        <f t="shared" si="78"/>
        <v>2</v>
      </c>
      <c r="D1278" s="8">
        <f t="shared" si="77"/>
        <v>10</v>
      </c>
      <c r="E1278" s="9">
        <f t="shared" si="79"/>
        <v>3</v>
      </c>
      <c r="F1278" s="1" t="s">
        <v>10</v>
      </c>
      <c r="G1278" s="1" t="s">
        <v>21</v>
      </c>
      <c r="H1278" s="1" t="s">
        <v>20</v>
      </c>
      <c r="I1278" s="1">
        <v>178186</v>
      </c>
    </row>
    <row r="1279" spans="1:9" x14ac:dyDescent="0.35">
      <c r="A1279" s="2">
        <v>43200</v>
      </c>
      <c r="B1279" s="8">
        <f t="shared" si="76"/>
        <v>4</v>
      </c>
      <c r="C1279" s="8">
        <f t="shared" si="78"/>
        <v>2</v>
      </c>
      <c r="D1279" s="8">
        <f t="shared" si="77"/>
        <v>10</v>
      </c>
      <c r="E1279" s="9">
        <f t="shared" si="79"/>
        <v>3</v>
      </c>
      <c r="F1279" s="1" t="s">
        <v>9</v>
      </c>
      <c r="G1279" s="1" t="s">
        <v>21</v>
      </c>
      <c r="H1279" s="1" t="s">
        <v>20</v>
      </c>
      <c r="I1279" s="1">
        <v>111632</v>
      </c>
    </row>
    <row r="1280" spans="1:9" x14ac:dyDescent="0.35">
      <c r="A1280" s="2">
        <v>43200</v>
      </c>
      <c r="B1280" s="8">
        <f t="shared" si="76"/>
        <v>4</v>
      </c>
      <c r="C1280" s="8">
        <f t="shared" si="78"/>
        <v>2</v>
      </c>
      <c r="D1280" s="8">
        <f t="shared" si="77"/>
        <v>10</v>
      </c>
      <c r="E1280" s="9">
        <f t="shared" si="79"/>
        <v>3</v>
      </c>
      <c r="F1280" s="1" t="s">
        <v>13</v>
      </c>
      <c r="G1280" s="1" t="s">
        <v>21</v>
      </c>
      <c r="H1280" s="1" t="s">
        <v>20</v>
      </c>
      <c r="I1280" s="1">
        <v>1330</v>
      </c>
    </row>
    <row r="1281" spans="1:9" x14ac:dyDescent="0.35">
      <c r="A1281" s="2">
        <v>43200</v>
      </c>
      <c r="B1281" s="8">
        <f t="shared" si="76"/>
        <v>4</v>
      </c>
      <c r="C1281" s="8">
        <f t="shared" si="78"/>
        <v>2</v>
      </c>
      <c r="D1281" s="8">
        <f t="shared" si="77"/>
        <v>10</v>
      </c>
      <c r="E1281" s="9">
        <f t="shared" si="79"/>
        <v>3</v>
      </c>
      <c r="F1281" s="1" t="s">
        <v>22</v>
      </c>
      <c r="G1281" s="1" t="s">
        <v>21</v>
      </c>
      <c r="H1281" s="1" t="s">
        <v>20</v>
      </c>
      <c r="I1281" s="1">
        <v>0</v>
      </c>
    </row>
    <row r="1282" spans="1:9" x14ac:dyDescent="0.35">
      <c r="A1282" s="2">
        <v>43201</v>
      </c>
      <c r="B1282" s="8">
        <f t="shared" ref="B1282:B1345" si="80">MONTH(A1282)</f>
        <v>4</v>
      </c>
      <c r="C1282" s="8">
        <f t="shared" si="78"/>
        <v>2</v>
      </c>
      <c r="D1282" s="8">
        <f t="shared" ref="D1282:D1345" si="81">DAY(A1282)</f>
        <v>11</v>
      </c>
      <c r="E1282" s="9">
        <f t="shared" si="79"/>
        <v>4</v>
      </c>
      <c r="F1282" s="1" t="s">
        <v>5</v>
      </c>
      <c r="G1282" s="1" t="s">
        <v>6</v>
      </c>
      <c r="H1282" s="1" t="s">
        <v>7</v>
      </c>
      <c r="I1282" s="1">
        <v>538172</v>
      </c>
    </row>
    <row r="1283" spans="1:9" x14ac:dyDescent="0.35">
      <c r="A1283" s="2">
        <v>43201</v>
      </c>
      <c r="B1283" s="8">
        <f t="shared" si="80"/>
        <v>4</v>
      </c>
      <c r="C1283" s="8">
        <f t="shared" ref="C1283:C1346" si="82">IF(D1283&lt;=7,1,IF(D1283&lt;=14,2,IF(D1283&lt;=21,3,IF(D1283&lt;=31,4,0))))</f>
        <v>2</v>
      </c>
      <c r="D1283" s="8">
        <f t="shared" si="81"/>
        <v>11</v>
      </c>
      <c r="E1283" s="9">
        <f t="shared" ref="E1283:E1346" si="83">WEEKDAY(A1283)</f>
        <v>4</v>
      </c>
      <c r="F1283" s="1" t="s">
        <v>8</v>
      </c>
      <c r="G1283" s="1" t="s">
        <v>6</v>
      </c>
      <c r="H1283" s="1" t="s">
        <v>7</v>
      </c>
      <c r="I1283" s="1">
        <v>537333</v>
      </c>
    </row>
    <row r="1284" spans="1:9" x14ac:dyDescent="0.35">
      <c r="A1284" s="2">
        <v>43201</v>
      </c>
      <c r="B1284" s="8">
        <f t="shared" si="80"/>
        <v>4</v>
      </c>
      <c r="C1284" s="8">
        <f t="shared" si="82"/>
        <v>2</v>
      </c>
      <c r="D1284" s="8">
        <f t="shared" si="81"/>
        <v>11</v>
      </c>
      <c r="E1284" s="9">
        <f t="shared" si="83"/>
        <v>4</v>
      </c>
      <c r="F1284" s="1" t="s">
        <v>9</v>
      </c>
      <c r="G1284" s="1" t="s">
        <v>6</v>
      </c>
      <c r="H1284" s="1" t="s">
        <v>7</v>
      </c>
      <c r="I1284" s="1">
        <v>355877</v>
      </c>
    </row>
    <row r="1285" spans="1:9" x14ac:dyDescent="0.35">
      <c r="A1285" s="2">
        <v>43201</v>
      </c>
      <c r="B1285" s="8">
        <f t="shared" si="80"/>
        <v>4</v>
      </c>
      <c r="C1285" s="8">
        <f t="shared" si="82"/>
        <v>2</v>
      </c>
      <c r="D1285" s="8">
        <f t="shared" si="81"/>
        <v>11</v>
      </c>
      <c r="E1285" s="9">
        <f t="shared" si="83"/>
        <v>4</v>
      </c>
      <c r="F1285" s="1" t="s">
        <v>10</v>
      </c>
      <c r="G1285" s="1" t="s">
        <v>6</v>
      </c>
      <c r="H1285" s="1" t="s">
        <v>7</v>
      </c>
      <c r="I1285" s="1">
        <v>182296</v>
      </c>
    </row>
    <row r="1286" spans="1:9" x14ac:dyDescent="0.35">
      <c r="A1286" s="2">
        <v>43201</v>
      </c>
      <c r="B1286" s="8">
        <f t="shared" si="80"/>
        <v>4</v>
      </c>
      <c r="C1286" s="8">
        <f t="shared" si="82"/>
        <v>2</v>
      </c>
      <c r="D1286" s="8">
        <f t="shared" si="81"/>
        <v>11</v>
      </c>
      <c r="E1286" s="9">
        <f t="shared" si="83"/>
        <v>4</v>
      </c>
      <c r="F1286" s="1" t="s">
        <v>11</v>
      </c>
      <c r="G1286" s="1" t="s">
        <v>6</v>
      </c>
      <c r="H1286" s="1" t="s">
        <v>7</v>
      </c>
      <c r="I1286" s="1">
        <v>22877</v>
      </c>
    </row>
    <row r="1287" spans="1:9" x14ac:dyDescent="0.35">
      <c r="A1287" s="2">
        <v>43201</v>
      </c>
      <c r="B1287" s="8">
        <f t="shared" si="80"/>
        <v>4</v>
      </c>
      <c r="C1287" s="8">
        <f t="shared" si="82"/>
        <v>2</v>
      </c>
      <c r="D1287" s="8">
        <f t="shared" si="81"/>
        <v>11</v>
      </c>
      <c r="E1287" s="9">
        <f t="shared" si="83"/>
        <v>4</v>
      </c>
      <c r="F1287" s="1" t="s">
        <v>12</v>
      </c>
      <c r="G1287" s="1" t="s">
        <v>6</v>
      </c>
      <c r="H1287" s="1" t="s">
        <v>7</v>
      </c>
      <c r="I1287" s="1">
        <v>4329</v>
      </c>
    </row>
    <row r="1288" spans="1:9" x14ac:dyDescent="0.35">
      <c r="A1288" s="2">
        <v>43201</v>
      </c>
      <c r="B1288" s="8">
        <f t="shared" si="80"/>
        <v>4</v>
      </c>
      <c r="C1288" s="8">
        <f t="shared" si="82"/>
        <v>2</v>
      </c>
      <c r="D1288" s="8">
        <f t="shared" si="81"/>
        <v>11</v>
      </c>
      <c r="E1288" s="9">
        <f t="shared" si="83"/>
        <v>4</v>
      </c>
      <c r="F1288" s="1" t="s">
        <v>13</v>
      </c>
      <c r="G1288" s="1" t="s">
        <v>6</v>
      </c>
      <c r="H1288" s="1" t="s">
        <v>7</v>
      </c>
      <c r="I1288" s="1">
        <v>1723</v>
      </c>
    </row>
    <row r="1289" spans="1:9" x14ac:dyDescent="0.35">
      <c r="A1289" s="2">
        <v>43201</v>
      </c>
      <c r="B1289" s="8">
        <f t="shared" si="80"/>
        <v>4</v>
      </c>
      <c r="C1289" s="8">
        <f t="shared" si="82"/>
        <v>2</v>
      </c>
      <c r="D1289" s="8">
        <f t="shared" si="81"/>
        <v>11</v>
      </c>
      <c r="E1289" s="9">
        <f t="shared" si="83"/>
        <v>4</v>
      </c>
      <c r="F1289" s="1" t="s">
        <v>5</v>
      </c>
      <c r="G1289" s="1" t="s">
        <v>16</v>
      </c>
      <c r="H1289" s="1" t="s">
        <v>7</v>
      </c>
      <c r="I1289" s="1">
        <v>486314</v>
      </c>
    </row>
    <row r="1290" spans="1:9" x14ac:dyDescent="0.35">
      <c r="A1290" s="2">
        <v>43201</v>
      </c>
      <c r="B1290" s="8">
        <f t="shared" si="80"/>
        <v>4</v>
      </c>
      <c r="C1290" s="8">
        <f t="shared" si="82"/>
        <v>2</v>
      </c>
      <c r="D1290" s="8">
        <f t="shared" si="81"/>
        <v>11</v>
      </c>
      <c r="E1290" s="9">
        <f t="shared" si="83"/>
        <v>4</v>
      </c>
      <c r="F1290" s="1" t="s">
        <v>8</v>
      </c>
      <c r="G1290" s="1" t="s">
        <v>16</v>
      </c>
      <c r="H1290" s="1" t="s">
        <v>7</v>
      </c>
      <c r="I1290" s="1">
        <v>477939</v>
      </c>
    </row>
    <row r="1291" spans="1:9" x14ac:dyDescent="0.35">
      <c r="A1291" s="2">
        <v>43201</v>
      </c>
      <c r="B1291" s="8">
        <f t="shared" si="80"/>
        <v>4</v>
      </c>
      <c r="C1291" s="8">
        <f t="shared" si="82"/>
        <v>2</v>
      </c>
      <c r="D1291" s="8">
        <f t="shared" si="81"/>
        <v>11</v>
      </c>
      <c r="E1291" s="9">
        <f t="shared" si="83"/>
        <v>4</v>
      </c>
      <c r="F1291" s="1" t="s">
        <v>9</v>
      </c>
      <c r="G1291" s="1" t="s">
        <v>16</v>
      </c>
      <c r="H1291" s="1" t="s">
        <v>7</v>
      </c>
      <c r="I1291" s="1">
        <v>298454</v>
      </c>
    </row>
    <row r="1292" spans="1:9" x14ac:dyDescent="0.35">
      <c r="A1292" s="2">
        <v>43201</v>
      </c>
      <c r="B1292" s="8">
        <f t="shared" si="80"/>
        <v>4</v>
      </c>
      <c r="C1292" s="8">
        <f t="shared" si="82"/>
        <v>2</v>
      </c>
      <c r="D1292" s="8">
        <f t="shared" si="81"/>
        <v>11</v>
      </c>
      <c r="E1292" s="9">
        <f t="shared" si="83"/>
        <v>4</v>
      </c>
      <c r="F1292" s="1" t="s">
        <v>10</v>
      </c>
      <c r="G1292" s="1" t="s">
        <v>16</v>
      </c>
      <c r="H1292" s="1" t="s">
        <v>7</v>
      </c>
      <c r="I1292" s="1">
        <v>187860</v>
      </c>
    </row>
    <row r="1293" spans="1:9" x14ac:dyDescent="0.35">
      <c r="A1293" s="2">
        <v>43201</v>
      </c>
      <c r="B1293" s="8">
        <f t="shared" si="80"/>
        <v>4</v>
      </c>
      <c r="C1293" s="8">
        <f t="shared" si="82"/>
        <v>2</v>
      </c>
      <c r="D1293" s="8">
        <f t="shared" si="81"/>
        <v>11</v>
      </c>
      <c r="E1293" s="9">
        <f t="shared" si="83"/>
        <v>4</v>
      </c>
      <c r="F1293" s="1" t="s">
        <v>11</v>
      </c>
      <c r="G1293" s="1" t="s">
        <v>16</v>
      </c>
      <c r="H1293" s="1" t="s">
        <v>7</v>
      </c>
      <c r="I1293" s="1">
        <v>21927</v>
      </c>
    </row>
    <row r="1294" spans="1:9" x14ac:dyDescent="0.35">
      <c r="A1294" s="2">
        <v>43201</v>
      </c>
      <c r="B1294" s="8">
        <f t="shared" si="80"/>
        <v>4</v>
      </c>
      <c r="C1294" s="8">
        <f t="shared" si="82"/>
        <v>2</v>
      </c>
      <c r="D1294" s="8">
        <f t="shared" si="81"/>
        <v>11</v>
      </c>
      <c r="E1294" s="9">
        <f t="shared" si="83"/>
        <v>4</v>
      </c>
      <c r="F1294" s="1" t="s">
        <v>12</v>
      </c>
      <c r="G1294" s="1" t="s">
        <v>16</v>
      </c>
      <c r="H1294" s="1" t="s">
        <v>7</v>
      </c>
      <c r="I1294" s="1">
        <v>5571</v>
      </c>
    </row>
    <row r="1295" spans="1:9" x14ac:dyDescent="0.35">
      <c r="A1295" s="2">
        <v>43201</v>
      </c>
      <c r="B1295" s="8">
        <f t="shared" si="80"/>
        <v>4</v>
      </c>
      <c r="C1295" s="8">
        <f t="shared" si="82"/>
        <v>2</v>
      </c>
      <c r="D1295" s="8">
        <f t="shared" si="81"/>
        <v>11</v>
      </c>
      <c r="E1295" s="9">
        <f t="shared" si="83"/>
        <v>4</v>
      </c>
      <c r="F1295" s="1" t="s">
        <v>13</v>
      </c>
      <c r="G1295" s="1" t="s">
        <v>16</v>
      </c>
      <c r="H1295" s="1" t="s">
        <v>7</v>
      </c>
      <c r="I1295" s="1">
        <v>1552</v>
      </c>
    </row>
    <row r="1296" spans="1:9" x14ac:dyDescent="0.35">
      <c r="A1296" s="2">
        <v>43201</v>
      </c>
      <c r="B1296" s="8">
        <f t="shared" si="80"/>
        <v>4</v>
      </c>
      <c r="C1296" s="8">
        <f t="shared" si="82"/>
        <v>2</v>
      </c>
      <c r="D1296" s="8">
        <f t="shared" si="81"/>
        <v>11</v>
      </c>
      <c r="E1296" s="9">
        <f t="shared" si="83"/>
        <v>4</v>
      </c>
      <c r="F1296" s="1" t="s">
        <v>5</v>
      </c>
      <c r="G1296" s="1" t="s">
        <v>19</v>
      </c>
      <c r="H1296" s="1" t="s">
        <v>20</v>
      </c>
      <c r="I1296" s="1">
        <v>410038</v>
      </c>
    </row>
    <row r="1297" spans="1:9" x14ac:dyDescent="0.35">
      <c r="A1297" s="2">
        <v>43201</v>
      </c>
      <c r="B1297" s="8">
        <f t="shared" si="80"/>
        <v>4</v>
      </c>
      <c r="C1297" s="8">
        <f t="shared" si="82"/>
        <v>2</v>
      </c>
      <c r="D1297" s="8">
        <f t="shared" si="81"/>
        <v>11</v>
      </c>
      <c r="E1297" s="9">
        <f t="shared" si="83"/>
        <v>4</v>
      </c>
      <c r="F1297" s="1" t="s">
        <v>8</v>
      </c>
      <c r="G1297" s="1" t="s">
        <v>19</v>
      </c>
      <c r="H1297" s="1" t="s">
        <v>20</v>
      </c>
      <c r="I1297" s="1">
        <v>407542</v>
      </c>
    </row>
    <row r="1298" spans="1:9" x14ac:dyDescent="0.35">
      <c r="A1298" s="2">
        <v>43201</v>
      </c>
      <c r="B1298" s="8">
        <f t="shared" si="80"/>
        <v>4</v>
      </c>
      <c r="C1298" s="8">
        <f t="shared" si="82"/>
        <v>2</v>
      </c>
      <c r="D1298" s="8">
        <f t="shared" si="81"/>
        <v>11</v>
      </c>
      <c r="E1298" s="9">
        <f t="shared" si="83"/>
        <v>4</v>
      </c>
      <c r="F1298" s="1" t="s">
        <v>10</v>
      </c>
      <c r="G1298" s="1" t="s">
        <v>19</v>
      </c>
      <c r="H1298" s="1" t="s">
        <v>20</v>
      </c>
      <c r="I1298" s="1">
        <v>215316</v>
      </c>
    </row>
    <row r="1299" spans="1:9" x14ac:dyDescent="0.35">
      <c r="A1299" s="2">
        <v>43201</v>
      </c>
      <c r="B1299" s="8">
        <f t="shared" si="80"/>
        <v>4</v>
      </c>
      <c r="C1299" s="8">
        <f t="shared" si="82"/>
        <v>2</v>
      </c>
      <c r="D1299" s="8">
        <f t="shared" si="81"/>
        <v>11</v>
      </c>
      <c r="E1299" s="9">
        <f t="shared" si="83"/>
        <v>4</v>
      </c>
      <c r="F1299" s="1" t="s">
        <v>9</v>
      </c>
      <c r="G1299" s="1" t="s">
        <v>19</v>
      </c>
      <c r="H1299" s="1" t="s">
        <v>20</v>
      </c>
      <c r="I1299" s="1">
        <v>194722</v>
      </c>
    </row>
    <row r="1300" spans="1:9" x14ac:dyDescent="0.35">
      <c r="A1300" s="2">
        <v>43201</v>
      </c>
      <c r="B1300" s="8">
        <f t="shared" si="80"/>
        <v>4</v>
      </c>
      <c r="C1300" s="8">
        <f t="shared" si="82"/>
        <v>2</v>
      </c>
      <c r="D1300" s="8">
        <f t="shared" si="81"/>
        <v>11</v>
      </c>
      <c r="E1300" s="9">
        <f t="shared" si="83"/>
        <v>4</v>
      </c>
      <c r="F1300" s="1" t="s">
        <v>11</v>
      </c>
      <c r="G1300" s="1" t="s">
        <v>19</v>
      </c>
      <c r="H1300" s="1" t="s">
        <v>20</v>
      </c>
      <c r="I1300" s="1">
        <v>24498</v>
      </c>
    </row>
    <row r="1301" spans="1:9" x14ac:dyDescent="0.35">
      <c r="A1301" s="2">
        <v>43201</v>
      </c>
      <c r="B1301" s="8">
        <f t="shared" si="80"/>
        <v>4</v>
      </c>
      <c r="C1301" s="8">
        <f t="shared" si="82"/>
        <v>2</v>
      </c>
      <c r="D1301" s="8">
        <f t="shared" si="81"/>
        <v>11</v>
      </c>
      <c r="E1301" s="9">
        <f t="shared" si="83"/>
        <v>4</v>
      </c>
      <c r="F1301" s="1" t="s">
        <v>12</v>
      </c>
      <c r="G1301" s="1" t="s">
        <v>19</v>
      </c>
      <c r="H1301" s="1" t="s">
        <v>20</v>
      </c>
      <c r="I1301" s="1">
        <v>11749</v>
      </c>
    </row>
    <row r="1302" spans="1:9" x14ac:dyDescent="0.35">
      <c r="A1302" s="2">
        <v>43201</v>
      </c>
      <c r="B1302" s="8">
        <f t="shared" si="80"/>
        <v>4</v>
      </c>
      <c r="C1302" s="8">
        <f t="shared" si="82"/>
        <v>2</v>
      </c>
      <c r="D1302" s="8">
        <f t="shared" si="81"/>
        <v>11</v>
      </c>
      <c r="E1302" s="9">
        <f t="shared" si="83"/>
        <v>4</v>
      </c>
      <c r="F1302" s="1" t="s">
        <v>13</v>
      </c>
      <c r="G1302" s="1" t="s">
        <v>19</v>
      </c>
      <c r="H1302" s="1" t="s">
        <v>20</v>
      </c>
      <c r="I1302" s="1">
        <v>1078</v>
      </c>
    </row>
    <row r="1303" spans="1:9" x14ac:dyDescent="0.35">
      <c r="A1303" s="2">
        <v>43201</v>
      </c>
      <c r="B1303" s="8">
        <f t="shared" si="80"/>
        <v>4</v>
      </c>
      <c r="C1303" s="8">
        <f t="shared" si="82"/>
        <v>2</v>
      </c>
      <c r="D1303" s="8">
        <f t="shared" si="81"/>
        <v>11</v>
      </c>
      <c r="E1303" s="9">
        <f t="shared" si="83"/>
        <v>4</v>
      </c>
      <c r="F1303" s="1" t="s">
        <v>5</v>
      </c>
      <c r="G1303" s="1" t="s">
        <v>21</v>
      </c>
      <c r="H1303" s="1" t="s">
        <v>20</v>
      </c>
      <c r="I1303" s="1">
        <v>447984</v>
      </c>
    </row>
    <row r="1304" spans="1:9" x14ac:dyDescent="0.35">
      <c r="A1304" s="2">
        <v>43201</v>
      </c>
      <c r="B1304" s="8">
        <f t="shared" si="80"/>
        <v>4</v>
      </c>
      <c r="C1304" s="8">
        <f t="shared" si="82"/>
        <v>2</v>
      </c>
      <c r="D1304" s="8">
        <f t="shared" si="81"/>
        <v>11</v>
      </c>
      <c r="E1304" s="9">
        <f t="shared" si="83"/>
        <v>4</v>
      </c>
      <c r="F1304" s="1" t="s">
        <v>8</v>
      </c>
      <c r="G1304" s="1" t="s">
        <v>21</v>
      </c>
      <c r="H1304" s="1" t="s">
        <v>20</v>
      </c>
      <c r="I1304" s="1">
        <v>447293</v>
      </c>
    </row>
    <row r="1305" spans="1:9" x14ac:dyDescent="0.35">
      <c r="A1305" s="2">
        <v>43201</v>
      </c>
      <c r="B1305" s="8">
        <f t="shared" si="80"/>
        <v>4</v>
      </c>
      <c r="C1305" s="8">
        <f t="shared" si="82"/>
        <v>2</v>
      </c>
      <c r="D1305" s="8">
        <f t="shared" si="81"/>
        <v>11</v>
      </c>
      <c r="E1305" s="9">
        <f t="shared" si="83"/>
        <v>4</v>
      </c>
      <c r="F1305" s="1" t="s">
        <v>10</v>
      </c>
      <c r="G1305" s="1" t="s">
        <v>21</v>
      </c>
      <c r="H1305" s="1" t="s">
        <v>20</v>
      </c>
      <c r="I1305" s="1">
        <v>161830</v>
      </c>
    </row>
    <row r="1306" spans="1:9" x14ac:dyDescent="0.35">
      <c r="A1306" s="2">
        <v>43201</v>
      </c>
      <c r="B1306" s="8">
        <f t="shared" si="80"/>
        <v>4</v>
      </c>
      <c r="C1306" s="8">
        <f t="shared" si="82"/>
        <v>2</v>
      </c>
      <c r="D1306" s="8">
        <f t="shared" si="81"/>
        <v>11</v>
      </c>
      <c r="E1306" s="9">
        <f t="shared" si="83"/>
        <v>4</v>
      </c>
      <c r="F1306" s="1" t="s">
        <v>9</v>
      </c>
      <c r="G1306" s="1" t="s">
        <v>21</v>
      </c>
      <c r="H1306" s="1" t="s">
        <v>20</v>
      </c>
      <c r="I1306" s="1">
        <v>108900</v>
      </c>
    </row>
    <row r="1307" spans="1:9" x14ac:dyDescent="0.35">
      <c r="A1307" s="2">
        <v>43201</v>
      </c>
      <c r="B1307" s="8">
        <f t="shared" si="80"/>
        <v>4</v>
      </c>
      <c r="C1307" s="8">
        <f t="shared" si="82"/>
        <v>2</v>
      </c>
      <c r="D1307" s="8">
        <f t="shared" si="81"/>
        <v>11</v>
      </c>
      <c r="E1307" s="9">
        <f t="shared" si="83"/>
        <v>4</v>
      </c>
      <c r="F1307" s="1" t="s">
        <v>13</v>
      </c>
      <c r="G1307" s="1" t="s">
        <v>21</v>
      </c>
      <c r="H1307" s="1" t="s">
        <v>20</v>
      </c>
      <c r="I1307" s="1">
        <v>1303</v>
      </c>
    </row>
    <row r="1308" spans="1:9" x14ac:dyDescent="0.35">
      <c r="A1308" s="2">
        <v>43201</v>
      </c>
      <c r="B1308" s="8">
        <f t="shared" si="80"/>
        <v>4</v>
      </c>
      <c r="C1308" s="8">
        <f t="shared" si="82"/>
        <v>2</v>
      </c>
      <c r="D1308" s="8">
        <f t="shared" si="81"/>
        <v>11</v>
      </c>
      <c r="E1308" s="9">
        <f t="shared" si="83"/>
        <v>4</v>
      </c>
      <c r="F1308" s="1" t="s">
        <v>22</v>
      </c>
      <c r="G1308" s="1" t="s">
        <v>21</v>
      </c>
      <c r="H1308" s="1" t="s">
        <v>20</v>
      </c>
      <c r="I1308" s="1">
        <v>0</v>
      </c>
    </row>
    <row r="1309" spans="1:9" x14ac:dyDescent="0.35">
      <c r="A1309" s="2">
        <v>43202</v>
      </c>
      <c r="B1309" s="8">
        <f t="shared" si="80"/>
        <v>4</v>
      </c>
      <c r="C1309" s="8">
        <f t="shared" si="82"/>
        <v>2</v>
      </c>
      <c r="D1309" s="8">
        <f t="shared" si="81"/>
        <v>12</v>
      </c>
      <c r="E1309" s="9">
        <f t="shared" si="83"/>
        <v>5</v>
      </c>
      <c r="F1309" s="1" t="s">
        <v>8</v>
      </c>
      <c r="G1309" s="1" t="s">
        <v>6</v>
      </c>
      <c r="H1309" s="1" t="s">
        <v>7</v>
      </c>
      <c r="I1309" s="1">
        <v>621737</v>
      </c>
    </row>
    <row r="1310" spans="1:9" x14ac:dyDescent="0.35">
      <c r="A1310" s="2">
        <v>43202</v>
      </c>
      <c r="B1310" s="8">
        <f t="shared" si="80"/>
        <v>4</v>
      </c>
      <c r="C1310" s="8">
        <f t="shared" si="82"/>
        <v>2</v>
      </c>
      <c r="D1310" s="8">
        <f t="shared" si="81"/>
        <v>12</v>
      </c>
      <c r="E1310" s="9">
        <f t="shared" si="83"/>
        <v>5</v>
      </c>
      <c r="F1310" s="1" t="s">
        <v>5</v>
      </c>
      <c r="G1310" s="1" t="s">
        <v>6</v>
      </c>
      <c r="H1310" s="1" t="s">
        <v>7</v>
      </c>
      <c r="I1310" s="1">
        <v>621737</v>
      </c>
    </row>
    <row r="1311" spans="1:9" x14ac:dyDescent="0.35">
      <c r="A1311" s="2">
        <v>43202</v>
      </c>
      <c r="B1311" s="8">
        <f t="shared" si="80"/>
        <v>4</v>
      </c>
      <c r="C1311" s="8">
        <f t="shared" si="82"/>
        <v>2</v>
      </c>
      <c r="D1311" s="8">
        <f t="shared" si="81"/>
        <v>12</v>
      </c>
      <c r="E1311" s="9">
        <f t="shared" si="83"/>
        <v>5</v>
      </c>
      <c r="F1311" s="1" t="s">
        <v>9</v>
      </c>
      <c r="G1311" s="1" t="s">
        <v>6</v>
      </c>
      <c r="H1311" s="1" t="s">
        <v>7</v>
      </c>
      <c r="I1311" s="1">
        <v>432603</v>
      </c>
    </row>
    <row r="1312" spans="1:9" x14ac:dyDescent="0.35">
      <c r="A1312" s="2">
        <v>43202</v>
      </c>
      <c r="B1312" s="8">
        <f t="shared" si="80"/>
        <v>4</v>
      </c>
      <c r="C1312" s="8">
        <f t="shared" si="82"/>
        <v>2</v>
      </c>
      <c r="D1312" s="8">
        <f t="shared" si="81"/>
        <v>12</v>
      </c>
      <c r="E1312" s="9">
        <f t="shared" si="83"/>
        <v>5</v>
      </c>
      <c r="F1312" s="1" t="s">
        <v>10</v>
      </c>
      <c r="G1312" s="1" t="s">
        <v>6</v>
      </c>
      <c r="H1312" s="1" t="s">
        <v>7</v>
      </c>
      <c r="I1312" s="1">
        <v>189134</v>
      </c>
    </row>
    <row r="1313" spans="1:9" x14ac:dyDescent="0.35">
      <c r="A1313" s="2">
        <v>43202</v>
      </c>
      <c r="B1313" s="8">
        <f t="shared" si="80"/>
        <v>4</v>
      </c>
      <c r="C1313" s="8">
        <f t="shared" si="82"/>
        <v>2</v>
      </c>
      <c r="D1313" s="8">
        <f t="shared" si="81"/>
        <v>12</v>
      </c>
      <c r="E1313" s="9">
        <f t="shared" si="83"/>
        <v>5</v>
      </c>
      <c r="F1313" s="1" t="s">
        <v>11</v>
      </c>
      <c r="G1313" s="1" t="s">
        <v>6</v>
      </c>
      <c r="H1313" s="1" t="s">
        <v>7</v>
      </c>
      <c r="I1313" s="1">
        <v>28745</v>
      </c>
    </row>
    <row r="1314" spans="1:9" x14ac:dyDescent="0.35">
      <c r="A1314" s="2">
        <v>43202</v>
      </c>
      <c r="B1314" s="8">
        <f t="shared" si="80"/>
        <v>4</v>
      </c>
      <c r="C1314" s="8">
        <f t="shared" si="82"/>
        <v>2</v>
      </c>
      <c r="D1314" s="8">
        <f t="shared" si="81"/>
        <v>12</v>
      </c>
      <c r="E1314" s="9">
        <f t="shared" si="83"/>
        <v>5</v>
      </c>
      <c r="F1314" s="1" t="s">
        <v>12</v>
      </c>
      <c r="G1314" s="1" t="s">
        <v>6</v>
      </c>
      <c r="H1314" s="1" t="s">
        <v>7</v>
      </c>
      <c r="I1314" s="1">
        <v>4782</v>
      </c>
    </row>
    <row r="1315" spans="1:9" x14ac:dyDescent="0.35">
      <c r="A1315" s="2">
        <v>43202</v>
      </c>
      <c r="B1315" s="8">
        <f t="shared" si="80"/>
        <v>4</v>
      </c>
      <c r="C1315" s="8">
        <f t="shared" si="82"/>
        <v>2</v>
      </c>
      <c r="D1315" s="8">
        <f t="shared" si="81"/>
        <v>12</v>
      </c>
      <c r="E1315" s="9">
        <f t="shared" si="83"/>
        <v>5</v>
      </c>
      <c r="F1315" s="1" t="s">
        <v>13</v>
      </c>
      <c r="G1315" s="1" t="s">
        <v>6</v>
      </c>
      <c r="H1315" s="1" t="s">
        <v>7</v>
      </c>
      <c r="I1315" s="1">
        <v>2089</v>
      </c>
    </row>
    <row r="1316" spans="1:9" x14ac:dyDescent="0.35">
      <c r="A1316" s="2">
        <v>43202</v>
      </c>
      <c r="B1316" s="8">
        <f t="shared" si="80"/>
        <v>4</v>
      </c>
      <c r="C1316" s="8">
        <f t="shared" si="82"/>
        <v>2</v>
      </c>
      <c r="D1316" s="8">
        <f t="shared" si="81"/>
        <v>12</v>
      </c>
      <c r="E1316" s="9">
        <f t="shared" si="83"/>
        <v>5</v>
      </c>
      <c r="F1316" s="1" t="s">
        <v>5</v>
      </c>
      <c r="G1316" s="1" t="s">
        <v>16</v>
      </c>
      <c r="H1316" s="1" t="s">
        <v>7</v>
      </c>
      <c r="I1316" s="1">
        <v>424645</v>
      </c>
    </row>
    <row r="1317" spans="1:9" x14ac:dyDescent="0.35">
      <c r="A1317" s="2">
        <v>43202</v>
      </c>
      <c r="B1317" s="8">
        <f t="shared" si="80"/>
        <v>4</v>
      </c>
      <c r="C1317" s="8">
        <f t="shared" si="82"/>
        <v>2</v>
      </c>
      <c r="D1317" s="8">
        <f t="shared" si="81"/>
        <v>12</v>
      </c>
      <c r="E1317" s="9">
        <f t="shared" si="83"/>
        <v>5</v>
      </c>
      <c r="F1317" s="1" t="s">
        <v>8</v>
      </c>
      <c r="G1317" s="1" t="s">
        <v>16</v>
      </c>
      <c r="H1317" s="1" t="s">
        <v>7</v>
      </c>
      <c r="I1317" s="1">
        <v>415930</v>
      </c>
    </row>
    <row r="1318" spans="1:9" x14ac:dyDescent="0.35">
      <c r="A1318" s="2">
        <v>43202</v>
      </c>
      <c r="B1318" s="8">
        <f t="shared" si="80"/>
        <v>4</v>
      </c>
      <c r="C1318" s="8">
        <f t="shared" si="82"/>
        <v>2</v>
      </c>
      <c r="D1318" s="8">
        <f t="shared" si="81"/>
        <v>12</v>
      </c>
      <c r="E1318" s="9">
        <f t="shared" si="83"/>
        <v>5</v>
      </c>
      <c r="F1318" s="1" t="s">
        <v>9</v>
      </c>
      <c r="G1318" s="1" t="s">
        <v>16</v>
      </c>
      <c r="H1318" s="1" t="s">
        <v>7</v>
      </c>
      <c r="I1318" s="1">
        <v>275011</v>
      </c>
    </row>
    <row r="1319" spans="1:9" x14ac:dyDescent="0.35">
      <c r="A1319" s="2">
        <v>43202</v>
      </c>
      <c r="B1319" s="8">
        <f t="shared" si="80"/>
        <v>4</v>
      </c>
      <c r="C1319" s="8">
        <f t="shared" si="82"/>
        <v>2</v>
      </c>
      <c r="D1319" s="8">
        <f t="shared" si="81"/>
        <v>12</v>
      </c>
      <c r="E1319" s="9">
        <f t="shared" si="83"/>
        <v>5</v>
      </c>
      <c r="F1319" s="1" t="s">
        <v>10</v>
      </c>
      <c r="G1319" s="1" t="s">
        <v>16</v>
      </c>
      <c r="H1319" s="1" t="s">
        <v>7</v>
      </c>
      <c r="I1319" s="1">
        <v>149634</v>
      </c>
    </row>
    <row r="1320" spans="1:9" x14ac:dyDescent="0.35">
      <c r="A1320" s="2">
        <v>43202</v>
      </c>
      <c r="B1320" s="8">
        <f t="shared" si="80"/>
        <v>4</v>
      </c>
      <c r="C1320" s="8">
        <f t="shared" si="82"/>
        <v>2</v>
      </c>
      <c r="D1320" s="8">
        <f t="shared" si="81"/>
        <v>12</v>
      </c>
      <c r="E1320" s="9">
        <f t="shared" si="83"/>
        <v>5</v>
      </c>
      <c r="F1320" s="1" t="s">
        <v>11</v>
      </c>
      <c r="G1320" s="1" t="s">
        <v>16</v>
      </c>
      <c r="H1320" s="1" t="s">
        <v>7</v>
      </c>
      <c r="I1320" s="1">
        <v>19661</v>
      </c>
    </row>
    <row r="1321" spans="1:9" x14ac:dyDescent="0.35">
      <c r="A1321" s="2">
        <v>43202</v>
      </c>
      <c r="B1321" s="8">
        <f t="shared" si="80"/>
        <v>4</v>
      </c>
      <c r="C1321" s="8">
        <f t="shared" si="82"/>
        <v>2</v>
      </c>
      <c r="D1321" s="8">
        <f t="shared" si="81"/>
        <v>12</v>
      </c>
      <c r="E1321" s="9">
        <f t="shared" si="83"/>
        <v>5</v>
      </c>
      <c r="F1321" s="1" t="s">
        <v>12</v>
      </c>
      <c r="G1321" s="1" t="s">
        <v>16</v>
      </c>
      <c r="H1321" s="1" t="s">
        <v>7</v>
      </c>
      <c r="I1321" s="1">
        <v>4367</v>
      </c>
    </row>
    <row r="1322" spans="1:9" x14ac:dyDescent="0.35">
      <c r="A1322" s="2">
        <v>43202</v>
      </c>
      <c r="B1322" s="8">
        <f t="shared" si="80"/>
        <v>4</v>
      </c>
      <c r="C1322" s="8">
        <f t="shared" si="82"/>
        <v>2</v>
      </c>
      <c r="D1322" s="8">
        <f t="shared" si="81"/>
        <v>12</v>
      </c>
      <c r="E1322" s="9">
        <f t="shared" si="83"/>
        <v>5</v>
      </c>
      <c r="F1322" s="1" t="s">
        <v>13</v>
      </c>
      <c r="G1322" s="1" t="s">
        <v>16</v>
      </c>
      <c r="H1322" s="1" t="s">
        <v>7</v>
      </c>
      <c r="I1322" s="1">
        <v>1511</v>
      </c>
    </row>
    <row r="1323" spans="1:9" x14ac:dyDescent="0.35">
      <c r="A1323" s="2">
        <v>43202</v>
      </c>
      <c r="B1323" s="8">
        <f t="shared" si="80"/>
        <v>4</v>
      </c>
      <c r="C1323" s="8">
        <f t="shared" si="82"/>
        <v>2</v>
      </c>
      <c r="D1323" s="8">
        <f t="shared" si="81"/>
        <v>12</v>
      </c>
      <c r="E1323" s="9">
        <f t="shared" si="83"/>
        <v>5</v>
      </c>
      <c r="F1323" s="1" t="s">
        <v>5</v>
      </c>
      <c r="G1323" s="1" t="s">
        <v>19</v>
      </c>
      <c r="H1323" s="1" t="s">
        <v>20</v>
      </c>
      <c r="I1323" s="1">
        <v>411997</v>
      </c>
    </row>
    <row r="1324" spans="1:9" x14ac:dyDescent="0.35">
      <c r="A1324" s="2">
        <v>43202</v>
      </c>
      <c r="B1324" s="8">
        <f t="shared" si="80"/>
        <v>4</v>
      </c>
      <c r="C1324" s="8">
        <f t="shared" si="82"/>
        <v>2</v>
      </c>
      <c r="D1324" s="8">
        <f t="shared" si="81"/>
        <v>12</v>
      </c>
      <c r="E1324" s="9">
        <f t="shared" si="83"/>
        <v>5</v>
      </c>
      <c r="F1324" s="1" t="s">
        <v>8</v>
      </c>
      <c r="G1324" s="1" t="s">
        <v>19</v>
      </c>
      <c r="H1324" s="1" t="s">
        <v>20</v>
      </c>
      <c r="I1324" s="1">
        <v>405239</v>
      </c>
    </row>
    <row r="1325" spans="1:9" x14ac:dyDescent="0.35">
      <c r="A1325" s="2">
        <v>43202</v>
      </c>
      <c r="B1325" s="8">
        <f t="shared" si="80"/>
        <v>4</v>
      </c>
      <c r="C1325" s="8">
        <f t="shared" si="82"/>
        <v>2</v>
      </c>
      <c r="D1325" s="8">
        <f t="shared" si="81"/>
        <v>12</v>
      </c>
      <c r="E1325" s="9">
        <f t="shared" si="83"/>
        <v>5</v>
      </c>
      <c r="F1325" s="1" t="s">
        <v>9</v>
      </c>
      <c r="G1325" s="1" t="s">
        <v>19</v>
      </c>
      <c r="H1325" s="1" t="s">
        <v>20</v>
      </c>
      <c r="I1325" s="1">
        <v>242778</v>
      </c>
    </row>
    <row r="1326" spans="1:9" x14ac:dyDescent="0.35">
      <c r="A1326" s="2">
        <v>43202</v>
      </c>
      <c r="B1326" s="8">
        <f t="shared" si="80"/>
        <v>4</v>
      </c>
      <c r="C1326" s="8">
        <f t="shared" si="82"/>
        <v>2</v>
      </c>
      <c r="D1326" s="8">
        <f t="shared" si="81"/>
        <v>12</v>
      </c>
      <c r="E1326" s="9">
        <f t="shared" si="83"/>
        <v>5</v>
      </c>
      <c r="F1326" s="1" t="s">
        <v>10</v>
      </c>
      <c r="G1326" s="1" t="s">
        <v>19</v>
      </c>
      <c r="H1326" s="1" t="s">
        <v>20</v>
      </c>
      <c r="I1326" s="1">
        <v>169219</v>
      </c>
    </row>
    <row r="1327" spans="1:9" x14ac:dyDescent="0.35">
      <c r="A1327" s="2">
        <v>43202</v>
      </c>
      <c r="B1327" s="8">
        <f t="shared" si="80"/>
        <v>4</v>
      </c>
      <c r="C1327" s="8">
        <f t="shared" si="82"/>
        <v>2</v>
      </c>
      <c r="D1327" s="8">
        <f t="shared" si="81"/>
        <v>12</v>
      </c>
      <c r="E1327" s="9">
        <f t="shared" si="83"/>
        <v>5</v>
      </c>
      <c r="F1327" s="1" t="s">
        <v>11</v>
      </c>
      <c r="G1327" s="1" t="s">
        <v>19</v>
      </c>
      <c r="H1327" s="1" t="s">
        <v>20</v>
      </c>
      <c r="I1327" s="1">
        <v>30877</v>
      </c>
    </row>
    <row r="1328" spans="1:9" x14ac:dyDescent="0.35">
      <c r="A1328" s="2">
        <v>43202</v>
      </c>
      <c r="B1328" s="8">
        <f t="shared" si="80"/>
        <v>4</v>
      </c>
      <c r="C1328" s="8">
        <f t="shared" si="82"/>
        <v>2</v>
      </c>
      <c r="D1328" s="8">
        <f t="shared" si="81"/>
        <v>12</v>
      </c>
      <c r="E1328" s="9">
        <f t="shared" si="83"/>
        <v>5</v>
      </c>
      <c r="F1328" s="1" t="s">
        <v>12</v>
      </c>
      <c r="G1328" s="1" t="s">
        <v>19</v>
      </c>
      <c r="H1328" s="1" t="s">
        <v>20</v>
      </c>
      <c r="I1328" s="1">
        <v>9750</v>
      </c>
    </row>
    <row r="1329" spans="1:9" x14ac:dyDescent="0.35">
      <c r="A1329" s="2">
        <v>43202</v>
      </c>
      <c r="B1329" s="8">
        <f t="shared" si="80"/>
        <v>4</v>
      </c>
      <c r="C1329" s="8">
        <f t="shared" si="82"/>
        <v>2</v>
      </c>
      <c r="D1329" s="8">
        <f t="shared" si="81"/>
        <v>12</v>
      </c>
      <c r="E1329" s="9">
        <f t="shared" si="83"/>
        <v>5</v>
      </c>
      <c r="F1329" s="1" t="s">
        <v>13</v>
      </c>
      <c r="G1329" s="1" t="s">
        <v>19</v>
      </c>
      <c r="H1329" s="1" t="s">
        <v>20</v>
      </c>
      <c r="I1329" s="1">
        <v>1225</v>
      </c>
    </row>
    <row r="1330" spans="1:9" x14ac:dyDescent="0.35">
      <c r="A1330" s="2">
        <v>43202</v>
      </c>
      <c r="B1330" s="8">
        <f t="shared" si="80"/>
        <v>4</v>
      </c>
      <c r="C1330" s="8">
        <f t="shared" si="82"/>
        <v>2</v>
      </c>
      <c r="D1330" s="8">
        <f t="shared" si="81"/>
        <v>12</v>
      </c>
      <c r="E1330" s="9">
        <f t="shared" si="83"/>
        <v>5</v>
      </c>
      <c r="F1330" s="1" t="s">
        <v>5</v>
      </c>
      <c r="G1330" s="1" t="s">
        <v>21</v>
      </c>
      <c r="H1330" s="1" t="s">
        <v>20</v>
      </c>
      <c r="I1330" s="1">
        <v>410445</v>
      </c>
    </row>
    <row r="1331" spans="1:9" x14ac:dyDescent="0.35">
      <c r="A1331" s="2">
        <v>43202</v>
      </c>
      <c r="B1331" s="8">
        <f t="shared" si="80"/>
        <v>4</v>
      </c>
      <c r="C1331" s="8">
        <f t="shared" si="82"/>
        <v>2</v>
      </c>
      <c r="D1331" s="8">
        <f t="shared" si="81"/>
        <v>12</v>
      </c>
      <c r="E1331" s="9">
        <f t="shared" si="83"/>
        <v>5</v>
      </c>
      <c r="F1331" s="1" t="s">
        <v>8</v>
      </c>
      <c r="G1331" s="1" t="s">
        <v>21</v>
      </c>
      <c r="H1331" s="1" t="s">
        <v>20</v>
      </c>
      <c r="I1331" s="1">
        <v>402740</v>
      </c>
    </row>
    <row r="1332" spans="1:9" x14ac:dyDescent="0.35">
      <c r="A1332" s="2">
        <v>43202</v>
      </c>
      <c r="B1332" s="8">
        <f t="shared" si="80"/>
        <v>4</v>
      </c>
      <c r="C1332" s="8">
        <f t="shared" si="82"/>
        <v>2</v>
      </c>
      <c r="D1332" s="8">
        <f t="shared" si="81"/>
        <v>12</v>
      </c>
      <c r="E1332" s="9">
        <f t="shared" si="83"/>
        <v>5</v>
      </c>
      <c r="F1332" s="1" t="s">
        <v>10</v>
      </c>
      <c r="G1332" s="1" t="s">
        <v>21</v>
      </c>
      <c r="H1332" s="1" t="s">
        <v>20</v>
      </c>
      <c r="I1332" s="1">
        <v>143212</v>
      </c>
    </row>
    <row r="1333" spans="1:9" x14ac:dyDescent="0.35">
      <c r="A1333" s="2">
        <v>43202</v>
      </c>
      <c r="B1333" s="8">
        <f t="shared" si="80"/>
        <v>4</v>
      </c>
      <c r="C1333" s="8">
        <f t="shared" si="82"/>
        <v>2</v>
      </c>
      <c r="D1333" s="8">
        <f t="shared" si="81"/>
        <v>12</v>
      </c>
      <c r="E1333" s="9">
        <f t="shared" si="83"/>
        <v>5</v>
      </c>
      <c r="F1333" s="1" t="s">
        <v>9</v>
      </c>
      <c r="G1333" s="1" t="s">
        <v>21</v>
      </c>
      <c r="H1333" s="1" t="s">
        <v>20</v>
      </c>
      <c r="I1333" s="1">
        <v>95037</v>
      </c>
    </row>
    <row r="1334" spans="1:9" x14ac:dyDescent="0.35">
      <c r="A1334" s="2">
        <v>43202</v>
      </c>
      <c r="B1334" s="8">
        <f t="shared" si="80"/>
        <v>4</v>
      </c>
      <c r="C1334" s="8">
        <f t="shared" si="82"/>
        <v>2</v>
      </c>
      <c r="D1334" s="8">
        <f t="shared" si="81"/>
        <v>12</v>
      </c>
      <c r="E1334" s="9">
        <f t="shared" si="83"/>
        <v>5</v>
      </c>
      <c r="F1334" s="1" t="s">
        <v>13</v>
      </c>
      <c r="G1334" s="1" t="s">
        <v>21</v>
      </c>
      <c r="H1334" s="1" t="s">
        <v>20</v>
      </c>
      <c r="I1334" s="1">
        <v>1254</v>
      </c>
    </row>
    <row r="1335" spans="1:9" x14ac:dyDescent="0.35">
      <c r="A1335" s="2">
        <v>43202</v>
      </c>
      <c r="B1335" s="8">
        <f t="shared" si="80"/>
        <v>4</v>
      </c>
      <c r="C1335" s="8">
        <f t="shared" si="82"/>
        <v>2</v>
      </c>
      <c r="D1335" s="8">
        <f t="shared" si="81"/>
        <v>12</v>
      </c>
      <c r="E1335" s="9">
        <f t="shared" si="83"/>
        <v>5</v>
      </c>
      <c r="F1335" s="1" t="s">
        <v>22</v>
      </c>
      <c r="G1335" s="1" t="s">
        <v>21</v>
      </c>
      <c r="H1335" s="1" t="s">
        <v>20</v>
      </c>
      <c r="I1335" s="1">
        <v>0</v>
      </c>
    </row>
    <row r="1336" spans="1:9" x14ac:dyDescent="0.35">
      <c r="A1336" s="2">
        <v>43203</v>
      </c>
      <c r="B1336" s="8">
        <f t="shared" si="80"/>
        <v>4</v>
      </c>
      <c r="C1336" s="8">
        <f t="shared" si="82"/>
        <v>2</v>
      </c>
      <c r="D1336" s="8">
        <f t="shared" si="81"/>
        <v>13</v>
      </c>
      <c r="E1336" s="9">
        <f t="shared" si="83"/>
        <v>6</v>
      </c>
      <c r="F1336" s="1" t="s">
        <v>5</v>
      </c>
      <c r="G1336" s="1" t="s">
        <v>6</v>
      </c>
      <c r="H1336" s="1" t="s">
        <v>7</v>
      </c>
      <c r="I1336" s="1">
        <v>737933</v>
      </c>
    </row>
    <row r="1337" spans="1:9" x14ac:dyDescent="0.35">
      <c r="A1337" s="2">
        <v>43203</v>
      </c>
      <c r="B1337" s="8">
        <f t="shared" si="80"/>
        <v>4</v>
      </c>
      <c r="C1337" s="8">
        <f t="shared" si="82"/>
        <v>2</v>
      </c>
      <c r="D1337" s="8">
        <f t="shared" si="81"/>
        <v>13</v>
      </c>
      <c r="E1337" s="9">
        <f t="shared" si="83"/>
        <v>6</v>
      </c>
      <c r="F1337" s="1" t="s">
        <v>8</v>
      </c>
      <c r="G1337" s="1" t="s">
        <v>6</v>
      </c>
      <c r="H1337" s="1" t="s">
        <v>7</v>
      </c>
      <c r="I1337" s="1">
        <v>731507</v>
      </c>
    </row>
    <row r="1338" spans="1:9" x14ac:dyDescent="0.35">
      <c r="A1338" s="2">
        <v>43203</v>
      </c>
      <c r="B1338" s="8">
        <f t="shared" si="80"/>
        <v>4</v>
      </c>
      <c r="C1338" s="8">
        <f t="shared" si="82"/>
        <v>2</v>
      </c>
      <c r="D1338" s="8">
        <f t="shared" si="81"/>
        <v>13</v>
      </c>
      <c r="E1338" s="9">
        <f t="shared" si="83"/>
        <v>6</v>
      </c>
      <c r="F1338" s="1" t="s">
        <v>9</v>
      </c>
      <c r="G1338" s="1" t="s">
        <v>6</v>
      </c>
      <c r="H1338" s="1" t="s">
        <v>7</v>
      </c>
      <c r="I1338" s="1">
        <v>508966</v>
      </c>
    </row>
    <row r="1339" spans="1:9" x14ac:dyDescent="0.35">
      <c r="A1339" s="2">
        <v>43203</v>
      </c>
      <c r="B1339" s="8">
        <f t="shared" si="80"/>
        <v>4</v>
      </c>
      <c r="C1339" s="8">
        <f t="shared" si="82"/>
        <v>2</v>
      </c>
      <c r="D1339" s="8">
        <f t="shared" si="81"/>
        <v>13</v>
      </c>
      <c r="E1339" s="9">
        <f t="shared" si="83"/>
        <v>6</v>
      </c>
      <c r="F1339" s="1" t="s">
        <v>10</v>
      </c>
      <c r="G1339" s="1" t="s">
        <v>6</v>
      </c>
      <c r="H1339" s="1" t="s">
        <v>7</v>
      </c>
      <c r="I1339" s="1">
        <v>228968</v>
      </c>
    </row>
    <row r="1340" spans="1:9" x14ac:dyDescent="0.35">
      <c r="A1340" s="2">
        <v>43203</v>
      </c>
      <c r="B1340" s="8">
        <f t="shared" si="80"/>
        <v>4</v>
      </c>
      <c r="C1340" s="8">
        <f t="shared" si="82"/>
        <v>2</v>
      </c>
      <c r="D1340" s="8">
        <f t="shared" si="81"/>
        <v>13</v>
      </c>
      <c r="E1340" s="9">
        <f t="shared" si="83"/>
        <v>6</v>
      </c>
      <c r="F1340" s="1" t="s">
        <v>11</v>
      </c>
      <c r="G1340" s="1" t="s">
        <v>6</v>
      </c>
      <c r="H1340" s="1" t="s">
        <v>7</v>
      </c>
      <c r="I1340" s="1">
        <v>32508</v>
      </c>
    </row>
    <row r="1341" spans="1:9" x14ac:dyDescent="0.35">
      <c r="A1341" s="2">
        <v>43203</v>
      </c>
      <c r="B1341" s="8">
        <f t="shared" si="80"/>
        <v>4</v>
      </c>
      <c r="C1341" s="8">
        <f t="shared" si="82"/>
        <v>2</v>
      </c>
      <c r="D1341" s="8">
        <f t="shared" si="81"/>
        <v>13</v>
      </c>
      <c r="E1341" s="9">
        <f t="shared" si="83"/>
        <v>6</v>
      </c>
      <c r="F1341" s="1" t="s">
        <v>12</v>
      </c>
      <c r="G1341" s="1" t="s">
        <v>6</v>
      </c>
      <c r="H1341" s="1" t="s">
        <v>7</v>
      </c>
      <c r="I1341" s="1">
        <v>5571</v>
      </c>
    </row>
    <row r="1342" spans="1:9" x14ac:dyDescent="0.35">
      <c r="A1342" s="2">
        <v>43203</v>
      </c>
      <c r="B1342" s="8">
        <f t="shared" si="80"/>
        <v>4</v>
      </c>
      <c r="C1342" s="8">
        <f t="shared" si="82"/>
        <v>2</v>
      </c>
      <c r="D1342" s="8">
        <f t="shared" si="81"/>
        <v>13</v>
      </c>
      <c r="E1342" s="9">
        <f t="shared" si="83"/>
        <v>6</v>
      </c>
      <c r="F1342" s="1" t="s">
        <v>13</v>
      </c>
      <c r="G1342" s="1" t="s">
        <v>6</v>
      </c>
      <c r="H1342" s="1" t="s">
        <v>7</v>
      </c>
      <c r="I1342" s="1">
        <v>2449</v>
      </c>
    </row>
    <row r="1343" spans="1:9" x14ac:dyDescent="0.35">
      <c r="A1343" s="2">
        <v>43203</v>
      </c>
      <c r="B1343" s="8">
        <f t="shared" si="80"/>
        <v>4</v>
      </c>
      <c r="C1343" s="8">
        <f t="shared" si="82"/>
        <v>2</v>
      </c>
      <c r="D1343" s="8">
        <f t="shared" si="81"/>
        <v>13</v>
      </c>
      <c r="E1343" s="9">
        <f t="shared" si="83"/>
        <v>6</v>
      </c>
      <c r="F1343" s="1" t="s">
        <v>5</v>
      </c>
      <c r="G1343" s="1" t="s">
        <v>16</v>
      </c>
      <c r="H1343" s="1" t="s">
        <v>7</v>
      </c>
      <c r="I1343" s="1">
        <v>373401</v>
      </c>
    </row>
    <row r="1344" spans="1:9" x14ac:dyDescent="0.35">
      <c r="A1344" s="2">
        <v>43203</v>
      </c>
      <c r="B1344" s="8">
        <f t="shared" si="80"/>
        <v>4</v>
      </c>
      <c r="C1344" s="8">
        <f t="shared" si="82"/>
        <v>2</v>
      </c>
      <c r="D1344" s="8">
        <f t="shared" si="81"/>
        <v>13</v>
      </c>
      <c r="E1344" s="9">
        <f t="shared" si="83"/>
        <v>6</v>
      </c>
      <c r="F1344" s="1" t="s">
        <v>8</v>
      </c>
      <c r="G1344" s="1" t="s">
        <v>16</v>
      </c>
      <c r="H1344" s="1" t="s">
        <v>7</v>
      </c>
      <c r="I1344" s="1">
        <v>370036</v>
      </c>
    </row>
    <row r="1345" spans="1:9" x14ac:dyDescent="0.35">
      <c r="A1345" s="2">
        <v>43203</v>
      </c>
      <c r="B1345" s="8">
        <f t="shared" si="80"/>
        <v>4</v>
      </c>
      <c r="C1345" s="8">
        <f t="shared" si="82"/>
        <v>2</v>
      </c>
      <c r="D1345" s="8">
        <f t="shared" si="81"/>
        <v>13</v>
      </c>
      <c r="E1345" s="9">
        <f t="shared" si="83"/>
        <v>6</v>
      </c>
      <c r="F1345" s="1" t="s">
        <v>9</v>
      </c>
      <c r="G1345" s="1" t="s">
        <v>16</v>
      </c>
      <c r="H1345" s="1" t="s">
        <v>7</v>
      </c>
      <c r="I1345" s="1">
        <v>296746</v>
      </c>
    </row>
    <row r="1346" spans="1:9" x14ac:dyDescent="0.35">
      <c r="A1346" s="2">
        <v>43203</v>
      </c>
      <c r="B1346" s="8">
        <f t="shared" ref="B1346:B1409" si="84">MONTH(A1346)</f>
        <v>4</v>
      </c>
      <c r="C1346" s="8">
        <f t="shared" si="82"/>
        <v>2</v>
      </c>
      <c r="D1346" s="8">
        <f t="shared" ref="D1346:D1409" si="85">DAY(A1346)</f>
        <v>13</v>
      </c>
      <c r="E1346" s="9">
        <f t="shared" si="83"/>
        <v>6</v>
      </c>
      <c r="F1346" s="1" t="s">
        <v>10</v>
      </c>
      <c r="G1346" s="1" t="s">
        <v>16</v>
      </c>
      <c r="H1346" s="1" t="s">
        <v>7</v>
      </c>
      <c r="I1346" s="1">
        <v>76655</v>
      </c>
    </row>
    <row r="1347" spans="1:9" x14ac:dyDescent="0.35">
      <c r="A1347" s="2">
        <v>43203</v>
      </c>
      <c r="B1347" s="8">
        <f t="shared" si="84"/>
        <v>4</v>
      </c>
      <c r="C1347" s="8">
        <f t="shared" ref="C1347:C1410" si="86">IF(D1347&lt;=7,1,IF(D1347&lt;=14,2,IF(D1347&lt;=21,3,IF(D1347&lt;=31,4,0))))</f>
        <v>2</v>
      </c>
      <c r="D1347" s="8">
        <f t="shared" si="85"/>
        <v>13</v>
      </c>
      <c r="E1347" s="9">
        <f t="shared" ref="E1347:E1410" si="87">WEEKDAY(A1347)</f>
        <v>6</v>
      </c>
      <c r="F1347" s="1" t="s">
        <v>11</v>
      </c>
      <c r="G1347" s="1" t="s">
        <v>16</v>
      </c>
      <c r="H1347" s="1" t="s">
        <v>7</v>
      </c>
      <c r="I1347" s="1">
        <v>21362</v>
      </c>
    </row>
    <row r="1348" spans="1:9" x14ac:dyDescent="0.35">
      <c r="A1348" s="2">
        <v>43203</v>
      </c>
      <c r="B1348" s="8">
        <f t="shared" si="84"/>
        <v>4</v>
      </c>
      <c r="C1348" s="8">
        <f t="shared" si="86"/>
        <v>2</v>
      </c>
      <c r="D1348" s="8">
        <f t="shared" si="85"/>
        <v>13</v>
      </c>
      <c r="E1348" s="9">
        <f t="shared" si="87"/>
        <v>6</v>
      </c>
      <c r="F1348" s="1" t="s">
        <v>12</v>
      </c>
      <c r="G1348" s="1" t="s">
        <v>16</v>
      </c>
      <c r="H1348" s="1" t="s">
        <v>7</v>
      </c>
      <c r="I1348" s="1">
        <v>2317</v>
      </c>
    </row>
    <row r="1349" spans="1:9" x14ac:dyDescent="0.35">
      <c r="A1349" s="2">
        <v>43203</v>
      </c>
      <c r="B1349" s="8">
        <f t="shared" si="84"/>
        <v>4</v>
      </c>
      <c r="C1349" s="8">
        <f t="shared" si="86"/>
        <v>2</v>
      </c>
      <c r="D1349" s="8">
        <f t="shared" si="85"/>
        <v>13</v>
      </c>
      <c r="E1349" s="9">
        <f t="shared" si="87"/>
        <v>6</v>
      </c>
      <c r="F1349" s="1" t="s">
        <v>13</v>
      </c>
      <c r="G1349" s="1" t="s">
        <v>16</v>
      </c>
      <c r="H1349" s="1" t="s">
        <v>7</v>
      </c>
      <c r="I1349" s="1">
        <v>1522</v>
      </c>
    </row>
    <row r="1350" spans="1:9" x14ac:dyDescent="0.35">
      <c r="A1350" s="2">
        <v>43203</v>
      </c>
      <c r="B1350" s="8">
        <f t="shared" si="84"/>
        <v>4</v>
      </c>
      <c r="C1350" s="8">
        <f t="shared" si="86"/>
        <v>2</v>
      </c>
      <c r="D1350" s="8">
        <f t="shared" si="85"/>
        <v>13</v>
      </c>
      <c r="E1350" s="9">
        <f t="shared" si="87"/>
        <v>6</v>
      </c>
      <c r="F1350" s="1" t="s">
        <v>8</v>
      </c>
      <c r="G1350" s="1" t="s">
        <v>19</v>
      </c>
      <c r="H1350" s="1" t="s">
        <v>20</v>
      </c>
      <c r="I1350" s="1">
        <v>376712</v>
      </c>
    </row>
    <row r="1351" spans="1:9" x14ac:dyDescent="0.35">
      <c r="A1351" s="2">
        <v>43203</v>
      </c>
      <c r="B1351" s="8">
        <f t="shared" si="84"/>
        <v>4</v>
      </c>
      <c r="C1351" s="8">
        <f t="shared" si="86"/>
        <v>2</v>
      </c>
      <c r="D1351" s="8">
        <f t="shared" si="85"/>
        <v>13</v>
      </c>
      <c r="E1351" s="9">
        <f t="shared" si="87"/>
        <v>6</v>
      </c>
      <c r="F1351" s="1" t="s">
        <v>5</v>
      </c>
      <c r="G1351" s="1" t="s">
        <v>19</v>
      </c>
      <c r="H1351" s="1" t="s">
        <v>20</v>
      </c>
      <c r="I1351" s="1">
        <v>376712</v>
      </c>
    </row>
    <row r="1352" spans="1:9" x14ac:dyDescent="0.35">
      <c r="A1352" s="2">
        <v>43203</v>
      </c>
      <c r="B1352" s="8">
        <f t="shared" si="84"/>
        <v>4</v>
      </c>
      <c r="C1352" s="8">
        <f t="shared" si="86"/>
        <v>2</v>
      </c>
      <c r="D1352" s="8">
        <f t="shared" si="85"/>
        <v>13</v>
      </c>
      <c r="E1352" s="9">
        <f t="shared" si="87"/>
        <v>6</v>
      </c>
      <c r="F1352" s="1" t="s">
        <v>9</v>
      </c>
      <c r="G1352" s="1" t="s">
        <v>19</v>
      </c>
      <c r="H1352" s="1" t="s">
        <v>20</v>
      </c>
      <c r="I1352" s="1">
        <v>210748</v>
      </c>
    </row>
    <row r="1353" spans="1:9" x14ac:dyDescent="0.35">
      <c r="A1353" s="2">
        <v>43203</v>
      </c>
      <c r="B1353" s="8">
        <f t="shared" si="84"/>
        <v>4</v>
      </c>
      <c r="C1353" s="8">
        <f t="shared" si="86"/>
        <v>2</v>
      </c>
      <c r="D1353" s="8">
        <f t="shared" si="85"/>
        <v>13</v>
      </c>
      <c r="E1353" s="9">
        <f t="shared" si="87"/>
        <v>6</v>
      </c>
      <c r="F1353" s="1" t="s">
        <v>10</v>
      </c>
      <c r="G1353" s="1" t="s">
        <v>19</v>
      </c>
      <c r="H1353" s="1" t="s">
        <v>20</v>
      </c>
      <c r="I1353" s="1">
        <v>165964</v>
      </c>
    </row>
    <row r="1354" spans="1:9" x14ac:dyDescent="0.35">
      <c r="A1354" s="2">
        <v>43203</v>
      </c>
      <c r="B1354" s="8">
        <f t="shared" si="84"/>
        <v>4</v>
      </c>
      <c r="C1354" s="8">
        <f t="shared" si="86"/>
        <v>2</v>
      </c>
      <c r="D1354" s="8">
        <f t="shared" si="85"/>
        <v>13</v>
      </c>
      <c r="E1354" s="9">
        <f t="shared" si="87"/>
        <v>6</v>
      </c>
      <c r="F1354" s="1" t="s">
        <v>11</v>
      </c>
      <c r="G1354" s="1" t="s">
        <v>19</v>
      </c>
      <c r="H1354" s="1" t="s">
        <v>20</v>
      </c>
      <c r="I1354" s="1">
        <v>26642</v>
      </c>
    </row>
    <row r="1355" spans="1:9" x14ac:dyDescent="0.35">
      <c r="A1355" s="2">
        <v>43203</v>
      </c>
      <c r="B1355" s="8">
        <f t="shared" si="84"/>
        <v>4</v>
      </c>
      <c r="C1355" s="8">
        <f t="shared" si="86"/>
        <v>2</v>
      </c>
      <c r="D1355" s="8">
        <f t="shared" si="85"/>
        <v>13</v>
      </c>
      <c r="E1355" s="9">
        <f t="shared" si="87"/>
        <v>6</v>
      </c>
      <c r="F1355" s="1" t="s">
        <v>12</v>
      </c>
      <c r="G1355" s="1" t="s">
        <v>19</v>
      </c>
      <c r="H1355" s="1" t="s">
        <v>20</v>
      </c>
      <c r="I1355" s="1">
        <v>9771</v>
      </c>
    </row>
    <row r="1356" spans="1:9" x14ac:dyDescent="0.35">
      <c r="A1356" s="2">
        <v>43203</v>
      </c>
      <c r="B1356" s="8">
        <f t="shared" si="84"/>
        <v>4</v>
      </c>
      <c r="C1356" s="8">
        <f t="shared" si="86"/>
        <v>2</v>
      </c>
      <c r="D1356" s="8">
        <f t="shared" si="85"/>
        <v>13</v>
      </c>
      <c r="E1356" s="9">
        <f t="shared" si="87"/>
        <v>6</v>
      </c>
      <c r="F1356" s="1" t="s">
        <v>13</v>
      </c>
      <c r="G1356" s="1" t="s">
        <v>19</v>
      </c>
      <c r="H1356" s="1" t="s">
        <v>20</v>
      </c>
      <c r="I1356" s="1">
        <v>1176</v>
      </c>
    </row>
    <row r="1357" spans="1:9" x14ac:dyDescent="0.35">
      <c r="A1357" s="2">
        <v>43203</v>
      </c>
      <c r="B1357" s="8">
        <f t="shared" si="84"/>
        <v>4</v>
      </c>
      <c r="C1357" s="8">
        <f t="shared" si="86"/>
        <v>2</v>
      </c>
      <c r="D1357" s="8">
        <f t="shared" si="85"/>
        <v>13</v>
      </c>
      <c r="E1357" s="9">
        <f t="shared" si="87"/>
        <v>6</v>
      </c>
      <c r="F1357" s="1" t="s">
        <v>5</v>
      </c>
      <c r="G1357" s="1" t="s">
        <v>21</v>
      </c>
      <c r="H1357" s="1" t="s">
        <v>20</v>
      </c>
      <c r="I1357" s="1">
        <v>404575</v>
      </c>
    </row>
    <row r="1358" spans="1:9" x14ac:dyDescent="0.35">
      <c r="A1358" s="2">
        <v>43203</v>
      </c>
      <c r="B1358" s="8">
        <f t="shared" si="84"/>
        <v>4</v>
      </c>
      <c r="C1358" s="8">
        <f t="shared" si="86"/>
        <v>2</v>
      </c>
      <c r="D1358" s="8">
        <f t="shared" si="85"/>
        <v>13</v>
      </c>
      <c r="E1358" s="9">
        <f t="shared" si="87"/>
        <v>6</v>
      </c>
      <c r="F1358" s="1" t="s">
        <v>8</v>
      </c>
      <c r="G1358" s="1" t="s">
        <v>21</v>
      </c>
      <c r="H1358" s="1" t="s">
        <v>20</v>
      </c>
      <c r="I1358" s="1">
        <v>395132</v>
      </c>
    </row>
    <row r="1359" spans="1:9" x14ac:dyDescent="0.35">
      <c r="A1359" s="2">
        <v>43203</v>
      </c>
      <c r="B1359" s="8">
        <f t="shared" si="84"/>
        <v>4</v>
      </c>
      <c r="C1359" s="8">
        <f t="shared" si="86"/>
        <v>2</v>
      </c>
      <c r="D1359" s="8">
        <f t="shared" si="85"/>
        <v>13</v>
      </c>
      <c r="E1359" s="9">
        <f t="shared" si="87"/>
        <v>6</v>
      </c>
      <c r="F1359" s="1" t="s">
        <v>10</v>
      </c>
      <c r="G1359" s="1" t="s">
        <v>21</v>
      </c>
      <c r="H1359" s="1" t="s">
        <v>20</v>
      </c>
      <c r="I1359" s="1">
        <v>131003</v>
      </c>
    </row>
    <row r="1360" spans="1:9" x14ac:dyDescent="0.35">
      <c r="A1360" s="2">
        <v>43203</v>
      </c>
      <c r="B1360" s="8">
        <f t="shared" si="84"/>
        <v>4</v>
      </c>
      <c r="C1360" s="8">
        <f t="shared" si="86"/>
        <v>2</v>
      </c>
      <c r="D1360" s="8">
        <f t="shared" si="85"/>
        <v>13</v>
      </c>
      <c r="E1360" s="9">
        <f t="shared" si="87"/>
        <v>6</v>
      </c>
      <c r="F1360" s="1" t="s">
        <v>9</v>
      </c>
      <c r="G1360" s="1" t="s">
        <v>21</v>
      </c>
      <c r="H1360" s="1" t="s">
        <v>20</v>
      </c>
      <c r="I1360" s="1">
        <v>92878</v>
      </c>
    </row>
    <row r="1361" spans="1:9" x14ac:dyDescent="0.35">
      <c r="A1361" s="2">
        <v>43203</v>
      </c>
      <c r="B1361" s="8">
        <f t="shared" si="84"/>
        <v>4</v>
      </c>
      <c r="C1361" s="8">
        <f t="shared" si="86"/>
        <v>2</v>
      </c>
      <c r="D1361" s="8">
        <f t="shared" si="85"/>
        <v>13</v>
      </c>
      <c r="E1361" s="9">
        <f t="shared" si="87"/>
        <v>6</v>
      </c>
      <c r="F1361" s="1" t="s">
        <v>13</v>
      </c>
      <c r="G1361" s="1" t="s">
        <v>21</v>
      </c>
      <c r="H1361" s="1" t="s">
        <v>20</v>
      </c>
      <c r="I1361" s="1">
        <v>1329</v>
      </c>
    </row>
    <row r="1362" spans="1:9" x14ac:dyDescent="0.35">
      <c r="A1362" s="2">
        <v>43203</v>
      </c>
      <c r="B1362" s="8">
        <f t="shared" si="84"/>
        <v>4</v>
      </c>
      <c r="C1362" s="8">
        <f t="shared" si="86"/>
        <v>2</v>
      </c>
      <c r="D1362" s="8">
        <f t="shared" si="85"/>
        <v>13</v>
      </c>
      <c r="E1362" s="9">
        <f t="shared" si="87"/>
        <v>6</v>
      </c>
      <c r="F1362" s="1" t="s">
        <v>22</v>
      </c>
      <c r="G1362" s="1" t="s">
        <v>21</v>
      </c>
      <c r="H1362" s="1" t="s">
        <v>20</v>
      </c>
      <c r="I1362" s="1">
        <v>0</v>
      </c>
    </row>
    <row r="1363" spans="1:9" x14ac:dyDescent="0.35">
      <c r="A1363" s="2">
        <v>43204</v>
      </c>
      <c r="B1363" s="8">
        <f t="shared" si="84"/>
        <v>4</v>
      </c>
      <c r="C1363" s="8">
        <f t="shared" si="86"/>
        <v>2</v>
      </c>
      <c r="D1363" s="8">
        <f t="shared" si="85"/>
        <v>14</v>
      </c>
      <c r="E1363" s="9">
        <f t="shared" si="87"/>
        <v>7</v>
      </c>
      <c r="F1363" s="1" t="s">
        <v>5</v>
      </c>
      <c r="G1363" s="1" t="s">
        <v>6</v>
      </c>
      <c r="H1363" s="1" t="s">
        <v>7</v>
      </c>
      <c r="I1363" s="1">
        <v>844864</v>
      </c>
    </row>
    <row r="1364" spans="1:9" x14ac:dyDescent="0.35">
      <c r="A1364" s="2">
        <v>43204</v>
      </c>
      <c r="B1364" s="8">
        <f t="shared" si="84"/>
        <v>4</v>
      </c>
      <c r="C1364" s="8">
        <f t="shared" si="86"/>
        <v>2</v>
      </c>
      <c r="D1364" s="8">
        <f t="shared" si="85"/>
        <v>14</v>
      </c>
      <c r="E1364" s="9">
        <f t="shared" si="87"/>
        <v>7</v>
      </c>
      <c r="F1364" s="1" t="s">
        <v>8</v>
      </c>
      <c r="G1364" s="1" t="s">
        <v>6</v>
      </c>
      <c r="H1364" s="1" t="s">
        <v>7</v>
      </c>
      <c r="I1364" s="1">
        <v>809587</v>
      </c>
    </row>
    <row r="1365" spans="1:9" x14ac:dyDescent="0.35">
      <c r="A1365" s="2">
        <v>43204</v>
      </c>
      <c r="B1365" s="8">
        <f t="shared" si="84"/>
        <v>4</v>
      </c>
      <c r="C1365" s="8">
        <f t="shared" si="86"/>
        <v>2</v>
      </c>
      <c r="D1365" s="8">
        <f t="shared" si="85"/>
        <v>14</v>
      </c>
      <c r="E1365" s="9">
        <f t="shared" si="87"/>
        <v>7</v>
      </c>
      <c r="F1365" s="1" t="s">
        <v>9</v>
      </c>
      <c r="G1365" s="1" t="s">
        <v>6</v>
      </c>
      <c r="H1365" s="1" t="s">
        <v>7</v>
      </c>
      <c r="I1365" s="1">
        <v>516711</v>
      </c>
    </row>
    <row r="1366" spans="1:9" x14ac:dyDescent="0.35">
      <c r="A1366" s="2">
        <v>43204</v>
      </c>
      <c r="B1366" s="8">
        <f t="shared" si="84"/>
        <v>4</v>
      </c>
      <c r="C1366" s="8">
        <f t="shared" si="86"/>
        <v>2</v>
      </c>
      <c r="D1366" s="8">
        <f t="shared" si="85"/>
        <v>14</v>
      </c>
      <c r="E1366" s="9">
        <f t="shared" si="87"/>
        <v>7</v>
      </c>
      <c r="F1366" s="1" t="s">
        <v>10</v>
      </c>
      <c r="G1366" s="1" t="s">
        <v>6</v>
      </c>
      <c r="H1366" s="1" t="s">
        <v>7</v>
      </c>
      <c r="I1366" s="1">
        <v>328153</v>
      </c>
    </row>
    <row r="1367" spans="1:9" x14ac:dyDescent="0.35">
      <c r="A1367" s="2">
        <v>43204</v>
      </c>
      <c r="B1367" s="8">
        <f t="shared" si="84"/>
        <v>4</v>
      </c>
      <c r="C1367" s="8">
        <f t="shared" si="86"/>
        <v>2</v>
      </c>
      <c r="D1367" s="8">
        <f t="shared" si="85"/>
        <v>14</v>
      </c>
      <c r="E1367" s="9">
        <f t="shared" si="87"/>
        <v>7</v>
      </c>
      <c r="F1367" s="1" t="s">
        <v>11</v>
      </c>
      <c r="G1367" s="1" t="s">
        <v>6</v>
      </c>
      <c r="H1367" s="1" t="s">
        <v>7</v>
      </c>
      <c r="I1367" s="1">
        <v>32480</v>
      </c>
    </row>
    <row r="1368" spans="1:9" x14ac:dyDescent="0.35">
      <c r="A1368" s="2">
        <v>43204</v>
      </c>
      <c r="B1368" s="8">
        <f t="shared" si="84"/>
        <v>4</v>
      </c>
      <c r="C1368" s="8">
        <f t="shared" si="86"/>
        <v>2</v>
      </c>
      <c r="D1368" s="8">
        <f t="shared" si="85"/>
        <v>14</v>
      </c>
      <c r="E1368" s="9">
        <f t="shared" si="87"/>
        <v>7</v>
      </c>
      <c r="F1368" s="1" t="s">
        <v>12</v>
      </c>
      <c r="G1368" s="1" t="s">
        <v>6</v>
      </c>
      <c r="H1368" s="1" t="s">
        <v>7</v>
      </c>
      <c r="I1368" s="1">
        <v>7909</v>
      </c>
    </row>
    <row r="1369" spans="1:9" x14ac:dyDescent="0.35">
      <c r="A1369" s="2">
        <v>43204</v>
      </c>
      <c r="B1369" s="8">
        <f t="shared" si="84"/>
        <v>4</v>
      </c>
      <c r="C1369" s="8">
        <f t="shared" si="86"/>
        <v>2</v>
      </c>
      <c r="D1369" s="8">
        <f t="shared" si="85"/>
        <v>14</v>
      </c>
      <c r="E1369" s="9">
        <f t="shared" si="87"/>
        <v>7</v>
      </c>
      <c r="F1369" s="1" t="s">
        <v>13</v>
      </c>
      <c r="G1369" s="1" t="s">
        <v>6</v>
      </c>
      <c r="H1369" s="1" t="s">
        <v>7</v>
      </c>
      <c r="I1369" s="1">
        <v>2532</v>
      </c>
    </row>
    <row r="1370" spans="1:9" x14ac:dyDescent="0.35">
      <c r="A1370" s="2">
        <v>43204</v>
      </c>
      <c r="B1370" s="8">
        <f t="shared" si="84"/>
        <v>4</v>
      </c>
      <c r="C1370" s="8">
        <f t="shared" si="86"/>
        <v>2</v>
      </c>
      <c r="D1370" s="8">
        <f t="shared" si="85"/>
        <v>14</v>
      </c>
      <c r="E1370" s="9">
        <f t="shared" si="87"/>
        <v>7</v>
      </c>
      <c r="F1370" s="1" t="s">
        <v>5</v>
      </c>
      <c r="G1370" s="1" t="s">
        <v>16</v>
      </c>
      <c r="H1370" s="1" t="s">
        <v>7</v>
      </c>
      <c r="I1370" s="1">
        <v>420538</v>
      </c>
    </row>
    <row r="1371" spans="1:9" x14ac:dyDescent="0.35">
      <c r="A1371" s="2">
        <v>43204</v>
      </c>
      <c r="B1371" s="8">
        <f t="shared" si="84"/>
        <v>4</v>
      </c>
      <c r="C1371" s="8">
        <f t="shared" si="86"/>
        <v>2</v>
      </c>
      <c r="D1371" s="8">
        <f t="shared" si="85"/>
        <v>14</v>
      </c>
      <c r="E1371" s="9">
        <f t="shared" si="87"/>
        <v>7</v>
      </c>
      <c r="F1371" s="1" t="s">
        <v>8</v>
      </c>
      <c r="G1371" s="1" t="s">
        <v>16</v>
      </c>
      <c r="H1371" s="1" t="s">
        <v>7</v>
      </c>
      <c r="I1371" s="1">
        <v>416314</v>
      </c>
    </row>
    <row r="1372" spans="1:9" x14ac:dyDescent="0.35">
      <c r="A1372" s="2">
        <v>43204</v>
      </c>
      <c r="B1372" s="8">
        <f t="shared" si="84"/>
        <v>4</v>
      </c>
      <c r="C1372" s="8">
        <f t="shared" si="86"/>
        <v>2</v>
      </c>
      <c r="D1372" s="8">
        <f t="shared" si="85"/>
        <v>14</v>
      </c>
      <c r="E1372" s="9">
        <f t="shared" si="87"/>
        <v>7</v>
      </c>
      <c r="F1372" s="1" t="s">
        <v>9</v>
      </c>
      <c r="G1372" s="1" t="s">
        <v>16</v>
      </c>
      <c r="H1372" s="1" t="s">
        <v>7</v>
      </c>
      <c r="I1372" s="1">
        <v>317399</v>
      </c>
    </row>
    <row r="1373" spans="1:9" x14ac:dyDescent="0.35">
      <c r="A1373" s="2">
        <v>43204</v>
      </c>
      <c r="B1373" s="8">
        <f t="shared" si="84"/>
        <v>4</v>
      </c>
      <c r="C1373" s="8">
        <f t="shared" si="86"/>
        <v>2</v>
      </c>
      <c r="D1373" s="8">
        <f t="shared" si="85"/>
        <v>14</v>
      </c>
      <c r="E1373" s="9">
        <f t="shared" si="87"/>
        <v>7</v>
      </c>
      <c r="F1373" s="1" t="s">
        <v>10</v>
      </c>
      <c r="G1373" s="1" t="s">
        <v>16</v>
      </c>
      <c r="H1373" s="1" t="s">
        <v>7</v>
      </c>
      <c r="I1373" s="1">
        <v>103140</v>
      </c>
    </row>
    <row r="1374" spans="1:9" x14ac:dyDescent="0.35">
      <c r="A1374" s="2">
        <v>43204</v>
      </c>
      <c r="B1374" s="8">
        <f t="shared" si="84"/>
        <v>4</v>
      </c>
      <c r="C1374" s="8">
        <f t="shared" si="86"/>
        <v>2</v>
      </c>
      <c r="D1374" s="8">
        <f t="shared" si="85"/>
        <v>14</v>
      </c>
      <c r="E1374" s="9">
        <f t="shared" si="87"/>
        <v>7</v>
      </c>
      <c r="F1374" s="1" t="s">
        <v>11</v>
      </c>
      <c r="G1374" s="1" t="s">
        <v>16</v>
      </c>
      <c r="H1374" s="1" t="s">
        <v>7</v>
      </c>
      <c r="I1374" s="1">
        <v>23067</v>
      </c>
    </row>
    <row r="1375" spans="1:9" x14ac:dyDescent="0.35">
      <c r="A1375" s="2">
        <v>43204</v>
      </c>
      <c r="B1375" s="8">
        <f t="shared" si="84"/>
        <v>4</v>
      </c>
      <c r="C1375" s="8">
        <f t="shared" si="86"/>
        <v>2</v>
      </c>
      <c r="D1375" s="8">
        <f t="shared" si="85"/>
        <v>14</v>
      </c>
      <c r="E1375" s="9">
        <f t="shared" si="87"/>
        <v>7</v>
      </c>
      <c r="F1375" s="1" t="s">
        <v>12</v>
      </c>
      <c r="G1375" s="1" t="s">
        <v>16</v>
      </c>
      <c r="H1375" s="1" t="s">
        <v>7</v>
      </c>
      <c r="I1375" s="1">
        <v>3080</v>
      </c>
    </row>
    <row r="1376" spans="1:9" x14ac:dyDescent="0.35">
      <c r="A1376" s="2">
        <v>43204</v>
      </c>
      <c r="B1376" s="8">
        <f t="shared" si="84"/>
        <v>4</v>
      </c>
      <c r="C1376" s="8">
        <f t="shared" si="86"/>
        <v>2</v>
      </c>
      <c r="D1376" s="8">
        <f t="shared" si="85"/>
        <v>14</v>
      </c>
      <c r="E1376" s="9">
        <f t="shared" si="87"/>
        <v>7</v>
      </c>
      <c r="F1376" s="1" t="s">
        <v>13</v>
      </c>
      <c r="G1376" s="1" t="s">
        <v>16</v>
      </c>
      <c r="H1376" s="1" t="s">
        <v>7</v>
      </c>
      <c r="I1376" s="1">
        <v>1623</v>
      </c>
    </row>
    <row r="1377" spans="1:9" x14ac:dyDescent="0.35">
      <c r="A1377" s="2">
        <v>43204</v>
      </c>
      <c r="B1377" s="8">
        <f t="shared" si="84"/>
        <v>4</v>
      </c>
      <c r="C1377" s="8">
        <f t="shared" si="86"/>
        <v>2</v>
      </c>
      <c r="D1377" s="8">
        <f t="shared" si="85"/>
        <v>14</v>
      </c>
      <c r="E1377" s="9">
        <f t="shared" si="87"/>
        <v>7</v>
      </c>
      <c r="F1377" s="1" t="s">
        <v>5</v>
      </c>
      <c r="G1377" s="1" t="s">
        <v>19</v>
      </c>
      <c r="H1377" s="1" t="s">
        <v>20</v>
      </c>
      <c r="I1377" s="1">
        <v>457370</v>
      </c>
    </row>
    <row r="1378" spans="1:9" x14ac:dyDescent="0.35">
      <c r="A1378" s="2">
        <v>43204</v>
      </c>
      <c r="B1378" s="8">
        <f t="shared" si="84"/>
        <v>4</v>
      </c>
      <c r="C1378" s="8">
        <f t="shared" si="86"/>
        <v>2</v>
      </c>
      <c r="D1378" s="8">
        <f t="shared" si="85"/>
        <v>14</v>
      </c>
      <c r="E1378" s="9">
        <f t="shared" si="87"/>
        <v>7</v>
      </c>
      <c r="F1378" s="1" t="s">
        <v>8</v>
      </c>
      <c r="G1378" s="1" t="s">
        <v>19</v>
      </c>
      <c r="H1378" s="1" t="s">
        <v>20</v>
      </c>
      <c r="I1378" s="1">
        <v>452219</v>
      </c>
    </row>
    <row r="1379" spans="1:9" x14ac:dyDescent="0.35">
      <c r="A1379" s="2">
        <v>43204</v>
      </c>
      <c r="B1379" s="8">
        <f t="shared" si="84"/>
        <v>4</v>
      </c>
      <c r="C1379" s="8">
        <f t="shared" si="86"/>
        <v>2</v>
      </c>
      <c r="D1379" s="8">
        <f t="shared" si="85"/>
        <v>14</v>
      </c>
      <c r="E1379" s="9">
        <f t="shared" si="87"/>
        <v>7</v>
      </c>
      <c r="F1379" s="1" t="s">
        <v>10</v>
      </c>
      <c r="G1379" s="1" t="s">
        <v>19</v>
      </c>
      <c r="H1379" s="1" t="s">
        <v>20</v>
      </c>
      <c r="I1379" s="1">
        <v>237345</v>
      </c>
    </row>
    <row r="1380" spans="1:9" x14ac:dyDescent="0.35">
      <c r="A1380" s="2">
        <v>43204</v>
      </c>
      <c r="B1380" s="8">
        <f t="shared" si="84"/>
        <v>4</v>
      </c>
      <c r="C1380" s="8">
        <f t="shared" si="86"/>
        <v>2</v>
      </c>
      <c r="D1380" s="8">
        <f t="shared" si="85"/>
        <v>14</v>
      </c>
      <c r="E1380" s="9">
        <f t="shared" si="87"/>
        <v>7</v>
      </c>
      <c r="F1380" s="1" t="s">
        <v>9</v>
      </c>
      <c r="G1380" s="1" t="s">
        <v>19</v>
      </c>
      <c r="H1380" s="1" t="s">
        <v>20</v>
      </c>
      <c r="I1380" s="1">
        <v>220026</v>
      </c>
    </row>
    <row r="1381" spans="1:9" x14ac:dyDescent="0.35">
      <c r="A1381" s="2">
        <v>43204</v>
      </c>
      <c r="B1381" s="8">
        <f t="shared" si="84"/>
        <v>4</v>
      </c>
      <c r="C1381" s="8">
        <f t="shared" si="86"/>
        <v>2</v>
      </c>
      <c r="D1381" s="8">
        <f t="shared" si="85"/>
        <v>14</v>
      </c>
      <c r="E1381" s="9">
        <f t="shared" si="87"/>
        <v>7</v>
      </c>
      <c r="F1381" s="1" t="s">
        <v>11</v>
      </c>
      <c r="G1381" s="1" t="s">
        <v>19</v>
      </c>
      <c r="H1381" s="1" t="s">
        <v>20</v>
      </c>
      <c r="I1381" s="1">
        <v>27856</v>
      </c>
    </row>
    <row r="1382" spans="1:9" x14ac:dyDescent="0.35">
      <c r="A1382" s="2">
        <v>43204</v>
      </c>
      <c r="B1382" s="8">
        <f t="shared" si="84"/>
        <v>4</v>
      </c>
      <c r="C1382" s="8">
        <f t="shared" si="86"/>
        <v>2</v>
      </c>
      <c r="D1382" s="8">
        <f t="shared" si="85"/>
        <v>14</v>
      </c>
      <c r="E1382" s="9">
        <f t="shared" si="87"/>
        <v>7</v>
      </c>
      <c r="F1382" s="1" t="s">
        <v>12</v>
      </c>
      <c r="G1382" s="1" t="s">
        <v>19</v>
      </c>
      <c r="H1382" s="1" t="s">
        <v>20</v>
      </c>
      <c r="I1382" s="1">
        <v>15024</v>
      </c>
    </row>
    <row r="1383" spans="1:9" x14ac:dyDescent="0.35">
      <c r="A1383" s="2">
        <v>43204</v>
      </c>
      <c r="B1383" s="8">
        <f t="shared" si="84"/>
        <v>4</v>
      </c>
      <c r="C1383" s="8">
        <f t="shared" si="86"/>
        <v>2</v>
      </c>
      <c r="D1383" s="8">
        <f t="shared" si="85"/>
        <v>14</v>
      </c>
      <c r="E1383" s="9">
        <f t="shared" si="87"/>
        <v>7</v>
      </c>
      <c r="F1383" s="1" t="s">
        <v>13</v>
      </c>
      <c r="G1383" s="1" t="s">
        <v>19</v>
      </c>
      <c r="H1383" s="1" t="s">
        <v>20</v>
      </c>
      <c r="I1383" s="1">
        <v>1346</v>
      </c>
    </row>
    <row r="1384" spans="1:9" x14ac:dyDescent="0.35">
      <c r="A1384" s="2">
        <v>43204</v>
      </c>
      <c r="B1384" s="8">
        <f t="shared" si="84"/>
        <v>4</v>
      </c>
      <c r="C1384" s="8">
        <f t="shared" si="86"/>
        <v>2</v>
      </c>
      <c r="D1384" s="8">
        <f t="shared" si="85"/>
        <v>14</v>
      </c>
      <c r="E1384" s="9">
        <f t="shared" si="87"/>
        <v>7</v>
      </c>
      <c r="F1384" s="1" t="s">
        <v>5</v>
      </c>
      <c r="G1384" s="1" t="s">
        <v>21</v>
      </c>
      <c r="H1384" s="1" t="s">
        <v>20</v>
      </c>
      <c r="I1384" s="1">
        <v>466359</v>
      </c>
    </row>
    <row r="1385" spans="1:9" x14ac:dyDescent="0.35">
      <c r="A1385" s="2">
        <v>43204</v>
      </c>
      <c r="B1385" s="8">
        <f t="shared" si="84"/>
        <v>4</v>
      </c>
      <c r="C1385" s="8">
        <f t="shared" si="86"/>
        <v>2</v>
      </c>
      <c r="D1385" s="8">
        <f t="shared" si="85"/>
        <v>14</v>
      </c>
      <c r="E1385" s="9">
        <f t="shared" si="87"/>
        <v>7</v>
      </c>
      <c r="F1385" s="1" t="s">
        <v>8</v>
      </c>
      <c r="G1385" s="1" t="s">
        <v>21</v>
      </c>
      <c r="H1385" s="1" t="s">
        <v>20</v>
      </c>
      <c r="I1385" s="1">
        <v>441853</v>
      </c>
    </row>
    <row r="1386" spans="1:9" x14ac:dyDescent="0.35">
      <c r="A1386" s="2">
        <v>43204</v>
      </c>
      <c r="B1386" s="8">
        <f t="shared" si="84"/>
        <v>4</v>
      </c>
      <c r="C1386" s="8">
        <f t="shared" si="86"/>
        <v>2</v>
      </c>
      <c r="D1386" s="8">
        <f t="shared" si="85"/>
        <v>14</v>
      </c>
      <c r="E1386" s="9">
        <f t="shared" si="87"/>
        <v>7</v>
      </c>
      <c r="F1386" s="1" t="s">
        <v>10</v>
      </c>
      <c r="G1386" s="1" t="s">
        <v>21</v>
      </c>
      <c r="H1386" s="1" t="s">
        <v>20</v>
      </c>
      <c r="I1386" s="1">
        <v>149348</v>
      </c>
    </row>
    <row r="1387" spans="1:9" x14ac:dyDescent="0.35">
      <c r="A1387" s="2">
        <v>43204</v>
      </c>
      <c r="B1387" s="8">
        <f t="shared" si="84"/>
        <v>4</v>
      </c>
      <c r="C1387" s="8">
        <f t="shared" si="86"/>
        <v>2</v>
      </c>
      <c r="D1387" s="8">
        <f t="shared" si="85"/>
        <v>14</v>
      </c>
      <c r="E1387" s="9">
        <f t="shared" si="87"/>
        <v>7</v>
      </c>
      <c r="F1387" s="1" t="s">
        <v>9</v>
      </c>
      <c r="G1387" s="1" t="s">
        <v>21</v>
      </c>
      <c r="H1387" s="1" t="s">
        <v>20</v>
      </c>
      <c r="I1387" s="1">
        <v>107943</v>
      </c>
    </row>
    <row r="1388" spans="1:9" x14ac:dyDescent="0.35">
      <c r="A1388" s="2">
        <v>43204</v>
      </c>
      <c r="B1388" s="8">
        <f t="shared" si="84"/>
        <v>4</v>
      </c>
      <c r="C1388" s="8">
        <f t="shared" si="86"/>
        <v>2</v>
      </c>
      <c r="D1388" s="8">
        <f t="shared" si="85"/>
        <v>14</v>
      </c>
      <c r="E1388" s="9">
        <f t="shared" si="87"/>
        <v>7</v>
      </c>
      <c r="F1388" s="1" t="s">
        <v>13</v>
      </c>
      <c r="G1388" s="1" t="s">
        <v>21</v>
      </c>
      <c r="H1388" s="1" t="s">
        <v>20</v>
      </c>
      <c r="I1388" s="1">
        <v>1376</v>
      </c>
    </row>
    <row r="1389" spans="1:9" x14ac:dyDescent="0.35">
      <c r="A1389" s="2">
        <v>43204</v>
      </c>
      <c r="B1389" s="8">
        <f t="shared" si="84"/>
        <v>4</v>
      </c>
      <c r="C1389" s="8">
        <f t="shared" si="86"/>
        <v>2</v>
      </c>
      <c r="D1389" s="8">
        <f t="shared" si="85"/>
        <v>14</v>
      </c>
      <c r="E1389" s="9">
        <f t="shared" si="87"/>
        <v>7</v>
      </c>
      <c r="F1389" s="1" t="s">
        <v>22</v>
      </c>
      <c r="G1389" s="1" t="s">
        <v>21</v>
      </c>
      <c r="H1389" s="1" t="s">
        <v>20</v>
      </c>
      <c r="I1389" s="1">
        <v>0</v>
      </c>
    </row>
    <row r="1390" spans="1:9" x14ac:dyDescent="0.35">
      <c r="A1390" s="2">
        <v>43205</v>
      </c>
      <c r="B1390" s="8">
        <f t="shared" si="84"/>
        <v>4</v>
      </c>
      <c r="C1390" s="8">
        <f t="shared" si="86"/>
        <v>3</v>
      </c>
      <c r="D1390" s="8">
        <f t="shared" si="85"/>
        <v>15</v>
      </c>
      <c r="E1390" s="9">
        <f t="shared" si="87"/>
        <v>1</v>
      </c>
      <c r="F1390" s="1" t="s">
        <v>5</v>
      </c>
      <c r="G1390" s="1" t="s">
        <v>6</v>
      </c>
      <c r="H1390" s="1" t="s">
        <v>7</v>
      </c>
      <c r="I1390" s="1">
        <v>835646</v>
      </c>
    </row>
    <row r="1391" spans="1:9" x14ac:dyDescent="0.35">
      <c r="A1391" s="2">
        <v>43205</v>
      </c>
      <c r="B1391" s="8">
        <f t="shared" si="84"/>
        <v>4</v>
      </c>
      <c r="C1391" s="8">
        <f t="shared" si="86"/>
        <v>3</v>
      </c>
      <c r="D1391" s="8">
        <f t="shared" si="85"/>
        <v>15</v>
      </c>
      <c r="E1391" s="9">
        <f t="shared" si="87"/>
        <v>1</v>
      </c>
      <c r="F1391" s="1" t="s">
        <v>8</v>
      </c>
      <c r="G1391" s="1" t="s">
        <v>6</v>
      </c>
      <c r="H1391" s="1" t="s">
        <v>7</v>
      </c>
      <c r="I1391" s="1">
        <v>827256</v>
      </c>
    </row>
    <row r="1392" spans="1:9" x14ac:dyDescent="0.35">
      <c r="A1392" s="2">
        <v>43205</v>
      </c>
      <c r="B1392" s="8">
        <f t="shared" si="84"/>
        <v>4</v>
      </c>
      <c r="C1392" s="8">
        <f t="shared" si="86"/>
        <v>3</v>
      </c>
      <c r="D1392" s="8">
        <f t="shared" si="85"/>
        <v>15</v>
      </c>
      <c r="E1392" s="9">
        <f t="shared" si="87"/>
        <v>1</v>
      </c>
      <c r="F1392" s="1" t="s">
        <v>9</v>
      </c>
      <c r="G1392" s="1" t="s">
        <v>6</v>
      </c>
      <c r="H1392" s="1" t="s">
        <v>7</v>
      </c>
      <c r="I1392" s="1">
        <v>536041</v>
      </c>
    </row>
    <row r="1393" spans="1:9" x14ac:dyDescent="0.35">
      <c r="A1393" s="2">
        <v>43205</v>
      </c>
      <c r="B1393" s="8">
        <f t="shared" si="84"/>
        <v>4</v>
      </c>
      <c r="C1393" s="8">
        <f t="shared" si="86"/>
        <v>3</v>
      </c>
      <c r="D1393" s="8">
        <f t="shared" si="85"/>
        <v>15</v>
      </c>
      <c r="E1393" s="9">
        <f t="shared" si="87"/>
        <v>1</v>
      </c>
      <c r="F1393" s="1" t="s">
        <v>10</v>
      </c>
      <c r="G1393" s="1" t="s">
        <v>6</v>
      </c>
      <c r="H1393" s="1" t="s">
        <v>7</v>
      </c>
      <c r="I1393" s="1">
        <v>299605</v>
      </c>
    </row>
    <row r="1394" spans="1:9" x14ac:dyDescent="0.35">
      <c r="A1394" s="2">
        <v>43205</v>
      </c>
      <c r="B1394" s="8">
        <f t="shared" si="84"/>
        <v>4</v>
      </c>
      <c r="C1394" s="8">
        <f t="shared" si="86"/>
        <v>3</v>
      </c>
      <c r="D1394" s="8">
        <f t="shared" si="85"/>
        <v>15</v>
      </c>
      <c r="E1394" s="9">
        <f t="shared" si="87"/>
        <v>1</v>
      </c>
      <c r="F1394" s="1" t="s">
        <v>11</v>
      </c>
      <c r="G1394" s="1" t="s">
        <v>6</v>
      </c>
      <c r="H1394" s="1" t="s">
        <v>7</v>
      </c>
      <c r="I1394" s="1">
        <v>34052</v>
      </c>
    </row>
    <row r="1395" spans="1:9" x14ac:dyDescent="0.35">
      <c r="A1395" s="2">
        <v>43205</v>
      </c>
      <c r="B1395" s="8">
        <f t="shared" si="84"/>
        <v>4</v>
      </c>
      <c r="C1395" s="8">
        <f t="shared" si="86"/>
        <v>3</v>
      </c>
      <c r="D1395" s="8">
        <f t="shared" si="85"/>
        <v>15</v>
      </c>
      <c r="E1395" s="9">
        <f t="shared" si="87"/>
        <v>1</v>
      </c>
      <c r="F1395" s="1" t="s">
        <v>12</v>
      </c>
      <c r="G1395" s="1" t="s">
        <v>6</v>
      </c>
      <c r="H1395" s="1" t="s">
        <v>7</v>
      </c>
      <c r="I1395" s="1">
        <v>7178</v>
      </c>
    </row>
    <row r="1396" spans="1:9" x14ac:dyDescent="0.35">
      <c r="A1396" s="2">
        <v>43205</v>
      </c>
      <c r="B1396" s="8">
        <f t="shared" si="84"/>
        <v>4</v>
      </c>
      <c r="C1396" s="8">
        <f t="shared" si="86"/>
        <v>3</v>
      </c>
      <c r="D1396" s="8">
        <f t="shared" si="85"/>
        <v>15</v>
      </c>
      <c r="E1396" s="9">
        <f t="shared" si="87"/>
        <v>1</v>
      </c>
      <c r="F1396" s="1" t="s">
        <v>13</v>
      </c>
      <c r="G1396" s="1" t="s">
        <v>6</v>
      </c>
      <c r="H1396" s="1" t="s">
        <v>7</v>
      </c>
      <c r="I1396" s="1">
        <v>2356</v>
      </c>
    </row>
    <row r="1397" spans="1:9" x14ac:dyDescent="0.35">
      <c r="A1397" s="2">
        <v>43205</v>
      </c>
      <c r="B1397" s="8">
        <f t="shared" si="84"/>
        <v>4</v>
      </c>
      <c r="C1397" s="8">
        <f t="shared" si="86"/>
        <v>3</v>
      </c>
      <c r="D1397" s="8">
        <f t="shared" si="85"/>
        <v>15</v>
      </c>
      <c r="E1397" s="9">
        <f t="shared" si="87"/>
        <v>1</v>
      </c>
      <c r="F1397" s="1" t="s">
        <v>5</v>
      </c>
      <c r="G1397" s="1" t="s">
        <v>16</v>
      </c>
      <c r="H1397" s="1" t="s">
        <v>7</v>
      </c>
      <c r="I1397" s="1">
        <v>485537</v>
      </c>
    </row>
    <row r="1398" spans="1:9" x14ac:dyDescent="0.35">
      <c r="A1398" s="2">
        <v>43205</v>
      </c>
      <c r="B1398" s="8">
        <f t="shared" si="84"/>
        <v>4</v>
      </c>
      <c r="C1398" s="8">
        <f t="shared" si="86"/>
        <v>3</v>
      </c>
      <c r="D1398" s="8">
        <f t="shared" si="85"/>
        <v>15</v>
      </c>
      <c r="E1398" s="9">
        <f t="shared" si="87"/>
        <v>1</v>
      </c>
      <c r="F1398" s="1" t="s">
        <v>8</v>
      </c>
      <c r="G1398" s="1" t="s">
        <v>16</v>
      </c>
      <c r="H1398" s="1" t="s">
        <v>7</v>
      </c>
      <c r="I1398" s="1">
        <v>469754</v>
      </c>
    </row>
    <row r="1399" spans="1:9" x14ac:dyDescent="0.35">
      <c r="A1399" s="2">
        <v>43205</v>
      </c>
      <c r="B1399" s="8">
        <f t="shared" si="84"/>
        <v>4</v>
      </c>
      <c r="C1399" s="8">
        <f t="shared" si="86"/>
        <v>3</v>
      </c>
      <c r="D1399" s="8">
        <f t="shared" si="85"/>
        <v>15</v>
      </c>
      <c r="E1399" s="9">
        <f t="shared" si="87"/>
        <v>1</v>
      </c>
      <c r="F1399" s="1" t="s">
        <v>9</v>
      </c>
      <c r="G1399" s="1" t="s">
        <v>16</v>
      </c>
      <c r="H1399" s="1" t="s">
        <v>7</v>
      </c>
      <c r="I1399" s="1">
        <v>384214</v>
      </c>
    </row>
    <row r="1400" spans="1:9" x14ac:dyDescent="0.35">
      <c r="A1400" s="2">
        <v>43205</v>
      </c>
      <c r="B1400" s="8">
        <f t="shared" si="84"/>
        <v>4</v>
      </c>
      <c r="C1400" s="8">
        <f t="shared" si="86"/>
        <v>3</v>
      </c>
      <c r="D1400" s="8">
        <f t="shared" si="85"/>
        <v>15</v>
      </c>
      <c r="E1400" s="9">
        <f t="shared" si="87"/>
        <v>1</v>
      </c>
      <c r="F1400" s="1" t="s">
        <v>10</v>
      </c>
      <c r="G1400" s="1" t="s">
        <v>16</v>
      </c>
      <c r="H1400" s="1" t="s">
        <v>7</v>
      </c>
      <c r="I1400" s="1">
        <v>101323</v>
      </c>
    </row>
    <row r="1401" spans="1:9" x14ac:dyDescent="0.35">
      <c r="A1401" s="2">
        <v>43205</v>
      </c>
      <c r="B1401" s="8">
        <f t="shared" si="84"/>
        <v>4</v>
      </c>
      <c r="C1401" s="8">
        <f t="shared" si="86"/>
        <v>3</v>
      </c>
      <c r="D1401" s="8">
        <f t="shared" si="85"/>
        <v>15</v>
      </c>
      <c r="E1401" s="9">
        <f t="shared" si="87"/>
        <v>1</v>
      </c>
      <c r="F1401" s="1" t="s">
        <v>11</v>
      </c>
      <c r="G1401" s="1" t="s">
        <v>16</v>
      </c>
      <c r="H1401" s="1" t="s">
        <v>7</v>
      </c>
      <c r="I1401" s="1">
        <v>27597</v>
      </c>
    </row>
    <row r="1402" spans="1:9" x14ac:dyDescent="0.35">
      <c r="A1402" s="2">
        <v>43205</v>
      </c>
      <c r="B1402" s="8">
        <f t="shared" si="84"/>
        <v>4</v>
      </c>
      <c r="C1402" s="8">
        <f t="shared" si="86"/>
        <v>3</v>
      </c>
      <c r="D1402" s="8">
        <f t="shared" si="85"/>
        <v>15</v>
      </c>
      <c r="E1402" s="9">
        <f t="shared" si="87"/>
        <v>1</v>
      </c>
      <c r="F1402" s="1" t="s">
        <v>12</v>
      </c>
      <c r="G1402" s="1" t="s">
        <v>16</v>
      </c>
      <c r="H1402" s="1" t="s">
        <v>7</v>
      </c>
      <c r="I1402" s="1">
        <v>3131</v>
      </c>
    </row>
    <row r="1403" spans="1:9" x14ac:dyDescent="0.35">
      <c r="A1403" s="2">
        <v>43205</v>
      </c>
      <c r="B1403" s="8">
        <f t="shared" si="84"/>
        <v>4</v>
      </c>
      <c r="C1403" s="8">
        <f t="shared" si="86"/>
        <v>3</v>
      </c>
      <c r="D1403" s="8">
        <f t="shared" si="85"/>
        <v>15</v>
      </c>
      <c r="E1403" s="9">
        <f t="shared" si="87"/>
        <v>1</v>
      </c>
      <c r="F1403" s="1" t="s">
        <v>13</v>
      </c>
      <c r="G1403" s="1" t="s">
        <v>16</v>
      </c>
      <c r="H1403" s="1" t="s">
        <v>7</v>
      </c>
      <c r="I1403" s="1">
        <v>1672</v>
      </c>
    </row>
    <row r="1404" spans="1:9" x14ac:dyDescent="0.35">
      <c r="A1404" s="2">
        <v>43205</v>
      </c>
      <c r="B1404" s="8">
        <f t="shared" si="84"/>
        <v>4</v>
      </c>
      <c r="C1404" s="8">
        <f t="shared" si="86"/>
        <v>3</v>
      </c>
      <c r="D1404" s="8">
        <f t="shared" si="85"/>
        <v>15</v>
      </c>
      <c r="E1404" s="9">
        <f t="shared" si="87"/>
        <v>1</v>
      </c>
      <c r="F1404" s="1" t="s">
        <v>8</v>
      </c>
      <c r="G1404" s="1" t="s">
        <v>19</v>
      </c>
      <c r="H1404" s="1" t="s">
        <v>20</v>
      </c>
      <c r="I1404" s="1">
        <v>500797</v>
      </c>
    </row>
    <row r="1405" spans="1:9" x14ac:dyDescent="0.35">
      <c r="A1405" s="2">
        <v>43205</v>
      </c>
      <c r="B1405" s="8">
        <f t="shared" si="84"/>
        <v>4</v>
      </c>
      <c r="C1405" s="8">
        <f t="shared" si="86"/>
        <v>3</v>
      </c>
      <c r="D1405" s="8">
        <f t="shared" si="85"/>
        <v>15</v>
      </c>
      <c r="E1405" s="9">
        <f t="shared" si="87"/>
        <v>1</v>
      </c>
      <c r="F1405" s="1" t="s">
        <v>5</v>
      </c>
      <c r="G1405" s="1" t="s">
        <v>19</v>
      </c>
      <c r="H1405" s="1" t="s">
        <v>20</v>
      </c>
      <c r="I1405" s="1">
        <v>500797</v>
      </c>
    </row>
    <row r="1406" spans="1:9" x14ac:dyDescent="0.35">
      <c r="A1406" s="2">
        <v>43205</v>
      </c>
      <c r="B1406" s="8">
        <f t="shared" si="84"/>
        <v>4</v>
      </c>
      <c r="C1406" s="8">
        <f t="shared" si="86"/>
        <v>3</v>
      </c>
      <c r="D1406" s="8">
        <f t="shared" si="85"/>
        <v>15</v>
      </c>
      <c r="E1406" s="9">
        <f t="shared" si="87"/>
        <v>1</v>
      </c>
      <c r="F1406" s="1" t="s">
        <v>10</v>
      </c>
      <c r="G1406" s="1" t="s">
        <v>19</v>
      </c>
      <c r="H1406" s="1" t="s">
        <v>20</v>
      </c>
      <c r="I1406" s="1">
        <v>281107</v>
      </c>
    </row>
    <row r="1407" spans="1:9" x14ac:dyDescent="0.35">
      <c r="A1407" s="2">
        <v>43205</v>
      </c>
      <c r="B1407" s="8">
        <f t="shared" si="84"/>
        <v>4</v>
      </c>
      <c r="C1407" s="8">
        <f t="shared" si="86"/>
        <v>3</v>
      </c>
      <c r="D1407" s="8">
        <f t="shared" si="85"/>
        <v>15</v>
      </c>
      <c r="E1407" s="9">
        <f t="shared" si="87"/>
        <v>1</v>
      </c>
      <c r="F1407" s="1" t="s">
        <v>9</v>
      </c>
      <c r="G1407" s="1" t="s">
        <v>19</v>
      </c>
      <c r="H1407" s="1" t="s">
        <v>20</v>
      </c>
      <c r="I1407" s="1">
        <v>219690</v>
      </c>
    </row>
    <row r="1408" spans="1:9" x14ac:dyDescent="0.35">
      <c r="A1408" s="2">
        <v>43205</v>
      </c>
      <c r="B1408" s="8">
        <f t="shared" si="84"/>
        <v>4</v>
      </c>
      <c r="C1408" s="8">
        <f t="shared" si="86"/>
        <v>3</v>
      </c>
      <c r="D1408" s="8">
        <f t="shared" si="85"/>
        <v>15</v>
      </c>
      <c r="E1408" s="9">
        <f t="shared" si="87"/>
        <v>1</v>
      </c>
      <c r="F1408" s="1" t="s">
        <v>11</v>
      </c>
      <c r="G1408" s="1" t="s">
        <v>19</v>
      </c>
      <c r="H1408" s="1" t="s">
        <v>20</v>
      </c>
      <c r="I1408" s="1">
        <v>25682</v>
      </c>
    </row>
    <row r="1409" spans="1:9" x14ac:dyDescent="0.35">
      <c r="A1409" s="2">
        <v>43205</v>
      </c>
      <c r="B1409" s="8">
        <f t="shared" si="84"/>
        <v>4</v>
      </c>
      <c r="C1409" s="8">
        <f t="shared" si="86"/>
        <v>3</v>
      </c>
      <c r="D1409" s="8">
        <f t="shared" si="85"/>
        <v>15</v>
      </c>
      <c r="E1409" s="9">
        <f t="shared" si="87"/>
        <v>1</v>
      </c>
      <c r="F1409" s="1" t="s">
        <v>12</v>
      </c>
      <c r="G1409" s="1" t="s">
        <v>19</v>
      </c>
      <c r="H1409" s="1" t="s">
        <v>20</v>
      </c>
      <c r="I1409" s="1">
        <v>17780</v>
      </c>
    </row>
    <row r="1410" spans="1:9" x14ac:dyDescent="0.35">
      <c r="A1410" s="2">
        <v>43205</v>
      </c>
      <c r="B1410" s="8">
        <f t="shared" ref="B1410:B1473" si="88">MONTH(A1410)</f>
        <v>4</v>
      </c>
      <c r="C1410" s="8">
        <f t="shared" si="86"/>
        <v>3</v>
      </c>
      <c r="D1410" s="8">
        <f t="shared" ref="D1410:D1473" si="89">DAY(A1410)</f>
        <v>15</v>
      </c>
      <c r="E1410" s="9">
        <f t="shared" si="87"/>
        <v>1</v>
      </c>
      <c r="F1410" s="1" t="s">
        <v>13</v>
      </c>
      <c r="G1410" s="1" t="s">
        <v>19</v>
      </c>
      <c r="H1410" s="1" t="s">
        <v>20</v>
      </c>
      <c r="I1410" s="1">
        <v>1286</v>
      </c>
    </row>
    <row r="1411" spans="1:9" x14ac:dyDescent="0.35">
      <c r="A1411" s="2">
        <v>43205</v>
      </c>
      <c r="B1411" s="8">
        <f t="shared" si="88"/>
        <v>4</v>
      </c>
      <c r="C1411" s="8">
        <f t="shared" ref="C1411:C1474" si="90">IF(D1411&lt;=7,1,IF(D1411&lt;=14,2,IF(D1411&lt;=21,3,IF(D1411&lt;=31,4,0))))</f>
        <v>3</v>
      </c>
      <c r="D1411" s="8">
        <f t="shared" si="89"/>
        <v>15</v>
      </c>
      <c r="E1411" s="9">
        <f t="shared" ref="E1411:E1474" si="91">WEEKDAY(A1411)</f>
        <v>1</v>
      </c>
      <c r="F1411" s="1" t="s">
        <v>5</v>
      </c>
      <c r="G1411" s="1" t="s">
        <v>21</v>
      </c>
      <c r="H1411" s="1" t="s">
        <v>20</v>
      </c>
      <c r="I1411" s="1">
        <v>481614</v>
      </c>
    </row>
    <row r="1412" spans="1:9" x14ac:dyDescent="0.35">
      <c r="A1412" s="2">
        <v>43205</v>
      </c>
      <c r="B1412" s="8">
        <f t="shared" si="88"/>
        <v>4</v>
      </c>
      <c r="C1412" s="8">
        <f t="shared" si="90"/>
        <v>3</v>
      </c>
      <c r="D1412" s="8">
        <f t="shared" si="89"/>
        <v>15</v>
      </c>
      <c r="E1412" s="9">
        <f t="shared" si="91"/>
        <v>1</v>
      </c>
      <c r="F1412" s="1" t="s">
        <v>8</v>
      </c>
      <c r="G1412" s="1" t="s">
        <v>21</v>
      </c>
      <c r="H1412" s="1" t="s">
        <v>20</v>
      </c>
      <c r="I1412" s="1">
        <v>452471</v>
      </c>
    </row>
    <row r="1413" spans="1:9" x14ac:dyDescent="0.35">
      <c r="A1413" s="2">
        <v>43205</v>
      </c>
      <c r="B1413" s="8">
        <f t="shared" si="88"/>
        <v>4</v>
      </c>
      <c r="C1413" s="8">
        <f t="shared" si="90"/>
        <v>3</v>
      </c>
      <c r="D1413" s="8">
        <f t="shared" si="89"/>
        <v>15</v>
      </c>
      <c r="E1413" s="9">
        <f t="shared" si="91"/>
        <v>1</v>
      </c>
      <c r="F1413" s="1" t="s">
        <v>10</v>
      </c>
      <c r="G1413" s="1" t="s">
        <v>21</v>
      </c>
      <c r="H1413" s="1" t="s">
        <v>20</v>
      </c>
      <c r="I1413" s="1">
        <v>177655</v>
      </c>
    </row>
    <row r="1414" spans="1:9" x14ac:dyDescent="0.35">
      <c r="A1414" s="2">
        <v>43205</v>
      </c>
      <c r="B1414" s="8">
        <f t="shared" si="88"/>
        <v>4</v>
      </c>
      <c r="C1414" s="8">
        <f t="shared" si="90"/>
        <v>3</v>
      </c>
      <c r="D1414" s="8">
        <f t="shared" si="89"/>
        <v>15</v>
      </c>
      <c r="E1414" s="9">
        <f t="shared" si="91"/>
        <v>1</v>
      </c>
      <c r="F1414" s="1" t="s">
        <v>9</v>
      </c>
      <c r="G1414" s="1" t="s">
        <v>21</v>
      </c>
      <c r="H1414" s="1" t="s">
        <v>20</v>
      </c>
      <c r="I1414" s="1">
        <v>100321</v>
      </c>
    </row>
    <row r="1415" spans="1:9" x14ac:dyDescent="0.35">
      <c r="A1415" s="2">
        <v>43205</v>
      </c>
      <c r="B1415" s="8">
        <f t="shared" si="88"/>
        <v>4</v>
      </c>
      <c r="C1415" s="8">
        <f t="shared" si="90"/>
        <v>3</v>
      </c>
      <c r="D1415" s="8">
        <f t="shared" si="89"/>
        <v>15</v>
      </c>
      <c r="E1415" s="9">
        <f t="shared" si="91"/>
        <v>1</v>
      </c>
      <c r="F1415" s="1" t="s">
        <v>13</v>
      </c>
      <c r="G1415" s="1" t="s">
        <v>21</v>
      </c>
      <c r="H1415" s="1" t="s">
        <v>20</v>
      </c>
      <c r="I1415" s="1">
        <v>1357</v>
      </c>
    </row>
    <row r="1416" spans="1:9" x14ac:dyDescent="0.35">
      <c r="A1416" s="2">
        <v>43205</v>
      </c>
      <c r="B1416" s="8">
        <f t="shared" si="88"/>
        <v>4</v>
      </c>
      <c r="C1416" s="8">
        <f t="shared" si="90"/>
        <v>3</v>
      </c>
      <c r="D1416" s="8">
        <f t="shared" si="89"/>
        <v>15</v>
      </c>
      <c r="E1416" s="9">
        <f t="shared" si="91"/>
        <v>1</v>
      </c>
      <c r="F1416" s="1" t="s">
        <v>22</v>
      </c>
      <c r="G1416" s="1" t="s">
        <v>21</v>
      </c>
      <c r="H1416" s="1" t="s">
        <v>20</v>
      </c>
      <c r="I1416" s="1">
        <v>0</v>
      </c>
    </row>
    <row r="1417" spans="1:9" x14ac:dyDescent="0.35">
      <c r="A1417" s="2">
        <v>43206</v>
      </c>
      <c r="B1417" s="8">
        <f t="shared" si="88"/>
        <v>4</v>
      </c>
      <c r="C1417" s="8">
        <f t="shared" si="90"/>
        <v>3</v>
      </c>
      <c r="D1417" s="8">
        <f t="shared" si="89"/>
        <v>16</v>
      </c>
      <c r="E1417" s="9">
        <f t="shared" si="91"/>
        <v>2</v>
      </c>
      <c r="F1417" s="1" t="s">
        <v>5</v>
      </c>
      <c r="G1417" s="1" t="s">
        <v>6</v>
      </c>
      <c r="H1417" s="1" t="s">
        <v>7</v>
      </c>
      <c r="I1417" s="1">
        <v>748748</v>
      </c>
    </row>
    <row r="1418" spans="1:9" x14ac:dyDescent="0.35">
      <c r="A1418" s="2">
        <v>43206</v>
      </c>
      <c r="B1418" s="8">
        <f t="shared" si="88"/>
        <v>4</v>
      </c>
      <c r="C1418" s="8">
        <f t="shared" si="90"/>
        <v>3</v>
      </c>
      <c r="D1418" s="8">
        <f t="shared" si="89"/>
        <v>16</v>
      </c>
      <c r="E1418" s="9">
        <f t="shared" si="91"/>
        <v>2</v>
      </c>
      <c r="F1418" s="1" t="s">
        <v>8</v>
      </c>
      <c r="G1418" s="1" t="s">
        <v>6</v>
      </c>
      <c r="H1418" s="1" t="s">
        <v>7</v>
      </c>
      <c r="I1418" s="1">
        <v>735736</v>
      </c>
    </row>
    <row r="1419" spans="1:9" x14ac:dyDescent="0.35">
      <c r="A1419" s="2">
        <v>43206</v>
      </c>
      <c r="B1419" s="8">
        <f t="shared" si="88"/>
        <v>4</v>
      </c>
      <c r="C1419" s="8">
        <f t="shared" si="90"/>
        <v>3</v>
      </c>
      <c r="D1419" s="8">
        <f t="shared" si="89"/>
        <v>16</v>
      </c>
      <c r="E1419" s="9">
        <f t="shared" si="91"/>
        <v>2</v>
      </c>
      <c r="F1419" s="1" t="s">
        <v>9</v>
      </c>
      <c r="G1419" s="1" t="s">
        <v>6</v>
      </c>
      <c r="H1419" s="1" t="s">
        <v>7</v>
      </c>
      <c r="I1419" s="1">
        <v>552005</v>
      </c>
    </row>
    <row r="1420" spans="1:9" x14ac:dyDescent="0.35">
      <c r="A1420" s="2">
        <v>43206</v>
      </c>
      <c r="B1420" s="8">
        <f t="shared" si="88"/>
        <v>4</v>
      </c>
      <c r="C1420" s="8">
        <f t="shared" si="90"/>
        <v>3</v>
      </c>
      <c r="D1420" s="8">
        <f t="shared" si="89"/>
        <v>16</v>
      </c>
      <c r="E1420" s="9">
        <f t="shared" si="91"/>
        <v>2</v>
      </c>
      <c r="F1420" s="1" t="s">
        <v>10</v>
      </c>
      <c r="G1420" s="1" t="s">
        <v>6</v>
      </c>
      <c r="H1420" s="1" t="s">
        <v>7</v>
      </c>
      <c r="I1420" s="1">
        <v>196744</v>
      </c>
    </row>
    <row r="1421" spans="1:9" x14ac:dyDescent="0.35">
      <c r="A1421" s="2">
        <v>43206</v>
      </c>
      <c r="B1421" s="8">
        <f t="shared" si="88"/>
        <v>4</v>
      </c>
      <c r="C1421" s="8">
        <f t="shared" si="90"/>
        <v>3</v>
      </c>
      <c r="D1421" s="8">
        <f t="shared" si="89"/>
        <v>16</v>
      </c>
      <c r="E1421" s="9">
        <f t="shared" si="91"/>
        <v>2</v>
      </c>
      <c r="F1421" s="1" t="s">
        <v>11</v>
      </c>
      <c r="G1421" s="1" t="s">
        <v>6</v>
      </c>
      <c r="H1421" s="1" t="s">
        <v>7</v>
      </c>
      <c r="I1421" s="1">
        <v>34955</v>
      </c>
    </row>
    <row r="1422" spans="1:9" x14ac:dyDescent="0.35">
      <c r="A1422" s="2">
        <v>43206</v>
      </c>
      <c r="B1422" s="8">
        <f t="shared" si="88"/>
        <v>4</v>
      </c>
      <c r="C1422" s="8">
        <f t="shared" si="90"/>
        <v>3</v>
      </c>
      <c r="D1422" s="8">
        <f t="shared" si="89"/>
        <v>16</v>
      </c>
      <c r="E1422" s="9">
        <f t="shared" si="91"/>
        <v>2</v>
      </c>
      <c r="F1422" s="1" t="s">
        <v>12</v>
      </c>
      <c r="G1422" s="1" t="s">
        <v>6</v>
      </c>
      <c r="H1422" s="1" t="s">
        <v>7</v>
      </c>
      <c r="I1422" s="1">
        <v>4685</v>
      </c>
    </row>
    <row r="1423" spans="1:9" x14ac:dyDescent="0.35">
      <c r="A1423" s="2">
        <v>43206</v>
      </c>
      <c r="B1423" s="8">
        <f t="shared" si="88"/>
        <v>4</v>
      </c>
      <c r="C1423" s="8">
        <f t="shared" si="90"/>
        <v>3</v>
      </c>
      <c r="D1423" s="8">
        <f t="shared" si="89"/>
        <v>16</v>
      </c>
      <c r="E1423" s="9">
        <f t="shared" si="91"/>
        <v>2</v>
      </c>
      <c r="F1423" s="1" t="s">
        <v>13</v>
      </c>
      <c r="G1423" s="1" t="s">
        <v>6</v>
      </c>
      <c r="H1423" s="1" t="s">
        <v>7</v>
      </c>
      <c r="I1423" s="1">
        <v>2232</v>
      </c>
    </row>
    <row r="1424" spans="1:9" x14ac:dyDescent="0.35">
      <c r="A1424" s="2">
        <v>43206</v>
      </c>
      <c r="B1424" s="8">
        <f t="shared" si="88"/>
        <v>4</v>
      </c>
      <c r="C1424" s="8">
        <f t="shared" si="90"/>
        <v>3</v>
      </c>
      <c r="D1424" s="8">
        <f t="shared" si="89"/>
        <v>16</v>
      </c>
      <c r="E1424" s="9">
        <f t="shared" si="91"/>
        <v>2</v>
      </c>
      <c r="F1424" s="1" t="s">
        <v>5</v>
      </c>
      <c r="G1424" s="1" t="s">
        <v>16</v>
      </c>
      <c r="H1424" s="1" t="s">
        <v>7</v>
      </c>
      <c r="I1424" s="1">
        <v>463864</v>
      </c>
    </row>
    <row r="1425" spans="1:9" x14ac:dyDescent="0.35">
      <c r="A1425" s="2">
        <v>43206</v>
      </c>
      <c r="B1425" s="8">
        <f t="shared" si="88"/>
        <v>4</v>
      </c>
      <c r="C1425" s="8">
        <f t="shared" si="90"/>
        <v>3</v>
      </c>
      <c r="D1425" s="8">
        <f t="shared" si="89"/>
        <v>16</v>
      </c>
      <c r="E1425" s="9">
        <f t="shared" si="91"/>
        <v>2</v>
      </c>
      <c r="F1425" s="1" t="s">
        <v>8</v>
      </c>
      <c r="G1425" s="1" t="s">
        <v>16</v>
      </c>
      <c r="H1425" s="1" t="s">
        <v>7</v>
      </c>
      <c r="I1425" s="1">
        <v>455803</v>
      </c>
    </row>
    <row r="1426" spans="1:9" x14ac:dyDescent="0.35">
      <c r="A1426" s="2">
        <v>43206</v>
      </c>
      <c r="B1426" s="8">
        <f t="shared" si="88"/>
        <v>4</v>
      </c>
      <c r="C1426" s="8">
        <f t="shared" si="90"/>
        <v>3</v>
      </c>
      <c r="D1426" s="8">
        <f t="shared" si="89"/>
        <v>16</v>
      </c>
      <c r="E1426" s="9">
        <f t="shared" si="91"/>
        <v>2</v>
      </c>
      <c r="F1426" s="1" t="s">
        <v>9</v>
      </c>
      <c r="G1426" s="1" t="s">
        <v>16</v>
      </c>
      <c r="H1426" s="1" t="s">
        <v>7</v>
      </c>
      <c r="I1426" s="1">
        <v>342629</v>
      </c>
    </row>
    <row r="1427" spans="1:9" x14ac:dyDescent="0.35">
      <c r="A1427" s="2">
        <v>43206</v>
      </c>
      <c r="B1427" s="8">
        <f t="shared" si="88"/>
        <v>4</v>
      </c>
      <c r="C1427" s="8">
        <f t="shared" si="90"/>
        <v>3</v>
      </c>
      <c r="D1427" s="8">
        <f t="shared" si="89"/>
        <v>16</v>
      </c>
      <c r="E1427" s="9">
        <f t="shared" si="91"/>
        <v>2</v>
      </c>
      <c r="F1427" s="1" t="s">
        <v>10</v>
      </c>
      <c r="G1427" s="1" t="s">
        <v>16</v>
      </c>
      <c r="H1427" s="1" t="s">
        <v>7</v>
      </c>
      <c r="I1427" s="1">
        <v>121236</v>
      </c>
    </row>
    <row r="1428" spans="1:9" x14ac:dyDescent="0.35">
      <c r="A1428" s="2">
        <v>43206</v>
      </c>
      <c r="B1428" s="8">
        <f t="shared" si="88"/>
        <v>4</v>
      </c>
      <c r="C1428" s="8">
        <f t="shared" si="90"/>
        <v>3</v>
      </c>
      <c r="D1428" s="8">
        <f t="shared" si="89"/>
        <v>16</v>
      </c>
      <c r="E1428" s="9">
        <f t="shared" si="91"/>
        <v>2</v>
      </c>
      <c r="F1428" s="1" t="s">
        <v>11</v>
      </c>
      <c r="G1428" s="1" t="s">
        <v>16</v>
      </c>
      <c r="H1428" s="1" t="s">
        <v>7</v>
      </c>
      <c r="I1428" s="1">
        <v>24075</v>
      </c>
    </row>
    <row r="1429" spans="1:9" x14ac:dyDescent="0.35">
      <c r="A1429" s="2">
        <v>43206</v>
      </c>
      <c r="B1429" s="8">
        <f t="shared" si="88"/>
        <v>4</v>
      </c>
      <c r="C1429" s="8">
        <f t="shared" si="90"/>
        <v>3</v>
      </c>
      <c r="D1429" s="8">
        <f t="shared" si="89"/>
        <v>16</v>
      </c>
      <c r="E1429" s="9">
        <f t="shared" si="91"/>
        <v>2</v>
      </c>
      <c r="F1429" s="1" t="s">
        <v>12</v>
      </c>
      <c r="G1429" s="1" t="s">
        <v>16</v>
      </c>
      <c r="H1429" s="1" t="s">
        <v>7</v>
      </c>
      <c r="I1429" s="1">
        <v>3637</v>
      </c>
    </row>
    <row r="1430" spans="1:9" x14ac:dyDescent="0.35">
      <c r="A1430" s="2">
        <v>43206</v>
      </c>
      <c r="B1430" s="8">
        <f t="shared" si="88"/>
        <v>4</v>
      </c>
      <c r="C1430" s="8">
        <f t="shared" si="90"/>
        <v>3</v>
      </c>
      <c r="D1430" s="8">
        <f t="shared" si="89"/>
        <v>16</v>
      </c>
      <c r="E1430" s="9">
        <f t="shared" si="91"/>
        <v>2</v>
      </c>
      <c r="F1430" s="1" t="s">
        <v>13</v>
      </c>
      <c r="G1430" s="1" t="s">
        <v>16</v>
      </c>
      <c r="H1430" s="1" t="s">
        <v>7</v>
      </c>
      <c r="I1430" s="1">
        <v>1532</v>
      </c>
    </row>
    <row r="1431" spans="1:9" x14ac:dyDescent="0.35">
      <c r="A1431" s="2">
        <v>43206</v>
      </c>
      <c r="B1431" s="8">
        <f t="shared" si="88"/>
        <v>4</v>
      </c>
      <c r="C1431" s="8">
        <f t="shared" si="90"/>
        <v>3</v>
      </c>
      <c r="D1431" s="8">
        <f t="shared" si="89"/>
        <v>16</v>
      </c>
      <c r="E1431" s="9">
        <f t="shared" si="91"/>
        <v>2</v>
      </c>
      <c r="F1431" s="1" t="s">
        <v>8</v>
      </c>
      <c r="G1431" s="1" t="s">
        <v>19</v>
      </c>
      <c r="H1431" s="1" t="s">
        <v>20</v>
      </c>
      <c r="I1431" s="1">
        <v>506557</v>
      </c>
    </row>
    <row r="1432" spans="1:9" x14ac:dyDescent="0.35">
      <c r="A1432" s="2">
        <v>43206</v>
      </c>
      <c r="B1432" s="8">
        <f t="shared" si="88"/>
        <v>4</v>
      </c>
      <c r="C1432" s="8">
        <f t="shared" si="90"/>
        <v>3</v>
      </c>
      <c r="D1432" s="8">
        <f t="shared" si="89"/>
        <v>16</v>
      </c>
      <c r="E1432" s="9">
        <f t="shared" si="91"/>
        <v>2</v>
      </c>
      <c r="F1432" s="1" t="s">
        <v>5</v>
      </c>
      <c r="G1432" s="1" t="s">
        <v>19</v>
      </c>
      <c r="H1432" s="1" t="s">
        <v>20</v>
      </c>
      <c r="I1432" s="1">
        <v>506557</v>
      </c>
    </row>
    <row r="1433" spans="1:9" x14ac:dyDescent="0.35">
      <c r="A1433" s="2">
        <v>43206</v>
      </c>
      <c r="B1433" s="8">
        <f t="shared" si="88"/>
        <v>4</v>
      </c>
      <c r="C1433" s="8">
        <f t="shared" si="90"/>
        <v>3</v>
      </c>
      <c r="D1433" s="8">
        <f t="shared" si="89"/>
        <v>16</v>
      </c>
      <c r="E1433" s="9">
        <f t="shared" si="91"/>
        <v>2</v>
      </c>
      <c r="F1433" s="1" t="s">
        <v>10</v>
      </c>
      <c r="G1433" s="1" t="s">
        <v>19</v>
      </c>
      <c r="H1433" s="1" t="s">
        <v>20</v>
      </c>
      <c r="I1433" s="1">
        <v>279226</v>
      </c>
    </row>
    <row r="1434" spans="1:9" x14ac:dyDescent="0.35">
      <c r="A1434" s="2">
        <v>43206</v>
      </c>
      <c r="B1434" s="8">
        <f t="shared" si="88"/>
        <v>4</v>
      </c>
      <c r="C1434" s="8">
        <f t="shared" si="90"/>
        <v>3</v>
      </c>
      <c r="D1434" s="8">
        <f t="shared" si="89"/>
        <v>16</v>
      </c>
      <c r="E1434" s="9">
        <f t="shared" si="91"/>
        <v>2</v>
      </c>
      <c r="F1434" s="1" t="s">
        <v>9</v>
      </c>
      <c r="G1434" s="1" t="s">
        <v>19</v>
      </c>
      <c r="H1434" s="1" t="s">
        <v>20</v>
      </c>
      <c r="I1434" s="1">
        <v>227331</v>
      </c>
    </row>
    <row r="1435" spans="1:9" x14ac:dyDescent="0.35">
      <c r="A1435" s="2">
        <v>43206</v>
      </c>
      <c r="B1435" s="8">
        <f t="shared" si="88"/>
        <v>4</v>
      </c>
      <c r="C1435" s="8">
        <f t="shared" si="90"/>
        <v>3</v>
      </c>
      <c r="D1435" s="8">
        <f t="shared" si="89"/>
        <v>16</v>
      </c>
      <c r="E1435" s="9">
        <f t="shared" si="91"/>
        <v>2</v>
      </c>
      <c r="F1435" s="1" t="s">
        <v>11</v>
      </c>
      <c r="G1435" s="1" t="s">
        <v>19</v>
      </c>
      <c r="H1435" s="1" t="s">
        <v>20</v>
      </c>
      <c r="I1435" s="1">
        <v>27542</v>
      </c>
    </row>
    <row r="1436" spans="1:9" x14ac:dyDescent="0.35">
      <c r="A1436" s="2">
        <v>43206</v>
      </c>
      <c r="B1436" s="8">
        <f t="shared" si="88"/>
        <v>4</v>
      </c>
      <c r="C1436" s="8">
        <f t="shared" si="90"/>
        <v>3</v>
      </c>
      <c r="D1436" s="8">
        <f t="shared" si="89"/>
        <v>16</v>
      </c>
      <c r="E1436" s="9">
        <f t="shared" si="91"/>
        <v>2</v>
      </c>
      <c r="F1436" s="1" t="s">
        <v>12</v>
      </c>
      <c r="G1436" s="1" t="s">
        <v>19</v>
      </c>
      <c r="H1436" s="1" t="s">
        <v>20</v>
      </c>
      <c r="I1436" s="1">
        <v>17111</v>
      </c>
    </row>
    <row r="1437" spans="1:9" x14ac:dyDescent="0.35">
      <c r="A1437" s="2">
        <v>43206</v>
      </c>
      <c r="B1437" s="8">
        <f t="shared" si="88"/>
        <v>4</v>
      </c>
      <c r="C1437" s="8">
        <f t="shared" si="90"/>
        <v>3</v>
      </c>
      <c r="D1437" s="8">
        <f t="shared" si="89"/>
        <v>16</v>
      </c>
      <c r="E1437" s="9">
        <f t="shared" si="91"/>
        <v>2</v>
      </c>
      <c r="F1437" s="1" t="s">
        <v>13</v>
      </c>
      <c r="G1437" s="1" t="s">
        <v>19</v>
      </c>
      <c r="H1437" s="1" t="s">
        <v>20</v>
      </c>
      <c r="I1437" s="1">
        <v>1256</v>
      </c>
    </row>
    <row r="1438" spans="1:9" x14ac:dyDescent="0.35">
      <c r="A1438" s="2">
        <v>43206</v>
      </c>
      <c r="B1438" s="8">
        <f t="shared" si="88"/>
        <v>4</v>
      </c>
      <c r="C1438" s="8">
        <f t="shared" si="90"/>
        <v>3</v>
      </c>
      <c r="D1438" s="8">
        <f t="shared" si="89"/>
        <v>16</v>
      </c>
      <c r="E1438" s="9">
        <f t="shared" si="91"/>
        <v>2</v>
      </c>
      <c r="F1438" s="1" t="s">
        <v>5</v>
      </c>
      <c r="G1438" s="1" t="s">
        <v>21</v>
      </c>
      <c r="H1438" s="1" t="s">
        <v>20</v>
      </c>
      <c r="I1438" s="1">
        <v>466694</v>
      </c>
    </row>
    <row r="1439" spans="1:9" x14ac:dyDescent="0.35">
      <c r="A1439" s="2">
        <v>43206</v>
      </c>
      <c r="B1439" s="8">
        <f t="shared" si="88"/>
        <v>4</v>
      </c>
      <c r="C1439" s="8">
        <f t="shared" si="90"/>
        <v>3</v>
      </c>
      <c r="D1439" s="8">
        <f t="shared" si="89"/>
        <v>16</v>
      </c>
      <c r="E1439" s="9">
        <f t="shared" si="91"/>
        <v>2</v>
      </c>
      <c r="F1439" s="1" t="s">
        <v>8</v>
      </c>
      <c r="G1439" s="1" t="s">
        <v>21</v>
      </c>
      <c r="H1439" s="1" t="s">
        <v>20</v>
      </c>
      <c r="I1439" s="1">
        <v>438714</v>
      </c>
    </row>
    <row r="1440" spans="1:9" x14ac:dyDescent="0.35">
      <c r="A1440" s="2">
        <v>43206</v>
      </c>
      <c r="B1440" s="8">
        <f t="shared" si="88"/>
        <v>4</v>
      </c>
      <c r="C1440" s="8">
        <f t="shared" si="90"/>
        <v>3</v>
      </c>
      <c r="D1440" s="8">
        <f t="shared" si="89"/>
        <v>16</v>
      </c>
      <c r="E1440" s="9">
        <f t="shared" si="91"/>
        <v>2</v>
      </c>
      <c r="F1440" s="1" t="s">
        <v>10</v>
      </c>
      <c r="G1440" s="1" t="s">
        <v>21</v>
      </c>
      <c r="H1440" s="1" t="s">
        <v>20</v>
      </c>
      <c r="I1440" s="1">
        <v>172016</v>
      </c>
    </row>
    <row r="1441" spans="1:9" x14ac:dyDescent="0.35">
      <c r="A1441" s="2">
        <v>43206</v>
      </c>
      <c r="B1441" s="8">
        <f t="shared" si="88"/>
        <v>4</v>
      </c>
      <c r="C1441" s="8">
        <f t="shared" si="90"/>
        <v>3</v>
      </c>
      <c r="D1441" s="8">
        <f t="shared" si="89"/>
        <v>16</v>
      </c>
      <c r="E1441" s="9">
        <f t="shared" si="91"/>
        <v>2</v>
      </c>
      <c r="F1441" s="1" t="s">
        <v>9</v>
      </c>
      <c r="G1441" s="1" t="s">
        <v>21</v>
      </c>
      <c r="H1441" s="1" t="s">
        <v>20</v>
      </c>
      <c r="I1441" s="1">
        <v>80022</v>
      </c>
    </row>
    <row r="1442" spans="1:9" x14ac:dyDescent="0.35">
      <c r="A1442" s="2">
        <v>43206</v>
      </c>
      <c r="B1442" s="8">
        <f t="shared" si="88"/>
        <v>4</v>
      </c>
      <c r="C1442" s="8">
        <f t="shared" si="90"/>
        <v>3</v>
      </c>
      <c r="D1442" s="8">
        <f t="shared" si="89"/>
        <v>16</v>
      </c>
      <c r="E1442" s="9">
        <f t="shared" si="91"/>
        <v>2</v>
      </c>
      <c r="F1442" s="1" t="s">
        <v>13</v>
      </c>
      <c r="G1442" s="1" t="s">
        <v>21</v>
      </c>
      <c r="H1442" s="1" t="s">
        <v>20</v>
      </c>
      <c r="I1442" s="1">
        <v>1302</v>
      </c>
    </row>
    <row r="1443" spans="1:9" x14ac:dyDescent="0.35">
      <c r="A1443" s="2">
        <v>43206</v>
      </c>
      <c r="B1443" s="8">
        <f t="shared" si="88"/>
        <v>4</v>
      </c>
      <c r="C1443" s="8">
        <f t="shared" si="90"/>
        <v>3</v>
      </c>
      <c r="D1443" s="8">
        <f t="shared" si="89"/>
        <v>16</v>
      </c>
      <c r="E1443" s="9">
        <f t="shared" si="91"/>
        <v>2</v>
      </c>
      <c r="F1443" s="1" t="s">
        <v>22</v>
      </c>
      <c r="G1443" s="1" t="s">
        <v>21</v>
      </c>
      <c r="H1443" s="1" t="s">
        <v>20</v>
      </c>
      <c r="I1443" s="1">
        <v>0</v>
      </c>
    </row>
    <row r="1444" spans="1:9" x14ac:dyDescent="0.35">
      <c r="A1444" s="2">
        <v>43207</v>
      </c>
      <c r="B1444" s="8">
        <f t="shared" si="88"/>
        <v>4</v>
      </c>
      <c r="C1444" s="8">
        <f t="shared" si="90"/>
        <v>3</v>
      </c>
      <c r="D1444" s="8">
        <f t="shared" si="89"/>
        <v>17</v>
      </c>
      <c r="E1444" s="9">
        <f t="shared" si="91"/>
        <v>3</v>
      </c>
      <c r="F1444" s="1" t="s">
        <v>5</v>
      </c>
      <c r="G1444" s="1" t="s">
        <v>6</v>
      </c>
      <c r="H1444" s="1" t="s">
        <v>7</v>
      </c>
      <c r="I1444" s="1">
        <v>723419</v>
      </c>
    </row>
    <row r="1445" spans="1:9" x14ac:dyDescent="0.35">
      <c r="A1445" s="2">
        <v>43207</v>
      </c>
      <c r="B1445" s="8">
        <f t="shared" si="88"/>
        <v>4</v>
      </c>
      <c r="C1445" s="8">
        <f t="shared" si="90"/>
        <v>3</v>
      </c>
      <c r="D1445" s="8">
        <f t="shared" si="89"/>
        <v>17</v>
      </c>
      <c r="E1445" s="9">
        <f t="shared" si="91"/>
        <v>3</v>
      </c>
      <c r="F1445" s="1" t="s">
        <v>8</v>
      </c>
      <c r="G1445" s="1" t="s">
        <v>6</v>
      </c>
      <c r="H1445" s="1" t="s">
        <v>7</v>
      </c>
      <c r="I1445" s="1">
        <v>720246</v>
      </c>
    </row>
    <row r="1446" spans="1:9" x14ac:dyDescent="0.35">
      <c r="A1446" s="2">
        <v>43207</v>
      </c>
      <c r="B1446" s="8">
        <f t="shared" si="88"/>
        <v>4</v>
      </c>
      <c r="C1446" s="8">
        <f t="shared" si="90"/>
        <v>3</v>
      </c>
      <c r="D1446" s="8">
        <f t="shared" si="89"/>
        <v>17</v>
      </c>
      <c r="E1446" s="9">
        <f t="shared" si="91"/>
        <v>3</v>
      </c>
      <c r="F1446" s="1" t="s">
        <v>9</v>
      </c>
      <c r="G1446" s="1" t="s">
        <v>6</v>
      </c>
      <c r="H1446" s="1" t="s">
        <v>7</v>
      </c>
      <c r="I1446" s="1">
        <v>552368</v>
      </c>
    </row>
    <row r="1447" spans="1:9" x14ac:dyDescent="0.35">
      <c r="A1447" s="2">
        <v>43207</v>
      </c>
      <c r="B1447" s="8">
        <f t="shared" si="88"/>
        <v>4</v>
      </c>
      <c r="C1447" s="8">
        <f t="shared" si="90"/>
        <v>3</v>
      </c>
      <c r="D1447" s="8">
        <f t="shared" si="89"/>
        <v>17</v>
      </c>
      <c r="E1447" s="9">
        <f t="shared" si="91"/>
        <v>3</v>
      </c>
      <c r="F1447" s="1" t="s">
        <v>10</v>
      </c>
      <c r="G1447" s="1" t="s">
        <v>6</v>
      </c>
      <c r="H1447" s="1" t="s">
        <v>7</v>
      </c>
      <c r="I1447" s="1">
        <v>171051</v>
      </c>
    </row>
    <row r="1448" spans="1:9" x14ac:dyDescent="0.35">
      <c r="A1448" s="2">
        <v>43207</v>
      </c>
      <c r="B1448" s="8">
        <f t="shared" si="88"/>
        <v>4</v>
      </c>
      <c r="C1448" s="8">
        <f t="shared" si="90"/>
        <v>3</v>
      </c>
      <c r="D1448" s="8">
        <f t="shared" si="89"/>
        <v>17</v>
      </c>
      <c r="E1448" s="9">
        <f t="shared" si="91"/>
        <v>3</v>
      </c>
      <c r="F1448" s="1" t="s">
        <v>11</v>
      </c>
      <c r="G1448" s="1" t="s">
        <v>6</v>
      </c>
      <c r="H1448" s="1" t="s">
        <v>7</v>
      </c>
      <c r="I1448" s="1">
        <v>35426</v>
      </c>
    </row>
    <row r="1449" spans="1:9" x14ac:dyDescent="0.35">
      <c r="A1449" s="2">
        <v>43207</v>
      </c>
      <c r="B1449" s="8">
        <f t="shared" si="88"/>
        <v>4</v>
      </c>
      <c r="C1449" s="8">
        <f t="shared" si="90"/>
        <v>3</v>
      </c>
      <c r="D1449" s="8">
        <f t="shared" si="89"/>
        <v>17</v>
      </c>
      <c r="E1449" s="9">
        <f t="shared" si="91"/>
        <v>3</v>
      </c>
      <c r="F1449" s="1" t="s">
        <v>12</v>
      </c>
      <c r="G1449" s="1" t="s">
        <v>6</v>
      </c>
      <c r="H1449" s="1" t="s">
        <v>7</v>
      </c>
      <c r="I1449" s="1">
        <v>4231</v>
      </c>
    </row>
    <row r="1450" spans="1:9" x14ac:dyDescent="0.35">
      <c r="A1450" s="2">
        <v>43207</v>
      </c>
      <c r="B1450" s="8">
        <f t="shared" si="88"/>
        <v>4</v>
      </c>
      <c r="C1450" s="8">
        <f t="shared" si="90"/>
        <v>3</v>
      </c>
      <c r="D1450" s="8">
        <f t="shared" si="89"/>
        <v>17</v>
      </c>
      <c r="E1450" s="9">
        <f t="shared" si="91"/>
        <v>3</v>
      </c>
      <c r="F1450" s="1" t="s">
        <v>13</v>
      </c>
      <c r="G1450" s="1" t="s">
        <v>6</v>
      </c>
      <c r="H1450" s="1" t="s">
        <v>7</v>
      </c>
      <c r="I1450" s="1">
        <v>2334</v>
      </c>
    </row>
    <row r="1451" spans="1:9" x14ac:dyDescent="0.35">
      <c r="A1451" s="2">
        <v>43207</v>
      </c>
      <c r="B1451" s="8">
        <f t="shared" si="88"/>
        <v>4</v>
      </c>
      <c r="C1451" s="8">
        <f t="shared" si="90"/>
        <v>3</v>
      </c>
      <c r="D1451" s="8">
        <f t="shared" si="89"/>
        <v>17</v>
      </c>
      <c r="E1451" s="9">
        <f t="shared" si="91"/>
        <v>3</v>
      </c>
      <c r="F1451" s="1" t="s">
        <v>5</v>
      </c>
      <c r="G1451" s="1" t="s">
        <v>16</v>
      </c>
      <c r="H1451" s="1" t="s">
        <v>7</v>
      </c>
      <c r="I1451" s="1">
        <v>413610</v>
      </c>
    </row>
    <row r="1452" spans="1:9" x14ac:dyDescent="0.35">
      <c r="A1452" s="2">
        <v>43207</v>
      </c>
      <c r="B1452" s="8">
        <f t="shared" si="88"/>
        <v>4</v>
      </c>
      <c r="C1452" s="8">
        <f t="shared" si="90"/>
        <v>3</v>
      </c>
      <c r="D1452" s="8">
        <f t="shared" si="89"/>
        <v>17</v>
      </c>
      <c r="E1452" s="9">
        <f t="shared" si="91"/>
        <v>3</v>
      </c>
      <c r="F1452" s="1" t="s">
        <v>8</v>
      </c>
      <c r="G1452" s="1" t="s">
        <v>16</v>
      </c>
      <c r="H1452" s="1" t="s">
        <v>7</v>
      </c>
      <c r="I1452" s="1">
        <v>404792</v>
      </c>
    </row>
    <row r="1453" spans="1:9" x14ac:dyDescent="0.35">
      <c r="A1453" s="2">
        <v>43207</v>
      </c>
      <c r="B1453" s="8">
        <f t="shared" si="88"/>
        <v>4</v>
      </c>
      <c r="C1453" s="8">
        <f t="shared" si="90"/>
        <v>3</v>
      </c>
      <c r="D1453" s="8">
        <f t="shared" si="89"/>
        <v>17</v>
      </c>
      <c r="E1453" s="9">
        <f t="shared" si="91"/>
        <v>3</v>
      </c>
      <c r="F1453" s="1" t="s">
        <v>9</v>
      </c>
      <c r="G1453" s="1" t="s">
        <v>16</v>
      </c>
      <c r="H1453" s="1" t="s">
        <v>7</v>
      </c>
      <c r="I1453" s="1">
        <v>242877</v>
      </c>
    </row>
    <row r="1454" spans="1:9" x14ac:dyDescent="0.35">
      <c r="A1454" s="2">
        <v>43207</v>
      </c>
      <c r="B1454" s="8">
        <f t="shared" si="88"/>
        <v>4</v>
      </c>
      <c r="C1454" s="8">
        <f t="shared" si="90"/>
        <v>3</v>
      </c>
      <c r="D1454" s="8">
        <f t="shared" si="89"/>
        <v>17</v>
      </c>
      <c r="E1454" s="9">
        <f t="shared" si="91"/>
        <v>3</v>
      </c>
      <c r="F1454" s="1" t="s">
        <v>10</v>
      </c>
      <c r="G1454" s="1" t="s">
        <v>16</v>
      </c>
      <c r="H1454" s="1" t="s">
        <v>7</v>
      </c>
      <c r="I1454" s="1">
        <v>170734</v>
      </c>
    </row>
    <row r="1455" spans="1:9" x14ac:dyDescent="0.35">
      <c r="A1455" s="2">
        <v>43207</v>
      </c>
      <c r="B1455" s="8">
        <f t="shared" si="88"/>
        <v>4</v>
      </c>
      <c r="C1455" s="8">
        <f t="shared" si="90"/>
        <v>3</v>
      </c>
      <c r="D1455" s="8">
        <f t="shared" si="89"/>
        <v>17</v>
      </c>
      <c r="E1455" s="9">
        <f t="shared" si="91"/>
        <v>3</v>
      </c>
      <c r="F1455" s="1" t="s">
        <v>11</v>
      </c>
      <c r="G1455" s="1" t="s">
        <v>16</v>
      </c>
      <c r="H1455" s="1" t="s">
        <v>7</v>
      </c>
      <c r="I1455" s="1">
        <v>17123</v>
      </c>
    </row>
    <row r="1456" spans="1:9" x14ac:dyDescent="0.35">
      <c r="A1456" s="2">
        <v>43207</v>
      </c>
      <c r="B1456" s="8">
        <f t="shared" si="88"/>
        <v>4</v>
      </c>
      <c r="C1456" s="8">
        <f t="shared" si="90"/>
        <v>3</v>
      </c>
      <c r="D1456" s="8">
        <f t="shared" si="89"/>
        <v>17</v>
      </c>
      <c r="E1456" s="9">
        <f t="shared" si="91"/>
        <v>3</v>
      </c>
      <c r="F1456" s="1" t="s">
        <v>12</v>
      </c>
      <c r="G1456" s="1" t="s">
        <v>16</v>
      </c>
      <c r="H1456" s="1" t="s">
        <v>7</v>
      </c>
      <c r="I1456" s="1">
        <v>5185</v>
      </c>
    </row>
    <row r="1457" spans="1:9" x14ac:dyDescent="0.35">
      <c r="A1457" s="2">
        <v>43207</v>
      </c>
      <c r="B1457" s="8">
        <f t="shared" si="88"/>
        <v>4</v>
      </c>
      <c r="C1457" s="8">
        <f t="shared" si="90"/>
        <v>3</v>
      </c>
      <c r="D1457" s="8">
        <f t="shared" si="89"/>
        <v>17</v>
      </c>
      <c r="E1457" s="9">
        <f t="shared" si="91"/>
        <v>3</v>
      </c>
      <c r="F1457" s="1" t="s">
        <v>13</v>
      </c>
      <c r="G1457" s="1" t="s">
        <v>16</v>
      </c>
      <c r="H1457" s="1" t="s">
        <v>7</v>
      </c>
      <c r="I1457" s="1">
        <v>1488</v>
      </c>
    </row>
    <row r="1458" spans="1:9" x14ac:dyDescent="0.35">
      <c r="A1458" s="2">
        <v>43207</v>
      </c>
      <c r="B1458" s="8">
        <f t="shared" si="88"/>
        <v>4</v>
      </c>
      <c r="C1458" s="8">
        <f t="shared" si="90"/>
        <v>3</v>
      </c>
      <c r="D1458" s="8">
        <f t="shared" si="89"/>
        <v>17</v>
      </c>
      <c r="E1458" s="9">
        <f t="shared" si="91"/>
        <v>3</v>
      </c>
      <c r="F1458" s="1" t="s">
        <v>5</v>
      </c>
      <c r="G1458" s="1" t="s">
        <v>19</v>
      </c>
      <c r="H1458" s="1" t="s">
        <v>20</v>
      </c>
      <c r="I1458" s="1">
        <v>414740</v>
      </c>
    </row>
    <row r="1459" spans="1:9" x14ac:dyDescent="0.35">
      <c r="A1459" s="2">
        <v>43207</v>
      </c>
      <c r="B1459" s="8">
        <f t="shared" si="88"/>
        <v>4</v>
      </c>
      <c r="C1459" s="8">
        <f t="shared" si="90"/>
        <v>3</v>
      </c>
      <c r="D1459" s="8">
        <f t="shared" si="89"/>
        <v>17</v>
      </c>
      <c r="E1459" s="9">
        <f t="shared" si="91"/>
        <v>3</v>
      </c>
      <c r="F1459" s="1" t="s">
        <v>8</v>
      </c>
      <c r="G1459" s="1" t="s">
        <v>19</v>
      </c>
      <c r="H1459" s="1" t="s">
        <v>20</v>
      </c>
      <c r="I1459" s="1">
        <v>408635</v>
      </c>
    </row>
    <row r="1460" spans="1:9" x14ac:dyDescent="0.35">
      <c r="A1460" s="2">
        <v>43207</v>
      </c>
      <c r="B1460" s="8">
        <f t="shared" si="88"/>
        <v>4</v>
      </c>
      <c r="C1460" s="8">
        <f t="shared" si="90"/>
        <v>3</v>
      </c>
      <c r="D1460" s="8">
        <f t="shared" si="89"/>
        <v>17</v>
      </c>
      <c r="E1460" s="9">
        <f t="shared" si="91"/>
        <v>3</v>
      </c>
      <c r="F1460" s="1" t="s">
        <v>10</v>
      </c>
      <c r="G1460" s="1" t="s">
        <v>19</v>
      </c>
      <c r="H1460" s="1" t="s">
        <v>20</v>
      </c>
      <c r="I1460" s="1">
        <v>230945</v>
      </c>
    </row>
    <row r="1461" spans="1:9" x14ac:dyDescent="0.35">
      <c r="A1461" s="2">
        <v>43207</v>
      </c>
      <c r="B1461" s="8">
        <f t="shared" si="88"/>
        <v>4</v>
      </c>
      <c r="C1461" s="8">
        <f t="shared" si="90"/>
        <v>3</v>
      </c>
      <c r="D1461" s="8">
        <f t="shared" si="89"/>
        <v>17</v>
      </c>
      <c r="E1461" s="9">
        <f t="shared" si="91"/>
        <v>3</v>
      </c>
      <c r="F1461" s="1" t="s">
        <v>9</v>
      </c>
      <c r="G1461" s="1" t="s">
        <v>19</v>
      </c>
      <c r="H1461" s="1" t="s">
        <v>20</v>
      </c>
      <c r="I1461" s="1">
        <v>183795</v>
      </c>
    </row>
    <row r="1462" spans="1:9" x14ac:dyDescent="0.35">
      <c r="A1462" s="2">
        <v>43207</v>
      </c>
      <c r="B1462" s="8">
        <f t="shared" si="88"/>
        <v>4</v>
      </c>
      <c r="C1462" s="8">
        <f t="shared" si="90"/>
        <v>3</v>
      </c>
      <c r="D1462" s="8">
        <f t="shared" si="89"/>
        <v>17</v>
      </c>
      <c r="E1462" s="9">
        <f t="shared" si="91"/>
        <v>3</v>
      </c>
      <c r="F1462" s="1" t="s">
        <v>11</v>
      </c>
      <c r="G1462" s="1" t="s">
        <v>19</v>
      </c>
      <c r="H1462" s="1" t="s">
        <v>20</v>
      </c>
      <c r="I1462" s="1">
        <v>22977</v>
      </c>
    </row>
    <row r="1463" spans="1:9" x14ac:dyDescent="0.35">
      <c r="A1463" s="2">
        <v>43207</v>
      </c>
      <c r="B1463" s="8">
        <f t="shared" si="88"/>
        <v>4</v>
      </c>
      <c r="C1463" s="8">
        <f t="shared" si="90"/>
        <v>3</v>
      </c>
      <c r="D1463" s="8">
        <f t="shared" si="89"/>
        <v>17</v>
      </c>
      <c r="E1463" s="9">
        <f t="shared" si="91"/>
        <v>3</v>
      </c>
      <c r="F1463" s="1" t="s">
        <v>12</v>
      </c>
      <c r="G1463" s="1" t="s">
        <v>19</v>
      </c>
      <c r="H1463" s="1" t="s">
        <v>20</v>
      </c>
      <c r="I1463" s="1">
        <v>13838</v>
      </c>
    </row>
    <row r="1464" spans="1:9" x14ac:dyDescent="0.35">
      <c r="A1464" s="2">
        <v>43207</v>
      </c>
      <c r="B1464" s="8">
        <f t="shared" si="88"/>
        <v>4</v>
      </c>
      <c r="C1464" s="8">
        <f t="shared" si="90"/>
        <v>3</v>
      </c>
      <c r="D1464" s="8">
        <f t="shared" si="89"/>
        <v>17</v>
      </c>
      <c r="E1464" s="9">
        <f t="shared" si="91"/>
        <v>3</v>
      </c>
      <c r="F1464" s="1" t="s">
        <v>13</v>
      </c>
      <c r="G1464" s="1" t="s">
        <v>19</v>
      </c>
      <c r="H1464" s="1" t="s">
        <v>20</v>
      </c>
      <c r="I1464" s="1">
        <v>1166</v>
      </c>
    </row>
    <row r="1465" spans="1:9" x14ac:dyDescent="0.35">
      <c r="A1465" s="2">
        <v>43207</v>
      </c>
      <c r="B1465" s="8">
        <f t="shared" si="88"/>
        <v>4</v>
      </c>
      <c r="C1465" s="8">
        <f t="shared" si="90"/>
        <v>3</v>
      </c>
      <c r="D1465" s="8">
        <f t="shared" si="89"/>
        <v>17</v>
      </c>
      <c r="E1465" s="9">
        <f t="shared" si="91"/>
        <v>3</v>
      </c>
      <c r="F1465" s="1" t="s">
        <v>5</v>
      </c>
      <c r="G1465" s="1" t="s">
        <v>21</v>
      </c>
      <c r="H1465" s="1" t="s">
        <v>20</v>
      </c>
      <c r="I1465" s="1">
        <v>456593</v>
      </c>
    </row>
    <row r="1466" spans="1:9" x14ac:dyDescent="0.35">
      <c r="A1466" s="2">
        <v>43207</v>
      </c>
      <c r="B1466" s="8">
        <f t="shared" si="88"/>
        <v>4</v>
      </c>
      <c r="C1466" s="8">
        <f t="shared" si="90"/>
        <v>3</v>
      </c>
      <c r="D1466" s="8">
        <f t="shared" si="89"/>
        <v>17</v>
      </c>
      <c r="E1466" s="9">
        <f t="shared" si="91"/>
        <v>3</v>
      </c>
      <c r="F1466" s="1" t="s">
        <v>8</v>
      </c>
      <c r="G1466" s="1" t="s">
        <v>21</v>
      </c>
      <c r="H1466" s="1" t="s">
        <v>20</v>
      </c>
      <c r="I1466" s="1">
        <v>429883</v>
      </c>
    </row>
    <row r="1467" spans="1:9" x14ac:dyDescent="0.35">
      <c r="A1467" s="2">
        <v>43207</v>
      </c>
      <c r="B1467" s="8">
        <f t="shared" si="88"/>
        <v>4</v>
      </c>
      <c r="C1467" s="8">
        <f t="shared" si="90"/>
        <v>3</v>
      </c>
      <c r="D1467" s="8">
        <f t="shared" si="89"/>
        <v>17</v>
      </c>
      <c r="E1467" s="9">
        <f t="shared" si="91"/>
        <v>3</v>
      </c>
      <c r="F1467" s="1" t="s">
        <v>10</v>
      </c>
      <c r="G1467" s="1" t="s">
        <v>21</v>
      </c>
      <c r="H1467" s="1" t="s">
        <v>20</v>
      </c>
      <c r="I1467" s="1">
        <v>147116</v>
      </c>
    </row>
    <row r="1468" spans="1:9" x14ac:dyDescent="0.35">
      <c r="A1468" s="2">
        <v>43207</v>
      </c>
      <c r="B1468" s="8">
        <f t="shared" si="88"/>
        <v>4</v>
      </c>
      <c r="C1468" s="8">
        <f t="shared" si="90"/>
        <v>3</v>
      </c>
      <c r="D1468" s="8">
        <f t="shared" si="89"/>
        <v>17</v>
      </c>
      <c r="E1468" s="9">
        <f t="shared" si="91"/>
        <v>3</v>
      </c>
      <c r="F1468" s="1" t="s">
        <v>9</v>
      </c>
      <c r="G1468" s="1" t="s">
        <v>21</v>
      </c>
      <c r="H1468" s="1" t="s">
        <v>20</v>
      </c>
      <c r="I1468" s="1">
        <v>90495</v>
      </c>
    </row>
    <row r="1469" spans="1:9" x14ac:dyDescent="0.35">
      <c r="A1469" s="2">
        <v>43207</v>
      </c>
      <c r="B1469" s="8">
        <f t="shared" si="88"/>
        <v>4</v>
      </c>
      <c r="C1469" s="8">
        <f t="shared" si="90"/>
        <v>3</v>
      </c>
      <c r="D1469" s="8">
        <f t="shared" si="89"/>
        <v>17</v>
      </c>
      <c r="E1469" s="9">
        <f t="shared" si="91"/>
        <v>3</v>
      </c>
      <c r="F1469" s="1" t="s">
        <v>13</v>
      </c>
      <c r="G1469" s="1" t="s">
        <v>21</v>
      </c>
      <c r="H1469" s="1" t="s">
        <v>20</v>
      </c>
      <c r="I1469" s="1">
        <v>1329</v>
      </c>
    </row>
    <row r="1470" spans="1:9" x14ac:dyDescent="0.35">
      <c r="A1470" s="2">
        <v>43207</v>
      </c>
      <c r="B1470" s="8">
        <f t="shared" si="88"/>
        <v>4</v>
      </c>
      <c r="C1470" s="8">
        <f t="shared" si="90"/>
        <v>3</v>
      </c>
      <c r="D1470" s="8">
        <f t="shared" si="89"/>
        <v>17</v>
      </c>
      <c r="E1470" s="9">
        <f t="shared" si="91"/>
        <v>3</v>
      </c>
      <c r="F1470" s="1" t="s">
        <v>22</v>
      </c>
      <c r="G1470" s="1" t="s">
        <v>21</v>
      </c>
      <c r="H1470" s="1" t="s">
        <v>20</v>
      </c>
      <c r="I1470" s="1">
        <v>0</v>
      </c>
    </row>
    <row r="1471" spans="1:9" x14ac:dyDescent="0.35">
      <c r="A1471" s="2">
        <v>43208</v>
      </c>
      <c r="B1471" s="8">
        <f t="shared" si="88"/>
        <v>4</v>
      </c>
      <c r="C1471" s="8">
        <f t="shared" si="90"/>
        <v>3</v>
      </c>
      <c r="D1471" s="8">
        <f t="shared" si="89"/>
        <v>18</v>
      </c>
      <c r="E1471" s="9">
        <f t="shared" si="91"/>
        <v>4</v>
      </c>
      <c r="F1471" s="1" t="s">
        <v>5</v>
      </c>
      <c r="G1471" s="1" t="s">
        <v>6</v>
      </c>
      <c r="H1471" s="1" t="s">
        <v>7</v>
      </c>
      <c r="I1471" s="1">
        <v>699554</v>
      </c>
    </row>
    <row r="1472" spans="1:9" x14ac:dyDescent="0.35">
      <c r="A1472" s="2">
        <v>43208</v>
      </c>
      <c r="B1472" s="8">
        <f t="shared" si="88"/>
        <v>4</v>
      </c>
      <c r="C1472" s="8">
        <f t="shared" si="90"/>
        <v>3</v>
      </c>
      <c r="D1472" s="8">
        <f t="shared" si="89"/>
        <v>18</v>
      </c>
      <c r="E1472" s="9">
        <f t="shared" si="91"/>
        <v>4</v>
      </c>
      <c r="F1472" s="1" t="s">
        <v>8</v>
      </c>
      <c r="G1472" s="1" t="s">
        <v>6</v>
      </c>
      <c r="H1472" s="1" t="s">
        <v>7</v>
      </c>
      <c r="I1472" s="1">
        <v>692587</v>
      </c>
    </row>
    <row r="1473" spans="1:9" x14ac:dyDescent="0.35">
      <c r="A1473" s="2">
        <v>43208</v>
      </c>
      <c r="B1473" s="8">
        <f t="shared" si="88"/>
        <v>4</v>
      </c>
      <c r="C1473" s="8">
        <f t="shared" si="90"/>
        <v>3</v>
      </c>
      <c r="D1473" s="8">
        <f t="shared" si="89"/>
        <v>18</v>
      </c>
      <c r="E1473" s="9">
        <f t="shared" si="91"/>
        <v>4</v>
      </c>
      <c r="F1473" s="1" t="s">
        <v>9</v>
      </c>
      <c r="G1473" s="1" t="s">
        <v>6</v>
      </c>
      <c r="H1473" s="1" t="s">
        <v>7</v>
      </c>
      <c r="I1473" s="1">
        <v>524491</v>
      </c>
    </row>
    <row r="1474" spans="1:9" x14ac:dyDescent="0.35">
      <c r="A1474" s="2">
        <v>43208</v>
      </c>
      <c r="B1474" s="8">
        <f t="shared" ref="B1474:B1537" si="92">MONTH(A1474)</f>
        <v>4</v>
      </c>
      <c r="C1474" s="8">
        <f t="shared" si="90"/>
        <v>3</v>
      </c>
      <c r="D1474" s="8">
        <f t="shared" ref="D1474:D1537" si="93">DAY(A1474)</f>
        <v>18</v>
      </c>
      <c r="E1474" s="9">
        <f t="shared" si="91"/>
        <v>4</v>
      </c>
      <c r="F1474" s="1" t="s">
        <v>10</v>
      </c>
      <c r="G1474" s="1" t="s">
        <v>6</v>
      </c>
      <c r="H1474" s="1" t="s">
        <v>7</v>
      </c>
      <c r="I1474" s="1">
        <v>175064</v>
      </c>
    </row>
    <row r="1475" spans="1:9" x14ac:dyDescent="0.35">
      <c r="A1475" s="2">
        <v>43208</v>
      </c>
      <c r="B1475" s="8">
        <f t="shared" si="92"/>
        <v>4</v>
      </c>
      <c r="C1475" s="8">
        <f t="shared" ref="C1475:C1538" si="94">IF(D1475&lt;=7,1,IF(D1475&lt;=14,2,IF(D1475&lt;=21,3,IF(D1475&lt;=31,4,0))))</f>
        <v>3</v>
      </c>
      <c r="D1475" s="8">
        <f t="shared" si="93"/>
        <v>18</v>
      </c>
      <c r="E1475" s="9">
        <f t="shared" ref="E1475:E1538" si="95">WEEKDAY(A1475)</f>
        <v>4</v>
      </c>
      <c r="F1475" s="1" t="s">
        <v>11</v>
      </c>
      <c r="G1475" s="1" t="s">
        <v>6</v>
      </c>
      <c r="H1475" s="1" t="s">
        <v>7</v>
      </c>
      <c r="I1475" s="1">
        <v>33896</v>
      </c>
    </row>
    <row r="1476" spans="1:9" x14ac:dyDescent="0.35">
      <c r="A1476" s="2">
        <v>43208</v>
      </c>
      <c r="B1476" s="8">
        <f t="shared" si="92"/>
        <v>4</v>
      </c>
      <c r="C1476" s="8">
        <f t="shared" si="94"/>
        <v>3</v>
      </c>
      <c r="D1476" s="8">
        <f t="shared" si="93"/>
        <v>18</v>
      </c>
      <c r="E1476" s="9">
        <f t="shared" si="95"/>
        <v>4</v>
      </c>
      <c r="F1476" s="1" t="s">
        <v>12</v>
      </c>
      <c r="G1476" s="1" t="s">
        <v>6</v>
      </c>
      <c r="H1476" s="1" t="s">
        <v>7</v>
      </c>
      <c r="I1476" s="1">
        <v>4219</v>
      </c>
    </row>
    <row r="1477" spans="1:9" x14ac:dyDescent="0.35">
      <c r="A1477" s="2">
        <v>43208</v>
      </c>
      <c r="B1477" s="8">
        <f t="shared" si="92"/>
        <v>4</v>
      </c>
      <c r="C1477" s="8">
        <f t="shared" si="94"/>
        <v>3</v>
      </c>
      <c r="D1477" s="8">
        <f t="shared" si="93"/>
        <v>18</v>
      </c>
      <c r="E1477" s="9">
        <f t="shared" si="95"/>
        <v>4</v>
      </c>
      <c r="F1477" s="1" t="s">
        <v>13</v>
      </c>
      <c r="G1477" s="1" t="s">
        <v>6</v>
      </c>
      <c r="H1477" s="1" t="s">
        <v>7</v>
      </c>
      <c r="I1477" s="1">
        <v>2353</v>
      </c>
    </row>
    <row r="1478" spans="1:9" x14ac:dyDescent="0.35">
      <c r="A1478" s="2">
        <v>43208</v>
      </c>
      <c r="B1478" s="8">
        <f t="shared" si="92"/>
        <v>4</v>
      </c>
      <c r="C1478" s="8">
        <f t="shared" si="94"/>
        <v>3</v>
      </c>
      <c r="D1478" s="8">
        <f t="shared" si="93"/>
        <v>18</v>
      </c>
      <c r="E1478" s="9">
        <f t="shared" si="95"/>
        <v>4</v>
      </c>
      <c r="F1478" s="1" t="s">
        <v>5</v>
      </c>
      <c r="G1478" s="1" t="s">
        <v>16</v>
      </c>
      <c r="H1478" s="1" t="s">
        <v>7</v>
      </c>
      <c r="I1478" s="1">
        <v>428318</v>
      </c>
    </row>
    <row r="1479" spans="1:9" x14ac:dyDescent="0.35">
      <c r="A1479" s="2">
        <v>43208</v>
      </c>
      <c r="B1479" s="8">
        <f t="shared" si="92"/>
        <v>4</v>
      </c>
      <c r="C1479" s="8">
        <f t="shared" si="94"/>
        <v>3</v>
      </c>
      <c r="D1479" s="8">
        <f t="shared" si="93"/>
        <v>18</v>
      </c>
      <c r="E1479" s="9">
        <f t="shared" si="95"/>
        <v>4</v>
      </c>
      <c r="F1479" s="1" t="s">
        <v>8</v>
      </c>
      <c r="G1479" s="1" t="s">
        <v>16</v>
      </c>
      <c r="H1479" s="1" t="s">
        <v>7</v>
      </c>
      <c r="I1479" s="1">
        <v>421691</v>
      </c>
    </row>
    <row r="1480" spans="1:9" x14ac:dyDescent="0.35">
      <c r="A1480" s="2">
        <v>43208</v>
      </c>
      <c r="B1480" s="8">
        <f t="shared" si="92"/>
        <v>4</v>
      </c>
      <c r="C1480" s="8">
        <f t="shared" si="94"/>
        <v>3</v>
      </c>
      <c r="D1480" s="8">
        <f t="shared" si="93"/>
        <v>18</v>
      </c>
      <c r="E1480" s="9">
        <f t="shared" si="95"/>
        <v>4</v>
      </c>
      <c r="F1480" s="1" t="s">
        <v>9</v>
      </c>
      <c r="G1480" s="1" t="s">
        <v>16</v>
      </c>
      <c r="H1480" s="1" t="s">
        <v>7</v>
      </c>
      <c r="I1480" s="1">
        <v>286244</v>
      </c>
    </row>
    <row r="1481" spans="1:9" x14ac:dyDescent="0.35">
      <c r="A1481" s="2">
        <v>43208</v>
      </c>
      <c r="B1481" s="8">
        <f t="shared" si="92"/>
        <v>4</v>
      </c>
      <c r="C1481" s="8">
        <f t="shared" si="94"/>
        <v>3</v>
      </c>
      <c r="D1481" s="8">
        <f t="shared" si="93"/>
        <v>18</v>
      </c>
      <c r="E1481" s="9">
        <f t="shared" si="95"/>
        <v>4</v>
      </c>
      <c r="F1481" s="1" t="s">
        <v>10</v>
      </c>
      <c r="G1481" s="1" t="s">
        <v>16</v>
      </c>
      <c r="H1481" s="1" t="s">
        <v>7</v>
      </c>
      <c r="I1481" s="1">
        <v>142074</v>
      </c>
    </row>
    <row r="1482" spans="1:9" x14ac:dyDescent="0.35">
      <c r="A1482" s="2">
        <v>43208</v>
      </c>
      <c r="B1482" s="8">
        <f t="shared" si="92"/>
        <v>4</v>
      </c>
      <c r="C1482" s="8">
        <f t="shared" si="94"/>
        <v>3</v>
      </c>
      <c r="D1482" s="8">
        <f t="shared" si="93"/>
        <v>18</v>
      </c>
      <c r="E1482" s="9">
        <f t="shared" si="95"/>
        <v>4</v>
      </c>
      <c r="F1482" s="1" t="s">
        <v>11</v>
      </c>
      <c r="G1482" s="1" t="s">
        <v>16</v>
      </c>
      <c r="H1482" s="1" t="s">
        <v>7</v>
      </c>
      <c r="I1482" s="1">
        <v>20373</v>
      </c>
    </row>
    <row r="1483" spans="1:9" x14ac:dyDescent="0.35">
      <c r="A1483" s="2">
        <v>43208</v>
      </c>
      <c r="B1483" s="8">
        <f t="shared" si="92"/>
        <v>4</v>
      </c>
      <c r="C1483" s="8">
        <f t="shared" si="94"/>
        <v>3</v>
      </c>
      <c r="D1483" s="8">
        <f t="shared" si="93"/>
        <v>18</v>
      </c>
      <c r="E1483" s="9">
        <f t="shared" si="95"/>
        <v>4</v>
      </c>
      <c r="F1483" s="1" t="s">
        <v>12</v>
      </c>
      <c r="G1483" s="1" t="s">
        <v>16</v>
      </c>
      <c r="H1483" s="1" t="s">
        <v>7</v>
      </c>
      <c r="I1483" s="1">
        <v>4166</v>
      </c>
    </row>
    <row r="1484" spans="1:9" x14ac:dyDescent="0.35">
      <c r="A1484" s="2">
        <v>43208</v>
      </c>
      <c r="B1484" s="8">
        <f t="shared" si="92"/>
        <v>4</v>
      </c>
      <c r="C1484" s="8">
        <f t="shared" si="94"/>
        <v>3</v>
      </c>
      <c r="D1484" s="8">
        <f t="shared" si="93"/>
        <v>18</v>
      </c>
      <c r="E1484" s="9">
        <f t="shared" si="95"/>
        <v>4</v>
      </c>
      <c r="F1484" s="1" t="s">
        <v>13</v>
      </c>
      <c r="G1484" s="1" t="s">
        <v>16</v>
      </c>
      <c r="H1484" s="1" t="s">
        <v>7</v>
      </c>
      <c r="I1484" s="1">
        <v>1572</v>
      </c>
    </row>
    <row r="1485" spans="1:9" x14ac:dyDescent="0.35">
      <c r="A1485" s="2">
        <v>43208</v>
      </c>
      <c r="B1485" s="8">
        <f t="shared" si="92"/>
        <v>4</v>
      </c>
      <c r="C1485" s="8">
        <f t="shared" si="94"/>
        <v>3</v>
      </c>
      <c r="D1485" s="8">
        <f t="shared" si="93"/>
        <v>18</v>
      </c>
      <c r="E1485" s="9">
        <f t="shared" si="95"/>
        <v>4</v>
      </c>
      <c r="F1485" s="1" t="s">
        <v>5</v>
      </c>
      <c r="G1485" s="1" t="s">
        <v>19</v>
      </c>
      <c r="H1485" s="1" t="s">
        <v>20</v>
      </c>
      <c r="I1485" s="1">
        <v>445194</v>
      </c>
    </row>
    <row r="1486" spans="1:9" x14ac:dyDescent="0.35">
      <c r="A1486" s="2">
        <v>43208</v>
      </c>
      <c r="B1486" s="8">
        <f t="shared" si="92"/>
        <v>4</v>
      </c>
      <c r="C1486" s="8">
        <f t="shared" si="94"/>
        <v>3</v>
      </c>
      <c r="D1486" s="8">
        <f t="shared" si="93"/>
        <v>18</v>
      </c>
      <c r="E1486" s="9">
        <f t="shared" si="95"/>
        <v>4</v>
      </c>
      <c r="F1486" s="1" t="s">
        <v>8</v>
      </c>
      <c r="G1486" s="1" t="s">
        <v>19</v>
      </c>
      <c r="H1486" s="1" t="s">
        <v>20</v>
      </c>
      <c r="I1486" s="1">
        <v>445193</v>
      </c>
    </row>
    <row r="1487" spans="1:9" x14ac:dyDescent="0.35">
      <c r="A1487" s="2">
        <v>43208</v>
      </c>
      <c r="B1487" s="8">
        <f t="shared" si="92"/>
        <v>4</v>
      </c>
      <c r="C1487" s="8">
        <f t="shared" si="94"/>
        <v>3</v>
      </c>
      <c r="D1487" s="8">
        <f t="shared" si="93"/>
        <v>18</v>
      </c>
      <c r="E1487" s="9">
        <f t="shared" si="95"/>
        <v>4</v>
      </c>
      <c r="F1487" s="1" t="s">
        <v>10</v>
      </c>
      <c r="G1487" s="1" t="s">
        <v>19</v>
      </c>
      <c r="H1487" s="1" t="s">
        <v>20</v>
      </c>
      <c r="I1487" s="1">
        <v>270708</v>
      </c>
    </row>
    <row r="1488" spans="1:9" x14ac:dyDescent="0.35">
      <c r="A1488" s="2">
        <v>43208</v>
      </c>
      <c r="B1488" s="8">
        <f t="shared" si="92"/>
        <v>4</v>
      </c>
      <c r="C1488" s="8">
        <f t="shared" si="94"/>
        <v>3</v>
      </c>
      <c r="D1488" s="8">
        <f t="shared" si="93"/>
        <v>18</v>
      </c>
      <c r="E1488" s="9">
        <f t="shared" si="95"/>
        <v>4</v>
      </c>
      <c r="F1488" s="1" t="s">
        <v>9</v>
      </c>
      <c r="G1488" s="1" t="s">
        <v>19</v>
      </c>
      <c r="H1488" s="1" t="s">
        <v>20</v>
      </c>
      <c r="I1488" s="1">
        <v>174486</v>
      </c>
    </row>
    <row r="1489" spans="1:9" x14ac:dyDescent="0.35">
      <c r="A1489" s="2">
        <v>43208</v>
      </c>
      <c r="B1489" s="8">
        <f t="shared" si="92"/>
        <v>4</v>
      </c>
      <c r="C1489" s="8">
        <f t="shared" si="94"/>
        <v>3</v>
      </c>
      <c r="D1489" s="8">
        <f t="shared" si="93"/>
        <v>18</v>
      </c>
      <c r="E1489" s="9">
        <f t="shared" si="95"/>
        <v>4</v>
      </c>
      <c r="F1489" s="1" t="s">
        <v>11</v>
      </c>
      <c r="G1489" s="1" t="s">
        <v>19</v>
      </c>
      <c r="H1489" s="1" t="s">
        <v>20</v>
      </c>
      <c r="I1489" s="1">
        <v>22140</v>
      </c>
    </row>
    <row r="1490" spans="1:9" x14ac:dyDescent="0.35">
      <c r="A1490" s="2">
        <v>43208</v>
      </c>
      <c r="B1490" s="8">
        <f t="shared" si="92"/>
        <v>4</v>
      </c>
      <c r="C1490" s="8">
        <f t="shared" si="94"/>
        <v>3</v>
      </c>
      <c r="D1490" s="8">
        <f t="shared" si="93"/>
        <v>18</v>
      </c>
      <c r="E1490" s="9">
        <f t="shared" si="95"/>
        <v>4</v>
      </c>
      <c r="F1490" s="1" t="s">
        <v>12</v>
      </c>
      <c r="G1490" s="1" t="s">
        <v>19</v>
      </c>
      <c r="H1490" s="1" t="s">
        <v>20</v>
      </c>
      <c r="I1490" s="1">
        <v>16704</v>
      </c>
    </row>
    <row r="1491" spans="1:9" x14ac:dyDescent="0.35">
      <c r="A1491" s="2">
        <v>43208</v>
      </c>
      <c r="B1491" s="8">
        <f t="shared" si="92"/>
        <v>4</v>
      </c>
      <c r="C1491" s="8">
        <f t="shared" si="94"/>
        <v>3</v>
      </c>
      <c r="D1491" s="8">
        <f t="shared" si="93"/>
        <v>18</v>
      </c>
      <c r="E1491" s="9">
        <f t="shared" si="95"/>
        <v>4</v>
      </c>
      <c r="F1491" s="1" t="s">
        <v>13</v>
      </c>
      <c r="G1491" s="1" t="s">
        <v>19</v>
      </c>
      <c r="H1491" s="1" t="s">
        <v>20</v>
      </c>
      <c r="I1491" s="1">
        <v>1290</v>
      </c>
    </row>
    <row r="1492" spans="1:9" x14ac:dyDescent="0.35">
      <c r="A1492" s="2">
        <v>43208</v>
      </c>
      <c r="B1492" s="8">
        <f t="shared" si="92"/>
        <v>4</v>
      </c>
      <c r="C1492" s="8">
        <f t="shared" si="94"/>
        <v>3</v>
      </c>
      <c r="D1492" s="8">
        <f t="shared" si="93"/>
        <v>18</v>
      </c>
      <c r="E1492" s="9">
        <f t="shared" si="95"/>
        <v>4</v>
      </c>
      <c r="F1492" s="1" t="s">
        <v>5</v>
      </c>
      <c r="G1492" s="1" t="s">
        <v>21</v>
      </c>
      <c r="H1492" s="1" t="s">
        <v>20</v>
      </c>
      <c r="I1492" s="1">
        <v>444048</v>
      </c>
    </row>
    <row r="1493" spans="1:9" x14ac:dyDescent="0.35">
      <c r="A1493" s="2">
        <v>43208</v>
      </c>
      <c r="B1493" s="8">
        <f t="shared" si="92"/>
        <v>4</v>
      </c>
      <c r="C1493" s="8">
        <f t="shared" si="94"/>
        <v>3</v>
      </c>
      <c r="D1493" s="8">
        <f t="shared" si="93"/>
        <v>18</v>
      </c>
      <c r="E1493" s="9">
        <f t="shared" si="95"/>
        <v>4</v>
      </c>
      <c r="F1493" s="1" t="s">
        <v>8</v>
      </c>
      <c r="G1493" s="1" t="s">
        <v>21</v>
      </c>
      <c r="H1493" s="1" t="s">
        <v>20</v>
      </c>
      <c r="I1493" s="1">
        <v>436079</v>
      </c>
    </row>
    <row r="1494" spans="1:9" x14ac:dyDescent="0.35">
      <c r="A1494" s="2">
        <v>43208</v>
      </c>
      <c r="B1494" s="8">
        <f t="shared" si="92"/>
        <v>4</v>
      </c>
      <c r="C1494" s="8">
        <f t="shared" si="94"/>
        <v>3</v>
      </c>
      <c r="D1494" s="8">
        <f t="shared" si="93"/>
        <v>18</v>
      </c>
      <c r="E1494" s="9">
        <f t="shared" si="95"/>
        <v>4</v>
      </c>
      <c r="F1494" s="1" t="s">
        <v>10</v>
      </c>
      <c r="G1494" s="1" t="s">
        <v>21</v>
      </c>
      <c r="H1494" s="1" t="s">
        <v>20</v>
      </c>
      <c r="I1494" s="1">
        <v>146147</v>
      </c>
    </row>
    <row r="1495" spans="1:9" x14ac:dyDescent="0.35">
      <c r="A1495" s="2">
        <v>43208</v>
      </c>
      <c r="B1495" s="8">
        <f t="shared" si="92"/>
        <v>4</v>
      </c>
      <c r="C1495" s="8">
        <f t="shared" si="94"/>
        <v>3</v>
      </c>
      <c r="D1495" s="8">
        <f t="shared" si="93"/>
        <v>18</v>
      </c>
      <c r="E1495" s="9">
        <f t="shared" si="95"/>
        <v>4</v>
      </c>
      <c r="F1495" s="1" t="s">
        <v>9</v>
      </c>
      <c r="G1495" s="1" t="s">
        <v>21</v>
      </c>
      <c r="H1495" s="1" t="s">
        <v>20</v>
      </c>
      <c r="I1495" s="1">
        <v>94869</v>
      </c>
    </row>
    <row r="1496" spans="1:9" x14ac:dyDescent="0.35">
      <c r="A1496" s="2">
        <v>43208</v>
      </c>
      <c r="B1496" s="8">
        <f t="shared" si="92"/>
        <v>4</v>
      </c>
      <c r="C1496" s="8">
        <f t="shared" si="94"/>
        <v>3</v>
      </c>
      <c r="D1496" s="8">
        <f t="shared" si="93"/>
        <v>18</v>
      </c>
      <c r="E1496" s="9">
        <f t="shared" si="95"/>
        <v>4</v>
      </c>
      <c r="F1496" s="1" t="s">
        <v>13</v>
      </c>
      <c r="G1496" s="1" t="s">
        <v>21</v>
      </c>
      <c r="H1496" s="1" t="s">
        <v>20</v>
      </c>
      <c r="I1496" s="1">
        <v>1347</v>
      </c>
    </row>
    <row r="1497" spans="1:9" x14ac:dyDescent="0.35">
      <c r="A1497" s="2">
        <v>43208</v>
      </c>
      <c r="B1497" s="8">
        <f t="shared" si="92"/>
        <v>4</v>
      </c>
      <c r="C1497" s="8">
        <f t="shared" si="94"/>
        <v>3</v>
      </c>
      <c r="D1497" s="8">
        <f t="shared" si="93"/>
        <v>18</v>
      </c>
      <c r="E1497" s="9">
        <f t="shared" si="95"/>
        <v>4</v>
      </c>
      <c r="F1497" s="1" t="s">
        <v>22</v>
      </c>
      <c r="G1497" s="1" t="s">
        <v>21</v>
      </c>
      <c r="H1497" s="1" t="s">
        <v>20</v>
      </c>
      <c r="I1497" s="1">
        <v>0</v>
      </c>
    </row>
    <row r="1498" spans="1:9" x14ac:dyDescent="0.35">
      <c r="A1498" s="2">
        <v>43209</v>
      </c>
      <c r="B1498" s="8">
        <f t="shared" si="92"/>
        <v>4</v>
      </c>
      <c r="C1498" s="8">
        <f t="shared" si="94"/>
        <v>3</v>
      </c>
      <c r="D1498" s="8">
        <f t="shared" si="93"/>
        <v>19</v>
      </c>
      <c r="E1498" s="9">
        <f t="shared" si="95"/>
        <v>5</v>
      </c>
      <c r="F1498" s="1" t="s">
        <v>5</v>
      </c>
      <c r="G1498" s="1" t="s">
        <v>6</v>
      </c>
      <c r="H1498" s="1" t="s">
        <v>7</v>
      </c>
      <c r="I1498" s="1">
        <v>700579</v>
      </c>
    </row>
    <row r="1499" spans="1:9" x14ac:dyDescent="0.35">
      <c r="A1499" s="2">
        <v>43209</v>
      </c>
      <c r="B1499" s="8">
        <f t="shared" si="92"/>
        <v>4</v>
      </c>
      <c r="C1499" s="8">
        <f t="shared" si="94"/>
        <v>3</v>
      </c>
      <c r="D1499" s="8">
        <f t="shared" si="93"/>
        <v>19</v>
      </c>
      <c r="E1499" s="9">
        <f t="shared" si="95"/>
        <v>5</v>
      </c>
      <c r="F1499" s="1" t="s">
        <v>8</v>
      </c>
      <c r="G1499" s="1" t="s">
        <v>6</v>
      </c>
      <c r="H1499" s="1" t="s">
        <v>7</v>
      </c>
      <c r="I1499" s="1">
        <v>690162</v>
      </c>
    </row>
    <row r="1500" spans="1:9" x14ac:dyDescent="0.35">
      <c r="A1500" s="2">
        <v>43209</v>
      </c>
      <c r="B1500" s="8">
        <f t="shared" si="92"/>
        <v>4</v>
      </c>
      <c r="C1500" s="8">
        <f t="shared" si="94"/>
        <v>3</v>
      </c>
      <c r="D1500" s="8">
        <f t="shared" si="93"/>
        <v>19</v>
      </c>
      <c r="E1500" s="9">
        <f t="shared" si="95"/>
        <v>5</v>
      </c>
      <c r="F1500" s="1" t="s">
        <v>9</v>
      </c>
      <c r="G1500" s="1" t="s">
        <v>6</v>
      </c>
      <c r="H1500" s="1" t="s">
        <v>7</v>
      </c>
      <c r="I1500" s="1">
        <v>538282</v>
      </c>
    </row>
    <row r="1501" spans="1:9" x14ac:dyDescent="0.35">
      <c r="A1501" s="2">
        <v>43209</v>
      </c>
      <c r="B1501" s="8">
        <f t="shared" si="92"/>
        <v>4</v>
      </c>
      <c r="C1501" s="8">
        <f t="shared" si="94"/>
        <v>3</v>
      </c>
      <c r="D1501" s="8">
        <f t="shared" si="93"/>
        <v>19</v>
      </c>
      <c r="E1501" s="9">
        <f t="shared" si="95"/>
        <v>5</v>
      </c>
      <c r="F1501" s="1" t="s">
        <v>10</v>
      </c>
      <c r="G1501" s="1" t="s">
        <v>6</v>
      </c>
      <c r="H1501" s="1" t="s">
        <v>7</v>
      </c>
      <c r="I1501" s="1">
        <v>162297</v>
      </c>
    </row>
    <row r="1502" spans="1:9" x14ac:dyDescent="0.35">
      <c r="A1502" s="2">
        <v>43209</v>
      </c>
      <c r="B1502" s="8">
        <f t="shared" si="92"/>
        <v>4</v>
      </c>
      <c r="C1502" s="8">
        <f t="shared" si="94"/>
        <v>3</v>
      </c>
      <c r="D1502" s="8">
        <f t="shared" si="93"/>
        <v>19</v>
      </c>
      <c r="E1502" s="9">
        <f t="shared" si="95"/>
        <v>5</v>
      </c>
      <c r="F1502" s="1" t="s">
        <v>11</v>
      </c>
      <c r="G1502" s="1" t="s">
        <v>6</v>
      </c>
      <c r="H1502" s="1" t="s">
        <v>7</v>
      </c>
      <c r="I1502" s="1">
        <v>34670</v>
      </c>
    </row>
    <row r="1503" spans="1:9" x14ac:dyDescent="0.35">
      <c r="A1503" s="2">
        <v>43209</v>
      </c>
      <c r="B1503" s="8">
        <f t="shared" si="92"/>
        <v>4</v>
      </c>
      <c r="C1503" s="8">
        <f t="shared" si="94"/>
        <v>3</v>
      </c>
      <c r="D1503" s="8">
        <f t="shared" si="93"/>
        <v>19</v>
      </c>
      <c r="E1503" s="9">
        <f t="shared" si="95"/>
        <v>5</v>
      </c>
      <c r="F1503" s="1" t="s">
        <v>12</v>
      </c>
      <c r="G1503" s="1" t="s">
        <v>6</v>
      </c>
      <c r="H1503" s="1" t="s">
        <v>7</v>
      </c>
      <c r="I1503" s="1">
        <v>3950</v>
      </c>
    </row>
    <row r="1504" spans="1:9" x14ac:dyDescent="0.35">
      <c r="A1504" s="2">
        <v>43209</v>
      </c>
      <c r="B1504" s="8">
        <f t="shared" si="92"/>
        <v>4</v>
      </c>
      <c r="C1504" s="8">
        <f t="shared" si="94"/>
        <v>3</v>
      </c>
      <c r="D1504" s="8">
        <f t="shared" si="93"/>
        <v>19</v>
      </c>
      <c r="E1504" s="9">
        <f t="shared" si="95"/>
        <v>5</v>
      </c>
      <c r="F1504" s="1" t="s">
        <v>13</v>
      </c>
      <c r="G1504" s="1" t="s">
        <v>6</v>
      </c>
      <c r="H1504" s="1" t="s">
        <v>7</v>
      </c>
      <c r="I1504" s="1">
        <v>2484</v>
      </c>
    </row>
    <row r="1505" spans="1:9" x14ac:dyDescent="0.35">
      <c r="A1505" s="2">
        <v>43209</v>
      </c>
      <c r="B1505" s="8">
        <f t="shared" si="92"/>
        <v>4</v>
      </c>
      <c r="C1505" s="8">
        <f t="shared" si="94"/>
        <v>3</v>
      </c>
      <c r="D1505" s="8">
        <f t="shared" si="93"/>
        <v>19</v>
      </c>
      <c r="E1505" s="9">
        <f t="shared" si="95"/>
        <v>5</v>
      </c>
      <c r="F1505" s="1" t="s">
        <v>5</v>
      </c>
      <c r="G1505" s="1" t="s">
        <v>16</v>
      </c>
      <c r="H1505" s="1" t="s">
        <v>7</v>
      </c>
      <c r="I1505" s="1">
        <v>391240</v>
      </c>
    </row>
    <row r="1506" spans="1:9" x14ac:dyDescent="0.35">
      <c r="A1506" s="2">
        <v>43209</v>
      </c>
      <c r="B1506" s="8">
        <f t="shared" si="92"/>
        <v>4</v>
      </c>
      <c r="C1506" s="8">
        <f t="shared" si="94"/>
        <v>3</v>
      </c>
      <c r="D1506" s="8">
        <f t="shared" si="93"/>
        <v>19</v>
      </c>
      <c r="E1506" s="9">
        <f t="shared" si="95"/>
        <v>5</v>
      </c>
      <c r="F1506" s="1" t="s">
        <v>8</v>
      </c>
      <c r="G1506" s="1" t="s">
        <v>16</v>
      </c>
      <c r="H1506" s="1" t="s">
        <v>7</v>
      </c>
      <c r="I1506" s="1">
        <v>391240</v>
      </c>
    </row>
    <row r="1507" spans="1:9" x14ac:dyDescent="0.35">
      <c r="A1507" s="2">
        <v>43209</v>
      </c>
      <c r="B1507" s="8">
        <f t="shared" si="92"/>
        <v>4</v>
      </c>
      <c r="C1507" s="8">
        <f t="shared" si="94"/>
        <v>3</v>
      </c>
      <c r="D1507" s="8">
        <f t="shared" si="93"/>
        <v>19</v>
      </c>
      <c r="E1507" s="9">
        <f t="shared" si="95"/>
        <v>5</v>
      </c>
      <c r="F1507" s="1" t="s">
        <v>9</v>
      </c>
      <c r="G1507" s="1" t="s">
        <v>16</v>
      </c>
      <c r="H1507" s="1" t="s">
        <v>7</v>
      </c>
      <c r="I1507" s="1">
        <v>255992</v>
      </c>
    </row>
    <row r="1508" spans="1:9" x14ac:dyDescent="0.35">
      <c r="A1508" s="2">
        <v>43209</v>
      </c>
      <c r="B1508" s="8">
        <f t="shared" si="92"/>
        <v>4</v>
      </c>
      <c r="C1508" s="8">
        <f t="shared" si="94"/>
        <v>3</v>
      </c>
      <c r="D1508" s="8">
        <f t="shared" si="93"/>
        <v>19</v>
      </c>
      <c r="E1508" s="9">
        <f t="shared" si="95"/>
        <v>5</v>
      </c>
      <c r="F1508" s="1" t="s">
        <v>10</v>
      </c>
      <c r="G1508" s="1" t="s">
        <v>16</v>
      </c>
      <c r="H1508" s="1" t="s">
        <v>7</v>
      </c>
      <c r="I1508" s="1">
        <v>135248</v>
      </c>
    </row>
    <row r="1509" spans="1:9" x14ac:dyDescent="0.35">
      <c r="A1509" s="2">
        <v>43209</v>
      </c>
      <c r="B1509" s="8">
        <f t="shared" si="92"/>
        <v>4</v>
      </c>
      <c r="C1509" s="8">
        <f t="shared" si="94"/>
        <v>3</v>
      </c>
      <c r="D1509" s="8">
        <f t="shared" si="93"/>
        <v>19</v>
      </c>
      <c r="E1509" s="9">
        <f t="shared" si="95"/>
        <v>5</v>
      </c>
      <c r="F1509" s="1" t="s">
        <v>11</v>
      </c>
      <c r="G1509" s="1" t="s">
        <v>16</v>
      </c>
      <c r="H1509" s="1" t="s">
        <v>7</v>
      </c>
      <c r="I1509" s="1">
        <v>17836</v>
      </c>
    </row>
    <row r="1510" spans="1:9" x14ac:dyDescent="0.35">
      <c r="A1510" s="2">
        <v>43209</v>
      </c>
      <c r="B1510" s="8">
        <f t="shared" si="92"/>
        <v>4</v>
      </c>
      <c r="C1510" s="8">
        <f t="shared" si="94"/>
        <v>3</v>
      </c>
      <c r="D1510" s="8">
        <f t="shared" si="93"/>
        <v>19</v>
      </c>
      <c r="E1510" s="9">
        <f t="shared" si="95"/>
        <v>5</v>
      </c>
      <c r="F1510" s="1" t="s">
        <v>12</v>
      </c>
      <c r="G1510" s="1" t="s">
        <v>16</v>
      </c>
      <c r="H1510" s="1" t="s">
        <v>7</v>
      </c>
      <c r="I1510" s="1">
        <v>3868</v>
      </c>
    </row>
    <row r="1511" spans="1:9" x14ac:dyDescent="0.35">
      <c r="A1511" s="2">
        <v>43209</v>
      </c>
      <c r="B1511" s="8">
        <f t="shared" si="92"/>
        <v>4</v>
      </c>
      <c r="C1511" s="8">
        <f t="shared" si="94"/>
        <v>3</v>
      </c>
      <c r="D1511" s="8">
        <f t="shared" si="93"/>
        <v>19</v>
      </c>
      <c r="E1511" s="9">
        <f t="shared" si="95"/>
        <v>5</v>
      </c>
      <c r="F1511" s="1" t="s">
        <v>13</v>
      </c>
      <c r="G1511" s="1" t="s">
        <v>16</v>
      </c>
      <c r="H1511" s="1" t="s">
        <v>7</v>
      </c>
      <c r="I1511" s="1">
        <v>1510</v>
      </c>
    </row>
    <row r="1512" spans="1:9" x14ac:dyDescent="0.35">
      <c r="A1512" s="2">
        <v>43209</v>
      </c>
      <c r="B1512" s="8">
        <f t="shared" si="92"/>
        <v>4</v>
      </c>
      <c r="C1512" s="8">
        <f t="shared" si="94"/>
        <v>3</v>
      </c>
      <c r="D1512" s="8">
        <f t="shared" si="93"/>
        <v>19</v>
      </c>
      <c r="E1512" s="9">
        <f t="shared" si="95"/>
        <v>5</v>
      </c>
      <c r="F1512" s="1" t="s">
        <v>8</v>
      </c>
      <c r="G1512" s="1" t="s">
        <v>19</v>
      </c>
      <c r="H1512" s="1" t="s">
        <v>20</v>
      </c>
      <c r="I1512" s="1">
        <v>421640</v>
      </c>
    </row>
    <row r="1513" spans="1:9" x14ac:dyDescent="0.35">
      <c r="A1513" s="2">
        <v>43209</v>
      </c>
      <c r="B1513" s="8">
        <f t="shared" si="92"/>
        <v>4</v>
      </c>
      <c r="C1513" s="8">
        <f t="shared" si="94"/>
        <v>3</v>
      </c>
      <c r="D1513" s="8">
        <f t="shared" si="93"/>
        <v>19</v>
      </c>
      <c r="E1513" s="9">
        <f t="shared" si="95"/>
        <v>5</v>
      </c>
      <c r="F1513" s="1" t="s">
        <v>5</v>
      </c>
      <c r="G1513" s="1" t="s">
        <v>19</v>
      </c>
      <c r="H1513" s="1" t="s">
        <v>20</v>
      </c>
      <c r="I1513" s="1">
        <v>421640</v>
      </c>
    </row>
    <row r="1514" spans="1:9" x14ac:dyDescent="0.35">
      <c r="A1514" s="2">
        <v>43209</v>
      </c>
      <c r="B1514" s="8">
        <f t="shared" si="92"/>
        <v>4</v>
      </c>
      <c r="C1514" s="8">
        <f t="shared" si="94"/>
        <v>3</v>
      </c>
      <c r="D1514" s="8">
        <f t="shared" si="93"/>
        <v>19</v>
      </c>
      <c r="E1514" s="9">
        <f t="shared" si="95"/>
        <v>5</v>
      </c>
      <c r="F1514" s="1" t="s">
        <v>10</v>
      </c>
      <c r="G1514" s="1" t="s">
        <v>19</v>
      </c>
      <c r="H1514" s="1" t="s">
        <v>20</v>
      </c>
      <c r="I1514" s="1">
        <v>247464</v>
      </c>
    </row>
    <row r="1515" spans="1:9" x14ac:dyDescent="0.35">
      <c r="A1515" s="2">
        <v>43209</v>
      </c>
      <c r="B1515" s="8">
        <f t="shared" si="92"/>
        <v>4</v>
      </c>
      <c r="C1515" s="8">
        <f t="shared" si="94"/>
        <v>3</v>
      </c>
      <c r="D1515" s="8">
        <f t="shared" si="93"/>
        <v>19</v>
      </c>
      <c r="E1515" s="9">
        <f t="shared" si="95"/>
        <v>5</v>
      </c>
      <c r="F1515" s="1" t="s">
        <v>9</v>
      </c>
      <c r="G1515" s="1" t="s">
        <v>19</v>
      </c>
      <c r="H1515" s="1" t="s">
        <v>20</v>
      </c>
      <c r="I1515" s="1">
        <v>174176</v>
      </c>
    </row>
    <row r="1516" spans="1:9" x14ac:dyDescent="0.35">
      <c r="A1516" s="2">
        <v>43209</v>
      </c>
      <c r="B1516" s="8">
        <f t="shared" si="92"/>
        <v>4</v>
      </c>
      <c r="C1516" s="8">
        <f t="shared" si="94"/>
        <v>3</v>
      </c>
      <c r="D1516" s="8">
        <f t="shared" si="93"/>
        <v>19</v>
      </c>
      <c r="E1516" s="9">
        <f t="shared" si="95"/>
        <v>5</v>
      </c>
      <c r="F1516" s="1" t="s">
        <v>11</v>
      </c>
      <c r="G1516" s="1" t="s">
        <v>19</v>
      </c>
      <c r="H1516" s="1" t="s">
        <v>20</v>
      </c>
      <c r="I1516" s="1">
        <v>21659</v>
      </c>
    </row>
    <row r="1517" spans="1:9" x14ac:dyDescent="0.35">
      <c r="A1517" s="2">
        <v>43209</v>
      </c>
      <c r="B1517" s="8">
        <f t="shared" si="92"/>
        <v>4</v>
      </c>
      <c r="C1517" s="8">
        <f t="shared" si="94"/>
        <v>3</v>
      </c>
      <c r="D1517" s="8">
        <f t="shared" si="93"/>
        <v>19</v>
      </c>
      <c r="E1517" s="9">
        <f t="shared" si="95"/>
        <v>5</v>
      </c>
      <c r="F1517" s="1" t="s">
        <v>12</v>
      </c>
      <c r="G1517" s="1" t="s">
        <v>19</v>
      </c>
      <c r="H1517" s="1" t="s">
        <v>20</v>
      </c>
      <c r="I1517" s="1">
        <v>15417</v>
      </c>
    </row>
    <row r="1518" spans="1:9" x14ac:dyDescent="0.35">
      <c r="A1518" s="2">
        <v>43209</v>
      </c>
      <c r="B1518" s="8">
        <f t="shared" si="92"/>
        <v>4</v>
      </c>
      <c r="C1518" s="8">
        <f t="shared" si="94"/>
        <v>3</v>
      </c>
      <c r="D1518" s="8">
        <f t="shared" si="93"/>
        <v>19</v>
      </c>
      <c r="E1518" s="9">
        <f t="shared" si="95"/>
        <v>5</v>
      </c>
      <c r="F1518" s="1" t="s">
        <v>13</v>
      </c>
      <c r="G1518" s="1" t="s">
        <v>19</v>
      </c>
      <c r="H1518" s="1" t="s">
        <v>20</v>
      </c>
      <c r="I1518" s="1">
        <v>1302</v>
      </c>
    </row>
    <row r="1519" spans="1:9" x14ac:dyDescent="0.35">
      <c r="A1519" s="2">
        <v>43209</v>
      </c>
      <c r="B1519" s="8">
        <f t="shared" si="92"/>
        <v>4</v>
      </c>
      <c r="C1519" s="8">
        <f t="shared" si="94"/>
        <v>3</v>
      </c>
      <c r="D1519" s="8">
        <f t="shared" si="93"/>
        <v>19</v>
      </c>
      <c r="E1519" s="9">
        <f t="shared" si="95"/>
        <v>5</v>
      </c>
      <c r="F1519" s="1" t="s">
        <v>5</v>
      </c>
      <c r="G1519" s="1" t="s">
        <v>21</v>
      </c>
      <c r="H1519" s="1" t="s">
        <v>20</v>
      </c>
      <c r="I1519" s="1">
        <v>421189</v>
      </c>
    </row>
    <row r="1520" spans="1:9" x14ac:dyDescent="0.35">
      <c r="A1520" s="2">
        <v>43209</v>
      </c>
      <c r="B1520" s="8">
        <f t="shared" si="92"/>
        <v>4</v>
      </c>
      <c r="C1520" s="8">
        <f t="shared" si="94"/>
        <v>3</v>
      </c>
      <c r="D1520" s="8">
        <f t="shared" si="93"/>
        <v>19</v>
      </c>
      <c r="E1520" s="9">
        <f t="shared" si="95"/>
        <v>5</v>
      </c>
      <c r="F1520" s="1" t="s">
        <v>8</v>
      </c>
      <c r="G1520" s="1" t="s">
        <v>21</v>
      </c>
      <c r="H1520" s="1" t="s">
        <v>20</v>
      </c>
      <c r="I1520" s="1">
        <v>408757</v>
      </c>
    </row>
    <row r="1521" spans="1:9" x14ac:dyDescent="0.35">
      <c r="A1521" s="2">
        <v>43209</v>
      </c>
      <c r="B1521" s="8">
        <f t="shared" si="92"/>
        <v>4</v>
      </c>
      <c r="C1521" s="8">
        <f t="shared" si="94"/>
        <v>3</v>
      </c>
      <c r="D1521" s="8">
        <f t="shared" si="93"/>
        <v>19</v>
      </c>
      <c r="E1521" s="9">
        <f t="shared" si="95"/>
        <v>5</v>
      </c>
      <c r="F1521" s="1" t="s">
        <v>10</v>
      </c>
      <c r="G1521" s="1" t="s">
        <v>21</v>
      </c>
      <c r="H1521" s="1" t="s">
        <v>20</v>
      </c>
      <c r="I1521" s="1">
        <v>146437</v>
      </c>
    </row>
    <row r="1522" spans="1:9" x14ac:dyDescent="0.35">
      <c r="A1522" s="2">
        <v>43209</v>
      </c>
      <c r="B1522" s="8">
        <f t="shared" si="92"/>
        <v>4</v>
      </c>
      <c r="C1522" s="8">
        <f t="shared" si="94"/>
        <v>3</v>
      </c>
      <c r="D1522" s="8">
        <f t="shared" si="93"/>
        <v>19</v>
      </c>
      <c r="E1522" s="9">
        <f t="shared" si="95"/>
        <v>5</v>
      </c>
      <c r="F1522" s="1" t="s">
        <v>9</v>
      </c>
      <c r="G1522" s="1" t="s">
        <v>21</v>
      </c>
      <c r="H1522" s="1" t="s">
        <v>20</v>
      </c>
      <c r="I1522" s="1">
        <v>94561</v>
      </c>
    </row>
    <row r="1523" spans="1:9" x14ac:dyDescent="0.35">
      <c r="A1523" s="2">
        <v>43209</v>
      </c>
      <c r="B1523" s="8">
        <f t="shared" si="92"/>
        <v>4</v>
      </c>
      <c r="C1523" s="8">
        <f t="shared" si="94"/>
        <v>3</v>
      </c>
      <c r="D1523" s="8">
        <f t="shared" si="93"/>
        <v>19</v>
      </c>
      <c r="E1523" s="9">
        <f t="shared" si="95"/>
        <v>5</v>
      </c>
      <c r="F1523" s="1" t="s">
        <v>13</v>
      </c>
      <c r="G1523" s="1" t="s">
        <v>21</v>
      </c>
      <c r="H1523" s="1" t="s">
        <v>20</v>
      </c>
      <c r="I1523" s="1">
        <v>1327</v>
      </c>
    </row>
    <row r="1524" spans="1:9" x14ac:dyDescent="0.35">
      <c r="A1524" s="2">
        <v>43209</v>
      </c>
      <c r="B1524" s="8">
        <f t="shared" si="92"/>
        <v>4</v>
      </c>
      <c r="C1524" s="8">
        <f t="shared" si="94"/>
        <v>3</v>
      </c>
      <c r="D1524" s="8">
        <f t="shared" si="93"/>
        <v>19</v>
      </c>
      <c r="E1524" s="9">
        <f t="shared" si="95"/>
        <v>5</v>
      </c>
      <c r="F1524" s="1" t="s">
        <v>22</v>
      </c>
      <c r="G1524" s="1" t="s">
        <v>21</v>
      </c>
      <c r="H1524" s="1" t="s">
        <v>20</v>
      </c>
      <c r="I1524" s="1">
        <v>0</v>
      </c>
    </row>
    <row r="1525" spans="1:9" x14ac:dyDescent="0.35">
      <c r="A1525" s="2">
        <v>43210</v>
      </c>
      <c r="B1525" s="8">
        <f t="shared" si="92"/>
        <v>4</v>
      </c>
      <c r="C1525" s="8">
        <f t="shared" si="94"/>
        <v>3</v>
      </c>
      <c r="D1525" s="8">
        <f t="shared" si="93"/>
        <v>20</v>
      </c>
      <c r="E1525" s="9">
        <f t="shared" si="95"/>
        <v>6</v>
      </c>
      <c r="F1525" s="1" t="s">
        <v>8</v>
      </c>
      <c r="G1525" s="1" t="s">
        <v>6</v>
      </c>
      <c r="H1525" s="1" t="s">
        <v>7</v>
      </c>
      <c r="I1525" s="1">
        <v>767535</v>
      </c>
    </row>
    <row r="1526" spans="1:9" x14ac:dyDescent="0.35">
      <c r="A1526" s="2">
        <v>43210</v>
      </c>
      <c r="B1526" s="8">
        <f t="shared" si="92"/>
        <v>4</v>
      </c>
      <c r="C1526" s="8">
        <f t="shared" si="94"/>
        <v>3</v>
      </c>
      <c r="D1526" s="8">
        <f t="shared" si="93"/>
        <v>20</v>
      </c>
      <c r="E1526" s="9">
        <f t="shared" si="95"/>
        <v>6</v>
      </c>
      <c r="F1526" s="1" t="s">
        <v>5</v>
      </c>
      <c r="G1526" s="1" t="s">
        <v>6</v>
      </c>
      <c r="H1526" s="1" t="s">
        <v>7</v>
      </c>
      <c r="I1526" s="1">
        <v>767535</v>
      </c>
    </row>
    <row r="1527" spans="1:9" x14ac:dyDescent="0.35">
      <c r="A1527" s="2">
        <v>43210</v>
      </c>
      <c r="B1527" s="8">
        <f t="shared" si="92"/>
        <v>4</v>
      </c>
      <c r="C1527" s="8">
        <f t="shared" si="94"/>
        <v>3</v>
      </c>
      <c r="D1527" s="8">
        <f t="shared" si="93"/>
        <v>20</v>
      </c>
      <c r="E1527" s="9">
        <f t="shared" si="95"/>
        <v>6</v>
      </c>
      <c r="F1527" s="1" t="s">
        <v>9</v>
      </c>
      <c r="G1527" s="1" t="s">
        <v>6</v>
      </c>
      <c r="H1527" s="1" t="s">
        <v>7</v>
      </c>
      <c r="I1527" s="1">
        <v>539427</v>
      </c>
    </row>
    <row r="1528" spans="1:9" x14ac:dyDescent="0.35">
      <c r="A1528" s="2">
        <v>43210</v>
      </c>
      <c r="B1528" s="8">
        <f t="shared" si="92"/>
        <v>4</v>
      </c>
      <c r="C1528" s="8">
        <f t="shared" si="94"/>
        <v>3</v>
      </c>
      <c r="D1528" s="8">
        <f t="shared" si="93"/>
        <v>20</v>
      </c>
      <c r="E1528" s="9">
        <f t="shared" si="95"/>
        <v>6</v>
      </c>
      <c r="F1528" s="1" t="s">
        <v>10</v>
      </c>
      <c r="G1528" s="1" t="s">
        <v>6</v>
      </c>
      <c r="H1528" s="1" t="s">
        <v>7</v>
      </c>
      <c r="I1528" s="1">
        <v>228108</v>
      </c>
    </row>
    <row r="1529" spans="1:9" x14ac:dyDescent="0.35">
      <c r="A1529" s="2">
        <v>43210</v>
      </c>
      <c r="B1529" s="8">
        <f t="shared" si="92"/>
        <v>4</v>
      </c>
      <c r="C1529" s="8">
        <f t="shared" si="94"/>
        <v>3</v>
      </c>
      <c r="D1529" s="8">
        <f t="shared" si="93"/>
        <v>20</v>
      </c>
      <c r="E1529" s="9">
        <f t="shared" si="95"/>
        <v>6</v>
      </c>
      <c r="F1529" s="1" t="s">
        <v>11</v>
      </c>
      <c r="G1529" s="1" t="s">
        <v>6</v>
      </c>
      <c r="H1529" s="1" t="s">
        <v>7</v>
      </c>
      <c r="I1529" s="1">
        <v>34349</v>
      </c>
    </row>
    <row r="1530" spans="1:9" x14ac:dyDescent="0.35">
      <c r="A1530" s="2">
        <v>43210</v>
      </c>
      <c r="B1530" s="8">
        <f t="shared" si="92"/>
        <v>4</v>
      </c>
      <c r="C1530" s="8">
        <f t="shared" si="94"/>
        <v>3</v>
      </c>
      <c r="D1530" s="8">
        <f t="shared" si="93"/>
        <v>20</v>
      </c>
      <c r="E1530" s="9">
        <f t="shared" si="95"/>
        <v>6</v>
      </c>
      <c r="F1530" s="1" t="s">
        <v>12</v>
      </c>
      <c r="G1530" s="1" t="s">
        <v>6</v>
      </c>
      <c r="H1530" s="1" t="s">
        <v>7</v>
      </c>
      <c r="I1530" s="1">
        <v>5528</v>
      </c>
    </row>
    <row r="1531" spans="1:9" x14ac:dyDescent="0.35">
      <c r="A1531" s="2">
        <v>43210</v>
      </c>
      <c r="B1531" s="8">
        <f t="shared" si="92"/>
        <v>4</v>
      </c>
      <c r="C1531" s="8">
        <f t="shared" si="94"/>
        <v>3</v>
      </c>
      <c r="D1531" s="8">
        <f t="shared" si="93"/>
        <v>20</v>
      </c>
      <c r="E1531" s="9">
        <f t="shared" si="95"/>
        <v>6</v>
      </c>
      <c r="F1531" s="1" t="s">
        <v>13</v>
      </c>
      <c r="G1531" s="1" t="s">
        <v>6</v>
      </c>
      <c r="H1531" s="1" t="s">
        <v>7</v>
      </c>
      <c r="I1531" s="1">
        <v>2603</v>
      </c>
    </row>
    <row r="1532" spans="1:9" x14ac:dyDescent="0.35">
      <c r="A1532" s="2">
        <v>43210</v>
      </c>
      <c r="B1532" s="8">
        <f t="shared" si="92"/>
        <v>4</v>
      </c>
      <c r="C1532" s="8">
        <f t="shared" si="94"/>
        <v>3</v>
      </c>
      <c r="D1532" s="8">
        <f t="shared" si="93"/>
        <v>20</v>
      </c>
      <c r="E1532" s="9">
        <f t="shared" si="95"/>
        <v>6</v>
      </c>
      <c r="F1532" s="1" t="s">
        <v>5</v>
      </c>
      <c r="G1532" s="1" t="s">
        <v>16</v>
      </c>
      <c r="H1532" s="1" t="s">
        <v>7</v>
      </c>
      <c r="I1532" s="1">
        <v>394194</v>
      </c>
    </row>
    <row r="1533" spans="1:9" x14ac:dyDescent="0.35">
      <c r="A1533" s="2">
        <v>43210</v>
      </c>
      <c r="B1533" s="8">
        <f t="shared" si="92"/>
        <v>4</v>
      </c>
      <c r="C1533" s="8">
        <f t="shared" si="94"/>
        <v>3</v>
      </c>
      <c r="D1533" s="8">
        <f t="shared" si="93"/>
        <v>20</v>
      </c>
      <c r="E1533" s="9">
        <f t="shared" si="95"/>
        <v>6</v>
      </c>
      <c r="F1533" s="1" t="s">
        <v>8</v>
      </c>
      <c r="G1533" s="1" t="s">
        <v>16</v>
      </c>
      <c r="H1533" s="1" t="s">
        <v>7</v>
      </c>
      <c r="I1533" s="1">
        <v>383864</v>
      </c>
    </row>
    <row r="1534" spans="1:9" x14ac:dyDescent="0.35">
      <c r="A1534" s="2">
        <v>43210</v>
      </c>
      <c r="B1534" s="8">
        <f t="shared" si="92"/>
        <v>4</v>
      </c>
      <c r="C1534" s="8">
        <f t="shared" si="94"/>
        <v>3</v>
      </c>
      <c r="D1534" s="8">
        <f t="shared" si="93"/>
        <v>20</v>
      </c>
      <c r="E1534" s="9">
        <f t="shared" si="95"/>
        <v>6</v>
      </c>
      <c r="F1534" s="1" t="s">
        <v>9</v>
      </c>
      <c r="G1534" s="1" t="s">
        <v>16</v>
      </c>
      <c r="H1534" s="1" t="s">
        <v>7</v>
      </c>
      <c r="I1534" s="1">
        <v>276497</v>
      </c>
    </row>
    <row r="1535" spans="1:9" x14ac:dyDescent="0.35">
      <c r="A1535" s="2">
        <v>43210</v>
      </c>
      <c r="B1535" s="8">
        <f t="shared" si="92"/>
        <v>4</v>
      </c>
      <c r="C1535" s="8">
        <f t="shared" si="94"/>
        <v>3</v>
      </c>
      <c r="D1535" s="8">
        <f t="shared" si="93"/>
        <v>20</v>
      </c>
      <c r="E1535" s="9">
        <f t="shared" si="95"/>
        <v>6</v>
      </c>
      <c r="F1535" s="1" t="s">
        <v>10</v>
      </c>
      <c r="G1535" s="1" t="s">
        <v>16</v>
      </c>
      <c r="H1535" s="1" t="s">
        <v>7</v>
      </c>
      <c r="I1535" s="1">
        <v>117697</v>
      </c>
    </row>
    <row r="1536" spans="1:9" x14ac:dyDescent="0.35">
      <c r="A1536" s="2">
        <v>43210</v>
      </c>
      <c r="B1536" s="8">
        <f t="shared" si="92"/>
        <v>4</v>
      </c>
      <c r="C1536" s="8">
        <f t="shared" si="94"/>
        <v>3</v>
      </c>
      <c r="D1536" s="8">
        <f t="shared" si="93"/>
        <v>20</v>
      </c>
      <c r="E1536" s="9">
        <f t="shared" si="95"/>
        <v>6</v>
      </c>
      <c r="F1536" s="1" t="s">
        <v>11</v>
      </c>
      <c r="G1536" s="1" t="s">
        <v>16</v>
      </c>
      <c r="H1536" s="1" t="s">
        <v>7</v>
      </c>
      <c r="I1536" s="1">
        <v>19057</v>
      </c>
    </row>
    <row r="1537" spans="1:9" x14ac:dyDescent="0.35">
      <c r="A1537" s="2">
        <v>43210</v>
      </c>
      <c r="B1537" s="8">
        <f t="shared" si="92"/>
        <v>4</v>
      </c>
      <c r="C1537" s="8">
        <f t="shared" si="94"/>
        <v>3</v>
      </c>
      <c r="D1537" s="8">
        <f t="shared" si="93"/>
        <v>20</v>
      </c>
      <c r="E1537" s="9">
        <f t="shared" si="95"/>
        <v>6</v>
      </c>
      <c r="F1537" s="1" t="s">
        <v>12</v>
      </c>
      <c r="G1537" s="1" t="s">
        <v>16</v>
      </c>
      <c r="H1537" s="1" t="s">
        <v>7</v>
      </c>
      <c r="I1537" s="1">
        <v>3327</v>
      </c>
    </row>
    <row r="1538" spans="1:9" x14ac:dyDescent="0.35">
      <c r="A1538" s="2">
        <v>43210</v>
      </c>
      <c r="B1538" s="8">
        <f t="shared" ref="B1538:B1601" si="96">MONTH(A1538)</f>
        <v>4</v>
      </c>
      <c r="C1538" s="8">
        <f t="shared" si="94"/>
        <v>3</v>
      </c>
      <c r="D1538" s="8">
        <f t="shared" ref="D1538:D1601" si="97">DAY(A1538)</f>
        <v>20</v>
      </c>
      <c r="E1538" s="9">
        <f t="shared" si="95"/>
        <v>6</v>
      </c>
      <c r="F1538" s="1" t="s">
        <v>13</v>
      </c>
      <c r="G1538" s="1" t="s">
        <v>16</v>
      </c>
      <c r="H1538" s="1" t="s">
        <v>7</v>
      </c>
      <c r="I1538" s="1">
        <v>1602</v>
      </c>
    </row>
    <row r="1539" spans="1:9" x14ac:dyDescent="0.35">
      <c r="A1539" s="2">
        <v>43210</v>
      </c>
      <c r="B1539" s="8">
        <f t="shared" si="96"/>
        <v>4</v>
      </c>
      <c r="C1539" s="8">
        <f t="shared" ref="C1539:C1602" si="98">IF(D1539&lt;=7,1,IF(D1539&lt;=14,2,IF(D1539&lt;=21,3,IF(D1539&lt;=31,4,0))))</f>
        <v>3</v>
      </c>
      <c r="D1539" s="8">
        <f t="shared" si="97"/>
        <v>20</v>
      </c>
      <c r="E1539" s="9">
        <f t="shared" ref="E1539:E1602" si="99">WEEKDAY(A1539)</f>
        <v>6</v>
      </c>
      <c r="F1539" s="1" t="s">
        <v>5</v>
      </c>
      <c r="G1539" s="1" t="s">
        <v>19</v>
      </c>
      <c r="H1539" s="1" t="s">
        <v>20</v>
      </c>
      <c r="I1539" s="1">
        <v>493041</v>
      </c>
    </row>
    <row r="1540" spans="1:9" x14ac:dyDescent="0.35">
      <c r="A1540" s="2">
        <v>43210</v>
      </c>
      <c r="B1540" s="8">
        <f t="shared" si="96"/>
        <v>4</v>
      </c>
      <c r="C1540" s="8">
        <f t="shared" si="98"/>
        <v>3</v>
      </c>
      <c r="D1540" s="8">
        <f t="shared" si="97"/>
        <v>20</v>
      </c>
      <c r="E1540" s="9">
        <f t="shared" si="99"/>
        <v>6</v>
      </c>
      <c r="F1540" s="1" t="s">
        <v>8</v>
      </c>
      <c r="G1540" s="1" t="s">
        <v>19</v>
      </c>
      <c r="H1540" s="1" t="s">
        <v>20</v>
      </c>
      <c r="I1540" s="1">
        <v>486903</v>
      </c>
    </row>
    <row r="1541" spans="1:9" x14ac:dyDescent="0.35">
      <c r="A1541" s="2">
        <v>43210</v>
      </c>
      <c r="B1541" s="8">
        <f t="shared" si="96"/>
        <v>4</v>
      </c>
      <c r="C1541" s="8">
        <f t="shared" si="98"/>
        <v>3</v>
      </c>
      <c r="D1541" s="8">
        <f t="shared" si="97"/>
        <v>20</v>
      </c>
      <c r="E1541" s="9">
        <f t="shared" si="99"/>
        <v>6</v>
      </c>
      <c r="F1541" s="1" t="s">
        <v>10</v>
      </c>
      <c r="G1541" s="1" t="s">
        <v>19</v>
      </c>
      <c r="H1541" s="1" t="s">
        <v>20</v>
      </c>
      <c r="I1541" s="1">
        <v>257228</v>
      </c>
    </row>
    <row r="1542" spans="1:9" x14ac:dyDescent="0.35">
      <c r="A1542" s="2">
        <v>43210</v>
      </c>
      <c r="B1542" s="8">
        <f t="shared" si="96"/>
        <v>4</v>
      </c>
      <c r="C1542" s="8">
        <f t="shared" si="98"/>
        <v>3</v>
      </c>
      <c r="D1542" s="8">
        <f t="shared" si="97"/>
        <v>20</v>
      </c>
      <c r="E1542" s="9">
        <f t="shared" si="99"/>
        <v>6</v>
      </c>
      <c r="F1542" s="1" t="s">
        <v>9</v>
      </c>
      <c r="G1542" s="1" t="s">
        <v>19</v>
      </c>
      <c r="H1542" s="1" t="s">
        <v>20</v>
      </c>
      <c r="I1542" s="1">
        <v>235813</v>
      </c>
    </row>
    <row r="1543" spans="1:9" x14ac:dyDescent="0.35">
      <c r="A1543" s="2">
        <v>43210</v>
      </c>
      <c r="B1543" s="8">
        <f t="shared" si="96"/>
        <v>4</v>
      </c>
      <c r="C1543" s="8">
        <f t="shared" si="98"/>
        <v>3</v>
      </c>
      <c r="D1543" s="8">
        <f t="shared" si="97"/>
        <v>20</v>
      </c>
      <c r="E1543" s="9">
        <f t="shared" si="99"/>
        <v>6</v>
      </c>
      <c r="F1543" s="1" t="s">
        <v>11</v>
      </c>
      <c r="G1543" s="1" t="s">
        <v>19</v>
      </c>
      <c r="H1543" s="1" t="s">
        <v>20</v>
      </c>
      <c r="I1543" s="1">
        <v>27224</v>
      </c>
    </row>
    <row r="1544" spans="1:9" x14ac:dyDescent="0.35">
      <c r="A1544" s="2">
        <v>43210</v>
      </c>
      <c r="B1544" s="8">
        <f t="shared" si="96"/>
        <v>4</v>
      </c>
      <c r="C1544" s="8">
        <f t="shared" si="98"/>
        <v>3</v>
      </c>
      <c r="D1544" s="8">
        <f t="shared" si="97"/>
        <v>20</v>
      </c>
      <c r="E1544" s="9">
        <f t="shared" si="99"/>
        <v>6</v>
      </c>
      <c r="F1544" s="1" t="s">
        <v>12</v>
      </c>
      <c r="G1544" s="1" t="s">
        <v>19</v>
      </c>
      <c r="H1544" s="1" t="s">
        <v>20</v>
      </c>
      <c r="I1544" s="1">
        <v>15091</v>
      </c>
    </row>
    <row r="1545" spans="1:9" x14ac:dyDescent="0.35">
      <c r="A1545" s="2">
        <v>43210</v>
      </c>
      <c r="B1545" s="8">
        <f t="shared" si="96"/>
        <v>4</v>
      </c>
      <c r="C1545" s="8">
        <f t="shared" si="98"/>
        <v>3</v>
      </c>
      <c r="D1545" s="8">
        <f t="shared" si="97"/>
        <v>20</v>
      </c>
      <c r="E1545" s="9">
        <f t="shared" si="99"/>
        <v>6</v>
      </c>
      <c r="F1545" s="1" t="s">
        <v>13</v>
      </c>
      <c r="G1545" s="1" t="s">
        <v>19</v>
      </c>
      <c r="H1545" s="1" t="s">
        <v>20</v>
      </c>
      <c r="I1545" s="1">
        <v>1622</v>
      </c>
    </row>
    <row r="1546" spans="1:9" x14ac:dyDescent="0.35">
      <c r="A1546" s="2">
        <v>43210</v>
      </c>
      <c r="B1546" s="8">
        <f t="shared" si="96"/>
        <v>4</v>
      </c>
      <c r="C1546" s="8">
        <f t="shared" si="98"/>
        <v>3</v>
      </c>
      <c r="D1546" s="8">
        <f t="shared" si="97"/>
        <v>20</v>
      </c>
      <c r="E1546" s="9">
        <f t="shared" si="99"/>
        <v>6</v>
      </c>
      <c r="F1546" s="1" t="s">
        <v>5</v>
      </c>
      <c r="G1546" s="1" t="s">
        <v>21</v>
      </c>
      <c r="H1546" s="1" t="s">
        <v>20</v>
      </c>
      <c r="I1546" s="1">
        <v>442101</v>
      </c>
    </row>
    <row r="1547" spans="1:9" x14ac:dyDescent="0.35">
      <c r="A1547" s="2">
        <v>43210</v>
      </c>
      <c r="B1547" s="8">
        <f t="shared" si="96"/>
        <v>4</v>
      </c>
      <c r="C1547" s="8">
        <f t="shared" si="98"/>
        <v>3</v>
      </c>
      <c r="D1547" s="8">
        <f t="shared" si="97"/>
        <v>20</v>
      </c>
      <c r="E1547" s="9">
        <f t="shared" si="99"/>
        <v>6</v>
      </c>
      <c r="F1547" s="1" t="s">
        <v>8</v>
      </c>
      <c r="G1547" s="1" t="s">
        <v>21</v>
      </c>
      <c r="H1547" s="1" t="s">
        <v>20</v>
      </c>
      <c r="I1547" s="1">
        <v>430966</v>
      </c>
    </row>
    <row r="1548" spans="1:9" x14ac:dyDescent="0.35">
      <c r="A1548" s="2">
        <v>43210</v>
      </c>
      <c r="B1548" s="8">
        <f t="shared" si="96"/>
        <v>4</v>
      </c>
      <c r="C1548" s="8">
        <f t="shared" si="98"/>
        <v>3</v>
      </c>
      <c r="D1548" s="8">
        <f t="shared" si="97"/>
        <v>20</v>
      </c>
      <c r="E1548" s="9">
        <f t="shared" si="99"/>
        <v>6</v>
      </c>
      <c r="F1548" s="1" t="s">
        <v>10</v>
      </c>
      <c r="G1548" s="1" t="s">
        <v>21</v>
      </c>
      <c r="H1548" s="1" t="s">
        <v>20</v>
      </c>
      <c r="I1548" s="1">
        <v>123438</v>
      </c>
    </row>
    <row r="1549" spans="1:9" x14ac:dyDescent="0.35">
      <c r="A1549" s="2">
        <v>43210</v>
      </c>
      <c r="B1549" s="8">
        <f t="shared" si="96"/>
        <v>4</v>
      </c>
      <c r="C1549" s="8">
        <f t="shared" si="98"/>
        <v>3</v>
      </c>
      <c r="D1549" s="8">
        <f t="shared" si="97"/>
        <v>20</v>
      </c>
      <c r="E1549" s="9">
        <f t="shared" si="99"/>
        <v>6</v>
      </c>
      <c r="F1549" s="1" t="s">
        <v>9</v>
      </c>
      <c r="G1549" s="1" t="s">
        <v>21</v>
      </c>
      <c r="H1549" s="1" t="s">
        <v>20</v>
      </c>
      <c r="I1549" s="1">
        <v>57756</v>
      </c>
    </row>
    <row r="1550" spans="1:9" x14ac:dyDescent="0.35">
      <c r="A1550" s="2">
        <v>43210</v>
      </c>
      <c r="B1550" s="8">
        <f t="shared" si="96"/>
        <v>4</v>
      </c>
      <c r="C1550" s="8">
        <f t="shared" si="98"/>
        <v>3</v>
      </c>
      <c r="D1550" s="8">
        <f t="shared" si="97"/>
        <v>20</v>
      </c>
      <c r="E1550" s="9">
        <f t="shared" si="99"/>
        <v>6</v>
      </c>
      <c r="F1550" s="1" t="s">
        <v>13</v>
      </c>
      <c r="G1550" s="1" t="s">
        <v>21</v>
      </c>
      <c r="H1550" s="1" t="s">
        <v>20</v>
      </c>
      <c r="I1550" s="1">
        <v>1353</v>
      </c>
    </row>
    <row r="1551" spans="1:9" x14ac:dyDescent="0.35">
      <c r="A1551" s="2">
        <v>43210</v>
      </c>
      <c r="B1551" s="8">
        <f t="shared" si="96"/>
        <v>4</v>
      </c>
      <c r="C1551" s="8">
        <f t="shared" si="98"/>
        <v>3</v>
      </c>
      <c r="D1551" s="8">
        <f t="shared" si="97"/>
        <v>20</v>
      </c>
      <c r="E1551" s="9">
        <f t="shared" si="99"/>
        <v>6</v>
      </c>
      <c r="F1551" s="1" t="s">
        <v>22</v>
      </c>
      <c r="G1551" s="1" t="s">
        <v>21</v>
      </c>
      <c r="H1551" s="1" t="s">
        <v>20</v>
      </c>
      <c r="I1551" s="1">
        <v>0</v>
      </c>
    </row>
    <row r="1552" spans="1:9" x14ac:dyDescent="0.35">
      <c r="A1552" s="2">
        <v>43211</v>
      </c>
      <c r="B1552" s="8">
        <f t="shared" si="96"/>
        <v>4</v>
      </c>
      <c r="C1552" s="8">
        <f t="shared" si="98"/>
        <v>3</v>
      </c>
      <c r="D1552" s="8">
        <f t="shared" si="97"/>
        <v>21</v>
      </c>
      <c r="E1552" s="9">
        <f t="shared" si="99"/>
        <v>7</v>
      </c>
      <c r="F1552" s="1" t="s">
        <v>5</v>
      </c>
      <c r="G1552" s="1" t="s">
        <v>6</v>
      </c>
      <c r="H1552" s="1" t="s">
        <v>7</v>
      </c>
      <c r="I1552" s="1">
        <v>741703</v>
      </c>
    </row>
    <row r="1553" spans="1:9" x14ac:dyDescent="0.35">
      <c r="A1553" s="2">
        <v>43211</v>
      </c>
      <c r="B1553" s="8">
        <f t="shared" si="96"/>
        <v>4</v>
      </c>
      <c r="C1553" s="8">
        <f t="shared" si="98"/>
        <v>3</v>
      </c>
      <c r="D1553" s="8">
        <f t="shared" si="97"/>
        <v>21</v>
      </c>
      <c r="E1553" s="9">
        <f t="shared" si="99"/>
        <v>7</v>
      </c>
      <c r="F1553" s="1" t="s">
        <v>8</v>
      </c>
      <c r="G1553" s="1" t="s">
        <v>6</v>
      </c>
      <c r="H1553" s="1" t="s">
        <v>7</v>
      </c>
      <c r="I1553" s="1">
        <v>719733</v>
      </c>
    </row>
    <row r="1554" spans="1:9" x14ac:dyDescent="0.35">
      <c r="A1554" s="2">
        <v>43211</v>
      </c>
      <c r="B1554" s="8">
        <f t="shared" si="96"/>
        <v>4</v>
      </c>
      <c r="C1554" s="8">
        <f t="shared" si="98"/>
        <v>3</v>
      </c>
      <c r="D1554" s="8">
        <f t="shared" si="97"/>
        <v>21</v>
      </c>
      <c r="E1554" s="9">
        <f t="shared" si="99"/>
        <v>7</v>
      </c>
      <c r="F1554" s="1" t="s">
        <v>9</v>
      </c>
      <c r="G1554" s="1" t="s">
        <v>6</v>
      </c>
      <c r="H1554" s="1" t="s">
        <v>7</v>
      </c>
      <c r="I1554" s="1">
        <v>498170</v>
      </c>
    </row>
    <row r="1555" spans="1:9" x14ac:dyDescent="0.35">
      <c r="A1555" s="2">
        <v>43211</v>
      </c>
      <c r="B1555" s="8">
        <f t="shared" si="96"/>
        <v>4</v>
      </c>
      <c r="C1555" s="8">
        <f t="shared" si="98"/>
        <v>3</v>
      </c>
      <c r="D1555" s="8">
        <f t="shared" si="97"/>
        <v>21</v>
      </c>
      <c r="E1555" s="9">
        <f t="shared" si="99"/>
        <v>7</v>
      </c>
      <c r="F1555" s="1" t="s">
        <v>10</v>
      </c>
      <c r="G1555" s="1" t="s">
        <v>6</v>
      </c>
      <c r="H1555" s="1" t="s">
        <v>7</v>
      </c>
      <c r="I1555" s="1">
        <v>243533</v>
      </c>
    </row>
    <row r="1556" spans="1:9" x14ac:dyDescent="0.35">
      <c r="A1556" s="2">
        <v>43211</v>
      </c>
      <c r="B1556" s="8">
        <f t="shared" si="96"/>
        <v>4</v>
      </c>
      <c r="C1556" s="8">
        <f t="shared" si="98"/>
        <v>3</v>
      </c>
      <c r="D1556" s="8">
        <f t="shared" si="97"/>
        <v>21</v>
      </c>
      <c r="E1556" s="9">
        <f t="shared" si="99"/>
        <v>7</v>
      </c>
      <c r="F1556" s="1" t="s">
        <v>11</v>
      </c>
      <c r="G1556" s="1" t="s">
        <v>6</v>
      </c>
      <c r="H1556" s="1" t="s">
        <v>7</v>
      </c>
      <c r="I1556" s="1">
        <v>30853</v>
      </c>
    </row>
    <row r="1557" spans="1:9" x14ac:dyDescent="0.35">
      <c r="A1557" s="2">
        <v>43211</v>
      </c>
      <c r="B1557" s="8">
        <f t="shared" si="96"/>
        <v>4</v>
      </c>
      <c r="C1557" s="8">
        <f t="shared" si="98"/>
        <v>3</v>
      </c>
      <c r="D1557" s="8">
        <f t="shared" si="97"/>
        <v>21</v>
      </c>
      <c r="E1557" s="9">
        <f t="shared" si="99"/>
        <v>7</v>
      </c>
      <c r="F1557" s="1" t="s">
        <v>12</v>
      </c>
      <c r="G1557" s="1" t="s">
        <v>6</v>
      </c>
      <c r="H1557" s="1" t="s">
        <v>7</v>
      </c>
      <c r="I1557" s="1">
        <v>5517</v>
      </c>
    </row>
    <row r="1558" spans="1:9" x14ac:dyDescent="0.35">
      <c r="A1558" s="2">
        <v>43211</v>
      </c>
      <c r="B1558" s="8">
        <f t="shared" si="96"/>
        <v>4</v>
      </c>
      <c r="C1558" s="8">
        <f t="shared" si="98"/>
        <v>3</v>
      </c>
      <c r="D1558" s="8">
        <f t="shared" si="97"/>
        <v>21</v>
      </c>
      <c r="E1558" s="9">
        <f t="shared" si="99"/>
        <v>7</v>
      </c>
      <c r="F1558" s="1" t="s">
        <v>13</v>
      </c>
      <c r="G1558" s="1" t="s">
        <v>6</v>
      </c>
      <c r="H1558" s="1" t="s">
        <v>7</v>
      </c>
      <c r="I1558" s="1">
        <v>2368</v>
      </c>
    </row>
    <row r="1559" spans="1:9" x14ac:dyDescent="0.35">
      <c r="A1559" s="2">
        <v>43211</v>
      </c>
      <c r="B1559" s="8">
        <f t="shared" si="96"/>
        <v>4</v>
      </c>
      <c r="C1559" s="8">
        <f t="shared" si="98"/>
        <v>3</v>
      </c>
      <c r="D1559" s="8">
        <f t="shared" si="97"/>
        <v>21</v>
      </c>
      <c r="E1559" s="9">
        <f t="shared" si="99"/>
        <v>7</v>
      </c>
      <c r="F1559" s="1" t="s">
        <v>5</v>
      </c>
      <c r="G1559" s="1" t="s">
        <v>16</v>
      </c>
      <c r="H1559" s="1" t="s">
        <v>7</v>
      </c>
      <c r="I1559" s="1">
        <v>393730</v>
      </c>
    </row>
    <row r="1560" spans="1:9" x14ac:dyDescent="0.35">
      <c r="A1560" s="2">
        <v>43211</v>
      </c>
      <c r="B1560" s="8">
        <f t="shared" si="96"/>
        <v>4</v>
      </c>
      <c r="C1560" s="8">
        <f t="shared" si="98"/>
        <v>3</v>
      </c>
      <c r="D1560" s="8">
        <f t="shared" si="97"/>
        <v>21</v>
      </c>
      <c r="E1560" s="9">
        <f t="shared" si="99"/>
        <v>7</v>
      </c>
      <c r="F1560" s="1" t="s">
        <v>8</v>
      </c>
      <c r="G1560" s="1" t="s">
        <v>16</v>
      </c>
      <c r="H1560" s="1" t="s">
        <v>7</v>
      </c>
      <c r="I1560" s="1">
        <v>383675</v>
      </c>
    </row>
    <row r="1561" spans="1:9" x14ac:dyDescent="0.35">
      <c r="A1561" s="2">
        <v>43211</v>
      </c>
      <c r="B1561" s="8">
        <f t="shared" si="96"/>
        <v>4</v>
      </c>
      <c r="C1561" s="8">
        <f t="shared" si="98"/>
        <v>3</v>
      </c>
      <c r="D1561" s="8">
        <f t="shared" si="97"/>
        <v>21</v>
      </c>
      <c r="E1561" s="9">
        <f t="shared" si="99"/>
        <v>7</v>
      </c>
      <c r="F1561" s="1" t="s">
        <v>9</v>
      </c>
      <c r="G1561" s="1" t="s">
        <v>16</v>
      </c>
      <c r="H1561" s="1" t="s">
        <v>7</v>
      </c>
      <c r="I1561" s="1">
        <v>268966</v>
      </c>
    </row>
    <row r="1562" spans="1:9" x14ac:dyDescent="0.35">
      <c r="A1562" s="2">
        <v>43211</v>
      </c>
      <c r="B1562" s="8">
        <f t="shared" si="96"/>
        <v>4</v>
      </c>
      <c r="C1562" s="8">
        <f t="shared" si="98"/>
        <v>3</v>
      </c>
      <c r="D1562" s="8">
        <f t="shared" si="97"/>
        <v>21</v>
      </c>
      <c r="E1562" s="9">
        <f t="shared" si="99"/>
        <v>7</v>
      </c>
      <c r="F1562" s="1" t="s">
        <v>10</v>
      </c>
      <c r="G1562" s="1" t="s">
        <v>16</v>
      </c>
      <c r="H1562" s="1" t="s">
        <v>7</v>
      </c>
      <c r="I1562" s="1">
        <v>124764</v>
      </c>
    </row>
    <row r="1563" spans="1:9" x14ac:dyDescent="0.35">
      <c r="A1563" s="2">
        <v>43211</v>
      </c>
      <c r="B1563" s="8">
        <f t="shared" si="96"/>
        <v>4</v>
      </c>
      <c r="C1563" s="8">
        <f t="shared" si="98"/>
        <v>3</v>
      </c>
      <c r="D1563" s="8">
        <f t="shared" si="97"/>
        <v>21</v>
      </c>
      <c r="E1563" s="9">
        <f t="shared" si="99"/>
        <v>7</v>
      </c>
      <c r="F1563" s="1" t="s">
        <v>11</v>
      </c>
      <c r="G1563" s="1" t="s">
        <v>16</v>
      </c>
      <c r="H1563" s="1" t="s">
        <v>7</v>
      </c>
      <c r="I1563" s="1">
        <v>18535</v>
      </c>
    </row>
    <row r="1564" spans="1:9" x14ac:dyDescent="0.35">
      <c r="A1564" s="2">
        <v>43211</v>
      </c>
      <c r="B1564" s="8">
        <f t="shared" si="96"/>
        <v>4</v>
      </c>
      <c r="C1564" s="8">
        <f t="shared" si="98"/>
        <v>3</v>
      </c>
      <c r="D1564" s="8">
        <f t="shared" si="97"/>
        <v>21</v>
      </c>
      <c r="E1564" s="9">
        <f t="shared" si="99"/>
        <v>7</v>
      </c>
      <c r="F1564" s="1" t="s">
        <v>12</v>
      </c>
      <c r="G1564" s="1" t="s">
        <v>16</v>
      </c>
      <c r="H1564" s="1" t="s">
        <v>7</v>
      </c>
      <c r="I1564" s="1">
        <v>3466</v>
      </c>
    </row>
    <row r="1565" spans="1:9" x14ac:dyDescent="0.35">
      <c r="A1565" s="2">
        <v>43211</v>
      </c>
      <c r="B1565" s="8">
        <f t="shared" si="96"/>
        <v>4</v>
      </c>
      <c r="C1565" s="8">
        <f t="shared" si="98"/>
        <v>3</v>
      </c>
      <c r="D1565" s="8">
        <f t="shared" si="97"/>
        <v>21</v>
      </c>
      <c r="E1565" s="9">
        <f t="shared" si="99"/>
        <v>7</v>
      </c>
      <c r="F1565" s="1" t="s">
        <v>13</v>
      </c>
      <c r="G1565" s="1" t="s">
        <v>16</v>
      </c>
      <c r="H1565" s="1" t="s">
        <v>7</v>
      </c>
      <c r="I1565" s="1">
        <v>1585</v>
      </c>
    </row>
    <row r="1566" spans="1:9" x14ac:dyDescent="0.35">
      <c r="A1566" s="2">
        <v>43211</v>
      </c>
      <c r="B1566" s="8">
        <f t="shared" si="96"/>
        <v>4</v>
      </c>
      <c r="C1566" s="8">
        <f t="shared" si="98"/>
        <v>3</v>
      </c>
      <c r="D1566" s="8">
        <f t="shared" si="97"/>
        <v>21</v>
      </c>
      <c r="E1566" s="9">
        <f t="shared" si="99"/>
        <v>7</v>
      </c>
      <c r="F1566" s="1" t="s">
        <v>5</v>
      </c>
      <c r="G1566" s="1" t="s">
        <v>19</v>
      </c>
      <c r="H1566" s="1" t="s">
        <v>20</v>
      </c>
      <c r="I1566" s="1">
        <v>516388</v>
      </c>
    </row>
    <row r="1567" spans="1:9" x14ac:dyDescent="0.35">
      <c r="A1567" s="2">
        <v>43211</v>
      </c>
      <c r="B1567" s="8">
        <f t="shared" si="96"/>
        <v>4</v>
      </c>
      <c r="C1567" s="8">
        <f t="shared" si="98"/>
        <v>3</v>
      </c>
      <c r="D1567" s="8">
        <f t="shared" si="97"/>
        <v>21</v>
      </c>
      <c r="E1567" s="9">
        <f t="shared" si="99"/>
        <v>7</v>
      </c>
      <c r="F1567" s="1" t="s">
        <v>8</v>
      </c>
      <c r="G1567" s="1" t="s">
        <v>19</v>
      </c>
      <c r="H1567" s="1" t="s">
        <v>20</v>
      </c>
      <c r="I1567" s="1">
        <v>509180</v>
      </c>
    </row>
    <row r="1568" spans="1:9" x14ac:dyDescent="0.35">
      <c r="A1568" s="2">
        <v>43211</v>
      </c>
      <c r="B1568" s="8">
        <f t="shared" si="96"/>
        <v>4</v>
      </c>
      <c r="C1568" s="8">
        <f t="shared" si="98"/>
        <v>3</v>
      </c>
      <c r="D1568" s="8">
        <f t="shared" si="97"/>
        <v>21</v>
      </c>
      <c r="E1568" s="9">
        <f t="shared" si="99"/>
        <v>7</v>
      </c>
      <c r="F1568" s="1" t="s">
        <v>10</v>
      </c>
      <c r="G1568" s="1" t="s">
        <v>19</v>
      </c>
      <c r="H1568" s="1" t="s">
        <v>20</v>
      </c>
      <c r="I1568" s="1">
        <v>280082</v>
      </c>
    </row>
    <row r="1569" spans="1:9" x14ac:dyDescent="0.35">
      <c r="A1569" s="2">
        <v>43211</v>
      </c>
      <c r="B1569" s="8">
        <f t="shared" si="96"/>
        <v>4</v>
      </c>
      <c r="C1569" s="8">
        <f t="shared" si="98"/>
        <v>3</v>
      </c>
      <c r="D1569" s="8">
        <f t="shared" si="97"/>
        <v>21</v>
      </c>
      <c r="E1569" s="9">
        <f t="shared" si="99"/>
        <v>7</v>
      </c>
      <c r="F1569" s="1" t="s">
        <v>9</v>
      </c>
      <c r="G1569" s="1" t="s">
        <v>19</v>
      </c>
      <c r="H1569" s="1" t="s">
        <v>20</v>
      </c>
      <c r="I1569" s="1">
        <v>236306</v>
      </c>
    </row>
    <row r="1570" spans="1:9" x14ac:dyDescent="0.35">
      <c r="A1570" s="2">
        <v>43211</v>
      </c>
      <c r="B1570" s="8">
        <f t="shared" si="96"/>
        <v>4</v>
      </c>
      <c r="C1570" s="8">
        <f t="shared" si="98"/>
        <v>3</v>
      </c>
      <c r="D1570" s="8">
        <f t="shared" si="97"/>
        <v>21</v>
      </c>
      <c r="E1570" s="9">
        <f t="shared" si="99"/>
        <v>7</v>
      </c>
      <c r="F1570" s="1" t="s">
        <v>11</v>
      </c>
      <c r="G1570" s="1" t="s">
        <v>19</v>
      </c>
      <c r="H1570" s="1" t="s">
        <v>20</v>
      </c>
      <c r="I1570" s="1">
        <v>28520</v>
      </c>
    </row>
    <row r="1571" spans="1:9" x14ac:dyDescent="0.35">
      <c r="A1571" s="2">
        <v>43211</v>
      </c>
      <c r="B1571" s="8">
        <f t="shared" si="96"/>
        <v>4</v>
      </c>
      <c r="C1571" s="8">
        <f t="shared" si="98"/>
        <v>3</v>
      </c>
      <c r="D1571" s="8">
        <f t="shared" si="97"/>
        <v>21</v>
      </c>
      <c r="E1571" s="9">
        <f t="shared" si="99"/>
        <v>7</v>
      </c>
      <c r="F1571" s="1" t="s">
        <v>12</v>
      </c>
      <c r="G1571" s="1" t="s">
        <v>19</v>
      </c>
      <c r="H1571" s="1" t="s">
        <v>20</v>
      </c>
      <c r="I1571" s="1">
        <v>16578</v>
      </c>
    </row>
    <row r="1572" spans="1:9" x14ac:dyDescent="0.35">
      <c r="A1572" s="2">
        <v>43211</v>
      </c>
      <c r="B1572" s="8">
        <f t="shared" si="96"/>
        <v>4</v>
      </c>
      <c r="C1572" s="8">
        <f t="shared" si="98"/>
        <v>3</v>
      </c>
      <c r="D1572" s="8">
        <f t="shared" si="97"/>
        <v>21</v>
      </c>
      <c r="E1572" s="9">
        <f t="shared" si="99"/>
        <v>7</v>
      </c>
      <c r="F1572" s="1" t="s">
        <v>13</v>
      </c>
      <c r="G1572" s="1" t="s">
        <v>19</v>
      </c>
      <c r="H1572" s="1" t="s">
        <v>20</v>
      </c>
      <c r="I1572" s="1">
        <v>1647</v>
      </c>
    </row>
    <row r="1573" spans="1:9" x14ac:dyDescent="0.35">
      <c r="A1573" s="2">
        <v>43211</v>
      </c>
      <c r="B1573" s="8">
        <f t="shared" si="96"/>
        <v>4</v>
      </c>
      <c r="C1573" s="8">
        <f t="shared" si="98"/>
        <v>3</v>
      </c>
      <c r="D1573" s="8">
        <f t="shared" si="97"/>
        <v>21</v>
      </c>
      <c r="E1573" s="9">
        <f t="shared" si="99"/>
        <v>7</v>
      </c>
      <c r="F1573" s="1" t="s">
        <v>5</v>
      </c>
      <c r="G1573" s="1" t="s">
        <v>21</v>
      </c>
      <c r="H1573" s="1" t="s">
        <v>20</v>
      </c>
      <c r="I1573" s="1">
        <v>434543</v>
      </c>
    </row>
    <row r="1574" spans="1:9" x14ac:dyDescent="0.35">
      <c r="A1574" s="2">
        <v>43211</v>
      </c>
      <c r="B1574" s="8">
        <f t="shared" si="96"/>
        <v>4</v>
      </c>
      <c r="C1574" s="8">
        <f t="shared" si="98"/>
        <v>3</v>
      </c>
      <c r="D1574" s="8">
        <f t="shared" si="97"/>
        <v>21</v>
      </c>
      <c r="E1574" s="9">
        <f t="shared" si="99"/>
        <v>7</v>
      </c>
      <c r="F1574" s="1" t="s">
        <v>8</v>
      </c>
      <c r="G1574" s="1" t="s">
        <v>21</v>
      </c>
      <c r="H1574" s="1" t="s">
        <v>20</v>
      </c>
      <c r="I1574" s="1">
        <v>424060</v>
      </c>
    </row>
    <row r="1575" spans="1:9" x14ac:dyDescent="0.35">
      <c r="A1575" s="2">
        <v>43211</v>
      </c>
      <c r="B1575" s="8">
        <f t="shared" si="96"/>
        <v>4</v>
      </c>
      <c r="C1575" s="8">
        <f t="shared" si="98"/>
        <v>3</v>
      </c>
      <c r="D1575" s="8">
        <f t="shared" si="97"/>
        <v>21</v>
      </c>
      <c r="E1575" s="9">
        <f t="shared" si="99"/>
        <v>7</v>
      </c>
      <c r="F1575" s="1" t="s">
        <v>10</v>
      </c>
      <c r="G1575" s="1" t="s">
        <v>21</v>
      </c>
      <c r="H1575" s="1" t="s">
        <v>20</v>
      </c>
      <c r="I1575" s="1">
        <v>164019</v>
      </c>
    </row>
    <row r="1576" spans="1:9" x14ac:dyDescent="0.35">
      <c r="A1576" s="2">
        <v>43211</v>
      </c>
      <c r="B1576" s="8">
        <f t="shared" si="96"/>
        <v>4</v>
      </c>
      <c r="C1576" s="8">
        <f t="shared" si="98"/>
        <v>3</v>
      </c>
      <c r="D1576" s="8">
        <f t="shared" si="97"/>
        <v>21</v>
      </c>
      <c r="E1576" s="9">
        <f t="shared" si="99"/>
        <v>7</v>
      </c>
      <c r="F1576" s="1" t="s">
        <v>9</v>
      </c>
      <c r="G1576" s="1" t="s">
        <v>21</v>
      </c>
      <c r="H1576" s="1" t="s">
        <v>20</v>
      </c>
      <c r="I1576" s="1">
        <v>103273</v>
      </c>
    </row>
    <row r="1577" spans="1:9" x14ac:dyDescent="0.35">
      <c r="A1577" s="2">
        <v>43211</v>
      </c>
      <c r="B1577" s="8">
        <f t="shared" si="96"/>
        <v>4</v>
      </c>
      <c r="C1577" s="8">
        <f t="shared" si="98"/>
        <v>3</v>
      </c>
      <c r="D1577" s="8">
        <f t="shared" si="97"/>
        <v>21</v>
      </c>
      <c r="E1577" s="9">
        <f t="shared" si="99"/>
        <v>7</v>
      </c>
      <c r="F1577" s="1" t="s">
        <v>13</v>
      </c>
      <c r="G1577" s="1" t="s">
        <v>21</v>
      </c>
      <c r="H1577" s="1" t="s">
        <v>20</v>
      </c>
      <c r="I1577" s="1">
        <v>1399</v>
      </c>
    </row>
    <row r="1578" spans="1:9" x14ac:dyDescent="0.35">
      <c r="A1578" s="2">
        <v>43211</v>
      </c>
      <c r="B1578" s="8">
        <f t="shared" si="96"/>
        <v>4</v>
      </c>
      <c r="C1578" s="8">
        <f t="shared" si="98"/>
        <v>3</v>
      </c>
      <c r="D1578" s="8">
        <f t="shared" si="97"/>
        <v>21</v>
      </c>
      <c r="E1578" s="9">
        <f t="shared" si="99"/>
        <v>7</v>
      </c>
      <c r="F1578" s="1" t="s">
        <v>22</v>
      </c>
      <c r="G1578" s="1" t="s">
        <v>21</v>
      </c>
      <c r="H1578" s="1" t="s">
        <v>20</v>
      </c>
      <c r="I1578" s="1">
        <v>0</v>
      </c>
    </row>
    <row r="1579" spans="1:9" x14ac:dyDescent="0.35">
      <c r="A1579" s="2">
        <v>43212</v>
      </c>
      <c r="B1579" s="8">
        <f t="shared" si="96"/>
        <v>4</v>
      </c>
      <c r="C1579" s="8">
        <f t="shared" si="98"/>
        <v>4</v>
      </c>
      <c r="D1579" s="8">
        <f t="shared" si="97"/>
        <v>22</v>
      </c>
      <c r="E1579" s="9">
        <f t="shared" si="99"/>
        <v>1</v>
      </c>
      <c r="F1579" s="1" t="s">
        <v>5</v>
      </c>
      <c r="G1579" s="1" t="s">
        <v>6</v>
      </c>
      <c r="H1579" s="1" t="s">
        <v>7</v>
      </c>
      <c r="I1579" s="1">
        <v>925783</v>
      </c>
    </row>
    <row r="1580" spans="1:9" x14ac:dyDescent="0.35">
      <c r="A1580" s="2">
        <v>43212</v>
      </c>
      <c r="B1580" s="8">
        <f t="shared" si="96"/>
        <v>4</v>
      </c>
      <c r="C1580" s="8">
        <f t="shared" si="98"/>
        <v>4</v>
      </c>
      <c r="D1580" s="8">
        <f t="shared" si="97"/>
        <v>22</v>
      </c>
      <c r="E1580" s="9">
        <f t="shared" si="99"/>
        <v>1</v>
      </c>
      <c r="F1580" s="1" t="s">
        <v>8</v>
      </c>
      <c r="G1580" s="1" t="s">
        <v>6</v>
      </c>
      <c r="H1580" s="1" t="s">
        <v>7</v>
      </c>
      <c r="I1580" s="1">
        <v>894201</v>
      </c>
    </row>
    <row r="1581" spans="1:9" x14ac:dyDescent="0.35">
      <c r="A1581" s="2">
        <v>43212</v>
      </c>
      <c r="B1581" s="8">
        <f t="shared" si="96"/>
        <v>4</v>
      </c>
      <c r="C1581" s="8">
        <f t="shared" si="98"/>
        <v>4</v>
      </c>
      <c r="D1581" s="8">
        <f t="shared" si="97"/>
        <v>22</v>
      </c>
      <c r="E1581" s="9">
        <f t="shared" si="99"/>
        <v>1</v>
      </c>
      <c r="F1581" s="1" t="s">
        <v>9</v>
      </c>
      <c r="G1581" s="1" t="s">
        <v>6</v>
      </c>
      <c r="H1581" s="1" t="s">
        <v>7</v>
      </c>
      <c r="I1581" s="1">
        <v>720997</v>
      </c>
    </row>
    <row r="1582" spans="1:9" x14ac:dyDescent="0.35">
      <c r="A1582" s="2">
        <v>43212</v>
      </c>
      <c r="B1582" s="8">
        <f t="shared" si="96"/>
        <v>4</v>
      </c>
      <c r="C1582" s="8">
        <f t="shared" si="98"/>
        <v>4</v>
      </c>
      <c r="D1582" s="8">
        <f t="shared" si="97"/>
        <v>22</v>
      </c>
      <c r="E1582" s="9">
        <f t="shared" si="99"/>
        <v>1</v>
      </c>
      <c r="F1582" s="1" t="s">
        <v>10</v>
      </c>
      <c r="G1582" s="1" t="s">
        <v>6</v>
      </c>
      <c r="H1582" s="1" t="s">
        <v>7</v>
      </c>
      <c r="I1582" s="1">
        <v>204786</v>
      </c>
    </row>
    <row r="1583" spans="1:9" x14ac:dyDescent="0.35">
      <c r="A1583" s="2">
        <v>43212</v>
      </c>
      <c r="B1583" s="8">
        <f t="shared" si="96"/>
        <v>4</v>
      </c>
      <c r="C1583" s="8">
        <f t="shared" si="98"/>
        <v>4</v>
      </c>
      <c r="D1583" s="8">
        <f t="shared" si="97"/>
        <v>22</v>
      </c>
      <c r="E1583" s="9">
        <f t="shared" si="99"/>
        <v>1</v>
      </c>
      <c r="F1583" s="1" t="s">
        <v>11</v>
      </c>
      <c r="G1583" s="1" t="s">
        <v>6</v>
      </c>
      <c r="H1583" s="1" t="s">
        <v>7</v>
      </c>
      <c r="I1583" s="1">
        <v>44585</v>
      </c>
    </row>
    <row r="1584" spans="1:9" x14ac:dyDescent="0.35">
      <c r="A1584" s="2">
        <v>43212</v>
      </c>
      <c r="B1584" s="8">
        <f t="shared" si="96"/>
        <v>4</v>
      </c>
      <c r="C1584" s="8">
        <f t="shared" si="98"/>
        <v>4</v>
      </c>
      <c r="D1584" s="8">
        <f t="shared" si="97"/>
        <v>22</v>
      </c>
      <c r="E1584" s="9">
        <f t="shared" si="99"/>
        <v>1</v>
      </c>
      <c r="F1584" s="1" t="s">
        <v>12</v>
      </c>
      <c r="G1584" s="1" t="s">
        <v>6</v>
      </c>
      <c r="H1584" s="1" t="s">
        <v>7</v>
      </c>
      <c r="I1584" s="1">
        <v>4767</v>
      </c>
    </row>
    <row r="1585" spans="1:9" x14ac:dyDescent="0.35">
      <c r="A1585" s="2">
        <v>43212</v>
      </c>
      <c r="B1585" s="8">
        <f t="shared" si="96"/>
        <v>4</v>
      </c>
      <c r="C1585" s="8">
        <f t="shared" si="98"/>
        <v>4</v>
      </c>
      <c r="D1585" s="8">
        <f t="shared" si="97"/>
        <v>22</v>
      </c>
      <c r="E1585" s="9">
        <f t="shared" si="99"/>
        <v>1</v>
      </c>
      <c r="F1585" s="1" t="s">
        <v>13</v>
      </c>
      <c r="G1585" s="1" t="s">
        <v>6</v>
      </c>
      <c r="H1585" s="1" t="s">
        <v>7</v>
      </c>
      <c r="I1585" s="1">
        <v>2765</v>
      </c>
    </row>
    <row r="1586" spans="1:9" x14ac:dyDescent="0.35">
      <c r="A1586" s="2">
        <v>43212</v>
      </c>
      <c r="B1586" s="8">
        <f t="shared" si="96"/>
        <v>4</v>
      </c>
      <c r="C1586" s="8">
        <f t="shared" si="98"/>
        <v>4</v>
      </c>
      <c r="D1586" s="8">
        <f t="shared" si="97"/>
        <v>22</v>
      </c>
      <c r="E1586" s="9">
        <f t="shared" si="99"/>
        <v>1</v>
      </c>
      <c r="F1586" s="1" t="s">
        <v>5</v>
      </c>
      <c r="G1586" s="1" t="s">
        <v>16</v>
      </c>
      <c r="H1586" s="1" t="s">
        <v>7</v>
      </c>
      <c r="I1586" s="1">
        <v>424004</v>
      </c>
    </row>
    <row r="1587" spans="1:9" x14ac:dyDescent="0.35">
      <c r="A1587" s="2">
        <v>43212</v>
      </c>
      <c r="B1587" s="8">
        <f t="shared" si="96"/>
        <v>4</v>
      </c>
      <c r="C1587" s="8">
        <f t="shared" si="98"/>
        <v>4</v>
      </c>
      <c r="D1587" s="8">
        <f t="shared" si="97"/>
        <v>22</v>
      </c>
      <c r="E1587" s="9">
        <f t="shared" si="99"/>
        <v>1</v>
      </c>
      <c r="F1587" s="1" t="s">
        <v>8</v>
      </c>
      <c r="G1587" s="1" t="s">
        <v>16</v>
      </c>
      <c r="H1587" s="1" t="s">
        <v>7</v>
      </c>
      <c r="I1587" s="1">
        <v>420028</v>
      </c>
    </row>
    <row r="1588" spans="1:9" x14ac:dyDescent="0.35">
      <c r="A1588" s="2">
        <v>43212</v>
      </c>
      <c r="B1588" s="8">
        <f t="shared" si="96"/>
        <v>4</v>
      </c>
      <c r="C1588" s="8">
        <f t="shared" si="98"/>
        <v>4</v>
      </c>
      <c r="D1588" s="8">
        <f t="shared" si="97"/>
        <v>22</v>
      </c>
      <c r="E1588" s="9">
        <f t="shared" si="99"/>
        <v>1</v>
      </c>
      <c r="F1588" s="1" t="s">
        <v>9</v>
      </c>
      <c r="G1588" s="1" t="s">
        <v>16</v>
      </c>
      <c r="H1588" s="1" t="s">
        <v>7</v>
      </c>
      <c r="I1588" s="1">
        <v>311702</v>
      </c>
    </row>
    <row r="1589" spans="1:9" x14ac:dyDescent="0.35">
      <c r="A1589" s="2">
        <v>43212</v>
      </c>
      <c r="B1589" s="8">
        <f t="shared" si="96"/>
        <v>4</v>
      </c>
      <c r="C1589" s="8">
        <f t="shared" si="98"/>
        <v>4</v>
      </c>
      <c r="D1589" s="8">
        <f t="shared" si="97"/>
        <v>22</v>
      </c>
      <c r="E1589" s="9">
        <f t="shared" si="99"/>
        <v>1</v>
      </c>
      <c r="F1589" s="1" t="s">
        <v>10</v>
      </c>
      <c r="G1589" s="1" t="s">
        <v>16</v>
      </c>
      <c r="H1589" s="1" t="s">
        <v>7</v>
      </c>
      <c r="I1589" s="1">
        <v>112302</v>
      </c>
    </row>
    <row r="1590" spans="1:9" x14ac:dyDescent="0.35">
      <c r="A1590" s="2">
        <v>43212</v>
      </c>
      <c r="B1590" s="8">
        <f t="shared" si="96"/>
        <v>4</v>
      </c>
      <c r="C1590" s="8">
        <f t="shared" si="98"/>
        <v>4</v>
      </c>
      <c r="D1590" s="8">
        <f t="shared" si="97"/>
        <v>22</v>
      </c>
      <c r="E1590" s="9">
        <f t="shared" si="99"/>
        <v>1</v>
      </c>
      <c r="F1590" s="1" t="s">
        <v>11</v>
      </c>
      <c r="G1590" s="1" t="s">
        <v>16</v>
      </c>
      <c r="H1590" s="1" t="s">
        <v>7</v>
      </c>
      <c r="I1590" s="1">
        <v>21146</v>
      </c>
    </row>
    <row r="1591" spans="1:9" x14ac:dyDescent="0.35">
      <c r="A1591" s="2">
        <v>43212</v>
      </c>
      <c r="B1591" s="8">
        <f t="shared" si="96"/>
        <v>4</v>
      </c>
      <c r="C1591" s="8">
        <f t="shared" si="98"/>
        <v>4</v>
      </c>
      <c r="D1591" s="8">
        <f t="shared" si="97"/>
        <v>22</v>
      </c>
      <c r="E1591" s="9">
        <f t="shared" si="99"/>
        <v>1</v>
      </c>
      <c r="F1591" s="1" t="s">
        <v>12</v>
      </c>
      <c r="G1591" s="1" t="s">
        <v>16</v>
      </c>
      <c r="H1591" s="1" t="s">
        <v>7</v>
      </c>
      <c r="I1591" s="1">
        <v>3158</v>
      </c>
    </row>
    <row r="1592" spans="1:9" x14ac:dyDescent="0.35">
      <c r="A1592" s="2">
        <v>43212</v>
      </c>
      <c r="B1592" s="8">
        <f t="shared" si="96"/>
        <v>4</v>
      </c>
      <c r="C1592" s="8">
        <f t="shared" si="98"/>
        <v>4</v>
      </c>
      <c r="D1592" s="8">
        <f t="shared" si="97"/>
        <v>22</v>
      </c>
      <c r="E1592" s="9">
        <f t="shared" si="99"/>
        <v>1</v>
      </c>
      <c r="F1592" s="1" t="s">
        <v>13</v>
      </c>
      <c r="G1592" s="1" t="s">
        <v>16</v>
      </c>
      <c r="H1592" s="1" t="s">
        <v>7</v>
      </c>
      <c r="I1592" s="1">
        <v>1605</v>
      </c>
    </row>
    <row r="1593" spans="1:9" x14ac:dyDescent="0.35">
      <c r="A1593" s="2">
        <v>43212</v>
      </c>
      <c r="B1593" s="8">
        <f t="shared" si="96"/>
        <v>4</v>
      </c>
      <c r="C1593" s="8">
        <f t="shared" si="98"/>
        <v>4</v>
      </c>
      <c r="D1593" s="8">
        <f t="shared" si="97"/>
        <v>22</v>
      </c>
      <c r="E1593" s="9">
        <f t="shared" si="99"/>
        <v>1</v>
      </c>
      <c r="F1593" s="1" t="s">
        <v>5</v>
      </c>
      <c r="G1593" s="1" t="s">
        <v>19</v>
      </c>
      <c r="H1593" s="1" t="s">
        <v>20</v>
      </c>
      <c r="I1593" s="1">
        <v>549306</v>
      </c>
    </row>
    <row r="1594" spans="1:9" x14ac:dyDescent="0.35">
      <c r="A1594" s="2">
        <v>43212</v>
      </c>
      <c r="B1594" s="8">
        <f t="shared" si="96"/>
        <v>4</v>
      </c>
      <c r="C1594" s="8">
        <f t="shared" si="98"/>
        <v>4</v>
      </c>
      <c r="D1594" s="8">
        <f t="shared" si="97"/>
        <v>22</v>
      </c>
      <c r="E1594" s="9">
        <f t="shared" si="99"/>
        <v>1</v>
      </c>
      <c r="F1594" s="1" t="s">
        <v>8</v>
      </c>
      <c r="G1594" s="1" t="s">
        <v>19</v>
      </c>
      <c r="H1594" s="1" t="s">
        <v>20</v>
      </c>
      <c r="I1594" s="1">
        <v>546805</v>
      </c>
    </row>
    <row r="1595" spans="1:9" x14ac:dyDescent="0.35">
      <c r="A1595" s="2">
        <v>43212</v>
      </c>
      <c r="B1595" s="8">
        <f t="shared" si="96"/>
        <v>4</v>
      </c>
      <c r="C1595" s="8">
        <f t="shared" si="98"/>
        <v>4</v>
      </c>
      <c r="D1595" s="8">
        <f t="shared" si="97"/>
        <v>22</v>
      </c>
      <c r="E1595" s="9">
        <f t="shared" si="99"/>
        <v>1</v>
      </c>
      <c r="F1595" s="1" t="s">
        <v>10</v>
      </c>
      <c r="G1595" s="1" t="s">
        <v>19</v>
      </c>
      <c r="H1595" s="1" t="s">
        <v>20</v>
      </c>
      <c r="I1595" s="1">
        <v>313826</v>
      </c>
    </row>
    <row r="1596" spans="1:9" x14ac:dyDescent="0.35">
      <c r="A1596" s="2">
        <v>43212</v>
      </c>
      <c r="B1596" s="8">
        <f t="shared" si="96"/>
        <v>4</v>
      </c>
      <c r="C1596" s="8">
        <f t="shared" si="98"/>
        <v>4</v>
      </c>
      <c r="D1596" s="8">
        <f t="shared" si="97"/>
        <v>22</v>
      </c>
      <c r="E1596" s="9">
        <f t="shared" si="99"/>
        <v>1</v>
      </c>
      <c r="F1596" s="1" t="s">
        <v>9</v>
      </c>
      <c r="G1596" s="1" t="s">
        <v>19</v>
      </c>
      <c r="H1596" s="1" t="s">
        <v>20</v>
      </c>
      <c r="I1596" s="1">
        <v>235481</v>
      </c>
    </row>
    <row r="1597" spans="1:9" x14ac:dyDescent="0.35">
      <c r="A1597" s="2">
        <v>43212</v>
      </c>
      <c r="B1597" s="8">
        <f t="shared" si="96"/>
        <v>4</v>
      </c>
      <c r="C1597" s="8">
        <f t="shared" si="98"/>
        <v>4</v>
      </c>
      <c r="D1597" s="8">
        <f t="shared" si="97"/>
        <v>22</v>
      </c>
      <c r="E1597" s="9">
        <f t="shared" si="99"/>
        <v>1</v>
      </c>
      <c r="F1597" s="1" t="s">
        <v>11</v>
      </c>
      <c r="G1597" s="1" t="s">
        <v>19</v>
      </c>
      <c r="H1597" s="1" t="s">
        <v>20</v>
      </c>
      <c r="I1597" s="1">
        <v>27184</v>
      </c>
    </row>
    <row r="1598" spans="1:9" x14ac:dyDescent="0.35">
      <c r="A1598" s="2">
        <v>43212</v>
      </c>
      <c r="B1598" s="8">
        <f t="shared" si="96"/>
        <v>4</v>
      </c>
      <c r="C1598" s="8">
        <f t="shared" si="98"/>
        <v>4</v>
      </c>
      <c r="D1598" s="8">
        <f t="shared" si="97"/>
        <v>22</v>
      </c>
      <c r="E1598" s="9">
        <f t="shared" si="99"/>
        <v>1</v>
      </c>
      <c r="F1598" s="1" t="s">
        <v>12</v>
      </c>
      <c r="G1598" s="1" t="s">
        <v>19</v>
      </c>
      <c r="H1598" s="1" t="s">
        <v>20</v>
      </c>
      <c r="I1598" s="1">
        <v>18290</v>
      </c>
    </row>
    <row r="1599" spans="1:9" x14ac:dyDescent="0.35">
      <c r="A1599" s="2">
        <v>43212</v>
      </c>
      <c r="B1599" s="8">
        <f t="shared" si="96"/>
        <v>4</v>
      </c>
      <c r="C1599" s="8">
        <f t="shared" si="98"/>
        <v>4</v>
      </c>
      <c r="D1599" s="8">
        <f t="shared" si="97"/>
        <v>22</v>
      </c>
      <c r="E1599" s="9">
        <f t="shared" si="99"/>
        <v>1</v>
      </c>
      <c r="F1599" s="1" t="s">
        <v>13</v>
      </c>
      <c r="G1599" s="1" t="s">
        <v>19</v>
      </c>
      <c r="H1599" s="1" t="s">
        <v>20</v>
      </c>
      <c r="I1599" s="1">
        <v>1551</v>
      </c>
    </row>
    <row r="1600" spans="1:9" x14ac:dyDescent="0.35">
      <c r="A1600" s="2">
        <v>43212</v>
      </c>
      <c r="B1600" s="8">
        <f t="shared" si="96"/>
        <v>4</v>
      </c>
      <c r="C1600" s="8">
        <f t="shared" si="98"/>
        <v>4</v>
      </c>
      <c r="D1600" s="8">
        <f t="shared" si="97"/>
        <v>22</v>
      </c>
      <c r="E1600" s="9">
        <f t="shared" si="99"/>
        <v>1</v>
      </c>
      <c r="F1600" s="1" t="s">
        <v>5</v>
      </c>
      <c r="G1600" s="1" t="s">
        <v>21</v>
      </c>
      <c r="H1600" s="1" t="s">
        <v>20</v>
      </c>
      <c r="I1600" s="1">
        <v>473448</v>
      </c>
    </row>
    <row r="1601" spans="1:9" x14ac:dyDescent="0.35">
      <c r="A1601" s="2">
        <v>43212</v>
      </c>
      <c r="B1601" s="8">
        <f t="shared" si="96"/>
        <v>4</v>
      </c>
      <c r="C1601" s="8">
        <f t="shared" si="98"/>
        <v>4</v>
      </c>
      <c r="D1601" s="8">
        <f t="shared" si="97"/>
        <v>22</v>
      </c>
      <c r="E1601" s="9">
        <f t="shared" si="99"/>
        <v>1</v>
      </c>
      <c r="F1601" s="1" t="s">
        <v>8</v>
      </c>
      <c r="G1601" s="1" t="s">
        <v>21</v>
      </c>
      <c r="H1601" s="1" t="s">
        <v>20</v>
      </c>
      <c r="I1601" s="1">
        <v>467324</v>
      </c>
    </row>
    <row r="1602" spans="1:9" x14ac:dyDescent="0.35">
      <c r="A1602" s="2">
        <v>43212</v>
      </c>
      <c r="B1602" s="8">
        <f t="shared" ref="B1602:B1665" si="100">MONTH(A1602)</f>
        <v>4</v>
      </c>
      <c r="C1602" s="8">
        <f t="shared" si="98"/>
        <v>4</v>
      </c>
      <c r="D1602" s="8">
        <f t="shared" ref="D1602:D1665" si="101">DAY(A1602)</f>
        <v>22</v>
      </c>
      <c r="E1602" s="9">
        <f t="shared" si="99"/>
        <v>1</v>
      </c>
      <c r="F1602" s="1" t="s">
        <v>10</v>
      </c>
      <c r="G1602" s="1" t="s">
        <v>21</v>
      </c>
      <c r="H1602" s="1" t="s">
        <v>20</v>
      </c>
      <c r="I1602" s="1">
        <v>146406</v>
      </c>
    </row>
    <row r="1603" spans="1:9" x14ac:dyDescent="0.35">
      <c r="A1603" s="2">
        <v>43212</v>
      </c>
      <c r="B1603" s="8">
        <f t="shared" si="100"/>
        <v>4</v>
      </c>
      <c r="C1603" s="8">
        <f t="shared" ref="C1603:C1666" si="102">IF(D1603&lt;=7,1,IF(D1603&lt;=14,2,IF(D1603&lt;=21,3,IF(D1603&lt;=31,4,0))))</f>
        <v>4</v>
      </c>
      <c r="D1603" s="8">
        <f t="shared" si="101"/>
        <v>22</v>
      </c>
      <c r="E1603" s="9">
        <f t="shared" ref="E1603:E1666" si="103">WEEKDAY(A1603)</f>
        <v>1</v>
      </c>
      <c r="F1603" s="1" t="s">
        <v>9</v>
      </c>
      <c r="G1603" s="1" t="s">
        <v>21</v>
      </c>
      <c r="H1603" s="1" t="s">
        <v>20</v>
      </c>
      <c r="I1603" s="1">
        <v>134356</v>
      </c>
    </row>
    <row r="1604" spans="1:9" x14ac:dyDescent="0.35">
      <c r="A1604" s="2">
        <v>43212</v>
      </c>
      <c r="B1604" s="8">
        <f t="shared" si="100"/>
        <v>4</v>
      </c>
      <c r="C1604" s="8">
        <f t="shared" si="102"/>
        <v>4</v>
      </c>
      <c r="D1604" s="8">
        <f t="shared" si="101"/>
        <v>22</v>
      </c>
      <c r="E1604" s="9">
        <f t="shared" si="103"/>
        <v>1</v>
      </c>
      <c r="F1604" s="1" t="s">
        <v>13</v>
      </c>
      <c r="G1604" s="1" t="s">
        <v>21</v>
      </c>
      <c r="H1604" s="1" t="s">
        <v>20</v>
      </c>
      <c r="I1604" s="1">
        <v>1360</v>
      </c>
    </row>
    <row r="1605" spans="1:9" x14ac:dyDescent="0.35">
      <c r="A1605" s="2">
        <v>43212</v>
      </c>
      <c r="B1605" s="8">
        <f t="shared" si="100"/>
        <v>4</v>
      </c>
      <c r="C1605" s="8">
        <f t="shared" si="102"/>
        <v>4</v>
      </c>
      <c r="D1605" s="8">
        <f t="shared" si="101"/>
        <v>22</v>
      </c>
      <c r="E1605" s="9">
        <f t="shared" si="103"/>
        <v>1</v>
      </c>
      <c r="F1605" s="1" t="s">
        <v>22</v>
      </c>
      <c r="G1605" s="1" t="s">
        <v>21</v>
      </c>
      <c r="H1605" s="1" t="s">
        <v>20</v>
      </c>
      <c r="I1605" s="1">
        <v>0</v>
      </c>
    </row>
    <row r="1606" spans="1:9" x14ac:dyDescent="0.35">
      <c r="A1606" s="2">
        <v>43213</v>
      </c>
      <c r="B1606" s="8">
        <f t="shared" si="100"/>
        <v>4</v>
      </c>
      <c r="C1606" s="8">
        <f t="shared" si="102"/>
        <v>4</v>
      </c>
      <c r="D1606" s="8">
        <f t="shared" si="101"/>
        <v>23</v>
      </c>
      <c r="E1606" s="9">
        <f t="shared" si="103"/>
        <v>2</v>
      </c>
      <c r="F1606" s="1" t="s">
        <v>5</v>
      </c>
      <c r="G1606" s="1" t="s">
        <v>6</v>
      </c>
      <c r="H1606" s="1" t="s">
        <v>7</v>
      </c>
      <c r="I1606" s="1">
        <v>779339</v>
      </c>
    </row>
    <row r="1607" spans="1:9" x14ac:dyDescent="0.35">
      <c r="A1607" s="2">
        <v>43213</v>
      </c>
      <c r="B1607" s="8">
        <f t="shared" si="100"/>
        <v>4</v>
      </c>
      <c r="C1607" s="8">
        <f t="shared" si="102"/>
        <v>4</v>
      </c>
      <c r="D1607" s="8">
        <f t="shared" si="101"/>
        <v>23</v>
      </c>
      <c r="E1607" s="9">
        <f t="shared" si="103"/>
        <v>2</v>
      </c>
      <c r="F1607" s="1" t="s">
        <v>8</v>
      </c>
      <c r="G1607" s="1" t="s">
        <v>6</v>
      </c>
      <c r="H1607" s="1" t="s">
        <v>7</v>
      </c>
      <c r="I1607" s="1">
        <v>768367</v>
      </c>
    </row>
    <row r="1608" spans="1:9" x14ac:dyDescent="0.35">
      <c r="A1608" s="2">
        <v>43213</v>
      </c>
      <c r="B1608" s="8">
        <f t="shared" si="100"/>
        <v>4</v>
      </c>
      <c r="C1608" s="8">
        <f t="shared" si="102"/>
        <v>4</v>
      </c>
      <c r="D1608" s="8">
        <f t="shared" si="101"/>
        <v>23</v>
      </c>
      <c r="E1608" s="9">
        <f t="shared" si="103"/>
        <v>2</v>
      </c>
      <c r="F1608" s="1" t="s">
        <v>9</v>
      </c>
      <c r="G1608" s="1" t="s">
        <v>6</v>
      </c>
      <c r="H1608" s="1" t="s">
        <v>7</v>
      </c>
      <c r="I1608" s="1">
        <v>561436</v>
      </c>
    </row>
    <row r="1609" spans="1:9" x14ac:dyDescent="0.35">
      <c r="A1609" s="2">
        <v>43213</v>
      </c>
      <c r="B1609" s="8">
        <f t="shared" si="100"/>
        <v>4</v>
      </c>
      <c r="C1609" s="8">
        <f t="shared" si="102"/>
        <v>4</v>
      </c>
      <c r="D1609" s="8">
        <f t="shared" si="101"/>
        <v>23</v>
      </c>
      <c r="E1609" s="9">
        <f t="shared" si="103"/>
        <v>2</v>
      </c>
      <c r="F1609" s="1" t="s">
        <v>10</v>
      </c>
      <c r="G1609" s="1" t="s">
        <v>6</v>
      </c>
      <c r="H1609" s="1" t="s">
        <v>7</v>
      </c>
      <c r="I1609" s="1">
        <v>217903</v>
      </c>
    </row>
    <row r="1610" spans="1:9" x14ac:dyDescent="0.35">
      <c r="A1610" s="2">
        <v>43213</v>
      </c>
      <c r="B1610" s="8">
        <f t="shared" si="100"/>
        <v>4</v>
      </c>
      <c r="C1610" s="8">
        <f t="shared" si="102"/>
        <v>4</v>
      </c>
      <c r="D1610" s="8">
        <f t="shared" si="101"/>
        <v>23</v>
      </c>
      <c r="E1610" s="9">
        <f t="shared" si="103"/>
        <v>2</v>
      </c>
      <c r="F1610" s="1" t="s">
        <v>11</v>
      </c>
      <c r="G1610" s="1" t="s">
        <v>6</v>
      </c>
      <c r="H1610" s="1" t="s">
        <v>7</v>
      </c>
      <c r="I1610" s="1">
        <v>34056</v>
      </c>
    </row>
    <row r="1611" spans="1:9" x14ac:dyDescent="0.35">
      <c r="A1611" s="2">
        <v>43213</v>
      </c>
      <c r="B1611" s="8">
        <f t="shared" si="100"/>
        <v>4</v>
      </c>
      <c r="C1611" s="8">
        <f t="shared" si="102"/>
        <v>4</v>
      </c>
      <c r="D1611" s="8">
        <f t="shared" si="101"/>
        <v>23</v>
      </c>
      <c r="E1611" s="9">
        <f t="shared" si="103"/>
        <v>2</v>
      </c>
      <c r="F1611" s="1" t="s">
        <v>12</v>
      </c>
      <c r="G1611" s="1" t="s">
        <v>6</v>
      </c>
      <c r="H1611" s="1" t="s">
        <v>7</v>
      </c>
      <c r="I1611" s="1">
        <v>4982</v>
      </c>
    </row>
    <row r="1612" spans="1:9" x14ac:dyDescent="0.35">
      <c r="A1612" s="2">
        <v>43213</v>
      </c>
      <c r="B1612" s="8">
        <f t="shared" si="100"/>
        <v>4</v>
      </c>
      <c r="C1612" s="8">
        <f t="shared" si="102"/>
        <v>4</v>
      </c>
      <c r="D1612" s="8">
        <f t="shared" si="101"/>
        <v>23</v>
      </c>
      <c r="E1612" s="9">
        <f t="shared" si="103"/>
        <v>2</v>
      </c>
      <c r="F1612" s="1" t="s">
        <v>13</v>
      </c>
      <c r="G1612" s="1" t="s">
        <v>6</v>
      </c>
      <c r="H1612" s="1" t="s">
        <v>7</v>
      </c>
      <c r="I1612" s="1">
        <v>2359</v>
      </c>
    </row>
    <row r="1613" spans="1:9" x14ac:dyDescent="0.35">
      <c r="A1613" s="2">
        <v>43213</v>
      </c>
      <c r="B1613" s="8">
        <f t="shared" si="100"/>
        <v>4</v>
      </c>
      <c r="C1613" s="8">
        <f t="shared" si="102"/>
        <v>4</v>
      </c>
      <c r="D1613" s="8">
        <f t="shared" si="101"/>
        <v>23</v>
      </c>
      <c r="E1613" s="9">
        <f t="shared" si="103"/>
        <v>2</v>
      </c>
      <c r="F1613" s="1" t="s">
        <v>5</v>
      </c>
      <c r="G1613" s="1" t="s">
        <v>16</v>
      </c>
      <c r="H1613" s="1" t="s">
        <v>7</v>
      </c>
      <c r="I1613" s="1">
        <v>406297</v>
      </c>
    </row>
    <row r="1614" spans="1:9" x14ac:dyDescent="0.35">
      <c r="A1614" s="2">
        <v>43213</v>
      </c>
      <c r="B1614" s="8">
        <f t="shared" si="100"/>
        <v>4</v>
      </c>
      <c r="C1614" s="8">
        <f t="shared" si="102"/>
        <v>4</v>
      </c>
      <c r="D1614" s="8">
        <f t="shared" si="101"/>
        <v>23</v>
      </c>
      <c r="E1614" s="9">
        <f t="shared" si="103"/>
        <v>2</v>
      </c>
      <c r="F1614" s="1" t="s">
        <v>8</v>
      </c>
      <c r="G1614" s="1" t="s">
        <v>16</v>
      </c>
      <c r="H1614" s="1" t="s">
        <v>7</v>
      </c>
      <c r="I1614" s="1">
        <v>397109</v>
      </c>
    </row>
    <row r="1615" spans="1:9" x14ac:dyDescent="0.35">
      <c r="A1615" s="2">
        <v>43213</v>
      </c>
      <c r="B1615" s="8">
        <f t="shared" si="100"/>
        <v>4</v>
      </c>
      <c r="C1615" s="8">
        <f t="shared" si="102"/>
        <v>4</v>
      </c>
      <c r="D1615" s="8">
        <f t="shared" si="101"/>
        <v>23</v>
      </c>
      <c r="E1615" s="9">
        <f t="shared" si="103"/>
        <v>2</v>
      </c>
      <c r="F1615" s="1" t="s">
        <v>9</v>
      </c>
      <c r="G1615" s="1" t="s">
        <v>16</v>
      </c>
      <c r="H1615" s="1" t="s">
        <v>7</v>
      </c>
      <c r="I1615" s="1">
        <v>264045</v>
      </c>
    </row>
    <row r="1616" spans="1:9" x14ac:dyDescent="0.35">
      <c r="A1616" s="2">
        <v>43213</v>
      </c>
      <c r="B1616" s="8">
        <f t="shared" si="100"/>
        <v>4</v>
      </c>
      <c r="C1616" s="8">
        <f t="shared" si="102"/>
        <v>4</v>
      </c>
      <c r="D1616" s="8">
        <f t="shared" si="101"/>
        <v>23</v>
      </c>
      <c r="E1616" s="9">
        <f t="shared" si="103"/>
        <v>2</v>
      </c>
      <c r="F1616" s="1" t="s">
        <v>10</v>
      </c>
      <c r="G1616" s="1" t="s">
        <v>16</v>
      </c>
      <c r="H1616" s="1" t="s">
        <v>7</v>
      </c>
      <c r="I1616" s="1">
        <v>142252</v>
      </c>
    </row>
    <row r="1617" spans="1:9" x14ac:dyDescent="0.35">
      <c r="A1617" s="2">
        <v>43213</v>
      </c>
      <c r="B1617" s="8">
        <f t="shared" si="100"/>
        <v>4</v>
      </c>
      <c r="C1617" s="8">
        <f t="shared" si="102"/>
        <v>4</v>
      </c>
      <c r="D1617" s="8">
        <f t="shared" si="101"/>
        <v>23</v>
      </c>
      <c r="E1617" s="9">
        <f t="shared" si="103"/>
        <v>2</v>
      </c>
      <c r="F1617" s="1" t="s">
        <v>11</v>
      </c>
      <c r="G1617" s="1" t="s">
        <v>16</v>
      </c>
      <c r="H1617" s="1" t="s">
        <v>7</v>
      </c>
      <c r="I1617" s="1">
        <v>18106</v>
      </c>
    </row>
    <row r="1618" spans="1:9" x14ac:dyDescent="0.35">
      <c r="A1618" s="2">
        <v>43213</v>
      </c>
      <c r="B1618" s="8">
        <f t="shared" si="100"/>
        <v>4</v>
      </c>
      <c r="C1618" s="8">
        <f t="shared" si="102"/>
        <v>4</v>
      </c>
      <c r="D1618" s="8">
        <f t="shared" si="101"/>
        <v>23</v>
      </c>
      <c r="E1618" s="9">
        <f t="shared" si="103"/>
        <v>2</v>
      </c>
      <c r="F1618" s="1" t="s">
        <v>12</v>
      </c>
      <c r="G1618" s="1" t="s">
        <v>16</v>
      </c>
      <c r="H1618" s="1" t="s">
        <v>7</v>
      </c>
      <c r="I1618" s="1">
        <v>3980</v>
      </c>
    </row>
    <row r="1619" spans="1:9" x14ac:dyDescent="0.35">
      <c r="A1619" s="2">
        <v>43213</v>
      </c>
      <c r="B1619" s="8">
        <f t="shared" si="100"/>
        <v>4</v>
      </c>
      <c r="C1619" s="8">
        <f t="shared" si="102"/>
        <v>4</v>
      </c>
      <c r="D1619" s="8">
        <f t="shared" si="101"/>
        <v>23</v>
      </c>
      <c r="E1619" s="9">
        <f t="shared" si="103"/>
        <v>2</v>
      </c>
      <c r="F1619" s="1" t="s">
        <v>13</v>
      </c>
      <c r="G1619" s="1" t="s">
        <v>16</v>
      </c>
      <c r="H1619" s="1" t="s">
        <v>7</v>
      </c>
      <c r="I1619" s="1">
        <v>1487</v>
      </c>
    </row>
    <row r="1620" spans="1:9" x14ac:dyDescent="0.35">
      <c r="A1620" s="2">
        <v>43213</v>
      </c>
      <c r="B1620" s="8">
        <f t="shared" si="100"/>
        <v>4</v>
      </c>
      <c r="C1620" s="8">
        <f t="shared" si="102"/>
        <v>4</v>
      </c>
      <c r="D1620" s="8">
        <f t="shared" si="101"/>
        <v>23</v>
      </c>
      <c r="E1620" s="9">
        <f t="shared" si="103"/>
        <v>2</v>
      </c>
      <c r="F1620" s="1" t="s">
        <v>8</v>
      </c>
      <c r="G1620" s="1" t="s">
        <v>19</v>
      </c>
      <c r="H1620" s="1" t="s">
        <v>20</v>
      </c>
      <c r="I1620" s="1">
        <v>637228</v>
      </c>
    </row>
    <row r="1621" spans="1:9" x14ac:dyDescent="0.35">
      <c r="A1621" s="2">
        <v>43213</v>
      </c>
      <c r="B1621" s="8">
        <f t="shared" si="100"/>
        <v>4</v>
      </c>
      <c r="C1621" s="8">
        <f t="shared" si="102"/>
        <v>4</v>
      </c>
      <c r="D1621" s="8">
        <f t="shared" si="101"/>
        <v>23</v>
      </c>
      <c r="E1621" s="9">
        <f t="shared" si="103"/>
        <v>2</v>
      </c>
      <c r="F1621" s="1" t="s">
        <v>5</v>
      </c>
      <c r="G1621" s="1" t="s">
        <v>19</v>
      </c>
      <c r="H1621" s="1" t="s">
        <v>20</v>
      </c>
      <c r="I1621" s="1">
        <v>637228</v>
      </c>
    </row>
    <row r="1622" spans="1:9" x14ac:dyDescent="0.35">
      <c r="A1622" s="2">
        <v>43213</v>
      </c>
      <c r="B1622" s="8">
        <f t="shared" si="100"/>
        <v>4</v>
      </c>
      <c r="C1622" s="8">
        <f t="shared" si="102"/>
        <v>4</v>
      </c>
      <c r="D1622" s="8">
        <f t="shared" si="101"/>
        <v>23</v>
      </c>
      <c r="E1622" s="9">
        <f t="shared" si="103"/>
        <v>2</v>
      </c>
      <c r="F1622" s="1" t="s">
        <v>10</v>
      </c>
      <c r="G1622" s="1" t="s">
        <v>19</v>
      </c>
      <c r="H1622" s="1" t="s">
        <v>20</v>
      </c>
      <c r="I1622" s="1">
        <v>401087</v>
      </c>
    </row>
    <row r="1623" spans="1:9" x14ac:dyDescent="0.35">
      <c r="A1623" s="2">
        <v>43213</v>
      </c>
      <c r="B1623" s="8">
        <f t="shared" si="100"/>
        <v>4</v>
      </c>
      <c r="C1623" s="8">
        <f t="shared" si="102"/>
        <v>4</v>
      </c>
      <c r="D1623" s="8">
        <f t="shared" si="101"/>
        <v>23</v>
      </c>
      <c r="E1623" s="9">
        <f t="shared" si="103"/>
        <v>2</v>
      </c>
      <c r="F1623" s="1" t="s">
        <v>9</v>
      </c>
      <c r="G1623" s="1" t="s">
        <v>19</v>
      </c>
      <c r="H1623" s="1" t="s">
        <v>20</v>
      </c>
      <c r="I1623" s="1">
        <v>236141</v>
      </c>
    </row>
    <row r="1624" spans="1:9" x14ac:dyDescent="0.35">
      <c r="A1624" s="2">
        <v>43213</v>
      </c>
      <c r="B1624" s="8">
        <f t="shared" si="100"/>
        <v>4</v>
      </c>
      <c r="C1624" s="8">
        <f t="shared" si="102"/>
        <v>4</v>
      </c>
      <c r="D1624" s="8">
        <f t="shared" si="101"/>
        <v>23</v>
      </c>
      <c r="E1624" s="9">
        <f t="shared" si="103"/>
        <v>2</v>
      </c>
      <c r="F1624" s="1" t="s">
        <v>11</v>
      </c>
      <c r="G1624" s="1" t="s">
        <v>19</v>
      </c>
      <c r="H1624" s="1" t="s">
        <v>20</v>
      </c>
      <c r="I1624" s="1">
        <v>27717</v>
      </c>
    </row>
    <row r="1625" spans="1:9" x14ac:dyDescent="0.35">
      <c r="A1625" s="2">
        <v>43213</v>
      </c>
      <c r="B1625" s="8">
        <f t="shared" si="100"/>
        <v>4</v>
      </c>
      <c r="C1625" s="8">
        <f t="shared" si="102"/>
        <v>4</v>
      </c>
      <c r="D1625" s="8">
        <f t="shared" si="101"/>
        <v>23</v>
      </c>
      <c r="E1625" s="9">
        <f t="shared" si="103"/>
        <v>2</v>
      </c>
      <c r="F1625" s="1" t="s">
        <v>12</v>
      </c>
      <c r="G1625" s="1" t="s">
        <v>19</v>
      </c>
      <c r="H1625" s="1" t="s">
        <v>20</v>
      </c>
      <c r="I1625" s="1">
        <v>23615</v>
      </c>
    </row>
    <row r="1626" spans="1:9" x14ac:dyDescent="0.35">
      <c r="A1626" s="2">
        <v>43213</v>
      </c>
      <c r="B1626" s="8">
        <f t="shared" si="100"/>
        <v>4</v>
      </c>
      <c r="C1626" s="8">
        <f t="shared" si="102"/>
        <v>4</v>
      </c>
      <c r="D1626" s="8">
        <f t="shared" si="101"/>
        <v>23</v>
      </c>
      <c r="E1626" s="9">
        <f t="shared" si="103"/>
        <v>2</v>
      </c>
      <c r="F1626" s="1" t="s">
        <v>13</v>
      </c>
      <c r="G1626" s="1" t="s">
        <v>19</v>
      </c>
      <c r="H1626" s="1" t="s">
        <v>20</v>
      </c>
      <c r="I1626" s="1">
        <v>1686</v>
      </c>
    </row>
    <row r="1627" spans="1:9" x14ac:dyDescent="0.35">
      <c r="A1627" s="2">
        <v>43213</v>
      </c>
      <c r="B1627" s="8">
        <f t="shared" si="100"/>
        <v>4</v>
      </c>
      <c r="C1627" s="8">
        <f t="shared" si="102"/>
        <v>4</v>
      </c>
      <c r="D1627" s="8">
        <f t="shared" si="101"/>
        <v>23</v>
      </c>
      <c r="E1627" s="9">
        <f t="shared" si="103"/>
        <v>2</v>
      </c>
      <c r="F1627" s="1" t="s">
        <v>5</v>
      </c>
      <c r="G1627" s="1" t="s">
        <v>21</v>
      </c>
      <c r="H1627" s="1" t="s">
        <v>20</v>
      </c>
      <c r="I1627" s="1">
        <v>491650</v>
      </c>
    </row>
    <row r="1628" spans="1:9" x14ac:dyDescent="0.35">
      <c r="A1628" s="2">
        <v>43213</v>
      </c>
      <c r="B1628" s="8">
        <f t="shared" si="100"/>
        <v>4</v>
      </c>
      <c r="C1628" s="8">
        <f t="shared" si="102"/>
        <v>4</v>
      </c>
      <c r="D1628" s="8">
        <f t="shared" si="101"/>
        <v>23</v>
      </c>
      <c r="E1628" s="9">
        <f t="shared" si="103"/>
        <v>2</v>
      </c>
      <c r="F1628" s="1" t="s">
        <v>8</v>
      </c>
      <c r="G1628" s="1" t="s">
        <v>21</v>
      </c>
      <c r="H1628" s="1" t="s">
        <v>20</v>
      </c>
      <c r="I1628" s="1">
        <v>469495</v>
      </c>
    </row>
    <row r="1629" spans="1:9" x14ac:dyDescent="0.35">
      <c r="A1629" s="2">
        <v>43213</v>
      </c>
      <c r="B1629" s="8">
        <f t="shared" si="100"/>
        <v>4</v>
      </c>
      <c r="C1629" s="8">
        <f t="shared" si="102"/>
        <v>4</v>
      </c>
      <c r="D1629" s="8">
        <f t="shared" si="101"/>
        <v>23</v>
      </c>
      <c r="E1629" s="9">
        <f t="shared" si="103"/>
        <v>2</v>
      </c>
      <c r="F1629" s="1" t="s">
        <v>10</v>
      </c>
      <c r="G1629" s="1" t="s">
        <v>21</v>
      </c>
      <c r="H1629" s="1" t="s">
        <v>20</v>
      </c>
      <c r="I1629" s="1">
        <v>152114</v>
      </c>
    </row>
    <row r="1630" spans="1:9" x14ac:dyDescent="0.35">
      <c r="A1630" s="2">
        <v>43213</v>
      </c>
      <c r="B1630" s="8">
        <f t="shared" si="100"/>
        <v>4</v>
      </c>
      <c r="C1630" s="8">
        <f t="shared" si="102"/>
        <v>4</v>
      </c>
      <c r="D1630" s="8">
        <f t="shared" si="101"/>
        <v>23</v>
      </c>
      <c r="E1630" s="9">
        <f t="shared" si="103"/>
        <v>2</v>
      </c>
      <c r="F1630" s="1" t="s">
        <v>9</v>
      </c>
      <c r="G1630" s="1" t="s">
        <v>21</v>
      </c>
      <c r="H1630" s="1" t="s">
        <v>20</v>
      </c>
      <c r="I1630" s="1">
        <v>86110</v>
      </c>
    </row>
    <row r="1631" spans="1:9" x14ac:dyDescent="0.35">
      <c r="A1631" s="2">
        <v>43213</v>
      </c>
      <c r="B1631" s="8">
        <f t="shared" si="100"/>
        <v>4</v>
      </c>
      <c r="C1631" s="8">
        <f t="shared" si="102"/>
        <v>4</v>
      </c>
      <c r="D1631" s="8">
        <f t="shared" si="101"/>
        <v>23</v>
      </c>
      <c r="E1631" s="9">
        <f t="shared" si="103"/>
        <v>2</v>
      </c>
      <c r="F1631" s="1" t="s">
        <v>13</v>
      </c>
      <c r="G1631" s="1" t="s">
        <v>21</v>
      </c>
      <c r="H1631" s="1" t="s">
        <v>20</v>
      </c>
      <c r="I1631" s="1">
        <v>1378</v>
      </c>
    </row>
    <row r="1632" spans="1:9" x14ac:dyDescent="0.35">
      <c r="A1632" s="2">
        <v>43213</v>
      </c>
      <c r="B1632" s="8">
        <f t="shared" si="100"/>
        <v>4</v>
      </c>
      <c r="C1632" s="8">
        <f t="shared" si="102"/>
        <v>4</v>
      </c>
      <c r="D1632" s="8">
        <f t="shared" si="101"/>
        <v>23</v>
      </c>
      <c r="E1632" s="9">
        <f t="shared" si="103"/>
        <v>2</v>
      </c>
      <c r="F1632" s="1" t="s">
        <v>22</v>
      </c>
      <c r="G1632" s="1" t="s">
        <v>21</v>
      </c>
      <c r="H1632" s="1" t="s">
        <v>20</v>
      </c>
      <c r="I1632" s="1">
        <v>0</v>
      </c>
    </row>
    <row r="1633" spans="1:9" x14ac:dyDescent="0.35">
      <c r="A1633" s="2">
        <v>43214</v>
      </c>
      <c r="B1633" s="8">
        <f t="shared" si="100"/>
        <v>4</v>
      </c>
      <c r="C1633" s="8">
        <f t="shared" si="102"/>
        <v>4</v>
      </c>
      <c r="D1633" s="8">
        <f t="shared" si="101"/>
        <v>24</v>
      </c>
      <c r="E1633" s="9">
        <f t="shared" si="103"/>
        <v>3</v>
      </c>
      <c r="F1633" s="1" t="s">
        <v>5</v>
      </c>
      <c r="G1633" s="1" t="s">
        <v>6</v>
      </c>
      <c r="H1633" s="1" t="s">
        <v>7</v>
      </c>
      <c r="I1633" s="1">
        <v>674545</v>
      </c>
    </row>
    <row r="1634" spans="1:9" x14ac:dyDescent="0.35">
      <c r="A1634" s="2">
        <v>43214</v>
      </c>
      <c r="B1634" s="8">
        <f t="shared" si="100"/>
        <v>4</v>
      </c>
      <c r="C1634" s="8">
        <f t="shared" si="102"/>
        <v>4</v>
      </c>
      <c r="D1634" s="8">
        <f t="shared" si="101"/>
        <v>24</v>
      </c>
      <c r="E1634" s="9">
        <f t="shared" si="103"/>
        <v>3</v>
      </c>
      <c r="F1634" s="1" t="s">
        <v>8</v>
      </c>
      <c r="G1634" s="1" t="s">
        <v>6</v>
      </c>
      <c r="H1634" s="1" t="s">
        <v>7</v>
      </c>
      <c r="I1634" s="1">
        <v>666228</v>
      </c>
    </row>
    <row r="1635" spans="1:9" x14ac:dyDescent="0.35">
      <c r="A1635" s="2">
        <v>43214</v>
      </c>
      <c r="B1635" s="8">
        <f t="shared" si="100"/>
        <v>4</v>
      </c>
      <c r="C1635" s="8">
        <f t="shared" si="102"/>
        <v>4</v>
      </c>
      <c r="D1635" s="8">
        <f t="shared" si="101"/>
        <v>24</v>
      </c>
      <c r="E1635" s="9">
        <f t="shared" si="103"/>
        <v>3</v>
      </c>
      <c r="F1635" s="1" t="s">
        <v>9</v>
      </c>
      <c r="G1635" s="1" t="s">
        <v>6</v>
      </c>
      <c r="H1635" s="1" t="s">
        <v>7</v>
      </c>
      <c r="I1635" s="1">
        <v>468773</v>
      </c>
    </row>
    <row r="1636" spans="1:9" x14ac:dyDescent="0.35">
      <c r="A1636" s="2">
        <v>43214</v>
      </c>
      <c r="B1636" s="8">
        <f t="shared" si="100"/>
        <v>4</v>
      </c>
      <c r="C1636" s="8">
        <f t="shared" si="102"/>
        <v>4</v>
      </c>
      <c r="D1636" s="8">
        <f t="shared" si="101"/>
        <v>24</v>
      </c>
      <c r="E1636" s="9">
        <f t="shared" si="103"/>
        <v>3</v>
      </c>
      <c r="F1636" s="1" t="s">
        <v>10</v>
      </c>
      <c r="G1636" s="1" t="s">
        <v>6</v>
      </c>
      <c r="H1636" s="1" t="s">
        <v>7</v>
      </c>
      <c r="I1636" s="1">
        <v>205772</v>
      </c>
    </row>
    <row r="1637" spans="1:9" x14ac:dyDescent="0.35">
      <c r="A1637" s="2">
        <v>43214</v>
      </c>
      <c r="B1637" s="8">
        <f t="shared" si="100"/>
        <v>4</v>
      </c>
      <c r="C1637" s="8">
        <f t="shared" si="102"/>
        <v>4</v>
      </c>
      <c r="D1637" s="8">
        <f t="shared" si="101"/>
        <v>24</v>
      </c>
      <c r="E1637" s="9">
        <f t="shared" si="103"/>
        <v>3</v>
      </c>
      <c r="F1637" s="1" t="s">
        <v>11</v>
      </c>
      <c r="G1637" s="1" t="s">
        <v>6</v>
      </c>
      <c r="H1637" s="1" t="s">
        <v>7</v>
      </c>
      <c r="I1637" s="1">
        <v>29033</v>
      </c>
    </row>
    <row r="1638" spans="1:9" x14ac:dyDescent="0.35">
      <c r="A1638" s="2">
        <v>43214</v>
      </c>
      <c r="B1638" s="8">
        <f t="shared" si="100"/>
        <v>4</v>
      </c>
      <c r="C1638" s="8">
        <f t="shared" si="102"/>
        <v>4</v>
      </c>
      <c r="D1638" s="8">
        <f t="shared" si="101"/>
        <v>24</v>
      </c>
      <c r="E1638" s="9">
        <f t="shared" si="103"/>
        <v>3</v>
      </c>
      <c r="F1638" s="1" t="s">
        <v>12</v>
      </c>
      <c r="G1638" s="1" t="s">
        <v>6</v>
      </c>
      <c r="H1638" s="1" t="s">
        <v>7</v>
      </c>
      <c r="I1638" s="1">
        <v>4800</v>
      </c>
    </row>
    <row r="1639" spans="1:9" x14ac:dyDescent="0.35">
      <c r="A1639" s="2">
        <v>43214</v>
      </c>
      <c r="B1639" s="8">
        <f t="shared" si="100"/>
        <v>4</v>
      </c>
      <c r="C1639" s="8">
        <f t="shared" si="102"/>
        <v>4</v>
      </c>
      <c r="D1639" s="8">
        <f t="shared" si="101"/>
        <v>24</v>
      </c>
      <c r="E1639" s="9">
        <f t="shared" si="103"/>
        <v>3</v>
      </c>
      <c r="F1639" s="1" t="s">
        <v>13</v>
      </c>
      <c r="G1639" s="1" t="s">
        <v>6</v>
      </c>
      <c r="H1639" s="1" t="s">
        <v>7</v>
      </c>
      <c r="I1639" s="1">
        <v>2276</v>
      </c>
    </row>
    <row r="1640" spans="1:9" x14ac:dyDescent="0.35">
      <c r="A1640" s="2">
        <v>43214</v>
      </c>
      <c r="B1640" s="8">
        <f t="shared" si="100"/>
        <v>4</v>
      </c>
      <c r="C1640" s="8">
        <f t="shared" si="102"/>
        <v>4</v>
      </c>
      <c r="D1640" s="8">
        <f t="shared" si="101"/>
        <v>24</v>
      </c>
      <c r="E1640" s="9">
        <f t="shared" si="103"/>
        <v>3</v>
      </c>
      <c r="F1640" s="1" t="s">
        <v>5</v>
      </c>
      <c r="G1640" s="1" t="s">
        <v>16</v>
      </c>
      <c r="H1640" s="1" t="s">
        <v>7</v>
      </c>
      <c r="I1640" s="1">
        <v>364767</v>
      </c>
    </row>
    <row r="1641" spans="1:9" x14ac:dyDescent="0.35">
      <c r="A1641" s="2">
        <v>43214</v>
      </c>
      <c r="B1641" s="8">
        <f t="shared" si="100"/>
        <v>4</v>
      </c>
      <c r="C1641" s="8">
        <f t="shared" si="102"/>
        <v>4</v>
      </c>
      <c r="D1641" s="8">
        <f t="shared" si="101"/>
        <v>24</v>
      </c>
      <c r="E1641" s="9">
        <f t="shared" si="103"/>
        <v>3</v>
      </c>
      <c r="F1641" s="1" t="s">
        <v>8</v>
      </c>
      <c r="G1641" s="1" t="s">
        <v>16</v>
      </c>
      <c r="H1641" s="1" t="s">
        <v>7</v>
      </c>
      <c r="I1641" s="1">
        <v>363640</v>
      </c>
    </row>
    <row r="1642" spans="1:9" x14ac:dyDescent="0.35">
      <c r="A1642" s="2">
        <v>43214</v>
      </c>
      <c r="B1642" s="8">
        <f t="shared" si="100"/>
        <v>4</v>
      </c>
      <c r="C1642" s="8">
        <f t="shared" si="102"/>
        <v>4</v>
      </c>
      <c r="D1642" s="8">
        <f t="shared" si="101"/>
        <v>24</v>
      </c>
      <c r="E1642" s="9">
        <f t="shared" si="103"/>
        <v>3</v>
      </c>
      <c r="F1642" s="1" t="s">
        <v>9</v>
      </c>
      <c r="G1642" s="1" t="s">
        <v>16</v>
      </c>
      <c r="H1642" s="1" t="s">
        <v>7</v>
      </c>
      <c r="I1642" s="1">
        <v>252605</v>
      </c>
    </row>
    <row r="1643" spans="1:9" x14ac:dyDescent="0.35">
      <c r="A1643" s="2">
        <v>43214</v>
      </c>
      <c r="B1643" s="8">
        <f t="shared" si="100"/>
        <v>4</v>
      </c>
      <c r="C1643" s="8">
        <f t="shared" si="102"/>
        <v>4</v>
      </c>
      <c r="D1643" s="8">
        <f t="shared" si="101"/>
        <v>24</v>
      </c>
      <c r="E1643" s="9">
        <f t="shared" si="103"/>
        <v>3</v>
      </c>
      <c r="F1643" s="1" t="s">
        <v>10</v>
      </c>
      <c r="G1643" s="1" t="s">
        <v>16</v>
      </c>
      <c r="H1643" s="1" t="s">
        <v>7</v>
      </c>
      <c r="I1643" s="1">
        <v>112162</v>
      </c>
    </row>
    <row r="1644" spans="1:9" x14ac:dyDescent="0.35">
      <c r="A1644" s="2">
        <v>43214</v>
      </c>
      <c r="B1644" s="8">
        <f t="shared" si="100"/>
        <v>4</v>
      </c>
      <c r="C1644" s="8">
        <f t="shared" si="102"/>
        <v>4</v>
      </c>
      <c r="D1644" s="8">
        <f t="shared" si="101"/>
        <v>24</v>
      </c>
      <c r="E1644" s="9">
        <f t="shared" si="103"/>
        <v>3</v>
      </c>
      <c r="F1644" s="1" t="s">
        <v>11</v>
      </c>
      <c r="G1644" s="1" t="s">
        <v>16</v>
      </c>
      <c r="H1644" s="1" t="s">
        <v>7</v>
      </c>
      <c r="I1644" s="1">
        <v>17199</v>
      </c>
    </row>
    <row r="1645" spans="1:9" x14ac:dyDescent="0.35">
      <c r="A1645" s="2">
        <v>43214</v>
      </c>
      <c r="B1645" s="8">
        <f t="shared" si="100"/>
        <v>4</v>
      </c>
      <c r="C1645" s="8">
        <f t="shared" si="102"/>
        <v>4</v>
      </c>
      <c r="D1645" s="8">
        <f t="shared" si="101"/>
        <v>24</v>
      </c>
      <c r="E1645" s="9">
        <f t="shared" si="103"/>
        <v>3</v>
      </c>
      <c r="F1645" s="1" t="s">
        <v>12</v>
      </c>
      <c r="G1645" s="1" t="s">
        <v>16</v>
      </c>
      <c r="H1645" s="1" t="s">
        <v>7</v>
      </c>
      <c r="I1645" s="1">
        <v>3119</v>
      </c>
    </row>
    <row r="1646" spans="1:9" x14ac:dyDescent="0.35">
      <c r="A1646" s="2">
        <v>43214</v>
      </c>
      <c r="B1646" s="8">
        <f t="shared" si="100"/>
        <v>4</v>
      </c>
      <c r="C1646" s="8">
        <f t="shared" si="102"/>
        <v>4</v>
      </c>
      <c r="D1646" s="8">
        <f t="shared" si="101"/>
        <v>24</v>
      </c>
      <c r="E1646" s="9">
        <f t="shared" si="103"/>
        <v>3</v>
      </c>
      <c r="F1646" s="1" t="s">
        <v>13</v>
      </c>
      <c r="G1646" s="1" t="s">
        <v>16</v>
      </c>
      <c r="H1646" s="1" t="s">
        <v>7</v>
      </c>
      <c r="I1646" s="1">
        <v>1537</v>
      </c>
    </row>
    <row r="1647" spans="1:9" x14ac:dyDescent="0.35">
      <c r="A1647" s="2">
        <v>43214</v>
      </c>
      <c r="B1647" s="8">
        <f t="shared" si="100"/>
        <v>4</v>
      </c>
      <c r="C1647" s="8">
        <f t="shared" si="102"/>
        <v>4</v>
      </c>
      <c r="D1647" s="8">
        <f t="shared" si="101"/>
        <v>24</v>
      </c>
      <c r="E1647" s="9">
        <f t="shared" si="103"/>
        <v>3</v>
      </c>
      <c r="F1647" s="1" t="s">
        <v>8</v>
      </c>
      <c r="G1647" s="1" t="s">
        <v>19</v>
      </c>
      <c r="H1647" s="1" t="s">
        <v>20</v>
      </c>
      <c r="I1647" s="1">
        <v>419556</v>
      </c>
    </row>
    <row r="1648" spans="1:9" x14ac:dyDescent="0.35">
      <c r="A1648" s="2">
        <v>43214</v>
      </c>
      <c r="B1648" s="8">
        <f t="shared" si="100"/>
        <v>4</v>
      </c>
      <c r="C1648" s="8">
        <f t="shared" si="102"/>
        <v>4</v>
      </c>
      <c r="D1648" s="8">
        <f t="shared" si="101"/>
        <v>24</v>
      </c>
      <c r="E1648" s="9">
        <f t="shared" si="103"/>
        <v>3</v>
      </c>
      <c r="F1648" s="1" t="s">
        <v>5</v>
      </c>
      <c r="G1648" s="1" t="s">
        <v>19</v>
      </c>
      <c r="H1648" s="1" t="s">
        <v>20</v>
      </c>
      <c r="I1648" s="1">
        <v>419556</v>
      </c>
    </row>
    <row r="1649" spans="1:9" x14ac:dyDescent="0.35">
      <c r="A1649" s="2">
        <v>43214</v>
      </c>
      <c r="B1649" s="8">
        <f t="shared" si="100"/>
        <v>4</v>
      </c>
      <c r="C1649" s="8">
        <f t="shared" si="102"/>
        <v>4</v>
      </c>
      <c r="D1649" s="8">
        <f t="shared" si="101"/>
        <v>24</v>
      </c>
      <c r="E1649" s="9">
        <f t="shared" si="103"/>
        <v>3</v>
      </c>
      <c r="F1649" s="1" t="s">
        <v>9</v>
      </c>
      <c r="G1649" s="1" t="s">
        <v>19</v>
      </c>
      <c r="H1649" s="1" t="s">
        <v>20</v>
      </c>
      <c r="I1649" s="1">
        <v>224370</v>
      </c>
    </row>
    <row r="1650" spans="1:9" x14ac:dyDescent="0.35">
      <c r="A1650" s="2">
        <v>43214</v>
      </c>
      <c r="B1650" s="8">
        <f t="shared" si="100"/>
        <v>4</v>
      </c>
      <c r="C1650" s="8">
        <f t="shared" si="102"/>
        <v>4</v>
      </c>
      <c r="D1650" s="8">
        <f t="shared" si="101"/>
        <v>24</v>
      </c>
      <c r="E1650" s="9">
        <f t="shared" si="103"/>
        <v>3</v>
      </c>
      <c r="F1650" s="1" t="s">
        <v>10</v>
      </c>
      <c r="G1650" s="1" t="s">
        <v>19</v>
      </c>
      <c r="H1650" s="1" t="s">
        <v>20</v>
      </c>
      <c r="I1650" s="1">
        <v>195186</v>
      </c>
    </row>
    <row r="1651" spans="1:9" x14ac:dyDescent="0.35">
      <c r="A1651" s="2">
        <v>43214</v>
      </c>
      <c r="B1651" s="8">
        <f t="shared" si="100"/>
        <v>4</v>
      </c>
      <c r="C1651" s="8">
        <f t="shared" si="102"/>
        <v>4</v>
      </c>
      <c r="D1651" s="8">
        <f t="shared" si="101"/>
        <v>24</v>
      </c>
      <c r="E1651" s="9">
        <f t="shared" si="103"/>
        <v>3</v>
      </c>
      <c r="F1651" s="1" t="s">
        <v>11</v>
      </c>
      <c r="G1651" s="1" t="s">
        <v>19</v>
      </c>
      <c r="H1651" s="1" t="s">
        <v>20</v>
      </c>
      <c r="I1651" s="1">
        <v>29405</v>
      </c>
    </row>
    <row r="1652" spans="1:9" x14ac:dyDescent="0.35">
      <c r="A1652" s="2">
        <v>43214</v>
      </c>
      <c r="B1652" s="8">
        <f t="shared" si="100"/>
        <v>4</v>
      </c>
      <c r="C1652" s="8">
        <f t="shared" si="102"/>
        <v>4</v>
      </c>
      <c r="D1652" s="8">
        <f t="shared" si="101"/>
        <v>24</v>
      </c>
      <c r="E1652" s="9">
        <f t="shared" si="103"/>
        <v>3</v>
      </c>
      <c r="F1652" s="1" t="s">
        <v>12</v>
      </c>
      <c r="G1652" s="1" t="s">
        <v>19</v>
      </c>
      <c r="H1652" s="1" t="s">
        <v>20</v>
      </c>
      <c r="I1652" s="1">
        <v>11113</v>
      </c>
    </row>
    <row r="1653" spans="1:9" x14ac:dyDescent="0.35">
      <c r="A1653" s="2">
        <v>43214</v>
      </c>
      <c r="B1653" s="8">
        <f t="shared" si="100"/>
        <v>4</v>
      </c>
      <c r="C1653" s="8">
        <f t="shared" si="102"/>
        <v>4</v>
      </c>
      <c r="D1653" s="8">
        <f t="shared" si="101"/>
        <v>24</v>
      </c>
      <c r="E1653" s="9">
        <f t="shared" si="103"/>
        <v>3</v>
      </c>
      <c r="F1653" s="1" t="s">
        <v>13</v>
      </c>
      <c r="G1653" s="1" t="s">
        <v>19</v>
      </c>
      <c r="H1653" s="1" t="s">
        <v>20</v>
      </c>
      <c r="I1653" s="1">
        <v>1389</v>
      </c>
    </row>
    <row r="1654" spans="1:9" x14ac:dyDescent="0.35">
      <c r="A1654" s="2">
        <v>43214</v>
      </c>
      <c r="B1654" s="8">
        <f t="shared" si="100"/>
        <v>4</v>
      </c>
      <c r="C1654" s="8">
        <f t="shared" si="102"/>
        <v>4</v>
      </c>
      <c r="D1654" s="8">
        <f t="shared" si="101"/>
        <v>24</v>
      </c>
      <c r="E1654" s="9">
        <f t="shared" si="103"/>
        <v>3</v>
      </c>
      <c r="F1654" s="1" t="s">
        <v>5</v>
      </c>
      <c r="G1654" s="1" t="s">
        <v>21</v>
      </c>
      <c r="H1654" s="1" t="s">
        <v>20</v>
      </c>
      <c r="I1654" s="1">
        <v>398690</v>
      </c>
    </row>
    <row r="1655" spans="1:9" x14ac:dyDescent="0.35">
      <c r="A1655" s="2">
        <v>43214</v>
      </c>
      <c r="B1655" s="8">
        <f t="shared" si="100"/>
        <v>4</v>
      </c>
      <c r="C1655" s="8">
        <f t="shared" si="102"/>
        <v>4</v>
      </c>
      <c r="D1655" s="8">
        <f t="shared" si="101"/>
        <v>24</v>
      </c>
      <c r="E1655" s="9">
        <f t="shared" si="103"/>
        <v>3</v>
      </c>
      <c r="F1655" s="1" t="s">
        <v>8</v>
      </c>
      <c r="G1655" s="1" t="s">
        <v>21</v>
      </c>
      <c r="H1655" s="1" t="s">
        <v>20</v>
      </c>
      <c r="I1655" s="1">
        <v>383290</v>
      </c>
    </row>
    <row r="1656" spans="1:9" x14ac:dyDescent="0.35">
      <c r="A1656" s="2">
        <v>43214</v>
      </c>
      <c r="B1656" s="8">
        <f t="shared" si="100"/>
        <v>4</v>
      </c>
      <c r="C1656" s="8">
        <f t="shared" si="102"/>
        <v>4</v>
      </c>
      <c r="D1656" s="8">
        <f t="shared" si="101"/>
        <v>24</v>
      </c>
      <c r="E1656" s="9">
        <f t="shared" si="103"/>
        <v>3</v>
      </c>
      <c r="F1656" s="1" t="s">
        <v>10</v>
      </c>
      <c r="G1656" s="1" t="s">
        <v>21</v>
      </c>
      <c r="H1656" s="1" t="s">
        <v>20</v>
      </c>
      <c r="I1656" s="1">
        <v>149654</v>
      </c>
    </row>
    <row r="1657" spans="1:9" x14ac:dyDescent="0.35">
      <c r="A1657" s="2">
        <v>43214</v>
      </c>
      <c r="B1657" s="8">
        <f t="shared" si="100"/>
        <v>4</v>
      </c>
      <c r="C1657" s="8">
        <f t="shared" si="102"/>
        <v>4</v>
      </c>
      <c r="D1657" s="8">
        <f t="shared" si="101"/>
        <v>24</v>
      </c>
      <c r="E1657" s="9">
        <f t="shared" si="103"/>
        <v>3</v>
      </c>
      <c r="F1657" s="1" t="s">
        <v>9</v>
      </c>
      <c r="G1657" s="1" t="s">
        <v>21</v>
      </c>
      <c r="H1657" s="1" t="s">
        <v>20</v>
      </c>
      <c r="I1657" s="1">
        <v>129161</v>
      </c>
    </row>
    <row r="1658" spans="1:9" x14ac:dyDescent="0.35">
      <c r="A1658" s="2">
        <v>43214</v>
      </c>
      <c r="B1658" s="8">
        <f t="shared" si="100"/>
        <v>4</v>
      </c>
      <c r="C1658" s="8">
        <f t="shared" si="102"/>
        <v>4</v>
      </c>
      <c r="D1658" s="8">
        <f t="shared" si="101"/>
        <v>24</v>
      </c>
      <c r="E1658" s="9">
        <f t="shared" si="103"/>
        <v>3</v>
      </c>
      <c r="F1658" s="1" t="s">
        <v>13</v>
      </c>
      <c r="G1658" s="1" t="s">
        <v>21</v>
      </c>
      <c r="H1658" s="1" t="s">
        <v>20</v>
      </c>
      <c r="I1658" s="1">
        <v>1219</v>
      </c>
    </row>
    <row r="1659" spans="1:9" x14ac:dyDescent="0.35">
      <c r="A1659" s="2">
        <v>43214</v>
      </c>
      <c r="B1659" s="8">
        <f t="shared" si="100"/>
        <v>4</v>
      </c>
      <c r="C1659" s="8">
        <f t="shared" si="102"/>
        <v>4</v>
      </c>
      <c r="D1659" s="8">
        <f t="shared" si="101"/>
        <v>24</v>
      </c>
      <c r="E1659" s="9">
        <f t="shared" si="103"/>
        <v>3</v>
      </c>
      <c r="F1659" s="1" t="s">
        <v>22</v>
      </c>
      <c r="G1659" s="1" t="s">
        <v>21</v>
      </c>
      <c r="H1659" s="1" t="s">
        <v>20</v>
      </c>
      <c r="I1659" s="1">
        <v>0</v>
      </c>
    </row>
    <row r="1660" spans="1:9" x14ac:dyDescent="0.35">
      <c r="A1660" s="2">
        <v>43215</v>
      </c>
      <c r="B1660" s="8">
        <f t="shared" si="100"/>
        <v>4</v>
      </c>
      <c r="C1660" s="8">
        <f t="shared" si="102"/>
        <v>4</v>
      </c>
      <c r="D1660" s="8">
        <f t="shared" si="101"/>
        <v>25</v>
      </c>
      <c r="E1660" s="9">
        <f t="shared" si="103"/>
        <v>4</v>
      </c>
      <c r="F1660" s="1" t="s">
        <v>5</v>
      </c>
      <c r="G1660" s="1" t="s">
        <v>6</v>
      </c>
      <c r="H1660" s="1" t="s">
        <v>7</v>
      </c>
      <c r="I1660" s="1">
        <v>389082</v>
      </c>
    </row>
    <row r="1661" spans="1:9" x14ac:dyDescent="0.35">
      <c r="A1661" s="2">
        <v>43215</v>
      </c>
      <c r="B1661" s="8">
        <f t="shared" si="100"/>
        <v>4</v>
      </c>
      <c r="C1661" s="8">
        <f t="shared" si="102"/>
        <v>4</v>
      </c>
      <c r="D1661" s="8">
        <f t="shared" si="101"/>
        <v>25</v>
      </c>
      <c r="E1661" s="9">
        <f t="shared" si="103"/>
        <v>4</v>
      </c>
      <c r="F1661" s="1" t="s">
        <v>8</v>
      </c>
      <c r="G1661" s="1" t="s">
        <v>6</v>
      </c>
      <c r="H1661" s="1" t="s">
        <v>7</v>
      </c>
      <c r="I1661" s="1">
        <v>375542</v>
      </c>
    </row>
    <row r="1662" spans="1:9" x14ac:dyDescent="0.35">
      <c r="A1662" s="2">
        <v>43215</v>
      </c>
      <c r="B1662" s="8">
        <f t="shared" si="100"/>
        <v>4</v>
      </c>
      <c r="C1662" s="8">
        <f t="shared" si="102"/>
        <v>4</v>
      </c>
      <c r="D1662" s="8">
        <f t="shared" si="101"/>
        <v>25</v>
      </c>
      <c r="E1662" s="9">
        <f t="shared" si="103"/>
        <v>4</v>
      </c>
      <c r="F1662" s="1" t="s">
        <v>9</v>
      </c>
      <c r="G1662" s="1" t="s">
        <v>6</v>
      </c>
      <c r="H1662" s="1" t="s">
        <v>7</v>
      </c>
      <c r="I1662" s="1">
        <v>270233</v>
      </c>
    </row>
    <row r="1663" spans="1:9" x14ac:dyDescent="0.35">
      <c r="A1663" s="2">
        <v>43215</v>
      </c>
      <c r="B1663" s="8">
        <f t="shared" si="100"/>
        <v>4</v>
      </c>
      <c r="C1663" s="8">
        <f t="shared" si="102"/>
        <v>4</v>
      </c>
      <c r="D1663" s="8">
        <f t="shared" si="101"/>
        <v>25</v>
      </c>
      <c r="E1663" s="9">
        <f t="shared" si="103"/>
        <v>4</v>
      </c>
      <c r="F1663" s="1" t="s">
        <v>10</v>
      </c>
      <c r="G1663" s="1" t="s">
        <v>6</v>
      </c>
      <c r="H1663" s="1" t="s">
        <v>7</v>
      </c>
      <c r="I1663" s="1">
        <v>118849</v>
      </c>
    </row>
    <row r="1664" spans="1:9" x14ac:dyDescent="0.35">
      <c r="A1664" s="2">
        <v>43215</v>
      </c>
      <c r="B1664" s="8">
        <f t="shared" si="100"/>
        <v>4</v>
      </c>
      <c r="C1664" s="8">
        <f t="shared" si="102"/>
        <v>4</v>
      </c>
      <c r="D1664" s="8">
        <f t="shared" si="101"/>
        <v>25</v>
      </c>
      <c r="E1664" s="9">
        <f t="shared" si="103"/>
        <v>4</v>
      </c>
      <c r="F1664" s="1" t="s">
        <v>11</v>
      </c>
      <c r="G1664" s="1" t="s">
        <v>6</v>
      </c>
      <c r="H1664" s="1" t="s">
        <v>7</v>
      </c>
      <c r="I1664" s="1">
        <v>16378</v>
      </c>
    </row>
    <row r="1665" spans="1:9" x14ac:dyDescent="0.35">
      <c r="A1665" s="2">
        <v>43215</v>
      </c>
      <c r="B1665" s="8">
        <f t="shared" si="100"/>
        <v>4</v>
      </c>
      <c r="C1665" s="8">
        <f t="shared" si="102"/>
        <v>4</v>
      </c>
      <c r="D1665" s="8">
        <f t="shared" si="101"/>
        <v>25</v>
      </c>
      <c r="E1665" s="9">
        <f t="shared" si="103"/>
        <v>4</v>
      </c>
      <c r="F1665" s="1" t="s">
        <v>12</v>
      </c>
      <c r="G1665" s="1" t="s">
        <v>6</v>
      </c>
      <c r="H1665" s="1" t="s">
        <v>7</v>
      </c>
      <c r="I1665" s="1">
        <v>2601</v>
      </c>
    </row>
    <row r="1666" spans="1:9" x14ac:dyDescent="0.35">
      <c r="A1666" s="2">
        <v>43215</v>
      </c>
      <c r="B1666" s="8">
        <f t="shared" ref="B1666:B1729" si="104">MONTH(A1666)</f>
        <v>4</v>
      </c>
      <c r="C1666" s="8">
        <f t="shared" si="102"/>
        <v>4</v>
      </c>
      <c r="D1666" s="8">
        <f t="shared" ref="D1666:D1729" si="105">DAY(A1666)</f>
        <v>25</v>
      </c>
      <c r="E1666" s="9">
        <f t="shared" si="103"/>
        <v>4</v>
      </c>
      <c r="F1666" s="1" t="s">
        <v>13</v>
      </c>
      <c r="G1666" s="1" t="s">
        <v>6</v>
      </c>
      <c r="H1666" s="1" t="s">
        <v>7</v>
      </c>
      <c r="I1666" s="1">
        <v>1380</v>
      </c>
    </row>
    <row r="1667" spans="1:9" x14ac:dyDescent="0.35">
      <c r="A1667" s="2">
        <v>43215</v>
      </c>
      <c r="B1667" s="8">
        <f t="shared" si="104"/>
        <v>4</v>
      </c>
      <c r="C1667" s="8">
        <f t="shared" ref="C1667:C1730" si="106">IF(D1667&lt;=7,1,IF(D1667&lt;=14,2,IF(D1667&lt;=21,3,IF(D1667&lt;=31,4,0))))</f>
        <v>4</v>
      </c>
      <c r="D1667" s="8">
        <f t="shared" si="105"/>
        <v>25</v>
      </c>
      <c r="E1667" s="9">
        <f t="shared" ref="E1667:E1730" si="107">WEEKDAY(A1667)</f>
        <v>4</v>
      </c>
      <c r="F1667" s="1" t="s">
        <v>5</v>
      </c>
      <c r="G1667" s="1" t="s">
        <v>16</v>
      </c>
      <c r="H1667" s="1" t="s">
        <v>7</v>
      </c>
      <c r="I1667" s="1">
        <v>363767</v>
      </c>
    </row>
    <row r="1668" spans="1:9" x14ac:dyDescent="0.35">
      <c r="A1668" s="2">
        <v>43215</v>
      </c>
      <c r="B1668" s="8">
        <f t="shared" si="104"/>
        <v>4</v>
      </c>
      <c r="C1668" s="8">
        <f t="shared" si="106"/>
        <v>4</v>
      </c>
      <c r="D1668" s="8">
        <f t="shared" si="105"/>
        <v>25</v>
      </c>
      <c r="E1668" s="9">
        <f t="shared" si="107"/>
        <v>4</v>
      </c>
      <c r="F1668" s="1" t="s">
        <v>8</v>
      </c>
      <c r="G1668" s="1" t="s">
        <v>16</v>
      </c>
      <c r="H1668" s="1" t="s">
        <v>7</v>
      </c>
      <c r="I1668" s="1">
        <v>363767</v>
      </c>
    </row>
    <row r="1669" spans="1:9" x14ac:dyDescent="0.35">
      <c r="A1669" s="2">
        <v>43215</v>
      </c>
      <c r="B1669" s="8">
        <f t="shared" si="104"/>
        <v>4</v>
      </c>
      <c r="C1669" s="8">
        <f t="shared" si="106"/>
        <v>4</v>
      </c>
      <c r="D1669" s="8">
        <f t="shared" si="105"/>
        <v>25</v>
      </c>
      <c r="E1669" s="9">
        <f t="shared" si="107"/>
        <v>4</v>
      </c>
      <c r="F1669" s="1" t="s">
        <v>9</v>
      </c>
      <c r="G1669" s="1" t="s">
        <v>16</v>
      </c>
      <c r="H1669" s="1" t="s">
        <v>7</v>
      </c>
      <c r="I1669" s="1">
        <v>227871</v>
      </c>
    </row>
    <row r="1670" spans="1:9" x14ac:dyDescent="0.35">
      <c r="A1670" s="2">
        <v>43215</v>
      </c>
      <c r="B1670" s="8">
        <f t="shared" si="104"/>
        <v>4</v>
      </c>
      <c r="C1670" s="8">
        <f t="shared" si="106"/>
        <v>4</v>
      </c>
      <c r="D1670" s="8">
        <f t="shared" si="105"/>
        <v>25</v>
      </c>
      <c r="E1670" s="9">
        <f t="shared" si="107"/>
        <v>4</v>
      </c>
      <c r="F1670" s="1" t="s">
        <v>10</v>
      </c>
      <c r="G1670" s="1" t="s">
        <v>16</v>
      </c>
      <c r="H1670" s="1" t="s">
        <v>7</v>
      </c>
      <c r="I1670" s="1">
        <v>135896</v>
      </c>
    </row>
    <row r="1671" spans="1:9" x14ac:dyDescent="0.35">
      <c r="A1671" s="2">
        <v>43215</v>
      </c>
      <c r="B1671" s="8">
        <f t="shared" si="104"/>
        <v>4</v>
      </c>
      <c r="C1671" s="8">
        <f t="shared" si="106"/>
        <v>4</v>
      </c>
      <c r="D1671" s="8">
        <f t="shared" si="105"/>
        <v>25</v>
      </c>
      <c r="E1671" s="9">
        <f t="shared" si="107"/>
        <v>4</v>
      </c>
      <c r="F1671" s="1" t="s">
        <v>11</v>
      </c>
      <c r="G1671" s="1" t="s">
        <v>16</v>
      </c>
      <c r="H1671" s="1" t="s">
        <v>7</v>
      </c>
      <c r="I1671" s="1">
        <v>15662</v>
      </c>
    </row>
    <row r="1672" spans="1:9" x14ac:dyDescent="0.35">
      <c r="A1672" s="2">
        <v>43215</v>
      </c>
      <c r="B1672" s="8">
        <f t="shared" si="104"/>
        <v>4</v>
      </c>
      <c r="C1672" s="8">
        <f t="shared" si="106"/>
        <v>4</v>
      </c>
      <c r="D1672" s="8">
        <f t="shared" si="105"/>
        <v>25</v>
      </c>
      <c r="E1672" s="9">
        <f t="shared" si="107"/>
        <v>4</v>
      </c>
      <c r="F1672" s="1" t="s">
        <v>12</v>
      </c>
      <c r="G1672" s="1" t="s">
        <v>16</v>
      </c>
      <c r="H1672" s="1" t="s">
        <v>7</v>
      </c>
      <c r="I1672" s="1">
        <v>3862</v>
      </c>
    </row>
    <row r="1673" spans="1:9" x14ac:dyDescent="0.35">
      <c r="A1673" s="2">
        <v>43215</v>
      </c>
      <c r="B1673" s="8">
        <f t="shared" si="104"/>
        <v>4</v>
      </c>
      <c r="C1673" s="8">
        <f t="shared" si="106"/>
        <v>4</v>
      </c>
      <c r="D1673" s="8">
        <f t="shared" si="105"/>
        <v>25</v>
      </c>
      <c r="E1673" s="9">
        <f t="shared" si="107"/>
        <v>4</v>
      </c>
      <c r="F1673" s="1" t="s">
        <v>13</v>
      </c>
      <c r="G1673" s="1" t="s">
        <v>16</v>
      </c>
      <c r="H1673" s="1" t="s">
        <v>7</v>
      </c>
      <c r="I1673" s="1">
        <v>1511</v>
      </c>
    </row>
    <row r="1674" spans="1:9" x14ac:dyDescent="0.35">
      <c r="A1674" s="2">
        <v>43215</v>
      </c>
      <c r="B1674" s="8">
        <f t="shared" si="104"/>
        <v>4</v>
      </c>
      <c r="C1674" s="8">
        <f t="shared" si="106"/>
        <v>4</v>
      </c>
      <c r="D1674" s="8">
        <f t="shared" si="105"/>
        <v>25</v>
      </c>
      <c r="E1674" s="9">
        <f t="shared" si="107"/>
        <v>4</v>
      </c>
      <c r="F1674" s="1" t="s">
        <v>5</v>
      </c>
      <c r="G1674" s="1" t="s">
        <v>19</v>
      </c>
      <c r="H1674" s="1" t="s">
        <v>20</v>
      </c>
      <c r="I1674" s="1">
        <v>580542</v>
      </c>
    </row>
    <row r="1675" spans="1:9" x14ac:dyDescent="0.35">
      <c r="A1675" s="2">
        <v>43215</v>
      </c>
      <c r="B1675" s="8">
        <f t="shared" si="104"/>
        <v>4</v>
      </c>
      <c r="C1675" s="8">
        <f t="shared" si="106"/>
        <v>4</v>
      </c>
      <c r="D1675" s="8">
        <f t="shared" si="105"/>
        <v>25</v>
      </c>
      <c r="E1675" s="9">
        <f t="shared" si="107"/>
        <v>4</v>
      </c>
      <c r="F1675" s="1" t="s">
        <v>8</v>
      </c>
      <c r="G1675" s="1" t="s">
        <v>19</v>
      </c>
      <c r="H1675" s="1" t="s">
        <v>20</v>
      </c>
      <c r="I1675" s="1">
        <v>580344</v>
      </c>
    </row>
    <row r="1676" spans="1:9" x14ac:dyDescent="0.35">
      <c r="A1676" s="2">
        <v>43215</v>
      </c>
      <c r="B1676" s="8">
        <f t="shared" si="104"/>
        <v>4</v>
      </c>
      <c r="C1676" s="8">
        <f t="shared" si="106"/>
        <v>4</v>
      </c>
      <c r="D1676" s="8">
        <f t="shared" si="105"/>
        <v>25</v>
      </c>
      <c r="E1676" s="9">
        <f t="shared" si="107"/>
        <v>4</v>
      </c>
      <c r="F1676" s="1" t="s">
        <v>9</v>
      </c>
      <c r="G1676" s="1" t="s">
        <v>19</v>
      </c>
      <c r="H1676" s="1" t="s">
        <v>20</v>
      </c>
      <c r="I1676" s="1">
        <v>310906</v>
      </c>
    </row>
    <row r="1677" spans="1:9" x14ac:dyDescent="0.35">
      <c r="A1677" s="2">
        <v>43215</v>
      </c>
      <c r="B1677" s="8">
        <f t="shared" si="104"/>
        <v>4</v>
      </c>
      <c r="C1677" s="8">
        <f t="shared" si="106"/>
        <v>4</v>
      </c>
      <c r="D1677" s="8">
        <f t="shared" si="105"/>
        <v>25</v>
      </c>
      <c r="E1677" s="9">
        <f t="shared" si="107"/>
        <v>4</v>
      </c>
      <c r="F1677" s="1" t="s">
        <v>10</v>
      </c>
      <c r="G1677" s="1" t="s">
        <v>19</v>
      </c>
      <c r="H1677" s="1" t="s">
        <v>20</v>
      </c>
      <c r="I1677" s="1">
        <v>269637</v>
      </c>
    </row>
    <row r="1678" spans="1:9" x14ac:dyDescent="0.35">
      <c r="A1678" s="2">
        <v>43215</v>
      </c>
      <c r="B1678" s="8">
        <f t="shared" si="104"/>
        <v>4</v>
      </c>
      <c r="C1678" s="8">
        <f t="shared" si="106"/>
        <v>4</v>
      </c>
      <c r="D1678" s="8">
        <f t="shared" si="105"/>
        <v>25</v>
      </c>
      <c r="E1678" s="9">
        <f t="shared" si="107"/>
        <v>4</v>
      </c>
      <c r="F1678" s="1" t="s">
        <v>11</v>
      </c>
      <c r="G1678" s="1" t="s">
        <v>19</v>
      </c>
      <c r="H1678" s="1" t="s">
        <v>20</v>
      </c>
      <c r="I1678" s="1">
        <v>40295</v>
      </c>
    </row>
    <row r="1679" spans="1:9" x14ac:dyDescent="0.35">
      <c r="A1679" s="2">
        <v>43215</v>
      </c>
      <c r="B1679" s="8">
        <f t="shared" si="104"/>
        <v>4</v>
      </c>
      <c r="C1679" s="8">
        <f t="shared" si="106"/>
        <v>4</v>
      </c>
      <c r="D1679" s="8">
        <f t="shared" si="105"/>
        <v>25</v>
      </c>
      <c r="E1679" s="9">
        <f t="shared" si="107"/>
        <v>4</v>
      </c>
      <c r="F1679" s="1" t="s">
        <v>12</v>
      </c>
      <c r="G1679" s="1" t="s">
        <v>19</v>
      </c>
      <c r="H1679" s="1" t="s">
        <v>20</v>
      </c>
      <c r="I1679" s="1">
        <v>16817</v>
      </c>
    </row>
    <row r="1680" spans="1:9" x14ac:dyDescent="0.35">
      <c r="A1680" s="2">
        <v>43215</v>
      </c>
      <c r="B1680" s="8">
        <f t="shared" si="104"/>
        <v>4</v>
      </c>
      <c r="C1680" s="8">
        <f t="shared" si="106"/>
        <v>4</v>
      </c>
      <c r="D1680" s="8">
        <f t="shared" si="105"/>
        <v>25</v>
      </c>
      <c r="E1680" s="9">
        <f t="shared" si="107"/>
        <v>4</v>
      </c>
      <c r="F1680" s="1" t="s">
        <v>13</v>
      </c>
      <c r="G1680" s="1" t="s">
        <v>19</v>
      </c>
      <c r="H1680" s="1" t="s">
        <v>20</v>
      </c>
      <c r="I1680" s="1">
        <v>1873</v>
      </c>
    </row>
    <row r="1681" spans="1:9" x14ac:dyDescent="0.35">
      <c r="A1681" s="2">
        <v>43215</v>
      </c>
      <c r="B1681" s="8">
        <f t="shared" si="104"/>
        <v>4</v>
      </c>
      <c r="C1681" s="8">
        <f t="shared" si="106"/>
        <v>4</v>
      </c>
      <c r="D1681" s="8">
        <f t="shared" si="105"/>
        <v>25</v>
      </c>
      <c r="E1681" s="9">
        <f t="shared" si="107"/>
        <v>4</v>
      </c>
      <c r="F1681" s="1" t="s">
        <v>5</v>
      </c>
      <c r="G1681" s="1" t="s">
        <v>21</v>
      </c>
      <c r="H1681" s="1" t="s">
        <v>20</v>
      </c>
      <c r="I1681" s="1">
        <v>416042</v>
      </c>
    </row>
    <row r="1682" spans="1:9" x14ac:dyDescent="0.35">
      <c r="A1682" s="2">
        <v>43215</v>
      </c>
      <c r="B1682" s="8">
        <f t="shared" si="104"/>
        <v>4</v>
      </c>
      <c r="C1682" s="8">
        <f t="shared" si="106"/>
        <v>4</v>
      </c>
      <c r="D1682" s="8">
        <f t="shared" si="105"/>
        <v>25</v>
      </c>
      <c r="E1682" s="9">
        <f t="shared" si="107"/>
        <v>4</v>
      </c>
      <c r="F1682" s="1" t="s">
        <v>8</v>
      </c>
      <c r="G1682" s="1" t="s">
        <v>21</v>
      </c>
      <c r="H1682" s="1" t="s">
        <v>20</v>
      </c>
      <c r="I1682" s="1">
        <v>399801</v>
      </c>
    </row>
    <row r="1683" spans="1:9" x14ac:dyDescent="0.35">
      <c r="A1683" s="2">
        <v>43215</v>
      </c>
      <c r="B1683" s="8">
        <f t="shared" si="104"/>
        <v>4</v>
      </c>
      <c r="C1683" s="8">
        <f t="shared" si="106"/>
        <v>4</v>
      </c>
      <c r="D1683" s="8">
        <f t="shared" si="105"/>
        <v>25</v>
      </c>
      <c r="E1683" s="9">
        <f t="shared" si="107"/>
        <v>4</v>
      </c>
      <c r="F1683" s="1" t="s">
        <v>10</v>
      </c>
      <c r="G1683" s="1" t="s">
        <v>21</v>
      </c>
      <c r="H1683" s="1" t="s">
        <v>20</v>
      </c>
      <c r="I1683" s="1">
        <v>139132</v>
      </c>
    </row>
    <row r="1684" spans="1:9" x14ac:dyDescent="0.35">
      <c r="A1684" s="2">
        <v>43215</v>
      </c>
      <c r="B1684" s="8">
        <f t="shared" si="104"/>
        <v>4</v>
      </c>
      <c r="C1684" s="8">
        <f t="shared" si="106"/>
        <v>4</v>
      </c>
      <c r="D1684" s="8">
        <f t="shared" si="105"/>
        <v>25</v>
      </c>
      <c r="E1684" s="9">
        <f t="shared" si="107"/>
        <v>4</v>
      </c>
      <c r="F1684" s="1" t="s">
        <v>9</v>
      </c>
      <c r="G1684" s="1" t="s">
        <v>21</v>
      </c>
      <c r="H1684" s="1" t="s">
        <v>20</v>
      </c>
      <c r="I1684" s="1">
        <v>67096</v>
      </c>
    </row>
    <row r="1685" spans="1:9" x14ac:dyDescent="0.35">
      <c r="A1685" s="2">
        <v>43215</v>
      </c>
      <c r="B1685" s="8">
        <f t="shared" si="104"/>
        <v>4</v>
      </c>
      <c r="C1685" s="8">
        <f t="shared" si="106"/>
        <v>4</v>
      </c>
      <c r="D1685" s="8">
        <f t="shared" si="105"/>
        <v>25</v>
      </c>
      <c r="E1685" s="9">
        <f t="shared" si="107"/>
        <v>4</v>
      </c>
      <c r="F1685" s="1" t="s">
        <v>13</v>
      </c>
      <c r="G1685" s="1" t="s">
        <v>21</v>
      </c>
      <c r="H1685" s="1" t="s">
        <v>20</v>
      </c>
      <c r="I1685" s="1">
        <v>1267</v>
      </c>
    </row>
    <row r="1686" spans="1:9" x14ac:dyDescent="0.35">
      <c r="A1686" s="2">
        <v>43215</v>
      </c>
      <c r="B1686" s="8">
        <f t="shared" si="104"/>
        <v>4</v>
      </c>
      <c r="C1686" s="8">
        <f t="shared" si="106"/>
        <v>4</v>
      </c>
      <c r="D1686" s="8">
        <f t="shared" si="105"/>
        <v>25</v>
      </c>
      <c r="E1686" s="9">
        <f t="shared" si="107"/>
        <v>4</v>
      </c>
      <c r="F1686" s="1" t="s">
        <v>22</v>
      </c>
      <c r="G1686" s="1" t="s">
        <v>21</v>
      </c>
      <c r="H1686" s="1" t="s">
        <v>20</v>
      </c>
      <c r="I1686" s="1">
        <v>0</v>
      </c>
    </row>
    <row r="1687" spans="1:9" x14ac:dyDescent="0.35">
      <c r="A1687" s="2">
        <v>43216</v>
      </c>
      <c r="B1687" s="8">
        <f t="shared" si="104"/>
        <v>4</v>
      </c>
      <c r="C1687" s="8">
        <f t="shared" si="106"/>
        <v>4</v>
      </c>
      <c r="D1687" s="8">
        <f t="shared" si="105"/>
        <v>26</v>
      </c>
      <c r="E1687" s="9">
        <f t="shared" si="107"/>
        <v>5</v>
      </c>
      <c r="F1687" s="1" t="s">
        <v>13</v>
      </c>
      <c r="G1687" s="1" t="s">
        <v>6</v>
      </c>
      <c r="H1687" s="1" t="s">
        <v>7</v>
      </c>
      <c r="I1687" s="1">
        <v>0</v>
      </c>
    </row>
    <row r="1688" spans="1:9" x14ac:dyDescent="0.35">
      <c r="A1688" s="2">
        <v>43216</v>
      </c>
      <c r="B1688" s="8">
        <f t="shared" si="104"/>
        <v>4</v>
      </c>
      <c r="C1688" s="8">
        <f t="shared" si="106"/>
        <v>4</v>
      </c>
      <c r="D1688" s="8">
        <f t="shared" si="105"/>
        <v>26</v>
      </c>
      <c r="E1688" s="9">
        <f t="shared" si="107"/>
        <v>5</v>
      </c>
      <c r="F1688" s="1" t="s">
        <v>12</v>
      </c>
      <c r="G1688" s="1" t="s">
        <v>6</v>
      </c>
      <c r="H1688" s="1" t="s">
        <v>7</v>
      </c>
      <c r="I1688" s="1">
        <v>0</v>
      </c>
    </row>
    <row r="1689" spans="1:9" x14ac:dyDescent="0.35">
      <c r="A1689" s="2">
        <v>43216</v>
      </c>
      <c r="B1689" s="8">
        <f t="shared" si="104"/>
        <v>4</v>
      </c>
      <c r="C1689" s="8">
        <f t="shared" si="106"/>
        <v>4</v>
      </c>
      <c r="D1689" s="8">
        <f t="shared" si="105"/>
        <v>26</v>
      </c>
      <c r="E1689" s="9">
        <f t="shared" si="107"/>
        <v>5</v>
      </c>
      <c r="F1689" s="1" t="s">
        <v>11</v>
      </c>
      <c r="G1689" s="1" t="s">
        <v>6</v>
      </c>
      <c r="H1689" s="1" t="s">
        <v>7</v>
      </c>
      <c r="I1689" s="1">
        <v>0</v>
      </c>
    </row>
    <row r="1690" spans="1:9" x14ac:dyDescent="0.35">
      <c r="A1690" s="2">
        <v>43216</v>
      </c>
      <c r="B1690" s="8">
        <f t="shared" si="104"/>
        <v>4</v>
      </c>
      <c r="C1690" s="8">
        <f t="shared" si="106"/>
        <v>4</v>
      </c>
      <c r="D1690" s="8">
        <f t="shared" si="105"/>
        <v>26</v>
      </c>
      <c r="E1690" s="9">
        <f t="shared" si="107"/>
        <v>5</v>
      </c>
      <c r="F1690" s="1" t="s">
        <v>5</v>
      </c>
      <c r="G1690" s="1" t="s">
        <v>6</v>
      </c>
      <c r="H1690" s="1" t="s">
        <v>7</v>
      </c>
      <c r="I1690" s="1">
        <v>0</v>
      </c>
    </row>
    <row r="1691" spans="1:9" x14ac:dyDescent="0.35">
      <c r="A1691" s="2">
        <v>43216</v>
      </c>
      <c r="B1691" s="8">
        <f t="shared" si="104"/>
        <v>4</v>
      </c>
      <c r="C1691" s="8">
        <f t="shared" si="106"/>
        <v>4</v>
      </c>
      <c r="D1691" s="8">
        <f t="shared" si="105"/>
        <v>26</v>
      </c>
      <c r="E1691" s="9">
        <f t="shared" si="107"/>
        <v>5</v>
      </c>
      <c r="F1691" s="1" t="s">
        <v>9</v>
      </c>
      <c r="G1691" s="1" t="s">
        <v>6</v>
      </c>
      <c r="H1691" s="1" t="s">
        <v>7</v>
      </c>
      <c r="I1691" s="1">
        <v>0</v>
      </c>
    </row>
    <row r="1692" spans="1:9" x14ac:dyDescent="0.35">
      <c r="A1692" s="2">
        <v>43216</v>
      </c>
      <c r="B1692" s="8">
        <f t="shared" si="104"/>
        <v>4</v>
      </c>
      <c r="C1692" s="8">
        <f t="shared" si="106"/>
        <v>4</v>
      </c>
      <c r="D1692" s="8">
        <f t="shared" si="105"/>
        <v>26</v>
      </c>
      <c r="E1692" s="9">
        <f t="shared" si="107"/>
        <v>5</v>
      </c>
      <c r="F1692" s="1" t="s">
        <v>10</v>
      </c>
      <c r="G1692" s="1" t="s">
        <v>6</v>
      </c>
      <c r="H1692" s="1" t="s">
        <v>7</v>
      </c>
      <c r="I1692" s="1">
        <v>0</v>
      </c>
    </row>
    <row r="1693" spans="1:9" x14ac:dyDescent="0.35">
      <c r="A1693" s="2">
        <v>43216</v>
      </c>
      <c r="B1693" s="8">
        <f t="shared" si="104"/>
        <v>4</v>
      </c>
      <c r="C1693" s="8">
        <f t="shared" si="106"/>
        <v>4</v>
      </c>
      <c r="D1693" s="8">
        <f t="shared" si="105"/>
        <v>26</v>
      </c>
      <c r="E1693" s="9">
        <f t="shared" si="107"/>
        <v>5</v>
      </c>
      <c r="F1693" s="1" t="s">
        <v>5</v>
      </c>
      <c r="G1693" s="1" t="s">
        <v>16</v>
      </c>
      <c r="H1693" s="1" t="s">
        <v>7</v>
      </c>
      <c r="I1693" s="1">
        <v>360904</v>
      </c>
    </row>
    <row r="1694" spans="1:9" x14ac:dyDescent="0.35">
      <c r="A1694" s="2">
        <v>43216</v>
      </c>
      <c r="B1694" s="8">
        <f t="shared" si="104"/>
        <v>4</v>
      </c>
      <c r="C1694" s="8">
        <f t="shared" si="106"/>
        <v>4</v>
      </c>
      <c r="D1694" s="8">
        <f t="shared" si="105"/>
        <v>26</v>
      </c>
      <c r="E1694" s="9">
        <f t="shared" si="107"/>
        <v>5</v>
      </c>
      <c r="F1694" s="1" t="s">
        <v>8</v>
      </c>
      <c r="G1694" s="1" t="s">
        <v>16</v>
      </c>
      <c r="H1694" s="1" t="s">
        <v>7</v>
      </c>
      <c r="I1694" s="1">
        <v>352823</v>
      </c>
    </row>
    <row r="1695" spans="1:9" x14ac:dyDescent="0.35">
      <c r="A1695" s="2">
        <v>43216</v>
      </c>
      <c r="B1695" s="8">
        <f t="shared" si="104"/>
        <v>4</v>
      </c>
      <c r="C1695" s="8">
        <f t="shared" si="106"/>
        <v>4</v>
      </c>
      <c r="D1695" s="8">
        <f t="shared" si="105"/>
        <v>26</v>
      </c>
      <c r="E1695" s="9">
        <f t="shared" si="107"/>
        <v>5</v>
      </c>
      <c r="F1695" s="1" t="s">
        <v>9</v>
      </c>
      <c r="G1695" s="1" t="s">
        <v>16</v>
      </c>
      <c r="H1695" s="1" t="s">
        <v>7</v>
      </c>
      <c r="I1695" s="1">
        <v>242805</v>
      </c>
    </row>
    <row r="1696" spans="1:9" x14ac:dyDescent="0.35">
      <c r="A1696" s="2">
        <v>43216</v>
      </c>
      <c r="B1696" s="8">
        <f t="shared" si="104"/>
        <v>4</v>
      </c>
      <c r="C1696" s="8">
        <f t="shared" si="106"/>
        <v>4</v>
      </c>
      <c r="D1696" s="8">
        <f t="shared" si="105"/>
        <v>26</v>
      </c>
      <c r="E1696" s="9">
        <f t="shared" si="107"/>
        <v>5</v>
      </c>
      <c r="F1696" s="1" t="s">
        <v>10</v>
      </c>
      <c r="G1696" s="1" t="s">
        <v>16</v>
      </c>
      <c r="H1696" s="1" t="s">
        <v>7</v>
      </c>
      <c r="I1696" s="1">
        <v>118099</v>
      </c>
    </row>
    <row r="1697" spans="1:9" x14ac:dyDescent="0.35">
      <c r="A1697" s="2">
        <v>43216</v>
      </c>
      <c r="B1697" s="8">
        <f t="shared" si="104"/>
        <v>4</v>
      </c>
      <c r="C1697" s="8">
        <f t="shared" si="106"/>
        <v>4</v>
      </c>
      <c r="D1697" s="8">
        <f t="shared" si="105"/>
        <v>26</v>
      </c>
      <c r="E1697" s="9">
        <f t="shared" si="107"/>
        <v>5</v>
      </c>
      <c r="F1697" s="1" t="s">
        <v>11</v>
      </c>
      <c r="G1697" s="1" t="s">
        <v>16</v>
      </c>
      <c r="H1697" s="1" t="s">
        <v>7</v>
      </c>
      <c r="I1697" s="1">
        <v>16607</v>
      </c>
    </row>
    <row r="1698" spans="1:9" x14ac:dyDescent="0.35">
      <c r="A1698" s="2">
        <v>43216</v>
      </c>
      <c r="B1698" s="8">
        <f t="shared" si="104"/>
        <v>4</v>
      </c>
      <c r="C1698" s="8">
        <f t="shared" si="106"/>
        <v>4</v>
      </c>
      <c r="D1698" s="8">
        <f t="shared" si="105"/>
        <v>26</v>
      </c>
      <c r="E1698" s="9">
        <f t="shared" si="107"/>
        <v>5</v>
      </c>
      <c r="F1698" s="1" t="s">
        <v>12</v>
      </c>
      <c r="G1698" s="1" t="s">
        <v>16</v>
      </c>
      <c r="H1698" s="1" t="s">
        <v>7</v>
      </c>
      <c r="I1698" s="1">
        <v>3360</v>
      </c>
    </row>
    <row r="1699" spans="1:9" x14ac:dyDescent="0.35">
      <c r="A1699" s="2">
        <v>43216</v>
      </c>
      <c r="B1699" s="8">
        <f t="shared" si="104"/>
        <v>4</v>
      </c>
      <c r="C1699" s="8">
        <f t="shared" si="106"/>
        <v>4</v>
      </c>
      <c r="D1699" s="8">
        <f t="shared" si="105"/>
        <v>26</v>
      </c>
      <c r="E1699" s="9">
        <f t="shared" si="107"/>
        <v>5</v>
      </c>
      <c r="F1699" s="1" t="s">
        <v>13</v>
      </c>
      <c r="G1699" s="1" t="s">
        <v>16</v>
      </c>
      <c r="H1699" s="1" t="s">
        <v>7</v>
      </c>
      <c r="I1699" s="1">
        <v>1583</v>
      </c>
    </row>
    <row r="1700" spans="1:9" x14ac:dyDescent="0.35">
      <c r="A1700" s="2">
        <v>43216</v>
      </c>
      <c r="B1700" s="8">
        <f t="shared" si="104"/>
        <v>4</v>
      </c>
      <c r="C1700" s="8">
        <f t="shared" si="106"/>
        <v>4</v>
      </c>
      <c r="D1700" s="8">
        <f t="shared" si="105"/>
        <v>26</v>
      </c>
      <c r="E1700" s="9">
        <f t="shared" si="107"/>
        <v>5</v>
      </c>
      <c r="F1700" s="1" t="s">
        <v>5</v>
      </c>
      <c r="G1700" s="1" t="s">
        <v>19</v>
      </c>
      <c r="H1700" s="1" t="s">
        <v>20</v>
      </c>
      <c r="I1700" s="1">
        <v>519993</v>
      </c>
    </row>
    <row r="1701" spans="1:9" x14ac:dyDescent="0.35">
      <c r="A1701" s="2">
        <v>43216</v>
      </c>
      <c r="B1701" s="8">
        <f t="shared" si="104"/>
        <v>4</v>
      </c>
      <c r="C1701" s="8">
        <f t="shared" si="106"/>
        <v>4</v>
      </c>
      <c r="D1701" s="8">
        <f t="shared" si="105"/>
        <v>26</v>
      </c>
      <c r="E1701" s="9">
        <f t="shared" si="107"/>
        <v>5</v>
      </c>
      <c r="F1701" s="1" t="s">
        <v>8</v>
      </c>
      <c r="G1701" s="1" t="s">
        <v>19</v>
      </c>
      <c r="H1701" s="1" t="s">
        <v>20</v>
      </c>
      <c r="I1701" s="1">
        <v>513269</v>
      </c>
    </row>
    <row r="1702" spans="1:9" x14ac:dyDescent="0.35">
      <c r="A1702" s="2">
        <v>43216</v>
      </c>
      <c r="B1702" s="8">
        <f t="shared" si="104"/>
        <v>4</v>
      </c>
      <c r="C1702" s="8">
        <f t="shared" si="106"/>
        <v>4</v>
      </c>
      <c r="D1702" s="8">
        <f t="shared" si="105"/>
        <v>26</v>
      </c>
      <c r="E1702" s="9">
        <f t="shared" si="107"/>
        <v>5</v>
      </c>
      <c r="F1702" s="1" t="s">
        <v>9</v>
      </c>
      <c r="G1702" s="1" t="s">
        <v>19</v>
      </c>
      <c r="H1702" s="1" t="s">
        <v>20</v>
      </c>
      <c r="I1702" s="1">
        <v>273401</v>
      </c>
    </row>
    <row r="1703" spans="1:9" x14ac:dyDescent="0.35">
      <c r="A1703" s="2">
        <v>43216</v>
      </c>
      <c r="B1703" s="8">
        <f t="shared" si="104"/>
        <v>4</v>
      </c>
      <c r="C1703" s="8">
        <f t="shared" si="106"/>
        <v>4</v>
      </c>
      <c r="D1703" s="8">
        <f t="shared" si="105"/>
        <v>26</v>
      </c>
      <c r="E1703" s="9">
        <f t="shared" si="107"/>
        <v>5</v>
      </c>
      <c r="F1703" s="1" t="s">
        <v>10</v>
      </c>
      <c r="G1703" s="1" t="s">
        <v>19</v>
      </c>
      <c r="H1703" s="1" t="s">
        <v>20</v>
      </c>
      <c r="I1703" s="1">
        <v>246592</v>
      </c>
    </row>
    <row r="1704" spans="1:9" x14ac:dyDescent="0.35">
      <c r="A1704" s="2">
        <v>43216</v>
      </c>
      <c r="B1704" s="8">
        <f t="shared" si="104"/>
        <v>4</v>
      </c>
      <c r="C1704" s="8">
        <f t="shared" si="106"/>
        <v>4</v>
      </c>
      <c r="D1704" s="8">
        <f t="shared" si="105"/>
        <v>26</v>
      </c>
      <c r="E1704" s="9">
        <f t="shared" si="107"/>
        <v>5</v>
      </c>
      <c r="F1704" s="1" t="s">
        <v>11</v>
      </c>
      <c r="G1704" s="1" t="s">
        <v>19</v>
      </c>
      <c r="H1704" s="1" t="s">
        <v>20</v>
      </c>
      <c r="I1704" s="1">
        <v>33972</v>
      </c>
    </row>
    <row r="1705" spans="1:9" x14ac:dyDescent="0.35">
      <c r="A1705" s="2">
        <v>43216</v>
      </c>
      <c r="B1705" s="8">
        <f t="shared" si="104"/>
        <v>4</v>
      </c>
      <c r="C1705" s="8">
        <f t="shared" si="106"/>
        <v>4</v>
      </c>
      <c r="D1705" s="8">
        <f t="shared" si="105"/>
        <v>26</v>
      </c>
      <c r="E1705" s="9">
        <f t="shared" si="107"/>
        <v>5</v>
      </c>
      <c r="F1705" s="1" t="s">
        <v>12</v>
      </c>
      <c r="G1705" s="1" t="s">
        <v>19</v>
      </c>
      <c r="H1705" s="1" t="s">
        <v>20</v>
      </c>
      <c r="I1705" s="1">
        <v>14531</v>
      </c>
    </row>
    <row r="1706" spans="1:9" x14ac:dyDescent="0.35">
      <c r="A1706" s="2">
        <v>43216</v>
      </c>
      <c r="B1706" s="8">
        <f t="shared" si="104"/>
        <v>4</v>
      </c>
      <c r="C1706" s="8">
        <f t="shared" si="106"/>
        <v>4</v>
      </c>
      <c r="D1706" s="8">
        <f t="shared" si="105"/>
        <v>26</v>
      </c>
      <c r="E1706" s="9">
        <f t="shared" si="107"/>
        <v>5</v>
      </c>
      <c r="F1706" s="1" t="s">
        <v>13</v>
      </c>
      <c r="G1706" s="1" t="s">
        <v>19</v>
      </c>
      <c r="H1706" s="1" t="s">
        <v>20</v>
      </c>
      <c r="I1706" s="1">
        <v>1779</v>
      </c>
    </row>
    <row r="1707" spans="1:9" x14ac:dyDescent="0.35">
      <c r="A1707" s="2">
        <v>43216</v>
      </c>
      <c r="B1707" s="8">
        <f t="shared" si="104"/>
        <v>4</v>
      </c>
      <c r="C1707" s="8">
        <f t="shared" si="106"/>
        <v>4</v>
      </c>
      <c r="D1707" s="8">
        <f t="shared" si="105"/>
        <v>26</v>
      </c>
      <c r="E1707" s="9">
        <f t="shared" si="107"/>
        <v>5</v>
      </c>
      <c r="F1707" s="1" t="s">
        <v>5</v>
      </c>
      <c r="G1707" s="1" t="s">
        <v>21</v>
      </c>
      <c r="H1707" s="1" t="s">
        <v>20</v>
      </c>
      <c r="I1707" s="1">
        <v>429965</v>
      </c>
    </row>
    <row r="1708" spans="1:9" x14ac:dyDescent="0.35">
      <c r="A1708" s="2">
        <v>43216</v>
      </c>
      <c r="B1708" s="8">
        <f t="shared" si="104"/>
        <v>4</v>
      </c>
      <c r="C1708" s="8">
        <f t="shared" si="106"/>
        <v>4</v>
      </c>
      <c r="D1708" s="8">
        <f t="shared" si="105"/>
        <v>26</v>
      </c>
      <c r="E1708" s="9">
        <f t="shared" si="107"/>
        <v>5</v>
      </c>
      <c r="F1708" s="1" t="s">
        <v>8</v>
      </c>
      <c r="G1708" s="1" t="s">
        <v>21</v>
      </c>
      <c r="H1708" s="1" t="s">
        <v>20</v>
      </c>
      <c r="I1708" s="1">
        <v>413493</v>
      </c>
    </row>
    <row r="1709" spans="1:9" x14ac:dyDescent="0.35">
      <c r="A1709" s="2">
        <v>43216</v>
      </c>
      <c r="B1709" s="8">
        <f t="shared" si="104"/>
        <v>4</v>
      </c>
      <c r="C1709" s="8">
        <f t="shared" si="106"/>
        <v>4</v>
      </c>
      <c r="D1709" s="8">
        <f t="shared" si="105"/>
        <v>26</v>
      </c>
      <c r="E1709" s="9">
        <f t="shared" si="107"/>
        <v>5</v>
      </c>
      <c r="F1709" s="1" t="s">
        <v>10</v>
      </c>
      <c r="G1709" s="1" t="s">
        <v>21</v>
      </c>
      <c r="H1709" s="1" t="s">
        <v>20</v>
      </c>
      <c r="I1709" s="1">
        <v>135441</v>
      </c>
    </row>
    <row r="1710" spans="1:9" x14ac:dyDescent="0.35">
      <c r="A1710" s="2">
        <v>43216</v>
      </c>
      <c r="B1710" s="8">
        <f t="shared" si="104"/>
        <v>4</v>
      </c>
      <c r="C1710" s="8">
        <f t="shared" si="106"/>
        <v>4</v>
      </c>
      <c r="D1710" s="8">
        <f t="shared" si="105"/>
        <v>26</v>
      </c>
      <c r="E1710" s="9">
        <f t="shared" si="107"/>
        <v>5</v>
      </c>
      <c r="F1710" s="1" t="s">
        <v>9</v>
      </c>
      <c r="G1710" s="1" t="s">
        <v>21</v>
      </c>
      <c r="H1710" s="1" t="s">
        <v>20</v>
      </c>
      <c r="I1710" s="1">
        <v>72975</v>
      </c>
    </row>
    <row r="1711" spans="1:9" x14ac:dyDescent="0.35">
      <c r="A1711" s="2">
        <v>43216</v>
      </c>
      <c r="B1711" s="8">
        <f t="shared" si="104"/>
        <v>4</v>
      </c>
      <c r="C1711" s="8">
        <f t="shared" si="106"/>
        <v>4</v>
      </c>
      <c r="D1711" s="8">
        <f t="shared" si="105"/>
        <v>26</v>
      </c>
      <c r="E1711" s="9">
        <f t="shared" si="107"/>
        <v>5</v>
      </c>
      <c r="F1711" s="1" t="s">
        <v>13</v>
      </c>
      <c r="G1711" s="1" t="s">
        <v>21</v>
      </c>
      <c r="H1711" s="1" t="s">
        <v>20</v>
      </c>
      <c r="I1711" s="1">
        <v>1363</v>
      </c>
    </row>
    <row r="1712" spans="1:9" x14ac:dyDescent="0.35">
      <c r="A1712" s="2">
        <v>43216</v>
      </c>
      <c r="B1712" s="8">
        <f t="shared" si="104"/>
        <v>4</v>
      </c>
      <c r="C1712" s="8">
        <f t="shared" si="106"/>
        <v>4</v>
      </c>
      <c r="D1712" s="8">
        <f t="shared" si="105"/>
        <v>26</v>
      </c>
      <c r="E1712" s="9">
        <f t="shared" si="107"/>
        <v>5</v>
      </c>
      <c r="F1712" s="1" t="s">
        <v>22</v>
      </c>
      <c r="G1712" s="1" t="s">
        <v>21</v>
      </c>
      <c r="H1712" s="1" t="s">
        <v>20</v>
      </c>
      <c r="I1712" s="1">
        <v>0</v>
      </c>
    </row>
    <row r="1713" spans="1:9" x14ac:dyDescent="0.35">
      <c r="A1713" s="2">
        <v>43217</v>
      </c>
      <c r="B1713" s="8">
        <f t="shared" si="104"/>
        <v>4</v>
      </c>
      <c r="C1713" s="8">
        <f t="shared" si="106"/>
        <v>4</v>
      </c>
      <c r="D1713" s="8">
        <f t="shared" si="105"/>
        <v>27</v>
      </c>
      <c r="E1713" s="9">
        <f t="shared" si="107"/>
        <v>6</v>
      </c>
      <c r="F1713" s="1" t="s">
        <v>13</v>
      </c>
      <c r="G1713" s="1" t="s">
        <v>6</v>
      </c>
      <c r="H1713" s="1" t="s">
        <v>7</v>
      </c>
      <c r="I1713" s="1">
        <v>0</v>
      </c>
    </row>
    <row r="1714" spans="1:9" x14ac:dyDescent="0.35">
      <c r="A1714" s="2">
        <v>43217</v>
      </c>
      <c r="B1714" s="8">
        <f t="shared" si="104"/>
        <v>4</v>
      </c>
      <c r="C1714" s="8">
        <f t="shared" si="106"/>
        <v>4</v>
      </c>
      <c r="D1714" s="8">
        <f t="shared" si="105"/>
        <v>27</v>
      </c>
      <c r="E1714" s="9">
        <f t="shared" si="107"/>
        <v>6</v>
      </c>
      <c r="F1714" s="1" t="s">
        <v>12</v>
      </c>
      <c r="G1714" s="1" t="s">
        <v>6</v>
      </c>
      <c r="H1714" s="1" t="s">
        <v>7</v>
      </c>
      <c r="I1714" s="1">
        <v>0</v>
      </c>
    </row>
    <row r="1715" spans="1:9" x14ac:dyDescent="0.35">
      <c r="A1715" s="2">
        <v>43217</v>
      </c>
      <c r="B1715" s="8">
        <f t="shared" si="104"/>
        <v>4</v>
      </c>
      <c r="C1715" s="8">
        <f t="shared" si="106"/>
        <v>4</v>
      </c>
      <c r="D1715" s="8">
        <f t="shared" si="105"/>
        <v>27</v>
      </c>
      <c r="E1715" s="9">
        <f t="shared" si="107"/>
        <v>6</v>
      </c>
      <c r="F1715" s="1" t="s">
        <v>11</v>
      </c>
      <c r="G1715" s="1" t="s">
        <v>6</v>
      </c>
      <c r="H1715" s="1" t="s">
        <v>7</v>
      </c>
      <c r="I1715" s="1">
        <v>0</v>
      </c>
    </row>
    <row r="1716" spans="1:9" x14ac:dyDescent="0.35">
      <c r="A1716" s="2">
        <v>43217</v>
      </c>
      <c r="B1716" s="8">
        <f t="shared" si="104"/>
        <v>4</v>
      </c>
      <c r="C1716" s="8">
        <f t="shared" si="106"/>
        <v>4</v>
      </c>
      <c r="D1716" s="8">
        <f t="shared" si="105"/>
        <v>27</v>
      </c>
      <c r="E1716" s="9">
        <f t="shared" si="107"/>
        <v>6</v>
      </c>
      <c r="F1716" s="1" t="s">
        <v>5</v>
      </c>
      <c r="G1716" s="1" t="s">
        <v>6</v>
      </c>
      <c r="H1716" s="1" t="s">
        <v>7</v>
      </c>
      <c r="I1716" s="1">
        <v>0</v>
      </c>
    </row>
    <row r="1717" spans="1:9" x14ac:dyDescent="0.35">
      <c r="A1717" s="2">
        <v>43217</v>
      </c>
      <c r="B1717" s="8">
        <f t="shared" si="104"/>
        <v>4</v>
      </c>
      <c r="C1717" s="8">
        <f t="shared" si="106"/>
        <v>4</v>
      </c>
      <c r="D1717" s="8">
        <f t="shared" si="105"/>
        <v>27</v>
      </c>
      <c r="E1717" s="9">
        <f t="shared" si="107"/>
        <v>6</v>
      </c>
      <c r="F1717" s="1" t="s">
        <v>9</v>
      </c>
      <c r="G1717" s="1" t="s">
        <v>6</v>
      </c>
      <c r="H1717" s="1" t="s">
        <v>7</v>
      </c>
      <c r="I1717" s="1">
        <v>0</v>
      </c>
    </row>
    <row r="1718" spans="1:9" x14ac:dyDescent="0.35">
      <c r="A1718" s="2">
        <v>43217</v>
      </c>
      <c r="B1718" s="8">
        <f t="shared" si="104"/>
        <v>4</v>
      </c>
      <c r="C1718" s="8">
        <f t="shared" si="106"/>
        <v>4</v>
      </c>
      <c r="D1718" s="8">
        <f t="shared" si="105"/>
        <v>27</v>
      </c>
      <c r="E1718" s="9">
        <f t="shared" si="107"/>
        <v>6</v>
      </c>
      <c r="F1718" s="1" t="s">
        <v>10</v>
      </c>
      <c r="G1718" s="1" t="s">
        <v>6</v>
      </c>
      <c r="H1718" s="1" t="s">
        <v>7</v>
      </c>
      <c r="I1718" s="1">
        <v>0</v>
      </c>
    </row>
    <row r="1719" spans="1:9" x14ac:dyDescent="0.35">
      <c r="A1719" s="2">
        <v>43217</v>
      </c>
      <c r="B1719" s="8">
        <f t="shared" si="104"/>
        <v>4</v>
      </c>
      <c r="C1719" s="8">
        <f t="shared" si="106"/>
        <v>4</v>
      </c>
      <c r="D1719" s="8">
        <f t="shared" si="105"/>
        <v>27</v>
      </c>
      <c r="E1719" s="9">
        <f t="shared" si="107"/>
        <v>6</v>
      </c>
      <c r="F1719" s="1" t="s">
        <v>5</v>
      </c>
      <c r="G1719" s="1" t="s">
        <v>16</v>
      </c>
      <c r="H1719" s="1" t="s">
        <v>7</v>
      </c>
      <c r="I1719" s="1">
        <v>331566</v>
      </c>
    </row>
    <row r="1720" spans="1:9" x14ac:dyDescent="0.35">
      <c r="A1720" s="2">
        <v>43217</v>
      </c>
      <c r="B1720" s="8">
        <f t="shared" si="104"/>
        <v>4</v>
      </c>
      <c r="C1720" s="8">
        <f t="shared" si="106"/>
        <v>4</v>
      </c>
      <c r="D1720" s="8">
        <f t="shared" si="105"/>
        <v>27</v>
      </c>
      <c r="E1720" s="9">
        <f t="shared" si="107"/>
        <v>6</v>
      </c>
      <c r="F1720" s="1" t="s">
        <v>8</v>
      </c>
      <c r="G1720" s="1" t="s">
        <v>16</v>
      </c>
      <c r="H1720" s="1" t="s">
        <v>7</v>
      </c>
      <c r="I1720" s="1">
        <v>331566</v>
      </c>
    </row>
    <row r="1721" spans="1:9" x14ac:dyDescent="0.35">
      <c r="A1721" s="2">
        <v>43217</v>
      </c>
      <c r="B1721" s="8">
        <f t="shared" si="104"/>
        <v>4</v>
      </c>
      <c r="C1721" s="8">
        <f t="shared" si="106"/>
        <v>4</v>
      </c>
      <c r="D1721" s="8">
        <f t="shared" si="105"/>
        <v>27</v>
      </c>
      <c r="E1721" s="9">
        <f t="shared" si="107"/>
        <v>6</v>
      </c>
      <c r="F1721" s="1" t="s">
        <v>9</v>
      </c>
      <c r="G1721" s="1" t="s">
        <v>16</v>
      </c>
      <c r="H1721" s="1" t="s">
        <v>7</v>
      </c>
      <c r="I1721" s="1">
        <v>241401</v>
      </c>
    </row>
    <row r="1722" spans="1:9" x14ac:dyDescent="0.35">
      <c r="A1722" s="2">
        <v>43217</v>
      </c>
      <c r="B1722" s="8">
        <f t="shared" si="104"/>
        <v>4</v>
      </c>
      <c r="C1722" s="8">
        <f t="shared" si="106"/>
        <v>4</v>
      </c>
      <c r="D1722" s="8">
        <f t="shared" si="105"/>
        <v>27</v>
      </c>
      <c r="E1722" s="9">
        <f t="shared" si="107"/>
        <v>6</v>
      </c>
      <c r="F1722" s="1" t="s">
        <v>10</v>
      </c>
      <c r="G1722" s="1" t="s">
        <v>16</v>
      </c>
      <c r="H1722" s="1" t="s">
        <v>7</v>
      </c>
      <c r="I1722" s="1">
        <v>90165</v>
      </c>
    </row>
    <row r="1723" spans="1:9" x14ac:dyDescent="0.35">
      <c r="A1723" s="2">
        <v>43217</v>
      </c>
      <c r="B1723" s="8">
        <f t="shared" si="104"/>
        <v>4</v>
      </c>
      <c r="C1723" s="8">
        <f t="shared" si="106"/>
        <v>4</v>
      </c>
      <c r="D1723" s="8">
        <f t="shared" si="105"/>
        <v>27</v>
      </c>
      <c r="E1723" s="9">
        <f t="shared" si="107"/>
        <v>6</v>
      </c>
      <c r="F1723" s="1" t="s">
        <v>11</v>
      </c>
      <c r="G1723" s="1" t="s">
        <v>16</v>
      </c>
      <c r="H1723" s="1" t="s">
        <v>7</v>
      </c>
      <c r="I1723" s="1">
        <v>16597</v>
      </c>
    </row>
    <row r="1724" spans="1:9" x14ac:dyDescent="0.35">
      <c r="A1724" s="2">
        <v>43217</v>
      </c>
      <c r="B1724" s="8">
        <f t="shared" si="104"/>
        <v>4</v>
      </c>
      <c r="C1724" s="8">
        <f t="shared" si="106"/>
        <v>4</v>
      </c>
      <c r="D1724" s="8">
        <f t="shared" si="105"/>
        <v>27</v>
      </c>
      <c r="E1724" s="9">
        <f t="shared" si="107"/>
        <v>6</v>
      </c>
      <c r="F1724" s="1" t="s">
        <v>12</v>
      </c>
      <c r="G1724" s="1" t="s">
        <v>16</v>
      </c>
      <c r="H1724" s="1" t="s">
        <v>7</v>
      </c>
      <c r="I1724" s="1">
        <v>2585</v>
      </c>
    </row>
    <row r="1725" spans="1:9" x14ac:dyDescent="0.35">
      <c r="A1725" s="2">
        <v>43217</v>
      </c>
      <c r="B1725" s="8">
        <f t="shared" si="104"/>
        <v>4</v>
      </c>
      <c r="C1725" s="8">
        <f t="shared" si="106"/>
        <v>4</v>
      </c>
      <c r="D1725" s="8">
        <f t="shared" si="105"/>
        <v>27</v>
      </c>
      <c r="E1725" s="9">
        <f t="shared" si="107"/>
        <v>6</v>
      </c>
      <c r="F1725" s="1" t="s">
        <v>13</v>
      </c>
      <c r="G1725" s="1" t="s">
        <v>16</v>
      </c>
      <c r="H1725" s="1" t="s">
        <v>7</v>
      </c>
      <c r="I1725" s="1">
        <v>1502</v>
      </c>
    </row>
    <row r="1726" spans="1:9" x14ac:dyDescent="0.35">
      <c r="A1726" s="2">
        <v>43217</v>
      </c>
      <c r="B1726" s="8">
        <f t="shared" si="104"/>
        <v>4</v>
      </c>
      <c r="C1726" s="8">
        <f t="shared" si="106"/>
        <v>4</v>
      </c>
      <c r="D1726" s="8">
        <f t="shared" si="105"/>
        <v>27</v>
      </c>
      <c r="E1726" s="9">
        <f t="shared" si="107"/>
        <v>6</v>
      </c>
      <c r="F1726" s="1" t="s">
        <v>5</v>
      </c>
      <c r="G1726" s="1" t="s">
        <v>19</v>
      </c>
      <c r="H1726" s="1" t="s">
        <v>20</v>
      </c>
      <c r="I1726" s="1">
        <v>544672</v>
      </c>
    </row>
    <row r="1727" spans="1:9" x14ac:dyDescent="0.35">
      <c r="A1727" s="2">
        <v>43217</v>
      </c>
      <c r="B1727" s="8">
        <f t="shared" si="104"/>
        <v>4</v>
      </c>
      <c r="C1727" s="8">
        <f t="shared" si="106"/>
        <v>4</v>
      </c>
      <c r="D1727" s="8">
        <f t="shared" si="105"/>
        <v>27</v>
      </c>
      <c r="E1727" s="9">
        <f t="shared" si="107"/>
        <v>6</v>
      </c>
      <c r="F1727" s="1" t="s">
        <v>8</v>
      </c>
      <c r="G1727" s="1" t="s">
        <v>19</v>
      </c>
      <c r="H1727" s="1" t="s">
        <v>20</v>
      </c>
      <c r="I1727" s="1">
        <v>542320</v>
      </c>
    </row>
    <row r="1728" spans="1:9" x14ac:dyDescent="0.35">
      <c r="A1728" s="2">
        <v>43217</v>
      </c>
      <c r="B1728" s="8">
        <f t="shared" si="104"/>
        <v>4</v>
      </c>
      <c r="C1728" s="8">
        <f t="shared" si="106"/>
        <v>4</v>
      </c>
      <c r="D1728" s="8">
        <f t="shared" si="105"/>
        <v>27</v>
      </c>
      <c r="E1728" s="9">
        <f t="shared" si="107"/>
        <v>6</v>
      </c>
      <c r="F1728" s="1" t="s">
        <v>9</v>
      </c>
      <c r="G1728" s="1" t="s">
        <v>19</v>
      </c>
      <c r="H1728" s="1" t="s">
        <v>20</v>
      </c>
      <c r="I1728" s="1">
        <v>335579</v>
      </c>
    </row>
    <row r="1729" spans="1:9" x14ac:dyDescent="0.35">
      <c r="A1729" s="2">
        <v>43217</v>
      </c>
      <c r="B1729" s="8">
        <f t="shared" si="104"/>
        <v>4</v>
      </c>
      <c r="C1729" s="8">
        <f t="shared" si="106"/>
        <v>4</v>
      </c>
      <c r="D1729" s="8">
        <f t="shared" si="105"/>
        <v>27</v>
      </c>
      <c r="E1729" s="9">
        <f t="shared" si="107"/>
        <v>6</v>
      </c>
      <c r="F1729" s="1" t="s">
        <v>10</v>
      </c>
      <c r="G1729" s="1" t="s">
        <v>19</v>
      </c>
      <c r="H1729" s="1" t="s">
        <v>20</v>
      </c>
      <c r="I1729" s="1">
        <v>209093</v>
      </c>
    </row>
    <row r="1730" spans="1:9" x14ac:dyDescent="0.35">
      <c r="A1730" s="2">
        <v>43217</v>
      </c>
      <c r="B1730" s="8">
        <f t="shared" ref="B1730:B1793" si="108">MONTH(A1730)</f>
        <v>4</v>
      </c>
      <c r="C1730" s="8">
        <f t="shared" si="106"/>
        <v>4</v>
      </c>
      <c r="D1730" s="8">
        <f t="shared" ref="D1730:D1793" si="109">DAY(A1730)</f>
        <v>27</v>
      </c>
      <c r="E1730" s="9">
        <f t="shared" si="107"/>
        <v>6</v>
      </c>
      <c r="F1730" s="1" t="s">
        <v>11</v>
      </c>
      <c r="G1730" s="1" t="s">
        <v>19</v>
      </c>
      <c r="H1730" s="1" t="s">
        <v>20</v>
      </c>
      <c r="I1730" s="1">
        <v>41420</v>
      </c>
    </row>
    <row r="1731" spans="1:9" x14ac:dyDescent="0.35">
      <c r="A1731" s="2">
        <v>43217</v>
      </c>
      <c r="B1731" s="8">
        <f t="shared" si="108"/>
        <v>4</v>
      </c>
      <c r="C1731" s="8">
        <f t="shared" ref="C1731:C1794" si="110">IF(D1731&lt;=7,1,IF(D1731&lt;=14,2,IF(D1731&lt;=21,3,IF(D1731&lt;=31,4,0))))</f>
        <v>4</v>
      </c>
      <c r="D1731" s="8">
        <f t="shared" si="109"/>
        <v>27</v>
      </c>
      <c r="E1731" s="9">
        <f t="shared" ref="E1731:E1794" si="111">WEEKDAY(A1731)</f>
        <v>6</v>
      </c>
      <c r="F1731" s="1" t="s">
        <v>12</v>
      </c>
      <c r="G1731" s="1" t="s">
        <v>19</v>
      </c>
      <c r="H1731" s="1" t="s">
        <v>20</v>
      </c>
      <c r="I1731" s="1">
        <v>12084</v>
      </c>
    </row>
    <row r="1732" spans="1:9" x14ac:dyDescent="0.35">
      <c r="A1732" s="2">
        <v>43217</v>
      </c>
      <c r="B1732" s="8">
        <f t="shared" si="108"/>
        <v>4</v>
      </c>
      <c r="C1732" s="8">
        <f t="shared" si="110"/>
        <v>4</v>
      </c>
      <c r="D1732" s="8">
        <f t="shared" si="109"/>
        <v>27</v>
      </c>
      <c r="E1732" s="9">
        <f t="shared" si="111"/>
        <v>6</v>
      </c>
      <c r="F1732" s="1" t="s">
        <v>13</v>
      </c>
      <c r="G1732" s="1" t="s">
        <v>19</v>
      </c>
      <c r="H1732" s="1" t="s">
        <v>20</v>
      </c>
      <c r="I1732" s="1">
        <v>1895</v>
      </c>
    </row>
    <row r="1733" spans="1:9" x14ac:dyDescent="0.35">
      <c r="A1733" s="2">
        <v>43217</v>
      </c>
      <c r="B1733" s="8">
        <f t="shared" si="108"/>
        <v>4</v>
      </c>
      <c r="C1733" s="8">
        <f t="shared" si="110"/>
        <v>4</v>
      </c>
      <c r="D1733" s="8">
        <f t="shared" si="109"/>
        <v>27</v>
      </c>
      <c r="E1733" s="9">
        <f t="shared" si="111"/>
        <v>6</v>
      </c>
      <c r="F1733" s="1" t="s">
        <v>5</v>
      </c>
      <c r="G1733" s="1" t="s">
        <v>21</v>
      </c>
      <c r="H1733" s="1" t="s">
        <v>20</v>
      </c>
      <c r="I1733" s="1">
        <v>420160</v>
      </c>
    </row>
    <row r="1734" spans="1:9" x14ac:dyDescent="0.35">
      <c r="A1734" s="2">
        <v>43217</v>
      </c>
      <c r="B1734" s="8">
        <f t="shared" si="108"/>
        <v>4</v>
      </c>
      <c r="C1734" s="8">
        <f t="shared" si="110"/>
        <v>4</v>
      </c>
      <c r="D1734" s="8">
        <f t="shared" si="109"/>
        <v>27</v>
      </c>
      <c r="E1734" s="9">
        <f t="shared" si="111"/>
        <v>6</v>
      </c>
      <c r="F1734" s="1" t="s">
        <v>8</v>
      </c>
      <c r="G1734" s="1" t="s">
        <v>21</v>
      </c>
      <c r="H1734" s="1" t="s">
        <v>20</v>
      </c>
      <c r="I1734" s="1">
        <v>409271</v>
      </c>
    </row>
    <row r="1735" spans="1:9" x14ac:dyDescent="0.35">
      <c r="A1735" s="2">
        <v>43217</v>
      </c>
      <c r="B1735" s="8">
        <f t="shared" si="108"/>
        <v>4</v>
      </c>
      <c r="C1735" s="8">
        <f t="shared" si="110"/>
        <v>4</v>
      </c>
      <c r="D1735" s="8">
        <f t="shared" si="109"/>
        <v>27</v>
      </c>
      <c r="E1735" s="9">
        <f t="shared" si="111"/>
        <v>6</v>
      </c>
      <c r="F1735" s="1" t="s">
        <v>10</v>
      </c>
      <c r="G1735" s="1" t="s">
        <v>21</v>
      </c>
      <c r="H1735" s="1" t="s">
        <v>20</v>
      </c>
      <c r="I1735" s="1">
        <v>138710</v>
      </c>
    </row>
    <row r="1736" spans="1:9" x14ac:dyDescent="0.35">
      <c r="A1736" s="2">
        <v>43217</v>
      </c>
      <c r="B1736" s="8">
        <f t="shared" si="108"/>
        <v>4</v>
      </c>
      <c r="C1736" s="8">
        <f t="shared" si="110"/>
        <v>4</v>
      </c>
      <c r="D1736" s="8">
        <f t="shared" si="109"/>
        <v>27</v>
      </c>
      <c r="E1736" s="9">
        <f t="shared" si="111"/>
        <v>6</v>
      </c>
      <c r="F1736" s="1" t="s">
        <v>9</v>
      </c>
      <c r="G1736" s="1" t="s">
        <v>21</v>
      </c>
      <c r="H1736" s="1" t="s">
        <v>20</v>
      </c>
      <c r="I1736" s="1">
        <v>70066</v>
      </c>
    </row>
    <row r="1737" spans="1:9" x14ac:dyDescent="0.35">
      <c r="A1737" s="2">
        <v>43217</v>
      </c>
      <c r="B1737" s="8">
        <f t="shared" si="108"/>
        <v>4</v>
      </c>
      <c r="C1737" s="8">
        <f t="shared" si="110"/>
        <v>4</v>
      </c>
      <c r="D1737" s="8">
        <f t="shared" si="109"/>
        <v>27</v>
      </c>
      <c r="E1737" s="9">
        <f t="shared" si="111"/>
        <v>6</v>
      </c>
      <c r="F1737" s="1" t="s">
        <v>13</v>
      </c>
      <c r="G1737" s="1" t="s">
        <v>21</v>
      </c>
      <c r="H1737" s="1" t="s">
        <v>20</v>
      </c>
      <c r="I1737" s="1">
        <v>1349</v>
      </c>
    </row>
    <row r="1738" spans="1:9" x14ac:dyDescent="0.35">
      <c r="A1738" s="2">
        <v>43217</v>
      </c>
      <c r="B1738" s="8">
        <f t="shared" si="108"/>
        <v>4</v>
      </c>
      <c r="C1738" s="8">
        <f t="shared" si="110"/>
        <v>4</v>
      </c>
      <c r="D1738" s="8">
        <f t="shared" si="109"/>
        <v>27</v>
      </c>
      <c r="E1738" s="9">
        <f t="shared" si="111"/>
        <v>6</v>
      </c>
      <c r="F1738" s="1" t="s">
        <v>22</v>
      </c>
      <c r="G1738" s="1" t="s">
        <v>21</v>
      </c>
      <c r="H1738" s="1" t="s">
        <v>20</v>
      </c>
      <c r="I1738" s="1">
        <v>0</v>
      </c>
    </row>
    <row r="1739" spans="1:9" x14ac:dyDescent="0.35">
      <c r="A1739" s="2">
        <v>43218</v>
      </c>
      <c r="B1739" s="8">
        <f t="shared" si="108"/>
        <v>4</v>
      </c>
      <c r="C1739" s="8">
        <f t="shared" si="110"/>
        <v>4</v>
      </c>
      <c r="D1739" s="8">
        <f t="shared" si="109"/>
        <v>28</v>
      </c>
      <c r="E1739" s="9">
        <f t="shared" si="111"/>
        <v>7</v>
      </c>
      <c r="F1739" s="1" t="s">
        <v>13</v>
      </c>
      <c r="G1739" s="1" t="s">
        <v>6</v>
      </c>
      <c r="H1739" s="1" t="s">
        <v>7</v>
      </c>
      <c r="I1739" s="1">
        <v>0</v>
      </c>
    </row>
    <row r="1740" spans="1:9" x14ac:dyDescent="0.35">
      <c r="A1740" s="2">
        <v>43218</v>
      </c>
      <c r="B1740" s="8">
        <f t="shared" si="108"/>
        <v>4</v>
      </c>
      <c r="C1740" s="8">
        <f t="shared" si="110"/>
        <v>4</v>
      </c>
      <c r="D1740" s="8">
        <f t="shared" si="109"/>
        <v>28</v>
      </c>
      <c r="E1740" s="9">
        <f t="shared" si="111"/>
        <v>7</v>
      </c>
      <c r="F1740" s="1" t="s">
        <v>12</v>
      </c>
      <c r="G1740" s="1" t="s">
        <v>6</v>
      </c>
      <c r="H1740" s="1" t="s">
        <v>7</v>
      </c>
      <c r="I1740" s="1">
        <v>0</v>
      </c>
    </row>
    <row r="1741" spans="1:9" x14ac:dyDescent="0.35">
      <c r="A1741" s="2">
        <v>43218</v>
      </c>
      <c r="B1741" s="8">
        <f t="shared" si="108"/>
        <v>4</v>
      </c>
      <c r="C1741" s="8">
        <f t="shared" si="110"/>
        <v>4</v>
      </c>
      <c r="D1741" s="8">
        <f t="shared" si="109"/>
        <v>28</v>
      </c>
      <c r="E1741" s="9">
        <f t="shared" si="111"/>
        <v>7</v>
      </c>
      <c r="F1741" s="1" t="s">
        <v>11</v>
      </c>
      <c r="G1741" s="1" t="s">
        <v>6</v>
      </c>
      <c r="H1741" s="1" t="s">
        <v>7</v>
      </c>
      <c r="I1741" s="1">
        <v>0</v>
      </c>
    </row>
    <row r="1742" spans="1:9" x14ac:dyDescent="0.35">
      <c r="A1742" s="2">
        <v>43218</v>
      </c>
      <c r="B1742" s="8">
        <f t="shared" si="108"/>
        <v>4</v>
      </c>
      <c r="C1742" s="8">
        <f t="shared" si="110"/>
        <v>4</v>
      </c>
      <c r="D1742" s="8">
        <f t="shared" si="109"/>
        <v>28</v>
      </c>
      <c r="E1742" s="9">
        <f t="shared" si="111"/>
        <v>7</v>
      </c>
      <c r="F1742" s="1" t="s">
        <v>5</v>
      </c>
      <c r="G1742" s="1" t="s">
        <v>6</v>
      </c>
      <c r="H1742" s="1" t="s">
        <v>7</v>
      </c>
      <c r="I1742" s="1">
        <v>0</v>
      </c>
    </row>
    <row r="1743" spans="1:9" x14ac:dyDescent="0.35">
      <c r="A1743" s="2">
        <v>43218</v>
      </c>
      <c r="B1743" s="8">
        <f t="shared" si="108"/>
        <v>4</v>
      </c>
      <c r="C1743" s="8">
        <f t="shared" si="110"/>
        <v>4</v>
      </c>
      <c r="D1743" s="8">
        <f t="shared" si="109"/>
        <v>28</v>
      </c>
      <c r="E1743" s="9">
        <f t="shared" si="111"/>
        <v>7</v>
      </c>
      <c r="F1743" s="1" t="s">
        <v>9</v>
      </c>
      <c r="G1743" s="1" t="s">
        <v>6</v>
      </c>
      <c r="H1743" s="1" t="s">
        <v>7</v>
      </c>
      <c r="I1743" s="1">
        <v>0</v>
      </c>
    </row>
    <row r="1744" spans="1:9" x14ac:dyDescent="0.35">
      <c r="A1744" s="2">
        <v>43218</v>
      </c>
      <c r="B1744" s="8">
        <f t="shared" si="108"/>
        <v>4</v>
      </c>
      <c r="C1744" s="8">
        <f t="shared" si="110"/>
        <v>4</v>
      </c>
      <c r="D1744" s="8">
        <f t="shared" si="109"/>
        <v>28</v>
      </c>
      <c r="E1744" s="9">
        <f t="shared" si="111"/>
        <v>7</v>
      </c>
      <c r="F1744" s="1" t="s">
        <v>10</v>
      </c>
      <c r="G1744" s="1" t="s">
        <v>6</v>
      </c>
      <c r="H1744" s="1" t="s">
        <v>7</v>
      </c>
      <c r="I1744" s="1">
        <v>0</v>
      </c>
    </row>
    <row r="1745" spans="1:9" x14ac:dyDescent="0.35">
      <c r="A1745" s="2">
        <v>43218</v>
      </c>
      <c r="B1745" s="8">
        <f t="shared" si="108"/>
        <v>4</v>
      </c>
      <c r="C1745" s="8">
        <f t="shared" si="110"/>
        <v>4</v>
      </c>
      <c r="D1745" s="8">
        <f t="shared" si="109"/>
        <v>28</v>
      </c>
      <c r="E1745" s="9">
        <f t="shared" si="111"/>
        <v>7</v>
      </c>
      <c r="F1745" s="1" t="s">
        <v>5</v>
      </c>
      <c r="G1745" s="1" t="s">
        <v>16</v>
      </c>
      <c r="H1745" s="1" t="s">
        <v>7</v>
      </c>
      <c r="I1745" s="1">
        <v>378005</v>
      </c>
    </row>
    <row r="1746" spans="1:9" x14ac:dyDescent="0.35">
      <c r="A1746" s="2">
        <v>43218</v>
      </c>
      <c r="B1746" s="8">
        <f t="shared" si="108"/>
        <v>4</v>
      </c>
      <c r="C1746" s="8">
        <f t="shared" si="110"/>
        <v>4</v>
      </c>
      <c r="D1746" s="8">
        <f t="shared" si="109"/>
        <v>28</v>
      </c>
      <c r="E1746" s="9">
        <f t="shared" si="111"/>
        <v>7</v>
      </c>
      <c r="F1746" s="1" t="s">
        <v>8</v>
      </c>
      <c r="G1746" s="1" t="s">
        <v>16</v>
      </c>
      <c r="H1746" s="1" t="s">
        <v>7</v>
      </c>
      <c r="I1746" s="1">
        <v>375483</v>
      </c>
    </row>
    <row r="1747" spans="1:9" x14ac:dyDescent="0.35">
      <c r="A1747" s="2">
        <v>43218</v>
      </c>
      <c r="B1747" s="8">
        <f t="shared" si="108"/>
        <v>4</v>
      </c>
      <c r="C1747" s="8">
        <f t="shared" si="110"/>
        <v>4</v>
      </c>
      <c r="D1747" s="8">
        <f t="shared" si="109"/>
        <v>28</v>
      </c>
      <c r="E1747" s="9">
        <f t="shared" si="111"/>
        <v>7</v>
      </c>
      <c r="F1747" s="1" t="s">
        <v>9</v>
      </c>
      <c r="G1747" s="1" t="s">
        <v>16</v>
      </c>
      <c r="H1747" s="1" t="s">
        <v>7</v>
      </c>
      <c r="I1747" s="1">
        <v>279938</v>
      </c>
    </row>
    <row r="1748" spans="1:9" x14ac:dyDescent="0.35">
      <c r="A1748" s="2">
        <v>43218</v>
      </c>
      <c r="B1748" s="8">
        <f t="shared" si="108"/>
        <v>4</v>
      </c>
      <c r="C1748" s="8">
        <f t="shared" si="110"/>
        <v>4</v>
      </c>
      <c r="D1748" s="8">
        <f t="shared" si="109"/>
        <v>28</v>
      </c>
      <c r="E1748" s="9">
        <f>WEEKDAY(A1748)</f>
        <v>7</v>
      </c>
      <c r="F1748" s="1" t="s">
        <v>10</v>
      </c>
      <c r="G1748" s="1" t="s">
        <v>16</v>
      </c>
      <c r="H1748" s="1" t="s">
        <v>7</v>
      </c>
      <c r="I1748" s="1">
        <v>98067</v>
      </c>
    </row>
    <row r="1749" spans="1:9" x14ac:dyDescent="0.35">
      <c r="A1749" s="2">
        <v>43218</v>
      </c>
      <c r="B1749" s="8">
        <f t="shared" si="108"/>
        <v>4</v>
      </c>
      <c r="C1749" s="8">
        <f t="shared" si="110"/>
        <v>4</v>
      </c>
      <c r="D1749" s="8">
        <f t="shared" si="109"/>
        <v>28</v>
      </c>
      <c r="E1749" s="9">
        <f t="shared" si="111"/>
        <v>7</v>
      </c>
      <c r="F1749" s="1" t="s">
        <v>11</v>
      </c>
      <c r="G1749" s="1" t="s">
        <v>16</v>
      </c>
      <c r="H1749" s="1" t="s">
        <v>7</v>
      </c>
      <c r="I1749" s="1">
        <v>19337</v>
      </c>
    </row>
    <row r="1750" spans="1:9" x14ac:dyDescent="0.35">
      <c r="A1750" s="2">
        <v>43218</v>
      </c>
      <c r="B1750" s="8">
        <f t="shared" si="108"/>
        <v>4</v>
      </c>
      <c r="C1750" s="8">
        <f t="shared" si="110"/>
        <v>4</v>
      </c>
      <c r="D1750" s="8">
        <f t="shared" si="109"/>
        <v>28</v>
      </c>
      <c r="E1750" s="9">
        <f t="shared" si="111"/>
        <v>7</v>
      </c>
      <c r="F1750" s="1" t="s">
        <v>12</v>
      </c>
      <c r="G1750" s="1" t="s">
        <v>16</v>
      </c>
      <c r="H1750" s="1" t="s">
        <v>7</v>
      </c>
      <c r="I1750" s="1">
        <v>2685</v>
      </c>
    </row>
    <row r="1751" spans="1:9" x14ac:dyDescent="0.35">
      <c r="A1751" s="2">
        <v>43218</v>
      </c>
      <c r="B1751" s="8">
        <f t="shared" si="108"/>
        <v>4</v>
      </c>
      <c r="C1751" s="8">
        <f t="shared" si="110"/>
        <v>4</v>
      </c>
      <c r="D1751" s="8">
        <f t="shared" si="109"/>
        <v>28</v>
      </c>
      <c r="E1751" s="9">
        <f t="shared" si="111"/>
        <v>7</v>
      </c>
      <c r="F1751" s="1" t="s">
        <v>13</v>
      </c>
      <c r="G1751" s="1" t="s">
        <v>16</v>
      </c>
      <c r="H1751" s="1" t="s">
        <v>7</v>
      </c>
      <c r="I1751" s="1">
        <v>1640</v>
      </c>
    </row>
    <row r="1752" spans="1:9" x14ac:dyDescent="0.35">
      <c r="A1752" s="2">
        <v>43218</v>
      </c>
      <c r="B1752" s="8">
        <f t="shared" si="108"/>
        <v>4</v>
      </c>
      <c r="C1752" s="8">
        <f t="shared" si="110"/>
        <v>4</v>
      </c>
      <c r="D1752" s="8">
        <f t="shared" si="109"/>
        <v>28</v>
      </c>
      <c r="E1752" s="9">
        <f t="shared" si="111"/>
        <v>7</v>
      </c>
      <c r="F1752" s="1" t="s">
        <v>5</v>
      </c>
      <c r="G1752" s="1" t="s">
        <v>19</v>
      </c>
      <c r="H1752" s="1" t="s">
        <v>20</v>
      </c>
      <c r="I1752" s="1">
        <v>532236</v>
      </c>
    </row>
    <row r="1753" spans="1:9" x14ac:dyDescent="0.35">
      <c r="A1753" s="2">
        <v>43218</v>
      </c>
      <c r="B1753" s="8">
        <f t="shared" si="108"/>
        <v>4</v>
      </c>
      <c r="C1753" s="8">
        <f t="shared" si="110"/>
        <v>4</v>
      </c>
      <c r="D1753" s="8">
        <f t="shared" si="109"/>
        <v>28</v>
      </c>
      <c r="E1753" s="9">
        <f t="shared" si="111"/>
        <v>7</v>
      </c>
      <c r="F1753" s="1" t="s">
        <v>8</v>
      </c>
      <c r="G1753" s="1" t="s">
        <v>19</v>
      </c>
      <c r="H1753" s="1" t="s">
        <v>20</v>
      </c>
      <c r="I1753" s="1">
        <v>529015</v>
      </c>
    </row>
    <row r="1754" spans="1:9" x14ac:dyDescent="0.35">
      <c r="A1754" s="2">
        <v>43218</v>
      </c>
      <c r="B1754" s="8">
        <f t="shared" si="108"/>
        <v>4</v>
      </c>
      <c r="C1754" s="8">
        <f t="shared" si="110"/>
        <v>4</v>
      </c>
      <c r="D1754" s="8">
        <f t="shared" si="109"/>
        <v>28</v>
      </c>
      <c r="E1754" s="9">
        <f t="shared" si="111"/>
        <v>7</v>
      </c>
      <c r="F1754" s="1" t="s">
        <v>10</v>
      </c>
      <c r="G1754" s="1" t="s">
        <v>19</v>
      </c>
      <c r="H1754" s="1" t="s">
        <v>20</v>
      </c>
      <c r="I1754" s="1">
        <v>270206</v>
      </c>
    </row>
    <row r="1755" spans="1:9" x14ac:dyDescent="0.35">
      <c r="A1755" s="2">
        <v>43218</v>
      </c>
      <c r="B1755" s="8">
        <f t="shared" si="108"/>
        <v>4</v>
      </c>
      <c r="C1755" s="8">
        <f t="shared" si="110"/>
        <v>4</v>
      </c>
      <c r="D1755" s="8">
        <f t="shared" si="109"/>
        <v>28</v>
      </c>
      <c r="E1755" s="9">
        <f t="shared" si="111"/>
        <v>7</v>
      </c>
      <c r="F1755" s="1" t="s">
        <v>9</v>
      </c>
      <c r="G1755" s="1" t="s">
        <v>19</v>
      </c>
      <c r="H1755" s="1" t="s">
        <v>20</v>
      </c>
      <c r="I1755" s="1">
        <v>262030</v>
      </c>
    </row>
    <row r="1756" spans="1:9" x14ac:dyDescent="0.35">
      <c r="A1756" s="2">
        <v>43218</v>
      </c>
      <c r="B1756" s="8">
        <f t="shared" si="108"/>
        <v>4</v>
      </c>
      <c r="C1756" s="8">
        <f t="shared" si="110"/>
        <v>4</v>
      </c>
      <c r="D1756" s="8">
        <f t="shared" si="109"/>
        <v>28</v>
      </c>
      <c r="E1756" s="9">
        <f t="shared" si="111"/>
        <v>7</v>
      </c>
      <c r="F1756" s="1" t="s">
        <v>11</v>
      </c>
      <c r="G1756" s="1" t="s">
        <v>19</v>
      </c>
      <c r="H1756" s="1" t="s">
        <v>20</v>
      </c>
      <c r="I1756" s="1">
        <v>31966</v>
      </c>
    </row>
    <row r="1757" spans="1:9" x14ac:dyDescent="0.35">
      <c r="A1757" s="2">
        <v>43218</v>
      </c>
      <c r="B1757" s="8">
        <f t="shared" si="108"/>
        <v>4</v>
      </c>
      <c r="C1757" s="8">
        <f t="shared" si="110"/>
        <v>4</v>
      </c>
      <c r="D1757" s="8">
        <f t="shared" si="109"/>
        <v>28</v>
      </c>
      <c r="E1757" s="9">
        <f t="shared" si="111"/>
        <v>7</v>
      </c>
      <c r="F1757" s="1" t="s">
        <v>12</v>
      </c>
      <c r="G1757" s="1" t="s">
        <v>19</v>
      </c>
      <c r="H1757" s="1" t="s">
        <v>20</v>
      </c>
      <c r="I1757" s="1">
        <v>15196</v>
      </c>
    </row>
    <row r="1758" spans="1:9" x14ac:dyDescent="0.35">
      <c r="A1758" s="2">
        <v>43218</v>
      </c>
      <c r="B1758" s="8">
        <f t="shared" si="108"/>
        <v>4</v>
      </c>
      <c r="C1758" s="8">
        <f t="shared" si="110"/>
        <v>4</v>
      </c>
      <c r="D1758" s="8">
        <f t="shared" si="109"/>
        <v>28</v>
      </c>
      <c r="E1758" s="9">
        <f t="shared" si="111"/>
        <v>7</v>
      </c>
      <c r="F1758" s="1" t="s">
        <v>13</v>
      </c>
      <c r="G1758" s="1" t="s">
        <v>19</v>
      </c>
      <c r="H1758" s="1" t="s">
        <v>20</v>
      </c>
      <c r="I1758" s="1">
        <v>1700</v>
      </c>
    </row>
    <row r="1759" spans="1:9" x14ac:dyDescent="0.35">
      <c r="A1759" s="2">
        <v>43218</v>
      </c>
      <c r="B1759" s="8">
        <f t="shared" si="108"/>
        <v>4</v>
      </c>
      <c r="C1759" s="8">
        <f t="shared" si="110"/>
        <v>4</v>
      </c>
      <c r="D1759" s="8">
        <f t="shared" si="109"/>
        <v>28</v>
      </c>
      <c r="E1759" s="9">
        <f t="shared" si="111"/>
        <v>7</v>
      </c>
      <c r="F1759" s="1" t="s">
        <v>5</v>
      </c>
      <c r="G1759" s="1" t="s">
        <v>21</v>
      </c>
      <c r="H1759" s="1" t="s">
        <v>20</v>
      </c>
      <c r="I1759" s="1">
        <v>432464</v>
      </c>
    </row>
    <row r="1760" spans="1:9" x14ac:dyDescent="0.35">
      <c r="A1760" s="2">
        <v>43218</v>
      </c>
      <c r="B1760" s="8">
        <f t="shared" si="108"/>
        <v>4</v>
      </c>
      <c r="C1760" s="8">
        <f t="shared" si="110"/>
        <v>4</v>
      </c>
      <c r="D1760" s="8">
        <f t="shared" si="109"/>
        <v>28</v>
      </c>
      <c r="E1760" s="9">
        <f t="shared" si="111"/>
        <v>7</v>
      </c>
      <c r="F1760" s="1" t="s">
        <v>8</v>
      </c>
      <c r="G1760" s="1" t="s">
        <v>21</v>
      </c>
      <c r="H1760" s="1" t="s">
        <v>20</v>
      </c>
      <c r="I1760" s="1">
        <v>425016</v>
      </c>
    </row>
    <row r="1761" spans="1:9" x14ac:dyDescent="0.35">
      <c r="A1761" s="2">
        <v>43218</v>
      </c>
      <c r="B1761" s="8">
        <f t="shared" si="108"/>
        <v>4</v>
      </c>
      <c r="C1761" s="8">
        <f t="shared" si="110"/>
        <v>4</v>
      </c>
      <c r="D1761" s="8">
        <f t="shared" si="109"/>
        <v>28</v>
      </c>
      <c r="E1761" s="9">
        <f t="shared" si="111"/>
        <v>7</v>
      </c>
      <c r="F1761" s="1" t="s">
        <v>10</v>
      </c>
      <c r="G1761" s="1" t="s">
        <v>21</v>
      </c>
      <c r="H1761" s="1" t="s">
        <v>20</v>
      </c>
      <c r="I1761" s="1">
        <v>166764</v>
      </c>
    </row>
    <row r="1762" spans="1:9" x14ac:dyDescent="0.35">
      <c r="A1762" s="2">
        <v>43218</v>
      </c>
      <c r="B1762" s="8">
        <f t="shared" si="108"/>
        <v>4</v>
      </c>
      <c r="C1762" s="8">
        <f t="shared" si="110"/>
        <v>4</v>
      </c>
      <c r="D1762" s="8">
        <f t="shared" si="109"/>
        <v>28</v>
      </c>
      <c r="E1762" s="9">
        <f t="shared" si="111"/>
        <v>7</v>
      </c>
      <c r="F1762" s="1" t="s">
        <v>9</v>
      </c>
      <c r="G1762" s="1" t="s">
        <v>21</v>
      </c>
      <c r="H1762" s="1" t="s">
        <v>20</v>
      </c>
      <c r="I1762" s="1">
        <v>69042</v>
      </c>
    </row>
    <row r="1763" spans="1:9" x14ac:dyDescent="0.35">
      <c r="A1763" s="2">
        <v>43218</v>
      </c>
      <c r="B1763" s="8">
        <f t="shared" si="108"/>
        <v>4</v>
      </c>
      <c r="C1763" s="8">
        <f t="shared" si="110"/>
        <v>4</v>
      </c>
      <c r="D1763" s="8">
        <f t="shared" si="109"/>
        <v>28</v>
      </c>
      <c r="E1763" s="9">
        <f t="shared" si="111"/>
        <v>7</v>
      </c>
      <c r="F1763" s="1" t="s">
        <v>13</v>
      </c>
      <c r="G1763" s="1" t="s">
        <v>21</v>
      </c>
      <c r="H1763" s="1" t="s">
        <v>20</v>
      </c>
      <c r="I1763" s="1">
        <v>1273</v>
      </c>
    </row>
    <row r="1764" spans="1:9" x14ac:dyDescent="0.35">
      <c r="A1764" s="2">
        <v>43218</v>
      </c>
      <c r="B1764" s="8">
        <f t="shared" si="108"/>
        <v>4</v>
      </c>
      <c r="C1764" s="8">
        <f t="shared" si="110"/>
        <v>4</v>
      </c>
      <c r="D1764" s="8">
        <f t="shared" si="109"/>
        <v>28</v>
      </c>
      <c r="E1764" s="9">
        <f t="shared" si="111"/>
        <v>7</v>
      </c>
      <c r="F1764" s="1" t="s">
        <v>22</v>
      </c>
      <c r="G1764" s="1" t="s">
        <v>21</v>
      </c>
      <c r="H1764" s="1" t="s">
        <v>20</v>
      </c>
      <c r="I1764" s="1">
        <v>0</v>
      </c>
    </row>
    <row r="1765" spans="1:9" x14ac:dyDescent="0.35">
      <c r="A1765" s="2">
        <v>43219</v>
      </c>
      <c r="B1765" s="8">
        <f t="shared" si="108"/>
        <v>4</v>
      </c>
      <c r="C1765" s="8">
        <f t="shared" si="110"/>
        <v>4</v>
      </c>
      <c r="D1765" s="8">
        <f t="shared" si="109"/>
        <v>29</v>
      </c>
      <c r="E1765" s="9">
        <f t="shared" si="111"/>
        <v>1</v>
      </c>
      <c r="F1765" s="1" t="s">
        <v>13</v>
      </c>
      <c r="G1765" s="1" t="s">
        <v>6</v>
      </c>
      <c r="H1765" s="1" t="s">
        <v>7</v>
      </c>
      <c r="I1765" s="1">
        <v>0</v>
      </c>
    </row>
    <row r="1766" spans="1:9" x14ac:dyDescent="0.35">
      <c r="A1766" s="2">
        <v>43219</v>
      </c>
      <c r="B1766" s="8">
        <f t="shared" si="108"/>
        <v>4</v>
      </c>
      <c r="C1766" s="8">
        <f t="shared" si="110"/>
        <v>4</v>
      </c>
      <c r="D1766" s="8">
        <f t="shared" si="109"/>
        <v>29</v>
      </c>
      <c r="E1766" s="9">
        <f t="shared" si="111"/>
        <v>1</v>
      </c>
      <c r="F1766" s="1" t="s">
        <v>12</v>
      </c>
      <c r="G1766" s="1" t="s">
        <v>6</v>
      </c>
      <c r="H1766" s="1" t="s">
        <v>7</v>
      </c>
      <c r="I1766" s="1">
        <v>0</v>
      </c>
    </row>
    <row r="1767" spans="1:9" x14ac:dyDescent="0.35">
      <c r="A1767" s="2">
        <v>43219</v>
      </c>
      <c r="B1767" s="8">
        <f t="shared" si="108"/>
        <v>4</v>
      </c>
      <c r="C1767" s="8">
        <f t="shared" si="110"/>
        <v>4</v>
      </c>
      <c r="D1767" s="8">
        <f t="shared" si="109"/>
        <v>29</v>
      </c>
      <c r="E1767" s="9">
        <f t="shared" si="111"/>
        <v>1</v>
      </c>
      <c r="F1767" s="1" t="s">
        <v>11</v>
      </c>
      <c r="G1767" s="1" t="s">
        <v>6</v>
      </c>
      <c r="H1767" s="1" t="s">
        <v>7</v>
      </c>
      <c r="I1767" s="1">
        <v>0</v>
      </c>
    </row>
    <row r="1768" spans="1:9" x14ac:dyDescent="0.35">
      <c r="A1768" s="2">
        <v>43219</v>
      </c>
      <c r="B1768" s="8">
        <f t="shared" si="108"/>
        <v>4</v>
      </c>
      <c r="C1768" s="8">
        <f t="shared" si="110"/>
        <v>4</v>
      </c>
      <c r="D1768" s="8">
        <f t="shared" si="109"/>
        <v>29</v>
      </c>
      <c r="E1768" s="9">
        <f t="shared" si="111"/>
        <v>1</v>
      </c>
      <c r="F1768" s="1" t="s">
        <v>5</v>
      </c>
      <c r="G1768" s="1" t="s">
        <v>6</v>
      </c>
      <c r="H1768" s="1" t="s">
        <v>7</v>
      </c>
      <c r="I1768" s="1">
        <v>0</v>
      </c>
    </row>
    <row r="1769" spans="1:9" x14ac:dyDescent="0.35">
      <c r="A1769" s="2">
        <v>43219</v>
      </c>
      <c r="B1769" s="8">
        <f t="shared" si="108"/>
        <v>4</v>
      </c>
      <c r="C1769" s="8">
        <f t="shared" si="110"/>
        <v>4</v>
      </c>
      <c r="D1769" s="8">
        <f t="shared" si="109"/>
        <v>29</v>
      </c>
      <c r="E1769" s="9">
        <f t="shared" si="111"/>
        <v>1</v>
      </c>
      <c r="F1769" s="1" t="s">
        <v>9</v>
      </c>
      <c r="G1769" s="1" t="s">
        <v>6</v>
      </c>
      <c r="H1769" s="1" t="s">
        <v>7</v>
      </c>
      <c r="I1769" s="1">
        <v>0</v>
      </c>
    </row>
    <row r="1770" spans="1:9" x14ac:dyDescent="0.35">
      <c r="A1770" s="2">
        <v>43219</v>
      </c>
      <c r="B1770" s="8">
        <f t="shared" si="108"/>
        <v>4</v>
      </c>
      <c r="C1770" s="8">
        <f t="shared" si="110"/>
        <v>4</v>
      </c>
      <c r="D1770" s="8">
        <f t="shared" si="109"/>
        <v>29</v>
      </c>
      <c r="E1770" s="9">
        <f t="shared" si="111"/>
        <v>1</v>
      </c>
      <c r="F1770" s="1" t="s">
        <v>10</v>
      </c>
      <c r="G1770" s="1" t="s">
        <v>6</v>
      </c>
      <c r="H1770" s="1" t="s">
        <v>7</v>
      </c>
      <c r="I1770" s="1">
        <v>0</v>
      </c>
    </row>
    <row r="1771" spans="1:9" x14ac:dyDescent="0.35">
      <c r="A1771" s="2">
        <v>43219</v>
      </c>
      <c r="B1771" s="8">
        <f t="shared" si="108"/>
        <v>4</v>
      </c>
      <c r="C1771" s="8">
        <f t="shared" si="110"/>
        <v>4</v>
      </c>
      <c r="D1771" s="8">
        <f t="shared" si="109"/>
        <v>29</v>
      </c>
      <c r="E1771" s="9">
        <f t="shared" si="111"/>
        <v>1</v>
      </c>
      <c r="F1771" s="1" t="s">
        <v>5</v>
      </c>
      <c r="G1771" s="1" t="s">
        <v>16</v>
      </c>
      <c r="H1771" s="1" t="s">
        <v>7</v>
      </c>
      <c r="I1771" s="1">
        <v>404725</v>
      </c>
    </row>
    <row r="1772" spans="1:9" x14ac:dyDescent="0.35">
      <c r="A1772" s="2">
        <v>43219</v>
      </c>
      <c r="B1772" s="8">
        <f t="shared" si="108"/>
        <v>4</v>
      </c>
      <c r="C1772" s="8">
        <f t="shared" si="110"/>
        <v>4</v>
      </c>
      <c r="D1772" s="8">
        <f t="shared" si="109"/>
        <v>29</v>
      </c>
      <c r="E1772" s="9">
        <f t="shared" si="111"/>
        <v>1</v>
      </c>
      <c r="F1772" s="1" t="s">
        <v>8</v>
      </c>
      <c r="G1772" s="1" t="s">
        <v>16</v>
      </c>
      <c r="H1772" s="1" t="s">
        <v>7</v>
      </c>
      <c r="I1772" s="1">
        <v>389691</v>
      </c>
    </row>
    <row r="1773" spans="1:9" x14ac:dyDescent="0.35">
      <c r="A1773" s="2">
        <v>43219</v>
      </c>
      <c r="B1773" s="8">
        <f t="shared" si="108"/>
        <v>4</v>
      </c>
      <c r="C1773" s="8">
        <f t="shared" si="110"/>
        <v>4</v>
      </c>
      <c r="D1773" s="8">
        <f t="shared" si="109"/>
        <v>29</v>
      </c>
      <c r="E1773" s="9">
        <f t="shared" si="111"/>
        <v>1</v>
      </c>
      <c r="F1773" s="1" t="s">
        <v>9</v>
      </c>
      <c r="G1773" s="1" t="s">
        <v>16</v>
      </c>
      <c r="H1773" s="1" t="s">
        <v>7</v>
      </c>
      <c r="I1773" s="1">
        <v>293045</v>
      </c>
    </row>
    <row r="1774" spans="1:9" x14ac:dyDescent="0.35">
      <c r="A1774" s="2">
        <v>43219</v>
      </c>
      <c r="B1774" s="8">
        <f t="shared" si="108"/>
        <v>4</v>
      </c>
      <c r="C1774" s="8">
        <f t="shared" si="110"/>
        <v>4</v>
      </c>
      <c r="D1774" s="8">
        <f t="shared" si="109"/>
        <v>29</v>
      </c>
      <c r="E1774" s="9">
        <f t="shared" si="111"/>
        <v>1</v>
      </c>
      <c r="F1774" s="1" t="s">
        <v>10</v>
      </c>
      <c r="G1774" s="1" t="s">
        <v>16</v>
      </c>
      <c r="H1774" s="1" t="s">
        <v>7</v>
      </c>
      <c r="I1774" s="1">
        <v>111680</v>
      </c>
    </row>
    <row r="1775" spans="1:9" x14ac:dyDescent="0.35">
      <c r="A1775" s="2">
        <v>43219</v>
      </c>
      <c r="B1775" s="8">
        <f t="shared" si="108"/>
        <v>4</v>
      </c>
      <c r="C1775" s="8">
        <f t="shared" si="110"/>
        <v>4</v>
      </c>
      <c r="D1775" s="8">
        <f t="shared" si="109"/>
        <v>29</v>
      </c>
      <c r="E1775" s="9">
        <f t="shared" si="111"/>
        <v>1</v>
      </c>
      <c r="F1775" s="1" t="s">
        <v>11</v>
      </c>
      <c r="G1775" s="1" t="s">
        <v>16</v>
      </c>
      <c r="H1775" s="1" t="s">
        <v>7</v>
      </c>
      <c r="I1775" s="1">
        <v>20208</v>
      </c>
    </row>
    <row r="1776" spans="1:9" x14ac:dyDescent="0.35">
      <c r="A1776" s="2">
        <v>43219</v>
      </c>
      <c r="B1776" s="8">
        <f t="shared" si="108"/>
        <v>4</v>
      </c>
      <c r="C1776" s="8">
        <f t="shared" si="110"/>
        <v>4</v>
      </c>
      <c r="D1776" s="8">
        <f t="shared" si="109"/>
        <v>29</v>
      </c>
      <c r="E1776" s="9">
        <f t="shared" si="111"/>
        <v>1</v>
      </c>
      <c r="F1776" s="1" t="s">
        <v>12</v>
      </c>
      <c r="G1776" s="1" t="s">
        <v>16</v>
      </c>
      <c r="H1776" s="1" t="s">
        <v>7</v>
      </c>
      <c r="I1776" s="1">
        <v>3257</v>
      </c>
    </row>
    <row r="1777" spans="1:9" x14ac:dyDescent="0.35">
      <c r="A1777" s="2">
        <v>43219</v>
      </c>
      <c r="B1777" s="8">
        <f t="shared" si="108"/>
        <v>4</v>
      </c>
      <c r="C1777" s="8">
        <f t="shared" si="110"/>
        <v>4</v>
      </c>
      <c r="D1777" s="8">
        <f t="shared" si="109"/>
        <v>29</v>
      </c>
      <c r="E1777" s="9">
        <f t="shared" si="111"/>
        <v>1</v>
      </c>
      <c r="F1777" s="1" t="s">
        <v>13</v>
      </c>
      <c r="G1777" s="1" t="s">
        <v>16</v>
      </c>
      <c r="H1777" s="1" t="s">
        <v>7</v>
      </c>
      <c r="I1777" s="1">
        <v>1614</v>
      </c>
    </row>
    <row r="1778" spans="1:9" x14ac:dyDescent="0.35">
      <c r="A1778" s="2">
        <v>43219</v>
      </c>
      <c r="B1778" s="8">
        <f t="shared" si="108"/>
        <v>4</v>
      </c>
      <c r="C1778" s="8">
        <f t="shared" si="110"/>
        <v>4</v>
      </c>
      <c r="D1778" s="8">
        <f t="shared" si="109"/>
        <v>29</v>
      </c>
      <c r="E1778" s="9">
        <f t="shared" si="111"/>
        <v>1</v>
      </c>
      <c r="F1778" s="1" t="s">
        <v>5</v>
      </c>
      <c r="G1778" s="1" t="s">
        <v>19</v>
      </c>
      <c r="H1778" s="1" t="s">
        <v>20</v>
      </c>
      <c r="I1778" s="1">
        <v>589312</v>
      </c>
    </row>
    <row r="1779" spans="1:9" x14ac:dyDescent="0.35">
      <c r="A1779" s="2">
        <v>43219</v>
      </c>
      <c r="B1779" s="8">
        <f t="shared" si="108"/>
        <v>4</v>
      </c>
      <c r="C1779" s="8">
        <f t="shared" si="110"/>
        <v>4</v>
      </c>
      <c r="D1779" s="8">
        <f t="shared" si="109"/>
        <v>29</v>
      </c>
      <c r="E1779" s="9">
        <f t="shared" si="111"/>
        <v>1</v>
      </c>
      <c r="F1779" s="1" t="s">
        <v>8</v>
      </c>
      <c r="G1779" s="1" t="s">
        <v>19</v>
      </c>
      <c r="H1779" s="1" t="s">
        <v>20</v>
      </c>
      <c r="I1779" s="1">
        <v>586743</v>
      </c>
    </row>
    <row r="1780" spans="1:9" x14ac:dyDescent="0.35">
      <c r="A1780" s="2">
        <v>43219</v>
      </c>
      <c r="B1780" s="8">
        <f t="shared" si="108"/>
        <v>4</v>
      </c>
      <c r="C1780" s="8">
        <f t="shared" si="110"/>
        <v>4</v>
      </c>
      <c r="D1780" s="8">
        <f t="shared" si="109"/>
        <v>29</v>
      </c>
      <c r="E1780" s="9">
        <f t="shared" si="111"/>
        <v>1</v>
      </c>
      <c r="F1780" s="1" t="s">
        <v>10</v>
      </c>
      <c r="G1780" s="1" t="s">
        <v>19</v>
      </c>
      <c r="H1780" s="1" t="s">
        <v>20</v>
      </c>
      <c r="I1780" s="1">
        <v>312494</v>
      </c>
    </row>
    <row r="1781" spans="1:9" x14ac:dyDescent="0.35">
      <c r="A1781" s="2">
        <v>43219</v>
      </c>
      <c r="B1781" s="8">
        <f t="shared" si="108"/>
        <v>4</v>
      </c>
      <c r="C1781" s="8">
        <f t="shared" si="110"/>
        <v>4</v>
      </c>
      <c r="D1781" s="8">
        <f t="shared" si="109"/>
        <v>29</v>
      </c>
      <c r="E1781" s="9">
        <f t="shared" si="111"/>
        <v>1</v>
      </c>
      <c r="F1781" s="1" t="s">
        <v>9</v>
      </c>
      <c r="G1781" s="1" t="s">
        <v>19</v>
      </c>
      <c r="H1781" s="1" t="s">
        <v>20</v>
      </c>
      <c r="I1781" s="1">
        <v>276818</v>
      </c>
    </row>
    <row r="1782" spans="1:9" x14ac:dyDescent="0.35">
      <c r="A1782" s="2">
        <v>43219</v>
      </c>
      <c r="B1782" s="8">
        <f t="shared" si="108"/>
        <v>4</v>
      </c>
      <c r="C1782" s="8">
        <f t="shared" si="110"/>
        <v>4</v>
      </c>
      <c r="D1782" s="8">
        <f t="shared" si="109"/>
        <v>29</v>
      </c>
      <c r="E1782" s="9">
        <f t="shared" si="111"/>
        <v>1</v>
      </c>
      <c r="F1782" s="1" t="s">
        <v>11</v>
      </c>
      <c r="G1782" s="1" t="s">
        <v>19</v>
      </c>
      <c r="H1782" s="1" t="s">
        <v>20</v>
      </c>
      <c r="I1782" s="1">
        <v>32497</v>
      </c>
    </row>
    <row r="1783" spans="1:9" x14ac:dyDescent="0.35">
      <c r="A1783" s="2">
        <v>43219</v>
      </c>
      <c r="B1783" s="8">
        <f t="shared" si="108"/>
        <v>4</v>
      </c>
      <c r="C1783" s="8">
        <f t="shared" si="110"/>
        <v>4</v>
      </c>
      <c r="D1783" s="8">
        <f t="shared" si="109"/>
        <v>29</v>
      </c>
      <c r="E1783" s="9">
        <f t="shared" si="111"/>
        <v>1</v>
      </c>
      <c r="F1783" s="1" t="s">
        <v>12</v>
      </c>
      <c r="G1783" s="1" t="s">
        <v>19</v>
      </c>
      <c r="H1783" s="1" t="s">
        <v>20</v>
      </c>
      <c r="I1783" s="1">
        <v>19089</v>
      </c>
    </row>
    <row r="1784" spans="1:9" x14ac:dyDescent="0.35">
      <c r="A1784" s="2">
        <v>43219</v>
      </c>
      <c r="B1784" s="8">
        <f t="shared" si="108"/>
        <v>4</v>
      </c>
      <c r="C1784" s="8">
        <f t="shared" si="110"/>
        <v>4</v>
      </c>
      <c r="D1784" s="8">
        <f t="shared" si="109"/>
        <v>29</v>
      </c>
      <c r="E1784" s="9">
        <f t="shared" si="111"/>
        <v>1</v>
      </c>
      <c r="F1784" s="1" t="s">
        <v>13</v>
      </c>
      <c r="G1784" s="1" t="s">
        <v>19</v>
      </c>
      <c r="H1784" s="1" t="s">
        <v>20</v>
      </c>
      <c r="I1784" s="1">
        <v>1712</v>
      </c>
    </row>
    <row r="1785" spans="1:9" x14ac:dyDescent="0.35">
      <c r="A1785" s="2">
        <v>43219</v>
      </c>
      <c r="B1785" s="8">
        <f t="shared" si="108"/>
        <v>4</v>
      </c>
      <c r="C1785" s="8">
        <f t="shared" si="110"/>
        <v>4</v>
      </c>
      <c r="D1785" s="8">
        <f t="shared" si="109"/>
        <v>29</v>
      </c>
      <c r="E1785" s="9">
        <f t="shared" si="111"/>
        <v>1</v>
      </c>
      <c r="F1785" s="1" t="s">
        <v>5</v>
      </c>
      <c r="G1785" s="1" t="s">
        <v>21</v>
      </c>
      <c r="H1785" s="1" t="s">
        <v>20</v>
      </c>
      <c r="I1785" s="1">
        <v>410347</v>
      </c>
    </row>
    <row r="1786" spans="1:9" x14ac:dyDescent="0.35">
      <c r="A1786" s="2">
        <v>43219</v>
      </c>
      <c r="B1786" s="8">
        <f t="shared" si="108"/>
        <v>4</v>
      </c>
      <c r="C1786" s="8">
        <f t="shared" si="110"/>
        <v>4</v>
      </c>
      <c r="D1786" s="8">
        <f t="shared" si="109"/>
        <v>29</v>
      </c>
      <c r="E1786" s="9">
        <f t="shared" si="111"/>
        <v>1</v>
      </c>
      <c r="F1786" s="1" t="s">
        <v>8</v>
      </c>
      <c r="G1786" s="1" t="s">
        <v>21</v>
      </c>
      <c r="H1786" s="1" t="s">
        <v>20</v>
      </c>
      <c r="I1786" s="1">
        <v>403897</v>
      </c>
    </row>
    <row r="1787" spans="1:9" x14ac:dyDescent="0.35">
      <c r="A1787" s="2">
        <v>43219</v>
      </c>
      <c r="B1787" s="8">
        <f t="shared" si="108"/>
        <v>4</v>
      </c>
      <c r="C1787" s="8">
        <f t="shared" si="110"/>
        <v>4</v>
      </c>
      <c r="D1787" s="8">
        <f t="shared" si="109"/>
        <v>29</v>
      </c>
      <c r="E1787" s="9">
        <f t="shared" si="111"/>
        <v>1</v>
      </c>
      <c r="F1787" s="1" t="s">
        <v>9</v>
      </c>
      <c r="G1787" s="1" t="s">
        <v>21</v>
      </c>
      <c r="H1787" s="1" t="s">
        <v>20</v>
      </c>
      <c r="I1787" s="1">
        <v>141675</v>
      </c>
    </row>
    <row r="1788" spans="1:9" x14ac:dyDescent="0.35">
      <c r="A1788" s="2">
        <v>43219</v>
      </c>
      <c r="B1788" s="8">
        <f t="shared" si="108"/>
        <v>4</v>
      </c>
      <c r="C1788" s="8">
        <f t="shared" si="110"/>
        <v>4</v>
      </c>
      <c r="D1788" s="8">
        <f t="shared" si="109"/>
        <v>29</v>
      </c>
      <c r="E1788" s="9">
        <f t="shared" si="111"/>
        <v>1</v>
      </c>
      <c r="F1788" s="1" t="s">
        <v>10</v>
      </c>
      <c r="G1788" s="1" t="s">
        <v>21</v>
      </c>
      <c r="H1788" s="1" t="s">
        <v>20</v>
      </c>
      <c r="I1788" s="1">
        <v>123598</v>
      </c>
    </row>
    <row r="1789" spans="1:9" x14ac:dyDescent="0.35">
      <c r="A1789" s="2">
        <v>43219</v>
      </c>
      <c r="B1789" s="8">
        <f t="shared" si="108"/>
        <v>4</v>
      </c>
      <c r="C1789" s="8">
        <f t="shared" si="110"/>
        <v>4</v>
      </c>
      <c r="D1789" s="8">
        <f t="shared" si="109"/>
        <v>29</v>
      </c>
      <c r="E1789" s="9">
        <f t="shared" si="111"/>
        <v>1</v>
      </c>
      <c r="F1789" s="1" t="s">
        <v>13</v>
      </c>
      <c r="G1789" s="1" t="s">
        <v>21</v>
      </c>
      <c r="H1789" s="1" t="s">
        <v>20</v>
      </c>
      <c r="I1789" s="1">
        <v>1240</v>
      </c>
    </row>
    <row r="1790" spans="1:9" x14ac:dyDescent="0.35">
      <c r="A1790" s="2">
        <v>43219</v>
      </c>
      <c r="B1790" s="8">
        <f t="shared" si="108"/>
        <v>4</v>
      </c>
      <c r="C1790" s="8">
        <f t="shared" si="110"/>
        <v>4</v>
      </c>
      <c r="D1790" s="8">
        <f t="shared" si="109"/>
        <v>29</v>
      </c>
      <c r="E1790" s="9">
        <f t="shared" si="111"/>
        <v>1</v>
      </c>
      <c r="F1790" s="1" t="s">
        <v>22</v>
      </c>
      <c r="G1790" s="1" t="s">
        <v>21</v>
      </c>
      <c r="H1790" s="1" t="s">
        <v>20</v>
      </c>
      <c r="I1790" s="1">
        <v>0</v>
      </c>
    </row>
    <row r="1791" spans="1:9" x14ac:dyDescent="0.35">
      <c r="A1791" s="2">
        <v>43220</v>
      </c>
      <c r="B1791" s="8">
        <f t="shared" si="108"/>
        <v>4</v>
      </c>
      <c r="C1791" s="8">
        <f t="shared" si="110"/>
        <v>4</v>
      </c>
      <c r="D1791" s="8">
        <f t="shared" si="109"/>
        <v>30</v>
      </c>
      <c r="E1791" s="9">
        <f t="shared" si="111"/>
        <v>2</v>
      </c>
      <c r="F1791" s="1" t="s">
        <v>13</v>
      </c>
      <c r="G1791" s="1" t="s">
        <v>6</v>
      </c>
      <c r="H1791" s="1" t="s">
        <v>7</v>
      </c>
      <c r="I1791" s="1">
        <v>0</v>
      </c>
    </row>
    <row r="1792" spans="1:9" x14ac:dyDescent="0.35">
      <c r="A1792" s="2">
        <v>43220</v>
      </c>
      <c r="B1792" s="8">
        <f t="shared" si="108"/>
        <v>4</v>
      </c>
      <c r="C1792" s="8">
        <f t="shared" si="110"/>
        <v>4</v>
      </c>
      <c r="D1792" s="8">
        <f t="shared" si="109"/>
        <v>30</v>
      </c>
      <c r="E1792" s="9">
        <f t="shared" si="111"/>
        <v>2</v>
      </c>
      <c r="F1792" s="1" t="s">
        <v>12</v>
      </c>
      <c r="G1792" s="1" t="s">
        <v>6</v>
      </c>
      <c r="H1792" s="1" t="s">
        <v>7</v>
      </c>
      <c r="I1792" s="1">
        <v>0</v>
      </c>
    </row>
    <row r="1793" spans="1:9" x14ac:dyDescent="0.35">
      <c r="A1793" s="2">
        <v>43220</v>
      </c>
      <c r="B1793" s="8">
        <f t="shared" si="108"/>
        <v>4</v>
      </c>
      <c r="C1793" s="8">
        <f t="shared" si="110"/>
        <v>4</v>
      </c>
      <c r="D1793" s="8">
        <f t="shared" si="109"/>
        <v>30</v>
      </c>
      <c r="E1793" s="9">
        <f t="shared" si="111"/>
        <v>2</v>
      </c>
      <c r="F1793" s="1" t="s">
        <v>11</v>
      </c>
      <c r="G1793" s="1" t="s">
        <v>6</v>
      </c>
      <c r="H1793" s="1" t="s">
        <v>7</v>
      </c>
      <c r="I1793" s="1">
        <v>0</v>
      </c>
    </row>
    <row r="1794" spans="1:9" x14ac:dyDescent="0.35">
      <c r="A1794" s="2">
        <v>43220</v>
      </c>
      <c r="B1794" s="8">
        <f t="shared" ref="B1794:B1813" si="112">MONTH(A1794)</f>
        <v>4</v>
      </c>
      <c r="C1794" s="8">
        <f t="shared" si="110"/>
        <v>4</v>
      </c>
      <c r="D1794" s="8">
        <f t="shared" ref="D1794:D1813" si="113">DAY(A1794)</f>
        <v>30</v>
      </c>
      <c r="E1794" s="9">
        <f t="shared" si="111"/>
        <v>2</v>
      </c>
      <c r="F1794" s="1" t="s">
        <v>5</v>
      </c>
      <c r="G1794" s="1" t="s">
        <v>6</v>
      </c>
      <c r="H1794" s="1" t="s">
        <v>7</v>
      </c>
      <c r="I1794" s="1">
        <v>0</v>
      </c>
    </row>
    <row r="1795" spans="1:9" x14ac:dyDescent="0.35">
      <c r="A1795" s="2">
        <v>43220</v>
      </c>
      <c r="B1795" s="8">
        <f t="shared" si="112"/>
        <v>4</v>
      </c>
      <c r="C1795" s="8">
        <f t="shared" ref="C1795:C1813" si="114">IF(D1795&lt;=7,1,IF(D1795&lt;=14,2,IF(D1795&lt;=21,3,IF(D1795&lt;=31,4,0))))</f>
        <v>4</v>
      </c>
      <c r="D1795" s="8">
        <f t="shared" si="113"/>
        <v>30</v>
      </c>
      <c r="E1795" s="9">
        <f t="shared" ref="E1795:E1813" si="115">WEEKDAY(A1795)</f>
        <v>2</v>
      </c>
      <c r="F1795" s="1" t="s">
        <v>9</v>
      </c>
      <c r="G1795" s="1" t="s">
        <v>6</v>
      </c>
      <c r="H1795" s="1" t="s">
        <v>7</v>
      </c>
      <c r="I1795" s="1">
        <v>0</v>
      </c>
    </row>
    <row r="1796" spans="1:9" x14ac:dyDescent="0.35">
      <c r="A1796" s="2">
        <v>43220</v>
      </c>
      <c r="B1796" s="8">
        <f t="shared" si="112"/>
        <v>4</v>
      </c>
      <c r="C1796" s="8">
        <f t="shared" si="114"/>
        <v>4</v>
      </c>
      <c r="D1796" s="8">
        <f t="shared" si="113"/>
        <v>30</v>
      </c>
      <c r="E1796" s="9">
        <f t="shared" si="115"/>
        <v>2</v>
      </c>
      <c r="F1796" s="1" t="s">
        <v>10</v>
      </c>
      <c r="G1796" s="1" t="s">
        <v>6</v>
      </c>
      <c r="H1796" s="1" t="s">
        <v>7</v>
      </c>
      <c r="I1796" s="1">
        <v>0</v>
      </c>
    </row>
    <row r="1797" spans="1:9" x14ac:dyDescent="0.35">
      <c r="A1797" s="2">
        <v>43220</v>
      </c>
      <c r="B1797" s="8">
        <f t="shared" si="112"/>
        <v>4</v>
      </c>
      <c r="C1797" s="8">
        <f t="shared" si="114"/>
        <v>4</v>
      </c>
      <c r="D1797" s="8">
        <f t="shared" si="113"/>
        <v>30</v>
      </c>
      <c r="E1797" s="9">
        <f t="shared" si="115"/>
        <v>2</v>
      </c>
      <c r="F1797" s="1" t="s">
        <v>5</v>
      </c>
      <c r="G1797" s="1" t="s">
        <v>16</v>
      </c>
      <c r="H1797" s="1" t="s">
        <v>7</v>
      </c>
      <c r="I1797" s="1">
        <v>360313</v>
      </c>
    </row>
    <row r="1798" spans="1:9" x14ac:dyDescent="0.35">
      <c r="A1798" s="2">
        <v>43220</v>
      </c>
      <c r="B1798" s="8">
        <f t="shared" si="112"/>
        <v>4</v>
      </c>
      <c r="C1798" s="8">
        <f t="shared" si="114"/>
        <v>4</v>
      </c>
      <c r="D1798" s="8">
        <f t="shared" si="113"/>
        <v>30</v>
      </c>
      <c r="E1798" s="9">
        <f t="shared" si="115"/>
        <v>2</v>
      </c>
      <c r="F1798" s="1" t="s">
        <v>9</v>
      </c>
      <c r="G1798" s="1" t="s">
        <v>16</v>
      </c>
      <c r="H1798" s="1" t="s">
        <v>7</v>
      </c>
      <c r="I1798" s="1">
        <v>243194</v>
      </c>
    </row>
    <row r="1799" spans="1:9" x14ac:dyDescent="0.35">
      <c r="A1799" s="2">
        <v>43220</v>
      </c>
      <c r="B1799" s="8">
        <f t="shared" si="112"/>
        <v>4</v>
      </c>
      <c r="C1799" s="8">
        <f t="shared" si="114"/>
        <v>4</v>
      </c>
      <c r="D1799" s="8">
        <f t="shared" si="113"/>
        <v>30</v>
      </c>
      <c r="E1799" s="9">
        <f t="shared" si="115"/>
        <v>2</v>
      </c>
      <c r="F1799" s="1" t="s">
        <v>10</v>
      </c>
      <c r="G1799" s="1" t="s">
        <v>16</v>
      </c>
      <c r="H1799" s="1" t="s">
        <v>7</v>
      </c>
      <c r="I1799" s="1">
        <v>117119</v>
      </c>
    </row>
    <row r="1800" spans="1:9" x14ac:dyDescent="0.35">
      <c r="A1800" s="2">
        <v>43220</v>
      </c>
      <c r="B1800" s="8">
        <f t="shared" si="112"/>
        <v>4</v>
      </c>
      <c r="C1800" s="8">
        <f t="shared" si="114"/>
        <v>4</v>
      </c>
      <c r="D1800" s="8">
        <f t="shared" si="113"/>
        <v>30</v>
      </c>
      <c r="E1800" s="9">
        <f t="shared" si="115"/>
        <v>2</v>
      </c>
      <c r="F1800" s="1" t="s">
        <v>11</v>
      </c>
      <c r="G1800" s="1" t="s">
        <v>16</v>
      </c>
      <c r="H1800" s="1" t="s">
        <v>7</v>
      </c>
      <c r="I1800" s="1">
        <v>16067</v>
      </c>
    </row>
    <row r="1801" spans="1:9" x14ac:dyDescent="0.35">
      <c r="A1801" s="2">
        <v>43220</v>
      </c>
      <c r="B1801" s="8">
        <f t="shared" si="112"/>
        <v>4</v>
      </c>
      <c r="C1801" s="8">
        <f t="shared" si="114"/>
        <v>4</v>
      </c>
      <c r="D1801" s="8">
        <f t="shared" si="113"/>
        <v>30</v>
      </c>
      <c r="E1801" s="9">
        <f t="shared" si="115"/>
        <v>2</v>
      </c>
      <c r="F1801" s="1" t="s">
        <v>12</v>
      </c>
      <c r="G1801" s="1" t="s">
        <v>16</v>
      </c>
      <c r="H1801" s="1" t="s">
        <v>7</v>
      </c>
      <c r="I1801" s="1">
        <v>3442</v>
      </c>
    </row>
    <row r="1802" spans="1:9" x14ac:dyDescent="0.35">
      <c r="A1802" s="2">
        <v>43220</v>
      </c>
      <c r="B1802" s="8">
        <f t="shared" si="112"/>
        <v>4</v>
      </c>
      <c r="C1802" s="8">
        <f t="shared" si="114"/>
        <v>4</v>
      </c>
      <c r="D1802" s="8">
        <f t="shared" si="113"/>
        <v>30</v>
      </c>
      <c r="E1802" s="9">
        <f t="shared" si="115"/>
        <v>2</v>
      </c>
      <c r="F1802" s="1" t="s">
        <v>13</v>
      </c>
      <c r="G1802" s="1" t="s">
        <v>16</v>
      </c>
      <c r="H1802" s="1" t="s">
        <v>7</v>
      </c>
      <c r="I1802" s="1">
        <v>1414</v>
      </c>
    </row>
    <row r="1803" spans="1:9" x14ac:dyDescent="0.35">
      <c r="A1803" s="2">
        <v>43220</v>
      </c>
      <c r="B1803" s="8">
        <f t="shared" si="112"/>
        <v>4</v>
      </c>
      <c r="C1803" s="8">
        <f t="shared" si="114"/>
        <v>4</v>
      </c>
      <c r="D1803" s="8">
        <f t="shared" si="113"/>
        <v>30</v>
      </c>
      <c r="E1803" s="9">
        <f t="shared" si="115"/>
        <v>2</v>
      </c>
      <c r="F1803" s="1" t="s">
        <v>5</v>
      </c>
      <c r="G1803" s="1" t="s">
        <v>19</v>
      </c>
      <c r="H1803" s="1" t="s">
        <v>20</v>
      </c>
      <c r="I1803" s="1">
        <v>560720</v>
      </c>
    </row>
    <row r="1804" spans="1:9" x14ac:dyDescent="0.35">
      <c r="A1804" s="2">
        <v>43220</v>
      </c>
      <c r="B1804" s="8">
        <f t="shared" si="112"/>
        <v>4</v>
      </c>
      <c r="C1804" s="8">
        <f t="shared" si="114"/>
        <v>4</v>
      </c>
      <c r="D1804" s="8">
        <f t="shared" si="113"/>
        <v>30</v>
      </c>
      <c r="E1804" s="9">
        <f t="shared" si="115"/>
        <v>2</v>
      </c>
      <c r="F1804" s="1" t="s">
        <v>10</v>
      </c>
      <c r="G1804" s="1" t="s">
        <v>19</v>
      </c>
      <c r="H1804" s="1" t="s">
        <v>20</v>
      </c>
      <c r="I1804" s="1">
        <v>329205</v>
      </c>
    </row>
    <row r="1805" spans="1:9" x14ac:dyDescent="0.35">
      <c r="A1805" s="2">
        <v>43220</v>
      </c>
      <c r="B1805" s="8">
        <f t="shared" si="112"/>
        <v>4</v>
      </c>
      <c r="C1805" s="8">
        <f t="shared" si="114"/>
        <v>4</v>
      </c>
      <c r="D1805" s="8">
        <f t="shared" si="113"/>
        <v>30</v>
      </c>
      <c r="E1805" s="9">
        <f t="shared" si="115"/>
        <v>2</v>
      </c>
      <c r="F1805" s="1" t="s">
        <v>9</v>
      </c>
      <c r="G1805" s="1" t="s">
        <v>19</v>
      </c>
      <c r="H1805" s="1" t="s">
        <v>20</v>
      </c>
      <c r="I1805" s="1">
        <v>231515</v>
      </c>
    </row>
    <row r="1806" spans="1:9" x14ac:dyDescent="0.35">
      <c r="A1806" s="2">
        <v>43220</v>
      </c>
      <c r="B1806" s="8">
        <f t="shared" si="112"/>
        <v>4</v>
      </c>
      <c r="C1806" s="8">
        <f t="shared" si="114"/>
        <v>4</v>
      </c>
      <c r="D1806" s="8">
        <f t="shared" si="113"/>
        <v>30</v>
      </c>
      <c r="E1806" s="9">
        <f t="shared" si="115"/>
        <v>2</v>
      </c>
      <c r="F1806" s="1" t="s">
        <v>11</v>
      </c>
      <c r="G1806" s="1" t="s">
        <v>19</v>
      </c>
      <c r="H1806" s="1" t="s">
        <v>20</v>
      </c>
      <c r="I1806" s="1">
        <v>26764</v>
      </c>
    </row>
    <row r="1807" spans="1:9" x14ac:dyDescent="0.35">
      <c r="A1807" s="2">
        <v>43220</v>
      </c>
      <c r="B1807" s="8">
        <f t="shared" si="112"/>
        <v>4</v>
      </c>
      <c r="C1807" s="8">
        <f t="shared" si="114"/>
        <v>4</v>
      </c>
      <c r="D1807" s="8">
        <f t="shared" si="113"/>
        <v>30</v>
      </c>
      <c r="E1807" s="9">
        <f t="shared" si="115"/>
        <v>2</v>
      </c>
      <c r="F1807" s="1" t="s">
        <v>12</v>
      </c>
      <c r="G1807" s="1" t="s">
        <v>19</v>
      </c>
      <c r="H1807" s="1" t="s">
        <v>20</v>
      </c>
      <c r="I1807" s="1">
        <v>18596</v>
      </c>
    </row>
    <row r="1808" spans="1:9" x14ac:dyDescent="0.35">
      <c r="A1808" s="2">
        <v>43220</v>
      </c>
      <c r="B1808" s="8">
        <f t="shared" si="112"/>
        <v>4</v>
      </c>
      <c r="C1808" s="8">
        <f t="shared" si="114"/>
        <v>4</v>
      </c>
      <c r="D1808" s="8">
        <f t="shared" si="113"/>
        <v>30</v>
      </c>
      <c r="E1808" s="9">
        <f t="shared" si="115"/>
        <v>2</v>
      </c>
      <c r="F1808" s="1" t="s">
        <v>13</v>
      </c>
      <c r="G1808" s="1" t="s">
        <v>19</v>
      </c>
      <c r="H1808" s="1" t="s">
        <v>20</v>
      </c>
      <c r="I1808" s="1">
        <v>1536</v>
      </c>
    </row>
    <row r="1809" spans="1:9" x14ac:dyDescent="0.35">
      <c r="A1809" s="2">
        <v>43220</v>
      </c>
      <c r="B1809" s="8">
        <f t="shared" si="112"/>
        <v>4</v>
      </c>
      <c r="C1809" s="8">
        <f t="shared" si="114"/>
        <v>4</v>
      </c>
      <c r="D1809" s="8">
        <f t="shared" si="113"/>
        <v>30</v>
      </c>
      <c r="E1809" s="9">
        <f t="shared" si="115"/>
        <v>2</v>
      </c>
      <c r="F1809" s="1" t="s">
        <v>5</v>
      </c>
      <c r="G1809" s="1" t="s">
        <v>21</v>
      </c>
      <c r="H1809" s="1" t="s">
        <v>20</v>
      </c>
      <c r="I1809" s="1">
        <v>408824</v>
      </c>
    </row>
    <row r="1810" spans="1:9" x14ac:dyDescent="0.35">
      <c r="A1810" s="2">
        <v>43220</v>
      </c>
      <c r="B1810" s="8">
        <f t="shared" si="112"/>
        <v>4</v>
      </c>
      <c r="C1810" s="8">
        <f t="shared" si="114"/>
        <v>4</v>
      </c>
      <c r="D1810" s="8">
        <f t="shared" si="113"/>
        <v>30</v>
      </c>
      <c r="E1810" s="9">
        <f t="shared" si="115"/>
        <v>2</v>
      </c>
      <c r="F1810" s="1" t="s">
        <v>9</v>
      </c>
      <c r="G1810" s="1" t="s">
        <v>21</v>
      </c>
      <c r="H1810" s="1" t="s">
        <v>20</v>
      </c>
      <c r="I1810" s="1">
        <v>136682</v>
      </c>
    </row>
    <row r="1811" spans="1:9" x14ac:dyDescent="0.35">
      <c r="A1811" s="2">
        <v>43220</v>
      </c>
      <c r="B1811" s="8">
        <f t="shared" si="112"/>
        <v>4</v>
      </c>
      <c r="C1811" s="8">
        <f t="shared" si="114"/>
        <v>4</v>
      </c>
      <c r="D1811" s="8">
        <f t="shared" si="113"/>
        <v>30</v>
      </c>
      <c r="E1811" s="9">
        <f t="shared" si="115"/>
        <v>2</v>
      </c>
      <c r="F1811" s="1" t="s">
        <v>10</v>
      </c>
      <c r="G1811" s="1" t="s">
        <v>21</v>
      </c>
      <c r="H1811" s="1" t="s">
        <v>20</v>
      </c>
      <c r="I1811" s="1">
        <v>113418</v>
      </c>
    </row>
    <row r="1812" spans="1:9" x14ac:dyDescent="0.35">
      <c r="A1812" s="2">
        <v>43220</v>
      </c>
      <c r="B1812" s="8">
        <f t="shared" si="112"/>
        <v>4</v>
      </c>
      <c r="C1812" s="8">
        <f t="shared" si="114"/>
        <v>4</v>
      </c>
      <c r="D1812" s="8">
        <f t="shared" si="113"/>
        <v>30</v>
      </c>
      <c r="E1812" s="9">
        <f t="shared" si="115"/>
        <v>2</v>
      </c>
      <c r="F1812" s="1" t="s">
        <v>13</v>
      </c>
      <c r="G1812" s="1" t="s">
        <v>21</v>
      </c>
      <c r="H1812" s="1" t="s">
        <v>20</v>
      </c>
      <c r="I1812" s="1">
        <v>1242</v>
      </c>
    </row>
    <row r="1813" spans="1:9" x14ac:dyDescent="0.35">
      <c r="A1813" s="2">
        <v>43220</v>
      </c>
      <c r="B1813" s="8">
        <f t="shared" si="112"/>
        <v>4</v>
      </c>
      <c r="C1813" s="8">
        <f t="shared" si="114"/>
        <v>4</v>
      </c>
      <c r="D1813" s="8">
        <f t="shared" si="113"/>
        <v>30</v>
      </c>
      <c r="E1813" s="9">
        <f t="shared" si="115"/>
        <v>2</v>
      </c>
      <c r="F1813" s="1" t="s">
        <v>22</v>
      </c>
      <c r="G1813" s="1" t="s">
        <v>21</v>
      </c>
      <c r="H1813" s="1" t="s">
        <v>20</v>
      </c>
      <c r="I1813" s="1">
        <v>0</v>
      </c>
    </row>
  </sheetData>
  <sortState ref="A2:I1813">
    <sortCondition ref="B2:B1813"/>
    <sortCondition ref="D2:D18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E723-BA77-409E-BCA1-12AB773A51E3}">
  <dimension ref="A3:J17"/>
  <sheetViews>
    <sheetView workbookViewId="0">
      <selection activeCell="B22" sqref="B22"/>
    </sheetView>
  </sheetViews>
  <sheetFormatPr defaultRowHeight="14.5" x14ac:dyDescent="0.35"/>
  <cols>
    <col min="1" max="1" width="34.54296875" bestFit="1" customWidth="1"/>
    <col min="2" max="2" width="15.36328125" bestFit="1" customWidth="1"/>
    <col min="3" max="4" width="13.81640625" bestFit="1" customWidth="1"/>
    <col min="5" max="5" width="11.81640625" bestFit="1" customWidth="1"/>
    <col min="6" max="6" width="14.81640625" bestFit="1" customWidth="1"/>
    <col min="7" max="7" width="11.1796875" bestFit="1" customWidth="1"/>
    <col min="8" max="8" width="13.6328125" bestFit="1" customWidth="1"/>
    <col min="9" max="9" width="13.453125" bestFit="1" customWidth="1"/>
    <col min="10" max="10" width="14.81640625" bestFit="1" customWidth="1"/>
  </cols>
  <sheetData>
    <row r="3" spans="1:10" x14ac:dyDescent="0.35">
      <c r="A3" s="4" t="s">
        <v>31</v>
      </c>
      <c r="B3" s="4" t="s">
        <v>32</v>
      </c>
    </row>
    <row r="4" spans="1:10" x14ac:dyDescent="0.35">
      <c r="A4" s="4" t="s">
        <v>29</v>
      </c>
      <c r="B4" t="s">
        <v>5</v>
      </c>
      <c r="C4" t="s">
        <v>10</v>
      </c>
      <c r="D4" t="s">
        <v>9</v>
      </c>
      <c r="E4" t="s">
        <v>22</v>
      </c>
      <c r="F4" t="s">
        <v>8</v>
      </c>
      <c r="G4" t="s">
        <v>13</v>
      </c>
      <c r="H4" t="s">
        <v>12</v>
      </c>
      <c r="I4" t="s">
        <v>11</v>
      </c>
      <c r="J4" t="s">
        <v>30</v>
      </c>
    </row>
    <row r="5" spans="1:10" x14ac:dyDescent="0.35">
      <c r="A5" s="5">
        <v>3</v>
      </c>
      <c r="B5" s="7">
        <v>109583734</v>
      </c>
      <c r="C5" s="7">
        <v>47868001</v>
      </c>
      <c r="D5" s="7">
        <v>61715771</v>
      </c>
      <c r="E5" s="7">
        <v>2</v>
      </c>
      <c r="F5" s="7">
        <v>107926891</v>
      </c>
      <c r="G5" s="7">
        <v>156818</v>
      </c>
      <c r="H5" s="7">
        <v>310333</v>
      </c>
      <c r="I5" s="7">
        <v>991834</v>
      </c>
      <c r="J5" s="7">
        <v>328553384</v>
      </c>
    </row>
    <row r="6" spans="1:10" x14ac:dyDescent="0.35">
      <c r="A6" s="10" t="s">
        <v>15</v>
      </c>
      <c r="B6" s="7">
        <v>20862510</v>
      </c>
      <c r="C6" s="7">
        <v>10713748</v>
      </c>
      <c r="D6" s="7">
        <v>10148768</v>
      </c>
      <c r="E6" s="7"/>
      <c r="F6" s="7">
        <v>20496676</v>
      </c>
      <c r="G6" s="7">
        <v>38865</v>
      </c>
      <c r="H6" s="7"/>
      <c r="I6" s="7"/>
      <c r="J6" s="7">
        <v>62260567</v>
      </c>
    </row>
    <row r="7" spans="1:10" x14ac:dyDescent="0.35">
      <c r="A7" s="10" t="s">
        <v>18</v>
      </c>
      <c r="B7" s="7">
        <v>29360692</v>
      </c>
      <c r="C7" s="7">
        <v>13319168</v>
      </c>
      <c r="D7" s="7">
        <v>16041541</v>
      </c>
      <c r="E7" s="7">
        <v>2</v>
      </c>
      <c r="F7" s="7">
        <v>29011923</v>
      </c>
      <c r="G7" s="7">
        <v>80134</v>
      </c>
      <c r="H7" s="7"/>
      <c r="I7" s="7"/>
      <c r="J7" s="7">
        <v>87813460</v>
      </c>
    </row>
    <row r="8" spans="1:10" x14ac:dyDescent="0.35">
      <c r="A8" s="10" t="s">
        <v>25</v>
      </c>
      <c r="B8" s="7">
        <v>45333932</v>
      </c>
      <c r="C8" s="7">
        <v>18391765</v>
      </c>
      <c r="D8" s="7">
        <v>26942177</v>
      </c>
      <c r="E8" s="7"/>
      <c r="F8" s="7">
        <v>44633822</v>
      </c>
      <c r="G8" s="7"/>
      <c r="H8" s="7"/>
      <c r="I8" s="7"/>
      <c r="J8" s="7">
        <v>135301696</v>
      </c>
    </row>
    <row r="9" spans="1:10" x14ac:dyDescent="0.35">
      <c r="A9" s="10" t="s">
        <v>28</v>
      </c>
      <c r="B9" s="7">
        <v>14026600</v>
      </c>
      <c r="C9" s="7">
        <v>5443320</v>
      </c>
      <c r="D9" s="7">
        <v>8583285</v>
      </c>
      <c r="E9" s="7"/>
      <c r="F9" s="7">
        <v>13784470</v>
      </c>
      <c r="G9" s="7">
        <v>37819</v>
      </c>
      <c r="H9" s="7">
        <v>310333</v>
      </c>
      <c r="I9" s="7">
        <v>991834</v>
      </c>
      <c r="J9" s="7">
        <v>43177661</v>
      </c>
    </row>
    <row r="10" spans="1:10" x14ac:dyDescent="0.35">
      <c r="A10" s="5">
        <v>4</v>
      </c>
      <c r="B10" s="7">
        <v>54646075</v>
      </c>
      <c r="C10" s="7">
        <v>21679840</v>
      </c>
      <c r="D10" s="7">
        <v>28129490</v>
      </c>
      <c r="E10" s="7">
        <v>1</v>
      </c>
      <c r="F10" s="7">
        <v>52414737</v>
      </c>
      <c r="G10" s="7">
        <v>167743</v>
      </c>
      <c r="H10" s="7">
        <v>713190</v>
      </c>
      <c r="I10" s="7">
        <v>2025375</v>
      </c>
      <c r="J10" s="7">
        <v>159776451</v>
      </c>
    </row>
    <row r="11" spans="1:10" x14ac:dyDescent="0.35">
      <c r="A11" s="10" t="s">
        <v>7</v>
      </c>
      <c r="B11" s="7">
        <v>27017487</v>
      </c>
      <c r="C11" s="7">
        <v>8618565</v>
      </c>
      <c r="D11" s="7">
        <v>18398932</v>
      </c>
      <c r="E11" s="7"/>
      <c r="F11" s="7">
        <v>26158354</v>
      </c>
      <c r="G11" s="7">
        <v>89552</v>
      </c>
      <c r="H11" s="7">
        <v>234812</v>
      </c>
      <c r="I11" s="7">
        <v>1227642</v>
      </c>
      <c r="J11" s="7">
        <v>81745344</v>
      </c>
    </row>
    <row r="12" spans="1:10" x14ac:dyDescent="0.35">
      <c r="A12" s="10" t="s">
        <v>15</v>
      </c>
      <c r="B12" s="7">
        <v>0</v>
      </c>
      <c r="C12" s="7">
        <v>0</v>
      </c>
      <c r="D12" s="7">
        <v>0</v>
      </c>
      <c r="E12" s="7"/>
      <c r="F12" s="7"/>
      <c r="G12" s="7">
        <v>0</v>
      </c>
      <c r="H12" s="7"/>
      <c r="I12" s="7"/>
      <c r="J12" s="7">
        <v>0</v>
      </c>
    </row>
    <row r="13" spans="1:10" x14ac:dyDescent="0.35">
      <c r="A13" s="10" t="s">
        <v>18</v>
      </c>
      <c r="B13" s="7">
        <v>0</v>
      </c>
      <c r="C13" s="7">
        <v>0</v>
      </c>
      <c r="D13" s="7">
        <v>0</v>
      </c>
      <c r="E13" s="7">
        <v>0</v>
      </c>
      <c r="F13" s="7"/>
      <c r="G13" s="7">
        <v>0</v>
      </c>
      <c r="H13" s="7"/>
      <c r="I13" s="7"/>
      <c r="J13" s="7">
        <v>0</v>
      </c>
    </row>
    <row r="14" spans="1:10" x14ac:dyDescent="0.35">
      <c r="A14" s="10" t="s">
        <v>20</v>
      </c>
      <c r="B14" s="7">
        <v>27628588</v>
      </c>
      <c r="C14" s="7">
        <v>13061275</v>
      </c>
      <c r="D14" s="7">
        <v>9730558</v>
      </c>
      <c r="E14" s="7">
        <v>1</v>
      </c>
      <c r="F14" s="7">
        <v>26256383</v>
      </c>
      <c r="G14" s="7">
        <v>78191</v>
      </c>
      <c r="H14" s="7">
        <v>478378</v>
      </c>
      <c r="I14" s="7">
        <v>797733</v>
      </c>
      <c r="J14" s="7">
        <v>78031107</v>
      </c>
    </row>
    <row r="15" spans="1:10" x14ac:dyDescent="0.35">
      <c r="A15" s="10" t="s">
        <v>25</v>
      </c>
      <c r="B15" s="7">
        <v>0</v>
      </c>
      <c r="C15" s="7">
        <v>0</v>
      </c>
      <c r="D15" s="7">
        <v>0</v>
      </c>
      <c r="E15" s="7"/>
      <c r="F15" s="7"/>
      <c r="G15" s="7"/>
      <c r="H15" s="7"/>
      <c r="I15" s="7"/>
      <c r="J15" s="7">
        <v>0</v>
      </c>
    </row>
    <row r="16" spans="1:10" x14ac:dyDescent="0.35">
      <c r="A16" s="10" t="s">
        <v>28</v>
      </c>
      <c r="B16" s="7">
        <v>0</v>
      </c>
      <c r="C16" s="7">
        <v>0</v>
      </c>
      <c r="D16" s="7">
        <v>0</v>
      </c>
      <c r="E16" s="7"/>
      <c r="F16" s="7"/>
      <c r="G16" s="7">
        <v>0</v>
      </c>
      <c r="H16" s="7">
        <v>0</v>
      </c>
      <c r="I16" s="7">
        <v>0</v>
      </c>
      <c r="J16" s="7">
        <v>0</v>
      </c>
    </row>
    <row r="17" spans="1:10" x14ac:dyDescent="0.35">
      <c r="A17" s="5" t="s">
        <v>30</v>
      </c>
      <c r="B17" s="7">
        <v>164229809</v>
      </c>
      <c r="C17" s="7">
        <v>69547841</v>
      </c>
      <c r="D17" s="7">
        <v>89845261</v>
      </c>
      <c r="E17" s="7">
        <v>3</v>
      </c>
      <c r="F17" s="7">
        <v>160341628</v>
      </c>
      <c r="G17" s="7">
        <v>324561</v>
      </c>
      <c r="H17" s="7">
        <v>1023523</v>
      </c>
      <c r="I17" s="7">
        <v>3017209</v>
      </c>
      <c r="J17" s="7">
        <v>488329835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988B-4DFC-43EA-A145-A10201591AA2}">
  <dimension ref="A1:I62"/>
  <sheetViews>
    <sheetView workbookViewId="0">
      <selection activeCell="J8" sqref="J8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customWidth="1"/>
    <col min="9" max="9" width="13.81640625" style="1" customWidth="1"/>
    <col min="10" max="10" width="16.54296875" customWidth="1"/>
  </cols>
  <sheetData>
    <row r="1" spans="1:9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8</v>
      </c>
      <c r="I1" s="14" t="s">
        <v>42</v>
      </c>
    </row>
    <row r="2" spans="1:9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3">
        <f>SUMIFS(Data!$I$2:$I$1813,Data!$B$2:$B$1813,C2,Data!$D$2:$D$1813,daily!E2,Data!$F$2:$F$1813,"Spend")</f>
        <v>925</v>
      </c>
      <c r="H2" s="13">
        <f>SUMIFS(Data!$I$2:$I$1813,Data!$B$2:$B$1813,C2,Data!$D$2:$D$1813,daily!E2,Data!$F$2:$F$1813,"Reach")</f>
        <v>890058</v>
      </c>
      <c r="I2" s="11">
        <f>ROUND(H2/G2,0)</f>
        <v>962</v>
      </c>
    </row>
    <row r="3" spans="1:9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3">
        <f>SUMIFS(Data!$I$2:$I$1813,Data!$B$2:$B$1813,C3,Data!$D$2:$D$1813,daily!E3,Data!$F$2:$F$1813,"Spend")</f>
        <v>2423</v>
      </c>
      <c r="H3" s="13">
        <f>SUMIFS(Data!$I$2:$I$1813,Data!$B$2:$B$1813,C3,Data!$D$2:$D$1813,daily!E3,Data!$F$2:$F$1813,"Reach")</f>
        <v>2385649</v>
      </c>
      <c r="I3" s="11">
        <f t="shared" ref="I3:I62" si="2">ROUND(H3/G3,0)</f>
        <v>985</v>
      </c>
    </row>
    <row r="4" spans="1:9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3">
        <f>SUMIFS(Data!$I$2:$I$1813,Data!$B$2:$B$1813,C4,Data!$D$2:$D$1813,daily!E4,Data!$F$2:$F$1813,"Spend")</f>
        <v>2934</v>
      </c>
      <c r="H4" s="13">
        <f>SUMIFS(Data!$I$2:$I$1813,Data!$B$2:$B$1813,C4,Data!$D$2:$D$1813,daily!E4,Data!$F$2:$F$1813,"Reach")</f>
        <v>3395783</v>
      </c>
      <c r="I4" s="11">
        <f t="shared" si="2"/>
        <v>1157</v>
      </c>
    </row>
    <row r="5" spans="1:9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3">
        <f>SUMIFS(Data!$I$2:$I$1813,Data!$B$2:$B$1813,C5,Data!$D$2:$D$1813,daily!E5,Data!$F$2:$F$1813,"Spend")</f>
        <v>3185</v>
      </c>
      <c r="H5" s="13">
        <f>SUMIFS(Data!$I$2:$I$1813,Data!$B$2:$B$1813,C5,Data!$D$2:$D$1813,daily!E5,Data!$F$2:$F$1813,"Reach")</f>
        <v>3492255</v>
      </c>
      <c r="I5" s="11">
        <f t="shared" si="2"/>
        <v>1096</v>
      </c>
    </row>
    <row r="6" spans="1:9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3">
        <f>SUMIFS(Data!$I$2:$I$1813,Data!$B$2:$B$1813,C6,Data!$D$2:$D$1813,daily!E6,Data!$F$2:$F$1813,"Spend")</f>
        <v>3952</v>
      </c>
      <c r="H6" s="13">
        <f>SUMIFS(Data!$I$2:$I$1813,Data!$B$2:$B$1813,C6,Data!$D$2:$D$1813,daily!E6,Data!$F$2:$F$1813,"Reach")</f>
        <v>3602012</v>
      </c>
      <c r="I6" s="11">
        <f t="shared" si="2"/>
        <v>911</v>
      </c>
    </row>
    <row r="7" spans="1:9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3">
        <f>SUMIFS(Data!$I$2:$I$1813,Data!$B$2:$B$1813,C7,Data!$D$2:$D$1813,daily!E7,Data!$F$2:$F$1813,"Spend")</f>
        <v>5370</v>
      </c>
      <c r="H7" s="13">
        <f>SUMIFS(Data!$I$2:$I$1813,Data!$B$2:$B$1813,C7,Data!$D$2:$D$1813,daily!E7,Data!$F$2:$F$1813,"Reach")</f>
        <v>4011029</v>
      </c>
      <c r="I7" s="11">
        <f t="shared" si="2"/>
        <v>747</v>
      </c>
    </row>
    <row r="8" spans="1:9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3">
        <f>SUMIFS(Data!$I$2:$I$1813,Data!$B$2:$B$1813,C8,Data!$D$2:$D$1813,daily!E8,Data!$F$2:$F$1813,"Spend")</f>
        <v>5314</v>
      </c>
      <c r="H8" s="13">
        <f>SUMIFS(Data!$I$2:$I$1813,Data!$B$2:$B$1813,C8,Data!$D$2:$D$1813,daily!E8,Data!$F$2:$F$1813,"Reach")</f>
        <v>3768621</v>
      </c>
      <c r="I8" s="11">
        <f t="shared" si="2"/>
        <v>709</v>
      </c>
    </row>
    <row r="9" spans="1:9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3">
        <f>SUMIFS(Data!$I$2:$I$1813,Data!$B$2:$B$1813,C9,Data!$D$2:$D$1813,daily!E9,Data!$F$2:$F$1813,"Spend")</f>
        <v>5580</v>
      </c>
      <c r="H9" s="13">
        <f>SUMIFS(Data!$I$2:$I$1813,Data!$B$2:$B$1813,C9,Data!$D$2:$D$1813,daily!E9,Data!$F$2:$F$1813,"Reach")</f>
        <v>3704833</v>
      </c>
      <c r="I9" s="11">
        <f t="shared" si="2"/>
        <v>664</v>
      </c>
    </row>
    <row r="10" spans="1:9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3">
        <f>SUMIFS(Data!$I$2:$I$1813,Data!$B$2:$B$1813,C10,Data!$D$2:$D$1813,daily!E10,Data!$F$2:$F$1813,"Spend")</f>
        <v>5531</v>
      </c>
      <c r="H10" s="13">
        <f>SUMIFS(Data!$I$2:$I$1813,Data!$B$2:$B$1813,C10,Data!$D$2:$D$1813,daily!E10,Data!$F$2:$F$1813,"Reach")</f>
        <v>3814358</v>
      </c>
      <c r="I10" s="11">
        <f t="shared" si="2"/>
        <v>690</v>
      </c>
    </row>
    <row r="11" spans="1:9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3">
        <f>SUMIFS(Data!$I$2:$I$1813,Data!$B$2:$B$1813,C11,Data!$D$2:$D$1813,daily!E11,Data!$F$2:$F$1813,"Spend")</f>
        <v>5714</v>
      </c>
      <c r="H11" s="13">
        <f>SUMIFS(Data!$I$2:$I$1813,Data!$B$2:$B$1813,C11,Data!$D$2:$D$1813,daily!E11,Data!$F$2:$F$1813,"Reach")</f>
        <v>4092529</v>
      </c>
      <c r="I11" s="11">
        <f t="shared" si="2"/>
        <v>716</v>
      </c>
    </row>
    <row r="12" spans="1:9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3">
        <f>SUMIFS(Data!$I$2:$I$1813,Data!$B$2:$B$1813,C12,Data!$D$2:$D$1813,daily!E12,Data!$F$2:$F$1813,"Spend")</f>
        <v>5488</v>
      </c>
      <c r="H12" s="13">
        <f>SUMIFS(Data!$I$2:$I$1813,Data!$B$2:$B$1813,C12,Data!$D$2:$D$1813,daily!E12,Data!$F$2:$F$1813,"Reach")</f>
        <v>4177765</v>
      </c>
      <c r="I12" s="11">
        <f t="shared" si="2"/>
        <v>761</v>
      </c>
    </row>
    <row r="13" spans="1:9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3">
        <f>SUMIFS(Data!$I$2:$I$1813,Data!$B$2:$B$1813,C13,Data!$D$2:$D$1813,daily!E13,Data!$F$2:$F$1813,"Spend")</f>
        <v>5488</v>
      </c>
      <c r="H13" s="13">
        <f>SUMIFS(Data!$I$2:$I$1813,Data!$B$2:$B$1813,C13,Data!$D$2:$D$1813,daily!E13,Data!$F$2:$F$1813,"Reach")</f>
        <v>4053139</v>
      </c>
      <c r="I13" s="11">
        <f t="shared" si="2"/>
        <v>739</v>
      </c>
    </row>
    <row r="14" spans="1:9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3">
        <f>SUMIFS(Data!$I$2:$I$1813,Data!$B$2:$B$1813,C14,Data!$D$2:$D$1813,daily!E14,Data!$F$2:$F$1813,"Spend")</f>
        <v>5785</v>
      </c>
      <c r="H14" s="13">
        <f>SUMIFS(Data!$I$2:$I$1813,Data!$B$2:$B$1813,C14,Data!$D$2:$D$1813,daily!E14,Data!$F$2:$F$1813,"Reach")</f>
        <v>3979664</v>
      </c>
      <c r="I14" s="11">
        <f t="shared" si="2"/>
        <v>688</v>
      </c>
    </row>
    <row r="15" spans="1:9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3">
        <f>SUMIFS(Data!$I$2:$I$1813,Data!$B$2:$B$1813,C15,Data!$D$2:$D$1813,daily!E15,Data!$F$2:$F$1813,"Spend")</f>
        <v>5372</v>
      </c>
      <c r="H15" s="13">
        <f>SUMIFS(Data!$I$2:$I$1813,Data!$B$2:$B$1813,C15,Data!$D$2:$D$1813,daily!E15,Data!$F$2:$F$1813,"Reach")</f>
        <v>3713672</v>
      </c>
      <c r="I15" s="11">
        <f t="shared" si="2"/>
        <v>691</v>
      </c>
    </row>
    <row r="16" spans="1:9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3">
        <f>SUMIFS(Data!$I$2:$I$1813,Data!$B$2:$B$1813,C16,Data!$D$2:$D$1813,daily!E16,Data!$F$2:$F$1813,"Spend")</f>
        <v>5830</v>
      </c>
      <c r="H16" s="13">
        <f>SUMIFS(Data!$I$2:$I$1813,Data!$B$2:$B$1813,C16,Data!$D$2:$D$1813,daily!E16,Data!$F$2:$F$1813,"Reach")</f>
        <v>3843609</v>
      </c>
      <c r="I16" s="11">
        <f t="shared" si="2"/>
        <v>659</v>
      </c>
    </row>
    <row r="17" spans="1:9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3">
        <f>SUMIFS(Data!$I$2:$I$1813,Data!$B$2:$B$1813,C17,Data!$D$2:$D$1813,daily!E17,Data!$F$2:$F$1813,"Spend")</f>
        <v>5812</v>
      </c>
      <c r="H17" s="13">
        <f>SUMIFS(Data!$I$2:$I$1813,Data!$B$2:$B$1813,C17,Data!$D$2:$D$1813,daily!E17,Data!$F$2:$F$1813,"Reach")</f>
        <v>3699982</v>
      </c>
      <c r="I17" s="11">
        <f t="shared" si="2"/>
        <v>637</v>
      </c>
    </row>
    <row r="18" spans="1:9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3">
        <f>SUMIFS(Data!$I$2:$I$1813,Data!$B$2:$B$1813,C18,Data!$D$2:$D$1813,daily!E18,Data!$F$2:$F$1813,"Spend")</f>
        <v>5880</v>
      </c>
      <c r="H18" s="13">
        <f>SUMIFS(Data!$I$2:$I$1813,Data!$B$2:$B$1813,C18,Data!$D$2:$D$1813,daily!E18,Data!$F$2:$F$1813,"Reach")</f>
        <v>4175100</v>
      </c>
      <c r="I18" s="11">
        <f t="shared" si="2"/>
        <v>710</v>
      </c>
    </row>
    <row r="19" spans="1:9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3">
        <f>SUMIFS(Data!$I$2:$I$1813,Data!$B$2:$B$1813,C19,Data!$D$2:$D$1813,daily!E19,Data!$F$2:$F$1813,"Spend")</f>
        <v>5903</v>
      </c>
      <c r="H19" s="13">
        <f>SUMIFS(Data!$I$2:$I$1813,Data!$B$2:$B$1813,C19,Data!$D$2:$D$1813,daily!E19,Data!$F$2:$F$1813,"Reach")</f>
        <v>4550802</v>
      </c>
      <c r="I19" s="11">
        <f t="shared" si="2"/>
        <v>771</v>
      </c>
    </row>
    <row r="20" spans="1:9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3">
        <f>SUMIFS(Data!$I$2:$I$1813,Data!$B$2:$B$1813,C20,Data!$D$2:$D$1813,daily!E20,Data!$F$2:$F$1813,"Spend")</f>
        <v>4531</v>
      </c>
      <c r="H20" s="13">
        <f>SUMIFS(Data!$I$2:$I$1813,Data!$B$2:$B$1813,C20,Data!$D$2:$D$1813,daily!E20,Data!$F$2:$F$1813,"Reach")</f>
        <v>3219961</v>
      </c>
      <c r="I20" s="11">
        <f t="shared" si="2"/>
        <v>711</v>
      </c>
    </row>
    <row r="21" spans="1:9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3">
        <f>SUMIFS(Data!$I$2:$I$1813,Data!$B$2:$B$1813,C21,Data!$D$2:$D$1813,daily!E21,Data!$F$2:$F$1813,"Spend")</f>
        <v>5991</v>
      </c>
      <c r="H21" s="13">
        <f>SUMIFS(Data!$I$2:$I$1813,Data!$B$2:$B$1813,C21,Data!$D$2:$D$1813,daily!E21,Data!$F$2:$F$1813,"Reach")</f>
        <v>3930135</v>
      </c>
      <c r="I21" s="11">
        <f t="shared" si="2"/>
        <v>656</v>
      </c>
    </row>
    <row r="22" spans="1:9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3">
        <f>SUMIFS(Data!$I$2:$I$1813,Data!$B$2:$B$1813,C22,Data!$D$2:$D$1813,daily!E22,Data!$F$2:$F$1813,"Spend")</f>
        <v>5715</v>
      </c>
      <c r="H22" s="13">
        <f>SUMIFS(Data!$I$2:$I$1813,Data!$B$2:$B$1813,C22,Data!$D$2:$D$1813,daily!E22,Data!$F$2:$F$1813,"Reach")</f>
        <v>3779528</v>
      </c>
      <c r="I22" s="11">
        <f t="shared" si="2"/>
        <v>661</v>
      </c>
    </row>
    <row r="23" spans="1:9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3">
        <f>SUMIFS(Data!$I$2:$I$1813,Data!$B$2:$B$1813,C23,Data!$D$2:$D$1813,daily!E23,Data!$F$2:$F$1813,"Spend")</f>
        <v>5546</v>
      </c>
      <c r="H23" s="13">
        <f>SUMIFS(Data!$I$2:$I$1813,Data!$B$2:$B$1813,C23,Data!$D$2:$D$1813,daily!E23,Data!$F$2:$F$1813,"Reach")</f>
        <v>3382146</v>
      </c>
      <c r="I23" s="11">
        <f t="shared" si="2"/>
        <v>610</v>
      </c>
    </row>
    <row r="24" spans="1:9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3">
        <f>SUMIFS(Data!$I$2:$I$1813,Data!$B$2:$B$1813,C24,Data!$D$2:$D$1813,daily!E24,Data!$F$2:$F$1813,"Spend")</f>
        <v>4787</v>
      </c>
      <c r="H24" s="13">
        <f>SUMIFS(Data!$I$2:$I$1813,Data!$B$2:$B$1813,C24,Data!$D$2:$D$1813,daily!E24,Data!$F$2:$F$1813,"Reach")</f>
        <v>2710494</v>
      </c>
      <c r="I24" s="11">
        <f t="shared" si="2"/>
        <v>566</v>
      </c>
    </row>
    <row r="25" spans="1:9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3">
        <f>SUMIFS(Data!$I$2:$I$1813,Data!$B$2:$B$1813,C25,Data!$D$2:$D$1813,daily!E25,Data!$F$2:$F$1813,"Spend")</f>
        <v>5976</v>
      </c>
      <c r="H25" s="13">
        <f>SUMIFS(Data!$I$2:$I$1813,Data!$B$2:$B$1813,C25,Data!$D$2:$D$1813,daily!E25,Data!$F$2:$F$1813,"Reach")</f>
        <v>3591997</v>
      </c>
      <c r="I25" s="11">
        <f t="shared" si="2"/>
        <v>601</v>
      </c>
    </row>
    <row r="26" spans="1:9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3">
        <f>SUMIFS(Data!$I$2:$I$1813,Data!$B$2:$B$1813,C26,Data!$D$2:$D$1813,daily!E26,Data!$F$2:$F$1813,"Spend")</f>
        <v>5717</v>
      </c>
      <c r="H26" s="13">
        <f>SUMIFS(Data!$I$2:$I$1813,Data!$B$2:$B$1813,C26,Data!$D$2:$D$1813,daily!E26,Data!$F$2:$F$1813,"Reach")</f>
        <v>3673469</v>
      </c>
      <c r="I26" s="11">
        <f t="shared" si="2"/>
        <v>643</v>
      </c>
    </row>
    <row r="27" spans="1:9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3">
        <f>SUMIFS(Data!$I$2:$I$1813,Data!$B$2:$B$1813,C27,Data!$D$2:$D$1813,daily!E27,Data!$F$2:$F$1813,"Spend")</f>
        <v>5088</v>
      </c>
      <c r="H27" s="13">
        <f>SUMIFS(Data!$I$2:$I$1813,Data!$B$2:$B$1813,C27,Data!$D$2:$D$1813,daily!E27,Data!$F$2:$F$1813,"Reach")</f>
        <v>3089810</v>
      </c>
      <c r="I27" s="11">
        <f t="shared" si="2"/>
        <v>607</v>
      </c>
    </row>
    <row r="28" spans="1:9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3">
        <f>SUMIFS(Data!$I$2:$I$1813,Data!$B$2:$B$1813,C28,Data!$D$2:$D$1813,daily!E28,Data!$F$2:$F$1813,"Spend")</f>
        <v>5642</v>
      </c>
      <c r="H28" s="13">
        <f>SUMIFS(Data!$I$2:$I$1813,Data!$B$2:$B$1813,C28,Data!$D$2:$D$1813,daily!E28,Data!$F$2:$F$1813,"Reach")</f>
        <v>3220502</v>
      </c>
      <c r="I28" s="11">
        <f t="shared" si="2"/>
        <v>571</v>
      </c>
    </row>
    <row r="29" spans="1:9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3">
        <f>SUMIFS(Data!$I$2:$I$1813,Data!$B$2:$B$1813,C29,Data!$D$2:$D$1813,daily!E29,Data!$F$2:$F$1813,"Spend")</f>
        <v>5578</v>
      </c>
      <c r="H29" s="13">
        <f>SUMIFS(Data!$I$2:$I$1813,Data!$B$2:$B$1813,C29,Data!$D$2:$D$1813,daily!E29,Data!$F$2:$F$1813,"Reach")</f>
        <v>2948045</v>
      </c>
      <c r="I29" s="11">
        <f t="shared" si="2"/>
        <v>529</v>
      </c>
    </row>
    <row r="30" spans="1:9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3">
        <f>SUMIFS(Data!$I$2:$I$1813,Data!$B$2:$B$1813,C30,Data!$D$2:$D$1813,daily!E30,Data!$F$2:$F$1813,"Spend")</f>
        <v>5606</v>
      </c>
      <c r="H30" s="13">
        <f>SUMIFS(Data!$I$2:$I$1813,Data!$B$2:$B$1813,C30,Data!$D$2:$D$1813,daily!E30,Data!$F$2:$F$1813,"Reach")</f>
        <v>2874486</v>
      </c>
      <c r="I30" s="11">
        <f t="shared" si="2"/>
        <v>513</v>
      </c>
    </row>
    <row r="31" spans="1:9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3">
        <f>SUMIFS(Data!$I$2:$I$1813,Data!$B$2:$B$1813,C31,Data!$D$2:$D$1813,daily!E31,Data!$F$2:$F$1813,"Spend")</f>
        <v>5815</v>
      </c>
      <c r="H31" s="13">
        <f>SUMIFS(Data!$I$2:$I$1813,Data!$B$2:$B$1813,C31,Data!$D$2:$D$1813,daily!E31,Data!$F$2:$F$1813,"Reach")</f>
        <v>3172138</v>
      </c>
      <c r="I31" s="11">
        <f t="shared" si="2"/>
        <v>546</v>
      </c>
    </row>
    <row r="32" spans="1:9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3">
        <f>SUMIFS(Data!$I$2:$I$1813,Data!$B$2:$B$1813,C32,Data!$D$2:$D$1813,daily!E32,Data!$F$2:$F$1813,"Spend")</f>
        <v>4340</v>
      </c>
      <c r="H32" s="13">
        <f>SUMIFS(Data!$I$2:$I$1813,Data!$B$2:$B$1813,C32,Data!$D$2:$D$1813,daily!E32,Data!$F$2:$F$1813,"Reach")</f>
        <v>2983320</v>
      </c>
      <c r="I32" s="11">
        <f t="shared" si="2"/>
        <v>687</v>
      </c>
    </row>
    <row r="33" spans="1:9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3">
        <f>SUMIFS(Data!$I$2:$I$1813,Data!$B$2:$B$1813,C33,Data!$D$2:$D$1813,daily!E33,Data!$F$2:$F$1813,"Spend")</f>
        <v>1850</v>
      </c>
      <c r="H33" s="13">
        <f>SUMIFS(Data!$I$2:$I$1813,Data!$B$2:$B$1813,C33,Data!$D$2:$D$1813,daily!E33,Data!$F$2:$F$1813,"Reach")</f>
        <v>1111606</v>
      </c>
      <c r="I33" s="11">
        <f t="shared" si="2"/>
        <v>601</v>
      </c>
    </row>
    <row r="34" spans="1:9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3">
        <f>SUMIFS(Data!$I$2:$I$1813,Data!$B$2:$B$1813,C34,Data!$D$2:$D$1813,daily!E34,Data!$F$2:$F$1813,"Spend")</f>
        <v>3303</v>
      </c>
      <c r="H34" s="13">
        <f>SUMIFS(Data!$I$2:$I$1813,Data!$B$2:$B$1813,C34,Data!$D$2:$D$1813,daily!E34,Data!$F$2:$F$1813,"Reach")</f>
        <v>1574130</v>
      </c>
      <c r="I34" s="11">
        <f t="shared" si="2"/>
        <v>477</v>
      </c>
    </row>
    <row r="35" spans="1:9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3">
        <f>SUMIFS(Data!$I$2:$I$1813,Data!$B$2:$B$1813,C35,Data!$D$2:$D$1813,daily!E35,Data!$F$2:$F$1813,"Spend")</f>
        <v>3575</v>
      </c>
      <c r="H35" s="13">
        <f>SUMIFS(Data!$I$2:$I$1813,Data!$B$2:$B$1813,C35,Data!$D$2:$D$1813,daily!E35,Data!$F$2:$F$1813,"Reach")</f>
        <v>1458107</v>
      </c>
      <c r="I35" s="11">
        <f t="shared" si="2"/>
        <v>408</v>
      </c>
    </row>
    <row r="36" spans="1:9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3">
        <f>SUMIFS(Data!$I$2:$I$1813,Data!$B$2:$B$1813,C36,Data!$D$2:$D$1813,daily!E36,Data!$F$2:$F$1813,"Spend")</f>
        <v>3823</v>
      </c>
      <c r="H36" s="13">
        <f>SUMIFS(Data!$I$2:$I$1813,Data!$B$2:$B$1813,C36,Data!$D$2:$D$1813,daily!E36,Data!$F$2:$F$1813,"Reach")</f>
        <v>1327347</v>
      </c>
      <c r="I36" s="11">
        <f t="shared" si="2"/>
        <v>347</v>
      </c>
    </row>
    <row r="37" spans="1:9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3">
        <f>SUMIFS(Data!$I$2:$I$1813,Data!$B$2:$B$1813,C37,Data!$D$2:$D$1813,daily!E37,Data!$F$2:$F$1813,"Spend")</f>
        <v>4519</v>
      </c>
      <c r="H37" s="13">
        <f>SUMIFS(Data!$I$2:$I$1813,Data!$B$2:$B$1813,C37,Data!$D$2:$D$1813,daily!E37,Data!$F$2:$F$1813,"Reach")</f>
        <v>1443192</v>
      </c>
      <c r="I37" s="11">
        <f t="shared" si="2"/>
        <v>319</v>
      </c>
    </row>
    <row r="38" spans="1:9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3">
        <f>SUMIFS(Data!$I$2:$I$1813,Data!$B$2:$B$1813,C38,Data!$D$2:$D$1813,daily!E38,Data!$F$2:$F$1813,"Spend")</f>
        <v>5994</v>
      </c>
      <c r="H38" s="13">
        <f>SUMIFS(Data!$I$2:$I$1813,Data!$B$2:$B$1813,C38,Data!$D$2:$D$1813,daily!E38,Data!$F$2:$F$1813,"Reach")</f>
        <v>1906799</v>
      </c>
      <c r="I38" s="11">
        <f t="shared" si="2"/>
        <v>318</v>
      </c>
    </row>
    <row r="39" spans="1:9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3">
        <f>SUMIFS(Data!$I$2:$I$1813,Data!$B$2:$B$1813,C39,Data!$D$2:$D$1813,daily!E39,Data!$F$2:$F$1813,"Spend")</f>
        <v>5690</v>
      </c>
      <c r="H39" s="13">
        <f>SUMIFS(Data!$I$2:$I$1813,Data!$B$2:$B$1813,C39,Data!$D$2:$D$1813,daily!E39,Data!$F$2:$F$1813,"Reach")</f>
        <v>1881445</v>
      </c>
      <c r="I39" s="11">
        <f t="shared" si="2"/>
        <v>331</v>
      </c>
    </row>
    <row r="40" spans="1:9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3">
        <f>SUMIFS(Data!$I$2:$I$1813,Data!$B$2:$B$1813,C40,Data!$D$2:$D$1813,daily!E40,Data!$F$2:$F$1813,"Spend")</f>
        <v>6295</v>
      </c>
      <c r="H40" s="13">
        <f>SUMIFS(Data!$I$2:$I$1813,Data!$B$2:$B$1813,C40,Data!$D$2:$D$1813,daily!E40,Data!$F$2:$F$1813,"Reach")</f>
        <v>2253152</v>
      </c>
      <c r="I40" s="11">
        <f t="shared" si="2"/>
        <v>358</v>
      </c>
    </row>
    <row r="41" spans="1:9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3">
        <f>SUMIFS(Data!$I$2:$I$1813,Data!$B$2:$B$1813,C41,Data!$D$2:$D$1813,daily!E41,Data!$F$2:$F$1813,"Spend")</f>
        <v>5858</v>
      </c>
      <c r="H41" s="13">
        <f>SUMIFS(Data!$I$2:$I$1813,Data!$B$2:$B$1813,C41,Data!$D$2:$D$1813,daily!E41,Data!$F$2:$F$1813,"Reach")</f>
        <v>2073304</v>
      </c>
      <c r="I41" s="11">
        <f t="shared" si="2"/>
        <v>354</v>
      </c>
    </row>
    <row r="42" spans="1:9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3">
        <f>SUMIFS(Data!$I$2:$I$1813,Data!$B$2:$B$1813,C42,Data!$D$2:$D$1813,daily!E42,Data!$F$2:$F$1813,"Spend")</f>
        <v>5589</v>
      </c>
      <c r="H42" s="13">
        <f>SUMIFS(Data!$I$2:$I$1813,Data!$B$2:$B$1813,C42,Data!$D$2:$D$1813,daily!E42,Data!$F$2:$F$1813,"Reach")</f>
        <v>1887321</v>
      </c>
      <c r="I42" s="11">
        <f t="shared" si="2"/>
        <v>338</v>
      </c>
    </row>
    <row r="43" spans="1:9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3">
        <f>SUMIFS(Data!$I$2:$I$1813,Data!$B$2:$B$1813,C43,Data!$D$2:$D$1813,daily!E43,Data!$F$2:$F$1813,"Spend")</f>
        <v>5656</v>
      </c>
      <c r="H43" s="13">
        <f>SUMIFS(Data!$I$2:$I$1813,Data!$B$2:$B$1813,C43,Data!$D$2:$D$1813,daily!E43,Data!$F$2:$F$1813,"Reach")</f>
        <v>1870107</v>
      </c>
      <c r="I43" s="11">
        <f t="shared" si="2"/>
        <v>331</v>
      </c>
    </row>
    <row r="44" spans="1:9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3">
        <f>SUMIFS(Data!$I$2:$I$1813,Data!$B$2:$B$1813,C44,Data!$D$2:$D$1813,daily!E44,Data!$F$2:$F$1813,"Spend")</f>
        <v>6079</v>
      </c>
      <c r="H44" s="13">
        <f>SUMIFS(Data!$I$2:$I$1813,Data!$B$2:$B$1813,C44,Data!$D$2:$D$1813,daily!E44,Data!$F$2:$F$1813,"Reach")</f>
        <v>1845646</v>
      </c>
      <c r="I44" s="11">
        <f t="shared" si="2"/>
        <v>304</v>
      </c>
    </row>
    <row r="45" spans="1:9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3">
        <f>SUMIFS(Data!$I$2:$I$1813,Data!$B$2:$B$1813,C45,Data!$D$2:$D$1813,daily!E45,Data!$F$2:$F$1813,"Spend")</f>
        <v>6476</v>
      </c>
      <c r="H45" s="13">
        <f>SUMIFS(Data!$I$2:$I$1813,Data!$B$2:$B$1813,C45,Data!$D$2:$D$1813,daily!E45,Data!$F$2:$F$1813,"Reach")</f>
        <v>1873387</v>
      </c>
      <c r="I45" s="11">
        <f t="shared" si="2"/>
        <v>289</v>
      </c>
    </row>
    <row r="46" spans="1:9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3">
        <f>SUMIFS(Data!$I$2:$I$1813,Data!$B$2:$B$1813,C46,Data!$D$2:$D$1813,daily!E46,Data!$F$2:$F$1813,"Spend")</f>
        <v>6877</v>
      </c>
      <c r="H46" s="13">
        <f>SUMIFS(Data!$I$2:$I$1813,Data!$B$2:$B$1813,C46,Data!$D$2:$D$1813,daily!E46,Data!$F$2:$F$1813,"Reach")</f>
        <v>2119973</v>
      </c>
      <c r="I46" s="11">
        <f t="shared" si="2"/>
        <v>308</v>
      </c>
    </row>
    <row r="47" spans="1:9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3">
        <f>SUMIFS(Data!$I$2:$I$1813,Data!$B$2:$B$1813,C47,Data!$D$2:$D$1813,daily!E47,Data!$F$2:$F$1813,"Spend")</f>
        <v>6671</v>
      </c>
      <c r="H47" s="13">
        <f>SUMIFS(Data!$I$2:$I$1813,Data!$B$2:$B$1813,C47,Data!$D$2:$D$1813,daily!E47,Data!$F$2:$F$1813,"Reach")</f>
        <v>2250278</v>
      </c>
      <c r="I47" s="11">
        <f t="shared" si="2"/>
        <v>337</v>
      </c>
    </row>
    <row r="48" spans="1:9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3">
        <f>SUMIFS(Data!$I$2:$I$1813,Data!$B$2:$B$1813,C48,Data!$D$2:$D$1813,daily!E48,Data!$F$2:$F$1813,"Spend")</f>
        <v>6322</v>
      </c>
      <c r="H48" s="13">
        <f>SUMIFS(Data!$I$2:$I$1813,Data!$B$2:$B$1813,C48,Data!$D$2:$D$1813,daily!E48,Data!$F$2:$F$1813,"Reach")</f>
        <v>2136810</v>
      </c>
      <c r="I48" s="11">
        <f t="shared" si="2"/>
        <v>338</v>
      </c>
    </row>
    <row r="49" spans="1:9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3">
        <f>SUMIFS(Data!$I$2:$I$1813,Data!$B$2:$B$1813,C49,Data!$D$2:$D$1813,daily!E49,Data!$F$2:$F$1813,"Spend")</f>
        <v>6317</v>
      </c>
      <c r="H49" s="13">
        <f>SUMIFS(Data!$I$2:$I$1813,Data!$B$2:$B$1813,C49,Data!$D$2:$D$1813,daily!E49,Data!$F$2:$F$1813,"Reach")</f>
        <v>1963556</v>
      </c>
      <c r="I49" s="11">
        <f t="shared" si="2"/>
        <v>311</v>
      </c>
    </row>
    <row r="50" spans="1:9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3">
        <f>SUMIFS(Data!$I$2:$I$1813,Data!$B$2:$B$1813,C50,Data!$D$2:$D$1813,daily!E50,Data!$F$2:$F$1813,"Spend")</f>
        <v>6562</v>
      </c>
      <c r="H50" s="13">
        <f>SUMIFS(Data!$I$2:$I$1813,Data!$B$2:$B$1813,C50,Data!$D$2:$D$1813,daily!E50,Data!$F$2:$F$1813,"Reach")</f>
        <v>1995550</v>
      </c>
      <c r="I50" s="11">
        <f t="shared" si="2"/>
        <v>304</v>
      </c>
    </row>
    <row r="51" spans="1:9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3">
        <f>SUMIFS(Data!$I$2:$I$1813,Data!$B$2:$B$1813,C51,Data!$D$2:$D$1813,daily!E51,Data!$F$2:$F$1813,"Spend")</f>
        <v>6623</v>
      </c>
      <c r="H51" s="13">
        <f>SUMIFS(Data!$I$2:$I$1813,Data!$B$2:$B$1813,C51,Data!$D$2:$D$1813,daily!E51,Data!$F$2:$F$1813,"Reach")</f>
        <v>1911799</v>
      </c>
      <c r="I51" s="11">
        <f t="shared" si="2"/>
        <v>289</v>
      </c>
    </row>
    <row r="52" spans="1:9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3">
        <f>SUMIFS(Data!$I$2:$I$1813,Data!$B$2:$B$1813,C52,Data!$D$2:$D$1813,daily!E52,Data!$F$2:$F$1813,"Spend")</f>
        <v>7180</v>
      </c>
      <c r="H52" s="13">
        <f>SUMIFS(Data!$I$2:$I$1813,Data!$B$2:$B$1813,C52,Data!$D$2:$D$1813,daily!E52,Data!$F$2:$F$1813,"Reach")</f>
        <v>2069268</v>
      </c>
      <c r="I52" s="11">
        <f t="shared" si="2"/>
        <v>288</v>
      </c>
    </row>
    <row r="53" spans="1:9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3">
        <f>SUMIFS(Data!$I$2:$I$1813,Data!$B$2:$B$1813,C53,Data!$D$2:$D$1813,daily!E53,Data!$F$2:$F$1813,"Spend")</f>
        <v>6999</v>
      </c>
      <c r="H53" s="13">
        <f>SUMIFS(Data!$I$2:$I$1813,Data!$B$2:$B$1813,C53,Data!$D$2:$D$1813,daily!E53,Data!$F$2:$F$1813,"Reach")</f>
        <v>2036648</v>
      </c>
      <c r="I53" s="11">
        <f t="shared" si="2"/>
        <v>291</v>
      </c>
    </row>
    <row r="54" spans="1:9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3">
        <f>SUMIFS(Data!$I$2:$I$1813,Data!$B$2:$B$1813,C54,Data!$D$2:$D$1813,daily!E54,Data!$F$2:$F$1813,"Spend")</f>
        <v>7281</v>
      </c>
      <c r="H54" s="13">
        <f>SUMIFS(Data!$I$2:$I$1813,Data!$B$2:$B$1813,C54,Data!$D$2:$D$1813,daily!E54,Data!$F$2:$F$1813,"Reach")</f>
        <v>2328358</v>
      </c>
      <c r="I54" s="11">
        <f t="shared" si="2"/>
        <v>320</v>
      </c>
    </row>
    <row r="55" spans="1:9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3">
        <f>SUMIFS(Data!$I$2:$I$1813,Data!$B$2:$B$1813,C55,Data!$D$2:$D$1813,daily!E55,Data!$F$2:$F$1813,"Spend")</f>
        <v>6910</v>
      </c>
      <c r="H55" s="13">
        <f>SUMIFS(Data!$I$2:$I$1813,Data!$B$2:$B$1813,C55,Data!$D$2:$D$1813,daily!E55,Data!$F$2:$F$1813,"Reach")</f>
        <v>2272199</v>
      </c>
      <c r="I55" s="11">
        <f t="shared" si="2"/>
        <v>329</v>
      </c>
    </row>
    <row r="56" spans="1:9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3">
        <f>SUMIFS(Data!$I$2:$I$1813,Data!$B$2:$B$1813,C56,Data!$D$2:$D$1813,daily!E56,Data!$F$2:$F$1813,"Spend")</f>
        <v>6421</v>
      </c>
      <c r="H56" s="13">
        <f>SUMIFS(Data!$I$2:$I$1813,Data!$B$2:$B$1813,C56,Data!$D$2:$D$1813,daily!E56,Data!$F$2:$F$1813,"Reach")</f>
        <v>1832714</v>
      </c>
      <c r="I56" s="11">
        <f t="shared" si="2"/>
        <v>285</v>
      </c>
    </row>
    <row r="57" spans="1:9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3">
        <f>SUMIFS(Data!$I$2:$I$1813,Data!$B$2:$B$1813,C57,Data!$D$2:$D$1813,daily!E57,Data!$F$2:$F$1813,"Spend")</f>
        <v>6031</v>
      </c>
      <c r="H57" s="13">
        <f>SUMIFS(Data!$I$2:$I$1813,Data!$B$2:$B$1813,C57,Data!$D$2:$D$1813,daily!E57,Data!$F$2:$F$1813,"Reach")</f>
        <v>1719454</v>
      </c>
      <c r="I57" s="11">
        <f t="shared" si="2"/>
        <v>285</v>
      </c>
    </row>
    <row r="58" spans="1:9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3">
        <f>SUMIFS(Data!$I$2:$I$1813,Data!$B$2:$B$1813,C58,Data!$D$2:$D$1813,daily!E58,Data!$F$2:$F$1813,"Spend")</f>
        <v>4725</v>
      </c>
      <c r="H58" s="13">
        <f>SUMIFS(Data!$I$2:$I$1813,Data!$B$2:$B$1813,C58,Data!$D$2:$D$1813,daily!E58,Data!$F$2:$F$1813,"Reach")</f>
        <v>1279585</v>
      </c>
      <c r="I58" s="11">
        <f t="shared" si="2"/>
        <v>271</v>
      </c>
    </row>
    <row r="59" spans="1:9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3">
        <f>SUMIFS(Data!$I$2:$I$1813,Data!$B$2:$B$1813,C59,Data!$D$2:$D$1813,daily!E59,Data!$F$2:$F$1813,"Spend")</f>
        <v>4746</v>
      </c>
      <c r="H59" s="13">
        <f>SUMIFS(Data!$I$2:$I$1813,Data!$B$2:$B$1813,C59,Data!$D$2:$D$1813,daily!E59,Data!$F$2:$F$1813,"Reach")</f>
        <v>1283157</v>
      </c>
      <c r="I59" s="11">
        <f t="shared" si="2"/>
        <v>270</v>
      </c>
    </row>
    <row r="60" spans="1:9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3">
        <f>SUMIFS(Data!$I$2:$I$1813,Data!$B$2:$B$1813,C60,Data!$D$2:$D$1813,daily!E60,Data!$F$2:$F$1813,"Spend")</f>
        <v>4613</v>
      </c>
      <c r="H60" s="13">
        <f>SUMIFS(Data!$I$2:$I$1813,Data!$B$2:$B$1813,C60,Data!$D$2:$D$1813,daily!E60,Data!$F$2:$F$1813,"Reach")</f>
        <v>1329514</v>
      </c>
      <c r="I60" s="11">
        <f t="shared" si="2"/>
        <v>288</v>
      </c>
    </row>
    <row r="61" spans="1:9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3">
        <f>SUMIFS(Data!$I$2:$I$1813,Data!$B$2:$B$1813,C61,Data!$D$2:$D$1813,daily!E61,Data!$F$2:$F$1813,"Spend")</f>
        <v>4566</v>
      </c>
      <c r="H61" s="13">
        <f>SUMIFS(Data!$I$2:$I$1813,Data!$B$2:$B$1813,C61,Data!$D$2:$D$1813,daily!E61,Data!$F$2:$F$1813,"Reach")</f>
        <v>1380331</v>
      </c>
      <c r="I61" s="11">
        <f t="shared" si="2"/>
        <v>302</v>
      </c>
    </row>
    <row r="62" spans="1:9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3">
        <f>SUMIFS(Data!$I$2:$I$1813,Data!$B$2:$B$1813,C62,Data!$D$2:$D$1813,daily!E62,Data!$F$2:$F$1813,"Spend")</f>
        <v>4192</v>
      </c>
      <c r="H62" s="13">
        <f>SUMIFS(Data!$I$2:$I$1813,Data!$B$2:$B$1813,C62,Data!$D$2:$D$1813,daily!E62,Data!$F$2:$F$1813,"Reach")</f>
        <v>0</v>
      </c>
      <c r="I62" s="11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C33-89E7-49FE-9C05-D0961AF2E8AD}">
  <dimension ref="A1:H68"/>
  <sheetViews>
    <sheetView workbookViewId="0">
      <selection activeCell="E6" sqref="E6"/>
    </sheetView>
  </sheetViews>
  <sheetFormatPr defaultRowHeight="14.5" x14ac:dyDescent="0.35"/>
  <cols>
    <col min="1" max="1" width="12.36328125" bestFit="1" customWidth="1"/>
    <col min="2" max="2" width="26" bestFit="1" customWidth="1"/>
    <col min="3" max="3" width="25.6328125" bestFit="1" customWidth="1"/>
    <col min="4" max="4" width="30.7265625" bestFit="1" customWidth="1"/>
    <col min="5" max="5" width="29.54296875" bestFit="1" customWidth="1"/>
    <col min="6" max="6" width="30.90625" bestFit="1" customWidth="1"/>
    <col min="7" max="7" width="30.54296875" bestFit="1" customWidth="1"/>
    <col min="8" max="9" width="10.7265625" bestFit="1" customWidth="1"/>
  </cols>
  <sheetData>
    <row r="1" spans="1:8" x14ac:dyDescent="0.35">
      <c r="A1" s="4" t="s">
        <v>1</v>
      </c>
      <c r="B1" t="s">
        <v>5</v>
      </c>
    </row>
    <row r="3" spans="1:8" x14ac:dyDescent="0.35">
      <c r="A3" s="4" t="s">
        <v>31</v>
      </c>
      <c r="B3" s="4" t="s">
        <v>32</v>
      </c>
    </row>
    <row r="4" spans="1:8" x14ac:dyDescent="0.35">
      <c r="A4" s="4" t="s">
        <v>29</v>
      </c>
      <c r="B4" t="s">
        <v>7</v>
      </c>
      <c r="C4" t="s">
        <v>15</v>
      </c>
      <c r="D4" t="s">
        <v>18</v>
      </c>
      <c r="E4" t="s">
        <v>20</v>
      </c>
      <c r="F4" t="s">
        <v>25</v>
      </c>
      <c r="G4" t="s">
        <v>28</v>
      </c>
      <c r="H4" t="s">
        <v>30</v>
      </c>
    </row>
    <row r="5" spans="1:8" x14ac:dyDescent="0.35">
      <c r="A5" s="5" t="s">
        <v>44</v>
      </c>
      <c r="B5" s="6"/>
      <c r="C5" s="6"/>
      <c r="D5" s="6"/>
      <c r="E5" s="6"/>
      <c r="F5" s="6"/>
      <c r="G5" s="6"/>
      <c r="H5" s="6"/>
    </row>
    <row r="6" spans="1:8" x14ac:dyDescent="0.35">
      <c r="A6" s="10" t="s">
        <v>45</v>
      </c>
      <c r="B6" s="6"/>
      <c r="C6" s="6">
        <v>591751</v>
      </c>
      <c r="D6" s="6"/>
      <c r="E6" s="6"/>
      <c r="F6" s="6">
        <v>224928</v>
      </c>
      <c r="G6" s="6">
        <v>86767</v>
      </c>
      <c r="H6" s="6">
        <v>903446</v>
      </c>
    </row>
    <row r="7" spans="1:8" x14ac:dyDescent="0.35">
      <c r="A7" s="10" t="s">
        <v>46</v>
      </c>
      <c r="B7" s="6"/>
      <c r="C7" s="6">
        <v>748587</v>
      </c>
      <c r="D7" s="6">
        <v>196636</v>
      </c>
      <c r="E7" s="6"/>
      <c r="F7" s="6">
        <v>1054492</v>
      </c>
      <c r="G7" s="6">
        <v>449817</v>
      </c>
      <c r="H7" s="6">
        <v>2449532</v>
      </c>
    </row>
    <row r="8" spans="1:8" x14ac:dyDescent="0.35">
      <c r="A8" s="10" t="s">
        <v>47</v>
      </c>
      <c r="B8" s="6"/>
      <c r="C8" s="6">
        <v>733830</v>
      </c>
      <c r="D8" s="6">
        <v>326912</v>
      </c>
      <c r="E8" s="6"/>
      <c r="F8" s="6">
        <v>1961160</v>
      </c>
      <c r="G8" s="6">
        <v>488844</v>
      </c>
      <c r="H8" s="6">
        <v>3510746</v>
      </c>
    </row>
    <row r="9" spans="1:8" x14ac:dyDescent="0.35">
      <c r="A9" s="10" t="s">
        <v>48</v>
      </c>
      <c r="B9" s="6"/>
      <c r="C9" s="6">
        <v>808238</v>
      </c>
      <c r="D9" s="6">
        <v>410585</v>
      </c>
      <c r="E9" s="6"/>
      <c r="F9" s="6">
        <v>1813298</v>
      </c>
      <c r="G9" s="6">
        <v>545692</v>
      </c>
      <c r="H9" s="6">
        <v>3577813</v>
      </c>
    </row>
    <row r="10" spans="1:8" x14ac:dyDescent="0.35">
      <c r="A10" s="10" t="s">
        <v>49</v>
      </c>
      <c r="B10" s="6"/>
      <c r="C10" s="6">
        <v>760649</v>
      </c>
      <c r="D10" s="6">
        <v>669121</v>
      </c>
      <c r="E10" s="6"/>
      <c r="F10" s="6">
        <v>1663860</v>
      </c>
      <c r="G10" s="6">
        <v>553636</v>
      </c>
      <c r="H10" s="6">
        <v>3647266</v>
      </c>
    </row>
    <row r="11" spans="1:8" x14ac:dyDescent="0.35">
      <c r="A11" s="10" t="s">
        <v>50</v>
      </c>
      <c r="B11" s="6"/>
      <c r="C11" s="6">
        <v>700260</v>
      </c>
      <c r="D11" s="6">
        <v>1106297</v>
      </c>
      <c r="E11" s="6"/>
      <c r="F11" s="6">
        <v>1756871</v>
      </c>
      <c r="G11" s="6">
        <v>508975</v>
      </c>
      <c r="H11" s="6">
        <v>4072403</v>
      </c>
    </row>
    <row r="12" spans="1:8" x14ac:dyDescent="0.35">
      <c r="A12" s="10" t="s">
        <v>51</v>
      </c>
      <c r="B12" s="6"/>
      <c r="C12" s="6">
        <v>648944</v>
      </c>
      <c r="D12" s="6">
        <v>1070550</v>
      </c>
      <c r="E12" s="6"/>
      <c r="F12" s="6">
        <v>1674460</v>
      </c>
      <c r="G12" s="6">
        <v>430261</v>
      </c>
      <c r="H12" s="6">
        <v>3824215</v>
      </c>
    </row>
    <row r="13" spans="1:8" x14ac:dyDescent="0.35">
      <c r="A13" s="10" t="s">
        <v>52</v>
      </c>
      <c r="B13" s="6"/>
      <c r="C13" s="6">
        <v>665206</v>
      </c>
      <c r="D13" s="6">
        <v>1059719</v>
      </c>
      <c r="E13" s="6"/>
      <c r="F13" s="6">
        <v>1563508</v>
      </c>
      <c r="G13" s="6">
        <v>451340</v>
      </c>
      <c r="H13" s="6">
        <v>3739773</v>
      </c>
    </row>
    <row r="14" spans="1:8" x14ac:dyDescent="0.35">
      <c r="A14" s="10" t="s">
        <v>53</v>
      </c>
      <c r="B14" s="6"/>
      <c r="C14" s="6">
        <v>623870</v>
      </c>
      <c r="D14" s="6">
        <v>1093699</v>
      </c>
      <c r="E14" s="6"/>
      <c r="F14" s="6">
        <v>1669915</v>
      </c>
      <c r="G14" s="6">
        <v>479821</v>
      </c>
      <c r="H14" s="6">
        <v>3867305</v>
      </c>
    </row>
    <row r="15" spans="1:8" x14ac:dyDescent="0.35">
      <c r="A15" s="10" t="s">
        <v>54</v>
      </c>
      <c r="B15" s="6"/>
      <c r="C15" s="6">
        <v>659509</v>
      </c>
      <c r="D15" s="6">
        <v>1170784</v>
      </c>
      <c r="E15" s="6"/>
      <c r="F15" s="6">
        <v>1853956</v>
      </c>
      <c r="G15" s="6">
        <v>506182</v>
      </c>
      <c r="H15" s="6">
        <v>4190431</v>
      </c>
    </row>
    <row r="16" spans="1:8" x14ac:dyDescent="0.35">
      <c r="A16" s="10" t="s">
        <v>55</v>
      </c>
      <c r="B16" s="6"/>
      <c r="C16" s="6">
        <v>666361</v>
      </c>
      <c r="D16" s="6">
        <v>1238874</v>
      </c>
      <c r="E16" s="6"/>
      <c r="F16" s="6">
        <v>1821257</v>
      </c>
      <c r="G16" s="6">
        <v>544634</v>
      </c>
      <c r="H16" s="6">
        <v>4271126</v>
      </c>
    </row>
    <row r="17" spans="1:8" x14ac:dyDescent="0.35">
      <c r="A17" s="10" t="s">
        <v>56</v>
      </c>
      <c r="B17" s="6"/>
      <c r="C17" s="6">
        <v>752435</v>
      </c>
      <c r="D17" s="6">
        <v>1157180</v>
      </c>
      <c r="E17" s="6"/>
      <c r="F17" s="6">
        <v>1672939</v>
      </c>
      <c r="G17" s="6">
        <v>528077</v>
      </c>
      <c r="H17" s="6">
        <v>4110631</v>
      </c>
    </row>
    <row r="18" spans="1:8" x14ac:dyDescent="0.35">
      <c r="A18" s="10" t="s">
        <v>57</v>
      </c>
      <c r="B18" s="6"/>
      <c r="C18" s="6">
        <v>766822</v>
      </c>
      <c r="D18" s="6">
        <v>1130258</v>
      </c>
      <c r="E18" s="6"/>
      <c r="F18" s="6">
        <v>1632978</v>
      </c>
      <c r="G18" s="6">
        <v>509656</v>
      </c>
      <c r="H18" s="6">
        <v>4039714</v>
      </c>
    </row>
    <row r="19" spans="1:8" x14ac:dyDescent="0.35">
      <c r="A19" s="10" t="s">
        <v>58</v>
      </c>
      <c r="B19" s="6"/>
      <c r="C19" s="6">
        <v>678008</v>
      </c>
      <c r="D19" s="6">
        <v>1023715</v>
      </c>
      <c r="E19" s="6"/>
      <c r="F19" s="6">
        <v>1637592</v>
      </c>
      <c r="G19" s="6">
        <v>441477</v>
      </c>
      <c r="H19" s="6">
        <v>3780792</v>
      </c>
    </row>
    <row r="20" spans="1:8" x14ac:dyDescent="0.35">
      <c r="A20" s="10" t="s">
        <v>59</v>
      </c>
      <c r="B20" s="6"/>
      <c r="C20" s="6">
        <v>700124</v>
      </c>
      <c r="D20" s="6">
        <v>1043270</v>
      </c>
      <c r="E20" s="6"/>
      <c r="F20" s="6">
        <v>1678676</v>
      </c>
      <c r="G20" s="6">
        <v>469507</v>
      </c>
      <c r="H20" s="6">
        <v>3891577</v>
      </c>
    </row>
    <row r="21" spans="1:8" x14ac:dyDescent="0.35">
      <c r="A21" s="10" t="s">
        <v>60</v>
      </c>
      <c r="B21" s="6"/>
      <c r="C21" s="6">
        <v>679298</v>
      </c>
      <c r="D21" s="6">
        <v>1092543</v>
      </c>
      <c r="E21" s="6"/>
      <c r="F21" s="6">
        <v>1523548</v>
      </c>
      <c r="G21" s="6">
        <v>481487</v>
      </c>
      <c r="H21" s="6">
        <v>3776876</v>
      </c>
    </row>
    <row r="22" spans="1:8" x14ac:dyDescent="0.35">
      <c r="A22" s="10" t="s">
        <v>61</v>
      </c>
      <c r="B22" s="6"/>
      <c r="C22" s="6">
        <v>734130</v>
      </c>
      <c r="D22" s="6">
        <v>1195643</v>
      </c>
      <c r="E22" s="6"/>
      <c r="F22" s="6">
        <v>1738265</v>
      </c>
      <c r="G22" s="6">
        <v>525099</v>
      </c>
      <c r="H22" s="6">
        <v>4193137</v>
      </c>
    </row>
    <row r="23" spans="1:8" x14ac:dyDescent="0.35">
      <c r="A23" s="10" t="s">
        <v>62</v>
      </c>
      <c r="B23" s="6"/>
      <c r="C23" s="6">
        <v>814594</v>
      </c>
      <c r="D23" s="6">
        <v>1326312</v>
      </c>
      <c r="E23" s="6"/>
      <c r="F23" s="6">
        <v>1882182</v>
      </c>
      <c r="G23" s="6">
        <v>613400</v>
      </c>
      <c r="H23" s="6">
        <v>4636488</v>
      </c>
    </row>
    <row r="24" spans="1:8" x14ac:dyDescent="0.35">
      <c r="A24" s="10" t="s">
        <v>63</v>
      </c>
      <c r="B24" s="6"/>
      <c r="C24" s="6">
        <v>552538</v>
      </c>
      <c r="D24" s="6">
        <v>954119</v>
      </c>
      <c r="E24" s="6"/>
      <c r="F24" s="6">
        <v>1324616</v>
      </c>
      <c r="G24" s="6">
        <v>432183</v>
      </c>
      <c r="H24" s="6">
        <v>3263456</v>
      </c>
    </row>
    <row r="25" spans="1:8" x14ac:dyDescent="0.35">
      <c r="A25" s="10" t="s">
        <v>64</v>
      </c>
      <c r="B25" s="6"/>
      <c r="C25" s="6">
        <v>690920</v>
      </c>
      <c r="D25" s="6">
        <v>1186814</v>
      </c>
      <c r="E25" s="6"/>
      <c r="F25" s="6">
        <v>1560002</v>
      </c>
      <c r="G25" s="6">
        <v>558387</v>
      </c>
      <c r="H25" s="6">
        <v>3996123</v>
      </c>
    </row>
    <row r="26" spans="1:8" x14ac:dyDescent="0.35">
      <c r="A26" s="10" t="s">
        <v>65</v>
      </c>
      <c r="B26" s="6"/>
      <c r="C26" s="6">
        <v>672134</v>
      </c>
      <c r="D26" s="6">
        <v>1086610</v>
      </c>
      <c r="E26" s="6"/>
      <c r="F26" s="6">
        <v>1561691</v>
      </c>
      <c r="G26" s="6">
        <v>486193</v>
      </c>
      <c r="H26" s="6">
        <v>3806628</v>
      </c>
    </row>
    <row r="27" spans="1:8" x14ac:dyDescent="0.35">
      <c r="A27" s="10" t="s">
        <v>66</v>
      </c>
      <c r="B27" s="6"/>
      <c r="C27" s="6">
        <v>604878</v>
      </c>
      <c r="D27" s="6">
        <v>944230</v>
      </c>
      <c r="E27" s="6"/>
      <c r="F27" s="6">
        <v>1448430</v>
      </c>
      <c r="G27" s="6">
        <v>420261</v>
      </c>
      <c r="H27" s="6">
        <v>3417799</v>
      </c>
    </row>
    <row r="28" spans="1:8" x14ac:dyDescent="0.35">
      <c r="A28" s="10" t="s">
        <v>67</v>
      </c>
      <c r="B28" s="6"/>
      <c r="C28" s="6">
        <v>608319</v>
      </c>
      <c r="D28" s="6">
        <v>823132</v>
      </c>
      <c r="E28" s="6"/>
      <c r="F28" s="6">
        <v>992490</v>
      </c>
      <c r="G28" s="6">
        <v>328989</v>
      </c>
      <c r="H28" s="6">
        <v>2752930</v>
      </c>
    </row>
    <row r="29" spans="1:8" x14ac:dyDescent="0.35">
      <c r="A29" s="10" t="s">
        <v>68</v>
      </c>
      <c r="B29" s="6"/>
      <c r="C29" s="6">
        <v>681687</v>
      </c>
      <c r="D29" s="6">
        <v>1106353</v>
      </c>
      <c r="E29" s="6"/>
      <c r="F29" s="6">
        <v>1400829</v>
      </c>
      <c r="G29" s="6">
        <v>467466</v>
      </c>
      <c r="H29" s="6">
        <v>3656335</v>
      </c>
    </row>
    <row r="30" spans="1:8" x14ac:dyDescent="0.35">
      <c r="A30" s="10" t="s">
        <v>69</v>
      </c>
      <c r="B30" s="6"/>
      <c r="C30" s="6">
        <v>688484</v>
      </c>
      <c r="D30" s="6">
        <v>1095547</v>
      </c>
      <c r="E30" s="6"/>
      <c r="F30" s="6">
        <v>1419909</v>
      </c>
      <c r="G30" s="6">
        <v>517910</v>
      </c>
      <c r="H30" s="6">
        <v>3721850</v>
      </c>
    </row>
    <row r="31" spans="1:8" x14ac:dyDescent="0.35">
      <c r="A31" s="10" t="s">
        <v>70</v>
      </c>
      <c r="B31" s="6"/>
      <c r="C31" s="6">
        <v>626023</v>
      </c>
      <c r="D31" s="6">
        <v>995428</v>
      </c>
      <c r="E31" s="6"/>
      <c r="F31" s="6">
        <v>1121565</v>
      </c>
      <c r="G31" s="6">
        <v>438145</v>
      </c>
      <c r="H31" s="6">
        <v>3181161</v>
      </c>
    </row>
    <row r="32" spans="1:8" x14ac:dyDescent="0.35">
      <c r="A32" s="10" t="s">
        <v>71</v>
      </c>
      <c r="B32" s="6"/>
      <c r="C32" s="6">
        <v>603156</v>
      </c>
      <c r="D32" s="6">
        <v>1004952</v>
      </c>
      <c r="E32" s="6"/>
      <c r="F32" s="6">
        <v>1188954</v>
      </c>
      <c r="G32" s="6">
        <v>448134</v>
      </c>
      <c r="H32" s="6">
        <v>3245196</v>
      </c>
    </row>
    <row r="33" spans="1:8" x14ac:dyDescent="0.35">
      <c r="A33" s="10" t="s">
        <v>72</v>
      </c>
      <c r="B33" s="6"/>
      <c r="C33" s="6">
        <v>568983</v>
      </c>
      <c r="D33" s="6">
        <v>920340</v>
      </c>
      <c r="E33" s="6"/>
      <c r="F33" s="6">
        <v>1057067</v>
      </c>
      <c r="G33" s="6">
        <v>414548</v>
      </c>
      <c r="H33" s="6">
        <v>2960938</v>
      </c>
    </row>
    <row r="34" spans="1:8" x14ac:dyDescent="0.35">
      <c r="A34" s="10" t="s">
        <v>73</v>
      </c>
      <c r="B34" s="6"/>
      <c r="C34" s="6">
        <v>551995</v>
      </c>
      <c r="D34" s="6">
        <v>943396</v>
      </c>
      <c r="E34" s="6"/>
      <c r="F34" s="6">
        <v>1020551</v>
      </c>
      <c r="G34" s="6">
        <v>381010</v>
      </c>
      <c r="H34" s="6">
        <v>2896952</v>
      </c>
    </row>
    <row r="35" spans="1:8" x14ac:dyDescent="0.35">
      <c r="A35" s="10" t="s">
        <v>74</v>
      </c>
      <c r="B35" s="6"/>
      <c r="C35" s="6">
        <v>629290</v>
      </c>
      <c r="D35" s="6">
        <v>995418</v>
      </c>
      <c r="E35" s="6"/>
      <c r="F35" s="6">
        <v>1163760</v>
      </c>
      <c r="G35" s="6">
        <v>410023</v>
      </c>
      <c r="H35" s="6">
        <v>3198491</v>
      </c>
    </row>
    <row r="36" spans="1:8" x14ac:dyDescent="0.35">
      <c r="A36" s="10" t="s">
        <v>75</v>
      </c>
      <c r="B36" s="6"/>
      <c r="C36" s="6">
        <v>651487</v>
      </c>
      <c r="D36" s="6">
        <v>992255</v>
      </c>
      <c r="E36" s="6"/>
      <c r="F36" s="6">
        <v>1250183</v>
      </c>
      <c r="G36" s="6">
        <v>108679</v>
      </c>
      <c r="H36" s="6">
        <v>3002604</v>
      </c>
    </row>
    <row r="37" spans="1:8" x14ac:dyDescent="0.35">
      <c r="A37" s="5" t="s">
        <v>76</v>
      </c>
      <c r="B37" s="6"/>
      <c r="C37" s="6"/>
      <c r="D37" s="6"/>
      <c r="E37" s="6"/>
      <c r="F37" s="6"/>
      <c r="G37" s="6"/>
      <c r="H37" s="6"/>
    </row>
    <row r="38" spans="1:8" x14ac:dyDescent="0.35">
      <c r="A38" s="10" t="s">
        <v>77</v>
      </c>
      <c r="B38" s="6">
        <v>471857</v>
      </c>
      <c r="C38" s="6">
        <v>0</v>
      </c>
      <c r="D38" s="6">
        <v>0</v>
      </c>
      <c r="E38" s="6">
        <v>659899</v>
      </c>
      <c r="F38" s="6">
        <v>0</v>
      </c>
      <c r="G38" s="6">
        <v>0</v>
      </c>
      <c r="H38" s="6">
        <v>1131756</v>
      </c>
    </row>
    <row r="39" spans="1:8" x14ac:dyDescent="0.35">
      <c r="A39" s="10" t="s">
        <v>78</v>
      </c>
      <c r="B39" s="6">
        <v>593665</v>
      </c>
      <c r="C39" s="6">
        <v>0</v>
      </c>
      <c r="D39" s="6">
        <v>0</v>
      </c>
      <c r="E39" s="6">
        <v>1008673</v>
      </c>
      <c r="F39" s="6">
        <v>0</v>
      </c>
      <c r="G39" s="6">
        <v>0</v>
      </c>
      <c r="H39" s="6">
        <v>1602338</v>
      </c>
    </row>
    <row r="40" spans="1:8" x14ac:dyDescent="0.35">
      <c r="A40" s="10" t="s">
        <v>79</v>
      </c>
      <c r="B40" s="6">
        <v>530556</v>
      </c>
      <c r="C40" s="6">
        <v>0</v>
      </c>
      <c r="D40" s="6">
        <v>0</v>
      </c>
      <c r="E40" s="6">
        <v>934597</v>
      </c>
      <c r="F40" s="6">
        <v>0</v>
      </c>
      <c r="G40" s="6">
        <v>0</v>
      </c>
      <c r="H40" s="6">
        <v>1465153</v>
      </c>
    </row>
    <row r="41" spans="1:8" x14ac:dyDescent="0.35">
      <c r="A41" s="10" t="s">
        <v>80</v>
      </c>
      <c r="B41" s="6">
        <v>486210</v>
      </c>
      <c r="C41" s="6">
        <v>0</v>
      </c>
      <c r="D41" s="6">
        <v>0</v>
      </c>
      <c r="E41" s="6">
        <v>843196</v>
      </c>
      <c r="F41" s="6">
        <v>0</v>
      </c>
      <c r="G41" s="6">
        <v>0</v>
      </c>
      <c r="H41" s="6">
        <v>1329406</v>
      </c>
    </row>
    <row r="42" spans="1:8" x14ac:dyDescent="0.35">
      <c r="A42" s="10" t="s">
        <v>81</v>
      </c>
      <c r="B42" s="6">
        <v>633546</v>
      </c>
      <c r="C42" s="6">
        <v>0</v>
      </c>
      <c r="D42" s="6">
        <v>0</v>
      </c>
      <c r="E42" s="6">
        <v>826298</v>
      </c>
      <c r="F42" s="6">
        <v>0</v>
      </c>
      <c r="G42" s="6">
        <v>0</v>
      </c>
      <c r="H42" s="6">
        <v>1459844</v>
      </c>
    </row>
    <row r="43" spans="1:8" x14ac:dyDescent="0.35">
      <c r="A43" s="10" t="s">
        <v>82</v>
      </c>
      <c r="B43" s="6">
        <v>1068129</v>
      </c>
      <c r="C43" s="6"/>
      <c r="D43" s="6"/>
      <c r="E43" s="6">
        <v>881624</v>
      </c>
      <c r="F43" s="6">
        <v>0</v>
      </c>
      <c r="G43" s="6"/>
      <c r="H43" s="6">
        <v>1949753</v>
      </c>
    </row>
    <row r="44" spans="1:8" x14ac:dyDescent="0.35">
      <c r="A44" s="10" t="s">
        <v>83</v>
      </c>
      <c r="B44" s="6">
        <v>1037882</v>
      </c>
      <c r="C44" s="6"/>
      <c r="D44" s="6"/>
      <c r="E44" s="6">
        <v>874398</v>
      </c>
      <c r="F44" s="6">
        <v>0</v>
      </c>
      <c r="G44" s="6"/>
      <c r="H44" s="6">
        <v>1912280</v>
      </c>
    </row>
    <row r="45" spans="1:8" x14ac:dyDescent="0.35">
      <c r="A45" s="10" t="s">
        <v>84</v>
      </c>
      <c r="B45" s="6">
        <v>1265578</v>
      </c>
      <c r="C45" s="6"/>
      <c r="D45" s="6"/>
      <c r="E45" s="6">
        <v>1032826</v>
      </c>
      <c r="F45" s="6"/>
      <c r="G45" s="6"/>
      <c r="H45" s="6">
        <v>2298404</v>
      </c>
    </row>
    <row r="46" spans="1:8" x14ac:dyDescent="0.35">
      <c r="A46" s="10" t="s">
        <v>85</v>
      </c>
      <c r="B46" s="6">
        <v>1109305</v>
      </c>
      <c r="C46" s="6"/>
      <c r="D46" s="6"/>
      <c r="E46" s="6">
        <v>1018778</v>
      </c>
      <c r="F46" s="6"/>
      <c r="G46" s="6"/>
      <c r="H46" s="6">
        <v>2128083</v>
      </c>
    </row>
    <row r="47" spans="1:8" x14ac:dyDescent="0.35">
      <c r="A47" s="10" t="s">
        <v>86</v>
      </c>
      <c r="B47" s="6">
        <v>1022381</v>
      </c>
      <c r="C47" s="6"/>
      <c r="D47" s="6"/>
      <c r="E47" s="6">
        <v>902525</v>
      </c>
      <c r="F47" s="6"/>
      <c r="G47" s="6"/>
      <c r="H47" s="6">
        <v>1924906</v>
      </c>
    </row>
    <row r="48" spans="1:8" x14ac:dyDescent="0.35">
      <c r="A48" s="10" t="s">
        <v>87</v>
      </c>
      <c r="B48" s="6">
        <v>1024486</v>
      </c>
      <c r="C48" s="6"/>
      <c r="D48" s="6"/>
      <c r="E48" s="6">
        <v>858022</v>
      </c>
      <c r="F48" s="6"/>
      <c r="G48" s="6"/>
      <c r="H48" s="6">
        <v>1882508</v>
      </c>
    </row>
    <row r="49" spans="1:8" x14ac:dyDescent="0.35">
      <c r="A49" s="10" t="s">
        <v>88</v>
      </c>
      <c r="B49" s="6">
        <v>1046382</v>
      </c>
      <c r="C49" s="6"/>
      <c r="D49" s="6"/>
      <c r="E49" s="6">
        <v>822442</v>
      </c>
      <c r="F49" s="6"/>
      <c r="G49" s="6"/>
      <c r="H49" s="6">
        <v>1868824</v>
      </c>
    </row>
    <row r="50" spans="1:8" x14ac:dyDescent="0.35">
      <c r="A50" s="10" t="s">
        <v>89</v>
      </c>
      <c r="B50" s="6">
        <v>1111334</v>
      </c>
      <c r="C50" s="6"/>
      <c r="D50" s="6"/>
      <c r="E50" s="6">
        <v>781287</v>
      </c>
      <c r="F50" s="6"/>
      <c r="G50" s="6"/>
      <c r="H50" s="6">
        <v>1892621</v>
      </c>
    </row>
    <row r="51" spans="1:8" x14ac:dyDescent="0.35">
      <c r="A51" s="10" t="s">
        <v>90</v>
      </c>
      <c r="B51" s="6">
        <v>1265402</v>
      </c>
      <c r="C51" s="6"/>
      <c r="D51" s="6"/>
      <c r="E51" s="6">
        <v>923729</v>
      </c>
      <c r="F51" s="6"/>
      <c r="G51" s="6"/>
      <c r="H51" s="6">
        <v>2189131</v>
      </c>
    </row>
    <row r="52" spans="1:8" x14ac:dyDescent="0.35">
      <c r="A52" s="10" t="s">
        <v>91</v>
      </c>
      <c r="B52" s="6">
        <v>1321183</v>
      </c>
      <c r="C52" s="6"/>
      <c r="D52" s="6"/>
      <c r="E52" s="6">
        <v>982411</v>
      </c>
      <c r="F52" s="6"/>
      <c r="G52" s="6"/>
      <c r="H52" s="6">
        <v>2303594</v>
      </c>
    </row>
    <row r="53" spans="1:8" x14ac:dyDescent="0.35">
      <c r="A53" s="10" t="s">
        <v>92</v>
      </c>
      <c r="B53" s="6">
        <v>1212612</v>
      </c>
      <c r="C53" s="6"/>
      <c r="D53" s="6"/>
      <c r="E53" s="6">
        <v>973251</v>
      </c>
      <c r="F53" s="6"/>
      <c r="G53" s="6"/>
      <c r="H53" s="6">
        <v>2185863</v>
      </c>
    </row>
    <row r="54" spans="1:8" x14ac:dyDescent="0.35">
      <c r="A54" s="10" t="s">
        <v>93</v>
      </c>
      <c r="B54" s="6">
        <v>1137029</v>
      </c>
      <c r="C54" s="6"/>
      <c r="D54" s="6"/>
      <c r="E54" s="6">
        <v>871333</v>
      </c>
      <c r="F54" s="6"/>
      <c r="G54" s="6"/>
      <c r="H54" s="6">
        <v>2008362</v>
      </c>
    </row>
    <row r="55" spans="1:8" x14ac:dyDescent="0.35">
      <c r="A55" s="10" t="s">
        <v>94</v>
      </c>
      <c r="B55" s="6">
        <v>1127872</v>
      </c>
      <c r="C55" s="6"/>
      <c r="D55" s="6"/>
      <c r="E55" s="6">
        <v>889242</v>
      </c>
      <c r="F55" s="6"/>
      <c r="G55" s="6"/>
      <c r="H55" s="6">
        <v>2017114</v>
      </c>
    </row>
    <row r="56" spans="1:8" x14ac:dyDescent="0.35">
      <c r="A56" s="10" t="s">
        <v>95</v>
      </c>
      <c r="B56" s="6">
        <v>1091819</v>
      </c>
      <c r="C56" s="6"/>
      <c r="D56" s="6"/>
      <c r="E56" s="6">
        <v>842829</v>
      </c>
      <c r="F56" s="6"/>
      <c r="G56" s="6"/>
      <c r="H56" s="6">
        <v>1934648</v>
      </c>
    </row>
    <row r="57" spans="1:8" x14ac:dyDescent="0.35">
      <c r="A57" s="10" t="s">
        <v>96</v>
      </c>
      <c r="B57" s="6">
        <v>1161729</v>
      </c>
      <c r="C57" s="6"/>
      <c r="D57" s="6"/>
      <c r="E57" s="6">
        <v>935142</v>
      </c>
      <c r="F57" s="6"/>
      <c r="G57" s="6"/>
      <c r="H57" s="6">
        <v>2096871</v>
      </c>
    </row>
    <row r="58" spans="1:8" x14ac:dyDescent="0.35">
      <c r="A58" s="10" t="s">
        <v>97</v>
      </c>
      <c r="B58" s="6">
        <v>1135433</v>
      </c>
      <c r="C58" s="6"/>
      <c r="D58" s="6"/>
      <c r="E58" s="6">
        <v>950931</v>
      </c>
      <c r="F58" s="6"/>
      <c r="G58" s="6"/>
      <c r="H58" s="6">
        <v>2086364</v>
      </c>
    </row>
    <row r="59" spans="1:8" x14ac:dyDescent="0.35">
      <c r="A59" s="10" t="s">
        <v>98</v>
      </c>
      <c r="B59" s="6">
        <v>1349787</v>
      </c>
      <c r="C59" s="6"/>
      <c r="D59" s="6"/>
      <c r="E59" s="6">
        <v>1022754</v>
      </c>
      <c r="F59" s="6"/>
      <c r="G59" s="6"/>
      <c r="H59" s="6">
        <v>2372541</v>
      </c>
    </row>
    <row r="60" spans="1:8" x14ac:dyDescent="0.35">
      <c r="A60" s="10" t="s">
        <v>99</v>
      </c>
      <c r="B60" s="6">
        <v>1185636</v>
      </c>
      <c r="C60" s="6"/>
      <c r="D60" s="6"/>
      <c r="E60" s="6">
        <v>1128878</v>
      </c>
      <c r="F60" s="6"/>
      <c r="G60" s="6"/>
      <c r="H60" s="6">
        <v>2314514</v>
      </c>
    </row>
    <row r="61" spans="1:8" x14ac:dyDescent="0.35">
      <c r="A61" s="10" t="s">
        <v>100</v>
      </c>
      <c r="B61" s="6">
        <v>1039312</v>
      </c>
      <c r="C61" s="6"/>
      <c r="D61" s="6"/>
      <c r="E61" s="6">
        <v>818246</v>
      </c>
      <c r="F61" s="6"/>
      <c r="G61" s="6"/>
      <c r="H61" s="6">
        <v>1857558</v>
      </c>
    </row>
    <row r="62" spans="1:8" x14ac:dyDescent="0.35">
      <c r="A62" s="10" t="s">
        <v>101</v>
      </c>
      <c r="B62" s="6">
        <v>752849</v>
      </c>
      <c r="C62" s="6"/>
      <c r="D62" s="6"/>
      <c r="E62" s="6">
        <v>996584</v>
      </c>
      <c r="F62" s="6"/>
      <c r="G62" s="6"/>
      <c r="H62" s="6">
        <v>1749433</v>
      </c>
    </row>
    <row r="63" spans="1:8" x14ac:dyDescent="0.35">
      <c r="A63" s="10" t="s">
        <v>102</v>
      </c>
      <c r="B63" s="6">
        <v>360904</v>
      </c>
      <c r="C63" s="6"/>
      <c r="D63" s="6"/>
      <c r="E63" s="6">
        <v>949958</v>
      </c>
      <c r="F63" s="6"/>
      <c r="G63" s="6"/>
      <c r="H63" s="6">
        <v>1310862</v>
      </c>
    </row>
    <row r="64" spans="1:8" x14ac:dyDescent="0.35">
      <c r="A64" s="10" t="s">
        <v>103</v>
      </c>
      <c r="B64" s="6">
        <v>331566</v>
      </c>
      <c r="C64" s="6"/>
      <c r="D64" s="6"/>
      <c r="E64" s="6">
        <v>964832</v>
      </c>
      <c r="F64" s="6"/>
      <c r="G64" s="6"/>
      <c r="H64" s="6">
        <v>1296398</v>
      </c>
    </row>
    <row r="65" spans="1:8" x14ac:dyDescent="0.35">
      <c r="A65" s="10" t="s">
        <v>104</v>
      </c>
      <c r="B65" s="6">
        <v>378005</v>
      </c>
      <c r="C65" s="6"/>
      <c r="D65" s="6"/>
      <c r="E65" s="6">
        <v>964700</v>
      </c>
      <c r="F65" s="6"/>
      <c r="G65" s="6"/>
      <c r="H65" s="6">
        <v>1342705</v>
      </c>
    </row>
    <row r="66" spans="1:8" x14ac:dyDescent="0.35">
      <c r="A66" s="10" t="s">
        <v>105</v>
      </c>
      <c r="B66" s="6">
        <v>404725</v>
      </c>
      <c r="C66" s="6"/>
      <c r="D66" s="6"/>
      <c r="E66" s="6">
        <v>999659</v>
      </c>
      <c r="F66" s="6"/>
      <c r="G66" s="6"/>
      <c r="H66" s="6">
        <v>1404384</v>
      </c>
    </row>
    <row r="67" spans="1:8" x14ac:dyDescent="0.35">
      <c r="A67" s="10" t="s">
        <v>108</v>
      </c>
      <c r="B67" s="6">
        <v>360313</v>
      </c>
      <c r="C67" s="6"/>
      <c r="D67" s="6"/>
      <c r="E67" s="6">
        <v>969544</v>
      </c>
      <c r="F67" s="6"/>
      <c r="G67" s="6"/>
      <c r="H67" s="6">
        <v>1329857</v>
      </c>
    </row>
    <row r="68" spans="1:8" x14ac:dyDescent="0.35">
      <c r="A68" s="5" t="s">
        <v>30</v>
      </c>
      <c r="B68" s="6">
        <v>27017487</v>
      </c>
      <c r="C68" s="6">
        <v>20862510</v>
      </c>
      <c r="D68" s="6">
        <v>29360692</v>
      </c>
      <c r="E68" s="6">
        <v>27628588</v>
      </c>
      <c r="F68" s="6">
        <v>45333932</v>
      </c>
      <c r="G68" s="6">
        <v>14026600</v>
      </c>
      <c r="H68" s="6">
        <v>164229809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58DB-226F-4529-8EEA-BB91D669507F}">
  <dimension ref="A1:T22"/>
  <sheetViews>
    <sheetView workbookViewId="0">
      <pane xSplit="3" topLeftCell="K1" activePane="topRight" state="frozen"/>
      <selection pane="topRight" activeCell="Q1" sqref="Q1"/>
    </sheetView>
  </sheetViews>
  <sheetFormatPr defaultRowHeight="14.5" x14ac:dyDescent="0.35"/>
  <cols>
    <col min="2" max="2" width="9.08984375" style="1" customWidth="1"/>
    <col min="3" max="4" width="44.6328125" style="1" customWidth="1"/>
    <col min="5" max="5" width="14.6328125" style="1" customWidth="1"/>
    <col min="6" max="6" width="15.08984375" customWidth="1"/>
    <col min="7" max="7" width="17.6328125" customWidth="1"/>
    <col min="8" max="8" width="19.6328125" customWidth="1"/>
    <col min="10" max="10" width="8.7265625" style="1"/>
    <col min="12" max="12" width="15.26953125" customWidth="1"/>
    <col min="13" max="13" width="16.90625" customWidth="1"/>
    <col min="14" max="14" width="20.7265625" customWidth="1"/>
    <col min="15" max="15" width="11.90625" customWidth="1"/>
    <col min="18" max="18" width="18.81640625" customWidth="1"/>
    <col min="19" max="19" width="13.26953125" customWidth="1"/>
    <col min="20" max="20" width="21.08984375" customWidth="1"/>
    <col min="21" max="21" width="17.54296875" customWidth="1"/>
  </cols>
  <sheetData>
    <row r="1" spans="1:20" x14ac:dyDescent="0.35">
      <c r="B1" s="11" t="s">
        <v>38</v>
      </c>
      <c r="C1" s="12" t="s">
        <v>39</v>
      </c>
      <c r="D1" s="12" t="s">
        <v>40</v>
      </c>
      <c r="E1" s="12" t="s">
        <v>8</v>
      </c>
      <c r="F1" s="43" t="s">
        <v>22</v>
      </c>
      <c r="G1" s="12" t="s">
        <v>10</v>
      </c>
      <c r="H1" s="12" t="s">
        <v>12</v>
      </c>
      <c r="I1" s="12" t="s">
        <v>110</v>
      </c>
      <c r="J1" s="12" t="s">
        <v>109</v>
      </c>
      <c r="K1" s="12" t="s">
        <v>112</v>
      </c>
      <c r="L1" s="12" t="s">
        <v>111</v>
      </c>
      <c r="M1" s="12" t="s">
        <v>9</v>
      </c>
      <c r="N1" s="12" t="s">
        <v>11</v>
      </c>
      <c r="O1" s="12" t="s">
        <v>110</v>
      </c>
      <c r="P1" s="12" t="s">
        <v>109</v>
      </c>
      <c r="Q1" s="12" t="s">
        <v>112</v>
      </c>
      <c r="R1" s="12" t="s">
        <v>5</v>
      </c>
      <c r="S1" s="12" t="s">
        <v>107</v>
      </c>
      <c r="T1" s="12" t="s">
        <v>113</v>
      </c>
    </row>
    <row r="2" spans="1:20" x14ac:dyDescent="0.35">
      <c r="A2" s="87" t="s">
        <v>114</v>
      </c>
      <c r="B2" s="12">
        <v>1</v>
      </c>
      <c r="C2" s="67" t="s">
        <v>25</v>
      </c>
      <c r="D2" s="63">
        <v>0</v>
      </c>
      <c r="E2" s="42">
        <v>44633822</v>
      </c>
      <c r="F2" s="11">
        <v>0</v>
      </c>
      <c r="G2" s="13">
        <v>18391765</v>
      </c>
      <c r="H2" s="46">
        <v>0</v>
      </c>
      <c r="I2" s="46">
        <v>0</v>
      </c>
      <c r="J2" s="24">
        <f>(F2/G2)*100</f>
        <v>0</v>
      </c>
      <c r="K2" s="46">
        <v>0</v>
      </c>
      <c r="L2" s="48"/>
      <c r="M2" s="47">
        <v>26942177</v>
      </c>
      <c r="N2" s="47">
        <v>0</v>
      </c>
      <c r="O2" s="48"/>
      <c r="P2" s="48"/>
      <c r="Q2" s="28">
        <v>0</v>
      </c>
      <c r="R2" s="54">
        <v>45333932</v>
      </c>
      <c r="S2" s="38">
        <f>ROUND((D2/R2)*1000,2)</f>
        <v>0</v>
      </c>
      <c r="T2" s="38">
        <f>ROUND((D2/E2)*1000,2)</f>
        <v>0</v>
      </c>
    </row>
    <row r="3" spans="1:20" x14ac:dyDescent="0.35">
      <c r="A3" s="87"/>
      <c r="B3" s="12">
        <v>6</v>
      </c>
      <c r="C3" s="67" t="s">
        <v>28</v>
      </c>
      <c r="D3" s="8">
        <v>37819</v>
      </c>
      <c r="E3" s="42">
        <v>13784470</v>
      </c>
      <c r="F3" s="11">
        <v>0</v>
      </c>
      <c r="G3" s="13">
        <v>5443320</v>
      </c>
      <c r="H3" s="46">
        <v>310333</v>
      </c>
      <c r="I3" s="46">
        <v>0</v>
      </c>
      <c r="J3" s="24">
        <f t="shared" ref="J3:J12" si="0">(F3/G3)*100</f>
        <v>0</v>
      </c>
      <c r="K3" s="24">
        <f>ROUND(D3/H3,2)</f>
        <v>0.12</v>
      </c>
      <c r="L3" s="48"/>
      <c r="M3" s="47">
        <v>8583285</v>
      </c>
      <c r="N3" s="47">
        <v>991834</v>
      </c>
      <c r="O3" s="48"/>
      <c r="P3" s="48"/>
      <c r="Q3" s="28">
        <f>ROUND(D3/N3,2)</f>
        <v>0.04</v>
      </c>
      <c r="R3" s="54">
        <v>14026600</v>
      </c>
      <c r="S3" s="38">
        <f t="shared" ref="S3:S7" si="1">ROUND((D3/R3)*1000,2)</f>
        <v>2.7</v>
      </c>
      <c r="T3" s="38">
        <f t="shared" ref="T3:T12" si="2">ROUND((D3/E3)*1000,2)</f>
        <v>2.74</v>
      </c>
    </row>
    <row r="4" spans="1:20" x14ac:dyDescent="0.35">
      <c r="A4" s="87"/>
      <c r="B4" s="12">
        <v>2</v>
      </c>
      <c r="C4" s="67" t="s">
        <v>18</v>
      </c>
      <c r="D4" s="63">
        <v>80134</v>
      </c>
      <c r="E4" s="42">
        <v>29011923</v>
      </c>
      <c r="F4" s="11">
        <v>2</v>
      </c>
      <c r="G4" s="13">
        <v>13319168</v>
      </c>
      <c r="H4" s="46">
        <v>0</v>
      </c>
      <c r="I4" s="46">
        <f>D4/F4</f>
        <v>40067</v>
      </c>
      <c r="J4" s="24">
        <f t="shared" si="0"/>
        <v>1.5015952948412393E-5</v>
      </c>
      <c r="K4" s="24">
        <v>0</v>
      </c>
      <c r="L4" s="48"/>
      <c r="M4" s="47">
        <v>16041541</v>
      </c>
      <c r="N4" s="47">
        <v>0</v>
      </c>
      <c r="O4" s="48"/>
      <c r="P4" s="48"/>
      <c r="Q4" s="28">
        <v>0</v>
      </c>
      <c r="R4" s="54">
        <v>29360692</v>
      </c>
      <c r="S4" s="38">
        <f t="shared" si="1"/>
        <v>2.73</v>
      </c>
      <c r="T4" s="38">
        <f t="shared" si="2"/>
        <v>2.76</v>
      </c>
    </row>
    <row r="5" spans="1:20" x14ac:dyDescent="0.35">
      <c r="A5" s="87"/>
      <c r="B5" s="12">
        <v>3</v>
      </c>
      <c r="C5" s="67" t="s">
        <v>41</v>
      </c>
      <c r="D5" s="63">
        <v>0</v>
      </c>
      <c r="E5" s="42">
        <v>0</v>
      </c>
      <c r="F5" s="11">
        <v>0</v>
      </c>
      <c r="G5" s="13">
        <v>0</v>
      </c>
      <c r="H5" s="46">
        <v>0</v>
      </c>
      <c r="I5" s="46">
        <v>0</v>
      </c>
      <c r="J5" s="24">
        <v>0</v>
      </c>
      <c r="K5" s="24">
        <v>0</v>
      </c>
      <c r="L5" s="48"/>
      <c r="M5" s="47">
        <v>0</v>
      </c>
      <c r="N5" s="47">
        <v>0</v>
      </c>
      <c r="O5" s="48"/>
      <c r="P5" s="48"/>
      <c r="Q5" s="28">
        <v>0</v>
      </c>
      <c r="R5" s="54">
        <v>0</v>
      </c>
      <c r="S5" s="38">
        <v>0</v>
      </c>
      <c r="T5" s="38">
        <v>0</v>
      </c>
    </row>
    <row r="6" spans="1:20" x14ac:dyDescent="0.35">
      <c r="A6" s="87"/>
      <c r="B6" s="12">
        <v>5</v>
      </c>
      <c r="C6" s="67" t="s">
        <v>7</v>
      </c>
      <c r="D6" s="63">
        <v>0</v>
      </c>
      <c r="E6" s="42">
        <v>0</v>
      </c>
      <c r="F6" s="11">
        <v>0</v>
      </c>
      <c r="G6" s="13">
        <v>0</v>
      </c>
      <c r="H6" s="46">
        <v>0</v>
      </c>
      <c r="I6" s="46">
        <v>0</v>
      </c>
      <c r="J6" s="24">
        <v>0</v>
      </c>
      <c r="K6" s="24">
        <v>0</v>
      </c>
      <c r="L6" s="48"/>
      <c r="M6" s="47">
        <v>0</v>
      </c>
      <c r="N6" s="47">
        <v>0</v>
      </c>
      <c r="O6" s="48"/>
      <c r="P6" s="48"/>
      <c r="Q6" s="28">
        <v>0</v>
      </c>
      <c r="R6" s="54">
        <v>0</v>
      </c>
      <c r="S6" s="38">
        <v>0</v>
      </c>
      <c r="T6" s="38">
        <v>0</v>
      </c>
    </row>
    <row r="7" spans="1:20" x14ac:dyDescent="0.35">
      <c r="A7" s="87"/>
      <c r="B7" s="12">
        <v>4</v>
      </c>
      <c r="C7" s="67" t="s">
        <v>15</v>
      </c>
      <c r="D7" s="63">
        <v>38865</v>
      </c>
      <c r="E7" s="42">
        <v>20496676</v>
      </c>
      <c r="F7" s="11">
        <v>0</v>
      </c>
      <c r="G7" s="13">
        <v>10713748</v>
      </c>
      <c r="H7" s="46">
        <v>0</v>
      </c>
      <c r="I7" s="46">
        <v>0</v>
      </c>
      <c r="J7" s="24">
        <f t="shared" si="0"/>
        <v>0</v>
      </c>
      <c r="K7" s="24">
        <v>0</v>
      </c>
      <c r="L7" s="48"/>
      <c r="M7" s="47">
        <v>10148768</v>
      </c>
      <c r="N7" s="47">
        <v>0</v>
      </c>
      <c r="O7" s="48"/>
      <c r="P7" s="48"/>
      <c r="Q7" s="28">
        <v>0</v>
      </c>
      <c r="R7" s="54">
        <v>20862510</v>
      </c>
      <c r="S7" s="38">
        <f t="shared" si="1"/>
        <v>1.86</v>
      </c>
      <c r="T7" s="38">
        <f t="shared" si="2"/>
        <v>1.9</v>
      </c>
    </row>
    <row r="8" spans="1:20" x14ac:dyDescent="0.35">
      <c r="A8" s="88" t="s">
        <v>115</v>
      </c>
      <c r="B8" s="40">
        <v>1</v>
      </c>
      <c r="C8" s="68" t="s">
        <v>25</v>
      </c>
      <c r="D8" s="64">
        <v>0</v>
      </c>
      <c r="E8" s="39">
        <v>0</v>
      </c>
      <c r="F8" s="44">
        <v>0</v>
      </c>
      <c r="G8" s="44">
        <v>0</v>
      </c>
      <c r="H8" s="49">
        <v>0</v>
      </c>
      <c r="I8" s="49">
        <v>0</v>
      </c>
      <c r="J8" s="23">
        <v>0</v>
      </c>
      <c r="K8" s="23">
        <v>0</v>
      </c>
      <c r="L8" s="53"/>
      <c r="M8" s="50">
        <v>0</v>
      </c>
      <c r="N8" s="50">
        <v>0</v>
      </c>
      <c r="O8" s="53"/>
      <c r="P8" s="53"/>
      <c r="Q8" s="51">
        <v>0</v>
      </c>
      <c r="R8" s="52">
        <v>0</v>
      </c>
      <c r="S8" s="30">
        <v>0</v>
      </c>
      <c r="T8" s="30">
        <v>0</v>
      </c>
    </row>
    <row r="9" spans="1:20" x14ac:dyDescent="0.35">
      <c r="A9" s="88"/>
      <c r="B9" s="40">
        <v>6</v>
      </c>
      <c r="C9" s="68" t="s">
        <v>28</v>
      </c>
      <c r="D9" s="64">
        <v>0</v>
      </c>
      <c r="E9" s="39">
        <v>0</v>
      </c>
      <c r="F9" s="39">
        <v>0</v>
      </c>
      <c r="G9" s="44">
        <v>0</v>
      </c>
      <c r="H9" s="49">
        <v>0</v>
      </c>
      <c r="I9" s="49">
        <v>0</v>
      </c>
      <c r="J9" s="23">
        <v>0</v>
      </c>
      <c r="K9" s="23">
        <v>0</v>
      </c>
      <c r="L9" s="53"/>
      <c r="M9" s="50">
        <v>0</v>
      </c>
      <c r="N9" s="50">
        <v>0</v>
      </c>
      <c r="O9" s="53"/>
      <c r="P9" s="53"/>
      <c r="Q9" s="51">
        <v>0</v>
      </c>
      <c r="R9" s="52">
        <v>0</v>
      </c>
      <c r="S9" s="30">
        <v>0</v>
      </c>
      <c r="T9" s="30">
        <v>0</v>
      </c>
    </row>
    <row r="10" spans="1:20" x14ac:dyDescent="0.35">
      <c r="A10" s="88"/>
      <c r="B10" s="40">
        <v>2</v>
      </c>
      <c r="C10" s="68" t="s">
        <v>18</v>
      </c>
      <c r="D10" s="64">
        <v>0</v>
      </c>
      <c r="E10" s="39">
        <v>0</v>
      </c>
      <c r="F10" s="39">
        <v>0</v>
      </c>
      <c r="G10" s="44">
        <v>0</v>
      </c>
      <c r="H10" s="49">
        <v>0</v>
      </c>
      <c r="I10" s="49">
        <v>0</v>
      </c>
      <c r="J10" s="23">
        <v>0</v>
      </c>
      <c r="K10" s="23">
        <v>0</v>
      </c>
      <c r="L10" s="53"/>
      <c r="M10" s="50">
        <v>0</v>
      </c>
      <c r="N10" s="50">
        <v>0</v>
      </c>
      <c r="O10" s="53"/>
      <c r="P10" s="53"/>
      <c r="Q10" s="51">
        <v>0</v>
      </c>
      <c r="R10" s="52">
        <v>0</v>
      </c>
      <c r="S10" s="30">
        <v>0</v>
      </c>
      <c r="T10" s="30">
        <v>0</v>
      </c>
    </row>
    <row r="11" spans="1:20" x14ac:dyDescent="0.35">
      <c r="A11" s="88"/>
      <c r="B11" s="40">
        <v>3</v>
      </c>
      <c r="C11" s="68" t="s">
        <v>41</v>
      </c>
      <c r="D11" s="64">
        <v>78191</v>
      </c>
      <c r="E11" s="39">
        <v>26256383</v>
      </c>
      <c r="F11" s="39">
        <v>1</v>
      </c>
      <c r="G11" s="44">
        <v>13061275</v>
      </c>
      <c r="H11" s="49">
        <v>478378</v>
      </c>
      <c r="I11" s="49">
        <f>D11/F11</f>
        <v>78191</v>
      </c>
      <c r="J11" s="23">
        <f t="shared" si="0"/>
        <v>7.6562203919602029E-6</v>
      </c>
      <c r="K11" s="23">
        <f t="shared" ref="K11:K12" si="3">ROUND(D11/H11,2)</f>
        <v>0.16</v>
      </c>
      <c r="L11" s="53"/>
      <c r="M11" s="50">
        <v>9730558</v>
      </c>
      <c r="N11" s="50">
        <v>797733</v>
      </c>
      <c r="O11" s="53"/>
      <c r="P11" s="53"/>
      <c r="Q11" s="51">
        <f t="shared" ref="Q11:Q12" si="4">ROUND(D11/N11,2)</f>
        <v>0.1</v>
      </c>
      <c r="R11" s="52">
        <v>27628588</v>
      </c>
      <c r="S11" s="30">
        <f>ROUND((D11/R11)*1000,2)</f>
        <v>2.83</v>
      </c>
      <c r="T11" s="30">
        <f t="shared" si="2"/>
        <v>2.98</v>
      </c>
    </row>
    <row r="12" spans="1:20" x14ac:dyDescent="0.35">
      <c r="A12" s="88"/>
      <c r="B12" s="40">
        <v>5</v>
      </c>
      <c r="C12" s="68" t="s">
        <v>7</v>
      </c>
      <c r="D12" s="64">
        <v>89552</v>
      </c>
      <c r="E12" s="39">
        <v>26158354</v>
      </c>
      <c r="F12" s="39">
        <v>0</v>
      </c>
      <c r="G12" s="44">
        <v>8618565</v>
      </c>
      <c r="H12" s="49">
        <v>234812</v>
      </c>
      <c r="I12" s="49">
        <v>0</v>
      </c>
      <c r="J12" s="23">
        <f t="shared" si="0"/>
        <v>0</v>
      </c>
      <c r="K12" s="23">
        <f t="shared" si="3"/>
        <v>0.38</v>
      </c>
      <c r="L12" s="53"/>
      <c r="M12" s="50">
        <v>18398932</v>
      </c>
      <c r="N12" s="50">
        <v>1227642</v>
      </c>
      <c r="O12" s="53"/>
      <c r="P12" s="53"/>
      <c r="Q12" s="51">
        <f t="shared" si="4"/>
        <v>7.0000000000000007E-2</v>
      </c>
      <c r="R12" s="52">
        <v>27017487</v>
      </c>
      <c r="S12" s="30">
        <f>ROUND((D12/R12)*1000,2)</f>
        <v>3.31</v>
      </c>
      <c r="T12" s="30">
        <f t="shared" si="2"/>
        <v>3.42</v>
      </c>
    </row>
    <row r="13" spans="1:20" x14ac:dyDescent="0.35">
      <c r="A13" s="88"/>
      <c r="B13" s="40">
        <v>4</v>
      </c>
      <c r="C13" s="68" t="s">
        <v>15</v>
      </c>
      <c r="D13" s="65">
        <v>0</v>
      </c>
      <c r="E13" s="39">
        <v>0</v>
      </c>
      <c r="F13" s="39">
        <v>0</v>
      </c>
      <c r="G13" s="44">
        <v>0</v>
      </c>
      <c r="H13" s="49">
        <v>0</v>
      </c>
      <c r="I13" s="49">
        <v>0</v>
      </c>
      <c r="J13" s="23">
        <v>0</v>
      </c>
      <c r="K13" s="23">
        <v>0</v>
      </c>
      <c r="L13" s="53"/>
      <c r="M13" s="50">
        <v>0</v>
      </c>
      <c r="N13" s="50">
        <v>0</v>
      </c>
      <c r="O13" s="53"/>
      <c r="P13" s="53"/>
      <c r="Q13" s="51">
        <v>0</v>
      </c>
      <c r="R13" s="52">
        <v>0</v>
      </c>
      <c r="S13" s="30">
        <v>0</v>
      </c>
      <c r="T13" s="30">
        <v>0</v>
      </c>
    </row>
    <row r="14" spans="1:20" x14ac:dyDescent="0.35">
      <c r="A14" s="89" t="s">
        <v>118</v>
      </c>
      <c r="B14" s="55">
        <v>1</v>
      </c>
      <c r="C14" s="69" t="s">
        <v>25</v>
      </c>
      <c r="D14" s="66">
        <f t="shared" ref="D14:K19" si="5">D2+D8</f>
        <v>0</v>
      </c>
      <c r="E14" s="56">
        <f t="shared" si="5"/>
        <v>44633822</v>
      </c>
      <c r="F14" s="56">
        <f t="shared" si="5"/>
        <v>0</v>
      </c>
      <c r="G14" s="56">
        <f t="shared" si="5"/>
        <v>18391765</v>
      </c>
      <c r="H14" s="58">
        <f t="shared" si="5"/>
        <v>0</v>
      </c>
      <c r="I14" s="58">
        <f t="shared" si="5"/>
        <v>0</v>
      </c>
      <c r="J14" s="58">
        <f t="shared" si="5"/>
        <v>0</v>
      </c>
      <c r="K14" s="62">
        <f t="shared" si="5"/>
        <v>0</v>
      </c>
      <c r="L14" s="59"/>
      <c r="M14" s="45">
        <f t="shared" ref="M14:N19" si="6">M2+M8</f>
        <v>26942177</v>
      </c>
      <c r="N14" s="45">
        <f t="shared" si="6"/>
        <v>0</v>
      </c>
      <c r="O14" s="59"/>
      <c r="P14" s="59"/>
      <c r="Q14" s="61">
        <f t="shared" ref="Q14:T19" si="7">Q2+Q8</f>
        <v>0</v>
      </c>
      <c r="R14" s="57">
        <f t="shared" si="7"/>
        <v>45333932</v>
      </c>
      <c r="S14" s="60">
        <f t="shared" si="7"/>
        <v>0</v>
      </c>
      <c r="T14" s="60">
        <f t="shared" si="7"/>
        <v>0</v>
      </c>
    </row>
    <row r="15" spans="1:20" x14ac:dyDescent="0.35">
      <c r="A15" s="89"/>
      <c r="B15" s="55">
        <v>6</v>
      </c>
      <c r="C15" s="69" t="s">
        <v>28</v>
      </c>
      <c r="D15" s="66">
        <f t="shared" si="5"/>
        <v>37819</v>
      </c>
      <c r="E15" s="56">
        <f t="shared" si="5"/>
        <v>13784470</v>
      </c>
      <c r="F15" s="56">
        <f t="shared" si="5"/>
        <v>0</v>
      </c>
      <c r="G15" s="56">
        <f t="shared" si="5"/>
        <v>5443320</v>
      </c>
      <c r="H15" s="58">
        <f t="shared" si="5"/>
        <v>310333</v>
      </c>
      <c r="I15" s="58">
        <f t="shared" si="5"/>
        <v>0</v>
      </c>
      <c r="J15" s="58">
        <f t="shared" si="5"/>
        <v>0</v>
      </c>
      <c r="K15" s="62">
        <f t="shared" si="5"/>
        <v>0.12</v>
      </c>
      <c r="L15" s="59"/>
      <c r="M15" s="45">
        <f t="shared" si="6"/>
        <v>8583285</v>
      </c>
      <c r="N15" s="45">
        <f t="shared" si="6"/>
        <v>991834</v>
      </c>
      <c r="O15" s="59"/>
      <c r="P15" s="59"/>
      <c r="Q15" s="61">
        <f t="shared" si="7"/>
        <v>0.04</v>
      </c>
      <c r="R15" s="57">
        <f t="shared" si="7"/>
        <v>14026600</v>
      </c>
      <c r="S15" s="60">
        <f t="shared" si="7"/>
        <v>2.7</v>
      </c>
      <c r="T15" s="60">
        <f t="shared" si="7"/>
        <v>2.74</v>
      </c>
    </row>
    <row r="16" spans="1:20" x14ac:dyDescent="0.35">
      <c r="A16" s="89"/>
      <c r="B16" s="55">
        <v>2</v>
      </c>
      <c r="C16" s="69" t="s">
        <v>18</v>
      </c>
      <c r="D16" s="66">
        <f t="shared" si="5"/>
        <v>80134</v>
      </c>
      <c r="E16" s="56">
        <f t="shared" si="5"/>
        <v>29011923</v>
      </c>
      <c r="F16" s="56">
        <f t="shared" si="5"/>
        <v>2</v>
      </c>
      <c r="G16" s="56">
        <f t="shared" si="5"/>
        <v>13319168</v>
      </c>
      <c r="H16" s="58">
        <f t="shared" si="5"/>
        <v>0</v>
      </c>
      <c r="I16" s="58">
        <f t="shared" si="5"/>
        <v>40067</v>
      </c>
      <c r="J16" s="58">
        <f t="shared" si="5"/>
        <v>1.5015952948412393E-5</v>
      </c>
      <c r="K16" s="62">
        <f t="shared" si="5"/>
        <v>0</v>
      </c>
      <c r="L16" s="59"/>
      <c r="M16" s="45">
        <f t="shared" si="6"/>
        <v>16041541</v>
      </c>
      <c r="N16" s="45">
        <f t="shared" si="6"/>
        <v>0</v>
      </c>
      <c r="O16" s="59"/>
      <c r="P16" s="59"/>
      <c r="Q16" s="61">
        <f t="shared" si="7"/>
        <v>0</v>
      </c>
      <c r="R16" s="57">
        <f t="shared" si="7"/>
        <v>29360692</v>
      </c>
      <c r="S16" s="60">
        <f t="shared" si="7"/>
        <v>2.73</v>
      </c>
      <c r="T16" s="60">
        <f t="shared" si="7"/>
        <v>2.76</v>
      </c>
    </row>
    <row r="17" spans="1:20" x14ac:dyDescent="0.35">
      <c r="A17" s="89"/>
      <c r="B17" s="55">
        <v>3</v>
      </c>
      <c r="C17" s="69" t="s">
        <v>41</v>
      </c>
      <c r="D17" s="66">
        <f t="shared" si="5"/>
        <v>78191</v>
      </c>
      <c r="E17" s="56">
        <f t="shared" si="5"/>
        <v>26256383</v>
      </c>
      <c r="F17" s="56">
        <f t="shared" si="5"/>
        <v>1</v>
      </c>
      <c r="G17" s="56">
        <f t="shared" si="5"/>
        <v>13061275</v>
      </c>
      <c r="H17" s="58">
        <f t="shared" si="5"/>
        <v>478378</v>
      </c>
      <c r="I17" s="58">
        <f t="shared" si="5"/>
        <v>78191</v>
      </c>
      <c r="J17" s="58">
        <f t="shared" si="5"/>
        <v>7.6562203919602029E-6</v>
      </c>
      <c r="K17" s="62">
        <f t="shared" si="5"/>
        <v>0.16</v>
      </c>
      <c r="L17" s="59"/>
      <c r="M17" s="45">
        <f t="shared" si="6"/>
        <v>9730558</v>
      </c>
      <c r="N17" s="45">
        <f t="shared" si="6"/>
        <v>797733</v>
      </c>
      <c r="O17" s="59"/>
      <c r="P17" s="59"/>
      <c r="Q17" s="61">
        <f t="shared" si="7"/>
        <v>0.1</v>
      </c>
      <c r="R17" s="57">
        <f t="shared" si="7"/>
        <v>27628588</v>
      </c>
      <c r="S17" s="60">
        <f t="shared" si="7"/>
        <v>2.83</v>
      </c>
      <c r="T17" s="60">
        <f t="shared" si="7"/>
        <v>2.98</v>
      </c>
    </row>
    <row r="18" spans="1:20" x14ac:dyDescent="0.35">
      <c r="A18" s="89"/>
      <c r="B18" s="55">
        <v>5</v>
      </c>
      <c r="C18" s="69" t="s">
        <v>7</v>
      </c>
      <c r="D18" s="66">
        <f t="shared" si="5"/>
        <v>89552</v>
      </c>
      <c r="E18" s="56">
        <f t="shared" si="5"/>
        <v>26158354</v>
      </c>
      <c r="F18" s="56">
        <f t="shared" si="5"/>
        <v>0</v>
      </c>
      <c r="G18" s="56">
        <f t="shared" si="5"/>
        <v>8618565</v>
      </c>
      <c r="H18" s="58">
        <f t="shared" si="5"/>
        <v>234812</v>
      </c>
      <c r="I18" s="58">
        <f t="shared" si="5"/>
        <v>0</v>
      </c>
      <c r="J18" s="58">
        <f t="shared" si="5"/>
        <v>0</v>
      </c>
      <c r="K18" s="62">
        <f t="shared" si="5"/>
        <v>0.38</v>
      </c>
      <c r="L18" s="59"/>
      <c r="M18" s="45">
        <f t="shared" si="6"/>
        <v>18398932</v>
      </c>
      <c r="N18" s="45">
        <f t="shared" si="6"/>
        <v>1227642</v>
      </c>
      <c r="O18" s="59"/>
      <c r="P18" s="59"/>
      <c r="Q18" s="61">
        <f t="shared" si="7"/>
        <v>7.0000000000000007E-2</v>
      </c>
      <c r="R18" s="57">
        <f t="shared" si="7"/>
        <v>27017487</v>
      </c>
      <c r="S18" s="60">
        <f t="shared" si="7"/>
        <v>3.31</v>
      </c>
      <c r="T18" s="60">
        <f t="shared" si="7"/>
        <v>3.42</v>
      </c>
    </row>
    <row r="19" spans="1:20" x14ac:dyDescent="0.35">
      <c r="A19" s="89"/>
      <c r="B19" s="55">
        <v>4</v>
      </c>
      <c r="C19" s="69" t="s">
        <v>15</v>
      </c>
      <c r="D19" s="66">
        <f t="shared" si="5"/>
        <v>38865</v>
      </c>
      <c r="E19" s="56">
        <f t="shared" si="5"/>
        <v>20496676</v>
      </c>
      <c r="F19" s="56">
        <f t="shared" si="5"/>
        <v>0</v>
      </c>
      <c r="G19" s="56">
        <f t="shared" si="5"/>
        <v>10713748</v>
      </c>
      <c r="H19" s="58">
        <f t="shared" si="5"/>
        <v>0</v>
      </c>
      <c r="I19" s="58">
        <f t="shared" si="5"/>
        <v>0</v>
      </c>
      <c r="J19" s="58">
        <f t="shared" si="5"/>
        <v>0</v>
      </c>
      <c r="K19" s="62">
        <f t="shared" si="5"/>
        <v>0</v>
      </c>
      <c r="L19" s="59"/>
      <c r="M19" s="45">
        <f t="shared" si="6"/>
        <v>10148768</v>
      </c>
      <c r="N19" s="45">
        <f t="shared" si="6"/>
        <v>0</v>
      </c>
      <c r="O19" s="59"/>
      <c r="P19" s="59"/>
      <c r="Q19" s="61">
        <f t="shared" si="7"/>
        <v>0</v>
      </c>
      <c r="R19" s="57">
        <f t="shared" si="7"/>
        <v>20862510</v>
      </c>
      <c r="S19" s="60">
        <f t="shared" si="7"/>
        <v>1.86</v>
      </c>
      <c r="T19" s="60">
        <f t="shared" si="7"/>
        <v>1.9</v>
      </c>
    </row>
    <row r="20" spans="1:20" x14ac:dyDescent="0.35">
      <c r="B20" s="5"/>
      <c r="C20" s="41"/>
    </row>
    <row r="21" spans="1:20" x14ac:dyDescent="0.35">
      <c r="C21" s="41"/>
    </row>
    <row r="22" spans="1:20" x14ac:dyDescent="0.35">
      <c r="B22" s="1" t="s">
        <v>119</v>
      </c>
    </row>
  </sheetData>
  <mergeCells count="3">
    <mergeCell ref="A2:A7"/>
    <mergeCell ref="A8:A13"/>
    <mergeCell ref="A14:A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31AB-B566-4954-9C50-393CF27F1C94}">
  <dimension ref="A1:K101"/>
  <sheetViews>
    <sheetView topLeftCell="B43" workbookViewId="0">
      <selection activeCell="H10" sqref="H10"/>
    </sheetView>
  </sheetViews>
  <sheetFormatPr defaultRowHeight="14.5" x14ac:dyDescent="0.35"/>
  <cols>
    <col min="1" max="1" width="8.7265625" customWidth="1"/>
    <col min="2" max="2" width="37.54296875" style="1" customWidth="1"/>
    <col min="3" max="3" width="17.6328125" style="1" customWidth="1"/>
    <col min="4" max="4" width="32.453125" style="1" customWidth="1"/>
    <col min="5" max="5" width="14.453125" style="1" customWidth="1"/>
    <col min="6" max="7" width="13.81640625" style="1" customWidth="1"/>
    <col min="8" max="8" width="19.54296875" style="1" customWidth="1"/>
    <col min="9" max="9" width="15.453125" style="1" customWidth="1"/>
    <col min="10" max="10" width="19" style="1" customWidth="1"/>
    <col min="11" max="11" width="14.26953125" style="1" customWidth="1"/>
  </cols>
  <sheetData>
    <row r="1" spans="1:11" x14ac:dyDescent="0.35">
      <c r="A1" t="s">
        <v>38</v>
      </c>
      <c r="B1" s="1" t="s">
        <v>3</v>
      </c>
      <c r="C1" s="22" t="s">
        <v>106</v>
      </c>
      <c r="D1" s="22" t="s">
        <v>126</v>
      </c>
      <c r="E1" s="22" t="s">
        <v>8</v>
      </c>
      <c r="F1" s="22" t="s">
        <v>5</v>
      </c>
      <c r="G1" s="22" t="s">
        <v>107</v>
      </c>
      <c r="H1" s="22" t="s">
        <v>122</v>
      </c>
      <c r="I1" s="22" t="s">
        <v>121</v>
      </c>
      <c r="J1" s="22" t="s">
        <v>128</v>
      </c>
      <c r="K1" s="22" t="s">
        <v>129</v>
      </c>
    </row>
    <row r="2" spans="1:11" x14ac:dyDescent="0.35">
      <c r="A2" s="55">
        <v>1</v>
      </c>
      <c r="B2" s="75" t="s">
        <v>25</v>
      </c>
      <c r="C2" s="13">
        <v>0</v>
      </c>
      <c r="D2" s="13">
        <v>0</v>
      </c>
      <c r="E2" s="13">
        <v>44633822</v>
      </c>
      <c r="F2" s="13">
        <v>45333932</v>
      </c>
      <c r="G2" s="11">
        <v>0</v>
      </c>
      <c r="H2" s="11">
        <v>0</v>
      </c>
      <c r="I2" s="11" t="s">
        <v>120</v>
      </c>
      <c r="J2" s="11" t="s">
        <v>120</v>
      </c>
      <c r="K2" s="77" t="s">
        <v>120</v>
      </c>
    </row>
    <row r="3" spans="1:11" x14ac:dyDescent="0.35">
      <c r="A3" s="55">
        <v>6</v>
      </c>
      <c r="B3" s="75" t="s">
        <v>28</v>
      </c>
      <c r="C3" s="13">
        <v>37819</v>
      </c>
      <c r="D3" s="13">
        <f>C3/61</f>
        <v>619.98360655737702</v>
      </c>
      <c r="E3" s="13">
        <v>13784470</v>
      </c>
      <c r="F3" s="13">
        <v>14026600</v>
      </c>
      <c r="G3" s="77">
        <v>2.7</v>
      </c>
      <c r="H3" s="11">
        <v>2.74</v>
      </c>
      <c r="I3" s="11">
        <f>ROUND(E3/C3,0)</f>
        <v>364</v>
      </c>
      <c r="J3" s="11">
        <f>ROUND(F3/C3,0)</f>
        <v>371</v>
      </c>
      <c r="K3" s="77">
        <f>I3/1881</f>
        <v>0.19351408825093036</v>
      </c>
    </row>
    <row r="4" spans="1:11" x14ac:dyDescent="0.35">
      <c r="A4" s="55">
        <v>2</v>
      </c>
      <c r="B4" s="75" t="s">
        <v>18</v>
      </c>
      <c r="C4" s="13">
        <v>80134</v>
      </c>
      <c r="D4" s="13">
        <f>C4/61</f>
        <v>1313.672131147541</v>
      </c>
      <c r="E4" s="13">
        <v>29011923</v>
      </c>
      <c r="F4" s="13">
        <v>29360692</v>
      </c>
      <c r="G4" s="11">
        <v>2.73</v>
      </c>
      <c r="H4" s="11">
        <v>2.76</v>
      </c>
      <c r="I4" s="11">
        <f>ROUND(E4/C4,0)</f>
        <v>362</v>
      </c>
      <c r="J4" s="11">
        <f>ROUND(F4/C4,0)</f>
        <v>366</v>
      </c>
      <c r="K4" s="77">
        <f t="shared" ref="K4:K7" si="0">I4/1881</f>
        <v>0.1924508240297714</v>
      </c>
    </row>
    <row r="5" spans="1:11" x14ac:dyDescent="0.35">
      <c r="A5" s="55">
        <v>3</v>
      </c>
      <c r="B5" s="75" t="s">
        <v>41</v>
      </c>
      <c r="C5" s="13">
        <v>78191</v>
      </c>
      <c r="D5" s="13">
        <f>C5/61</f>
        <v>1281.8196721311476</v>
      </c>
      <c r="E5" s="13">
        <v>26256383</v>
      </c>
      <c r="F5" s="13">
        <v>27628588</v>
      </c>
      <c r="G5" s="11">
        <v>2.83</v>
      </c>
      <c r="H5" s="11">
        <v>2.98</v>
      </c>
      <c r="I5" s="11">
        <f>ROUND(E5/C5,0)</f>
        <v>336</v>
      </c>
      <c r="J5" s="11">
        <f>ROUND(F5/C5,0)</f>
        <v>353</v>
      </c>
      <c r="K5" s="77">
        <f t="shared" si="0"/>
        <v>0.17862838915470494</v>
      </c>
    </row>
    <row r="6" spans="1:11" x14ac:dyDescent="0.35">
      <c r="A6" s="55">
        <v>5</v>
      </c>
      <c r="B6" s="75" t="s">
        <v>7</v>
      </c>
      <c r="C6" s="13">
        <v>89552</v>
      </c>
      <c r="D6" s="13">
        <f>C6/61</f>
        <v>1468.0655737704917</v>
      </c>
      <c r="E6" s="13">
        <v>26158354</v>
      </c>
      <c r="F6" s="13">
        <v>27017487</v>
      </c>
      <c r="G6" s="11">
        <v>3.31</v>
      </c>
      <c r="H6" s="11">
        <v>3.42</v>
      </c>
      <c r="I6" s="11">
        <f>ROUND(E6/C6,0)</f>
        <v>292</v>
      </c>
      <c r="J6" s="11">
        <f>ROUND(F6/C6,0)</f>
        <v>302</v>
      </c>
      <c r="K6" s="77">
        <f t="shared" si="0"/>
        <v>0.15523657628920787</v>
      </c>
    </row>
    <row r="7" spans="1:11" x14ac:dyDescent="0.35">
      <c r="A7" s="55">
        <v>4</v>
      </c>
      <c r="B7" s="75" t="s">
        <v>15</v>
      </c>
      <c r="C7" s="13">
        <v>38865</v>
      </c>
      <c r="D7" s="13">
        <f>C7/61</f>
        <v>637.13114754098365</v>
      </c>
      <c r="E7" s="13">
        <v>20496676</v>
      </c>
      <c r="F7" s="13">
        <v>20862510</v>
      </c>
      <c r="G7" s="11">
        <v>1.86</v>
      </c>
      <c r="H7" s="11">
        <v>1.9</v>
      </c>
      <c r="I7" s="11">
        <f>ROUND(E7/C7,0)</f>
        <v>527</v>
      </c>
      <c r="J7" s="11">
        <f>ROUND(F7/C7,0)</f>
        <v>537</v>
      </c>
      <c r="K7" s="77">
        <f t="shared" si="0"/>
        <v>0.28017012227538546</v>
      </c>
    </row>
    <row r="8" spans="1:11" x14ac:dyDescent="0.35">
      <c r="E8" s="79">
        <f>SUM(E2:E7)</f>
        <v>160341628</v>
      </c>
      <c r="F8" s="79">
        <f>SUM(F2:F7)</f>
        <v>164229809</v>
      </c>
    </row>
    <row r="9" spans="1:11" x14ac:dyDescent="0.35">
      <c r="E9" s="78" t="s">
        <v>127</v>
      </c>
      <c r="F9" s="78" t="s">
        <v>127</v>
      </c>
    </row>
    <row r="12" spans="1:11" x14ac:dyDescent="0.35">
      <c r="B12" s="72"/>
      <c r="D12" s="84" t="s">
        <v>133</v>
      </c>
      <c r="E12" s="84">
        <v>1</v>
      </c>
      <c r="F12" s="84">
        <v>2</v>
      </c>
      <c r="G12" s="84">
        <v>3</v>
      </c>
      <c r="H12" s="84">
        <v>4</v>
      </c>
      <c r="I12" s="84">
        <v>5</v>
      </c>
      <c r="J12" s="84">
        <v>6</v>
      </c>
    </row>
    <row r="13" spans="1:11" x14ac:dyDescent="0.35">
      <c r="A13" s="73"/>
      <c r="B13" s="23" t="s">
        <v>123</v>
      </c>
      <c r="D13" s="76" t="s">
        <v>25</v>
      </c>
      <c r="E13" s="81">
        <f>5321/6</f>
        <v>886.83333333333337</v>
      </c>
      <c r="F13" s="80">
        <v>2660.3360655737702</v>
      </c>
      <c r="G13" s="80">
        <v>1596.2016393442623</v>
      </c>
      <c r="H13" s="80">
        <v>4256.5377049180333</v>
      </c>
      <c r="I13" s="80">
        <v>2539.2016393442623</v>
      </c>
      <c r="J13" s="80">
        <v>1596.2016393442623</v>
      </c>
    </row>
    <row r="14" spans="1:11" x14ac:dyDescent="0.35">
      <c r="A14" s="73"/>
      <c r="B14" s="74">
        <f>SUM(C2:C7)</f>
        <v>324561</v>
      </c>
      <c r="D14" s="76" t="s">
        <v>28</v>
      </c>
      <c r="E14" s="81">
        <f t="shared" ref="E14:E18" si="1">5321/6</f>
        <v>886.83333333333337</v>
      </c>
      <c r="F14" s="80">
        <v>514.81250817057548</v>
      </c>
      <c r="G14" s="80">
        <v>720.73751143880565</v>
      </c>
      <c r="H14" s="80">
        <v>205.92500326823023</v>
      </c>
      <c r="I14" s="80">
        <v>300</v>
      </c>
      <c r="J14" s="80">
        <v>300</v>
      </c>
    </row>
    <row r="15" spans="1:11" x14ac:dyDescent="0.35">
      <c r="D15" s="76" t="s">
        <v>18</v>
      </c>
      <c r="E15" s="81">
        <f t="shared" si="1"/>
        <v>886.83333333333337</v>
      </c>
      <c r="F15" s="80">
        <v>511.9838680157921</v>
      </c>
      <c r="G15" s="80">
        <v>716.77741522210886</v>
      </c>
      <c r="H15" s="80">
        <v>204.79354720631687</v>
      </c>
      <c r="I15" s="80">
        <v>300</v>
      </c>
      <c r="J15" s="80">
        <v>300</v>
      </c>
    </row>
    <row r="16" spans="1:11" x14ac:dyDescent="0.35">
      <c r="B16" s="23" t="s">
        <v>124</v>
      </c>
      <c r="D16" s="76" t="s">
        <v>41</v>
      </c>
      <c r="E16" s="81">
        <f t="shared" si="1"/>
        <v>886.83333333333337</v>
      </c>
      <c r="F16" s="80">
        <v>475.21154600360813</v>
      </c>
      <c r="G16" s="80">
        <v>665.29616440505129</v>
      </c>
      <c r="H16" s="80">
        <v>190.08461840144327</v>
      </c>
      <c r="I16" s="80">
        <v>200</v>
      </c>
      <c r="J16" s="80">
        <v>200</v>
      </c>
    </row>
    <row r="17" spans="1:10" x14ac:dyDescent="0.35">
      <c r="B17" s="13">
        <f>B14/2</f>
        <v>162280.5</v>
      </c>
      <c r="D17" s="76" t="s">
        <v>7</v>
      </c>
      <c r="E17" s="81">
        <f t="shared" si="1"/>
        <v>886.83333333333337</v>
      </c>
      <c r="F17" s="80">
        <v>412.98146259837375</v>
      </c>
      <c r="G17" s="80">
        <v>578.17404763772322</v>
      </c>
      <c r="H17" s="80">
        <v>165.19258503934952</v>
      </c>
      <c r="I17" s="80">
        <v>100</v>
      </c>
      <c r="J17" s="80">
        <v>100</v>
      </c>
    </row>
    <row r="18" spans="1:10" x14ac:dyDescent="0.35">
      <c r="D18" s="76" t="s">
        <v>15</v>
      </c>
      <c r="E18" s="81">
        <f t="shared" si="1"/>
        <v>886.83333333333337</v>
      </c>
      <c r="F18" s="80">
        <v>745.3466807854212</v>
      </c>
      <c r="G18" s="80">
        <v>1043.4853530995895</v>
      </c>
      <c r="H18" s="80">
        <v>298.1386723141685</v>
      </c>
      <c r="I18" s="80">
        <v>1881.4853530995895</v>
      </c>
      <c r="J18" s="80">
        <v>2824.4853530995897</v>
      </c>
    </row>
    <row r="19" spans="1:10" x14ac:dyDescent="0.35">
      <c r="B19" s="23" t="s">
        <v>125</v>
      </c>
    </row>
    <row r="20" spans="1:10" x14ac:dyDescent="0.35">
      <c r="B20" s="13">
        <f>B14/61</f>
        <v>5320.6721311475412</v>
      </c>
      <c r="G20" s="1" t="s">
        <v>130</v>
      </c>
    </row>
    <row r="22" spans="1:10" x14ac:dyDescent="0.35">
      <c r="A22" s="34" t="s">
        <v>38</v>
      </c>
      <c r="B22" s="71" t="s">
        <v>134</v>
      </c>
      <c r="C22" s="11" t="s">
        <v>106</v>
      </c>
      <c r="D22" s="11" t="s">
        <v>126</v>
      </c>
      <c r="E22" s="11" t="s">
        <v>8</v>
      </c>
      <c r="F22" s="11" t="s">
        <v>5</v>
      </c>
      <c r="G22" s="41"/>
    </row>
    <row r="23" spans="1:10" x14ac:dyDescent="0.35">
      <c r="A23" s="55">
        <v>1</v>
      </c>
      <c r="B23" s="75" t="s">
        <v>25</v>
      </c>
      <c r="C23" s="13">
        <f>D23*61</f>
        <v>54093.5</v>
      </c>
      <c r="D23" s="81">
        <f>$B$20/6</f>
        <v>886.77868852459017</v>
      </c>
      <c r="E23" s="13">
        <f>44633822</f>
        <v>44633822</v>
      </c>
      <c r="F23" s="13">
        <f>F2</f>
        <v>45333932</v>
      </c>
      <c r="G23" s="85"/>
    </row>
    <row r="24" spans="1:10" x14ac:dyDescent="0.35">
      <c r="A24" s="55">
        <v>6</v>
      </c>
      <c r="B24" s="75" t="s">
        <v>28</v>
      </c>
      <c r="C24" s="13">
        <f t="shared" ref="C24:C28" si="2">D24*61</f>
        <v>54093.5</v>
      </c>
      <c r="D24" s="81">
        <f t="shared" ref="D24:D28" si="3">$B$20/6</f>
        <v>886.77868852459017</v>
      </c>
      <c r="E24" s="13">
        <f>C24*I3</f>
        <v>19690034</v>
      </c>
      <c r="F24" s="13">
        <f>C24*J3</f>
        <v>20068688.5</v>
      </c>
      <c r="G24" s="85"/>
    </row>
    <row r="25" spans="1:10" x14ac:dyDescent="0.35">
      <c r="A25" s="55">
        <v>2</v>
      </c>
      <c r="B25" s="75" t="s">
        <v>18</v>
      </c>
      <c r="C25" s="13">
        <f t="shared" si="2"/>
        <v>54093.5</v>
      </c>
      <c r="D25" s="81">
        <f t="shared" si="3"/>
        <v>886.77868852459017</v>
      </c>
      <c r="E25" s="13">
        <f>C25*I4</f>
        <v>19581847</v>
      </c>
      <c r="F25" s="13">
        <f>C25*J4</f>
        <v>19798221</v>
      </c>
      <c r="G25" s="85"/>
    </row>
    <row r="26" spans="1:10" x14ac:dyDescent="0.35">
      <c r="A26" s="55">
        <v>3</v>
      </c>
      <c r="B26" s="75" t="s">
        <v>41</v>
      </c>
      <c r="C26" s="13">
        <f t="shared" si="2"/>
        <v>54093.5</v>
      </c>
      <c r="D26" s="81">
        <f t="shared" si="3"/>
        <v>886.77868852459017</v>
      </c>
      <c r="E26" s="13">
        <f>C26*I5</f>
        <v>18175416</v>
      </c>
      <c r="F26" s="13">
        <f>C26*J5</f>
        <v>19095005.5</v>
      </c>
      <c r="G26" s="85"/>
    </row>
    <row r="27" spans="1:10" x14ac:dyDescent="0.35">
      <c r="A27" s="55">
        <v>5</v>
      </c>
      <c r="B27" s="75" t="s">
        <v>7</v>
      </c>
      <c r="C27" s="13">
        <f t="shared" si="2"/>
        <v>54093.5</v>
      </c>
      <c r="D27" s="81">
        <f t="shared" si="3"/>
        <v>886.77868852459017</v>
      </c>
      <c r="E27" s="13">
        <f>C27*I6</f>
        <v>15795302</v>
      </c>
      <c r="F27" s="13">
        <f>C27*J6</f>
        <v>16336237</v>
      </c>
      <c r="G27" s="85"/>
    </row>
    <row r="28" spans="1:10" x14ac:dyDescent="0.35">
      <c r="A28" s="55">
        <v>4</v>
      </c>
      <c r="B28" s="75" t="s">
        <v>15</v>
      </c>
      <c r="C28" s="13">
        <f t="shared" si="2"/>
        <v>54093.5</v>
      </c>
      <c r="D28" s="81">
        <f t="shared" si="3"/>
        <v>886.77868852459017</v>
      </c>
      <c r="E28" s="13">
        <f>C28*I7</f>
        <v>28507274.5</v>
      </c>
      <c r="F28" s="13">
        <f>C28*J7</f>
        <v>29048209.5</v>
      </c>
      <c r="G28" s="85"/>
    </row>
    <row r="29" spans="1:10" x14ac:dyDescent="0.35">
      <c r="C29" s="70"/>
      <c r="E29" s="79">
        <f>SUM(E23:E28)</f>
        <v>146383695.5</v>
      </c>
      <c r="F29" s="79">
        <f>SUM(F23:F28)</f>
        <v>149680293.5</v>
      </c>
      <c r="G29" s="41"/>
    </row>
    <row r="30" spans="1:10" x14ac:dyDescent="0.35">
      <c r="C30" s="70"/>
      <c r="E30" s="78" t="s">
        <v>127</v>
      </c>
      <c r="F30" s="78" t="s">
        <v>127</v>
      </c>
      <c r="G30" s="41"/>
    </row>
    <row r="31" spans="1:10" x14ac:dyDescent="0.35">
      <c r="C31" s="70"/>
      <c r="G31" s="41"/>
    </row>
    <row r="32" spans="1:10" x14ac:dyDescent="0.35">
      <c r="C32" s="70"/>
      <c r="G32" s="41"/>
    </row>
    <row r="33" spans="1:7" x14ac:dyDescent="0.35">
      <c r="G33" s="41"/>
    </row>
    <row r="34" spans="1:7" x14ac:dyDescent="0.35">
      <c r="A34" t="s">
        <v>38</v>
      </c>
      <c r="B34" s="83" t="s">
        <v>131</v>
      </c>
      <c r="C34" s="11" t="s">
        <v>106</v>
      </c>
      <c r="D34" s="11" t="s">
        <v>126</v>
      </c>
      <c r="E34" s="11" t="s">
        <v>8</v>
      </c>
      <c r="F34" s="11" t="s">
        <v>5</v>
      </c>
      <c r="G34" s="41"/>
    </row>
    <row r="35" spans="1:7" x14ac:dyDescent="0.35">
      <c r="A35" s="82">
        <v>1</v>
      </c>
      <c r="B35" s="76" t="s">
        <v>25</v>
      </c>
      <c r="C35" s="13">
        <f>D35*61</f>
        <v>162280.5</v>
      </c>
      <c r="D35" s="81">
        <f>B20*0.5</f>
        <v>2660.3360655737706</v>
      </c>
      <c r="E35" s="13">
        <f>44633822+(C23*292)</f>
        <v>60429124</v>
      </c>
      <c r="F35" s="13">
        <f>45333932+(C35*302)</f>
        <v>94342643</v>
      </c>
      <c r="G35" s="85"/>
    </row>
    <row r="36" spans="1:7" x14ac:dyDescent="0.35">
      <c r="A36" s="82">
        <v>6</v>
      </c>
      <c r="B36" s="76" t="s">
        <v>28</v>
      </c>
      <c r="C36" s="13">
        <f t="shared" ref="C36:C40" si="4">D36*61</f>
        <v>31403.562998405105</v>
      </c>
      <c r="D36" s="81">
        <f>$B$20*0.5*K3</f>
        <v>514.81250817057548</v>
      </c>
      <c r="E36" s="13">
        <f>C36*I3</f>
        <v>11430896.931419458</v>
      </c>
      <c r="F36" s="13">
        <f>C36*J3</f>
        <v>11650721.872408293</v>
      </c>
      <c r="G36" s="85"/>
    </row>
    <row r="37" spans="1:7" x14ac:dyDescent="0.35">
      <c r="A37" s="82">
        <v>2</v>
      </c>
      <c r="B37" s="76" t="s">
        <v>18</v>
      </c>
      <c r="C37" s="13">
        <f t="shared" si="4"/>
        <v>31231.015948963319</v>
      </c>
      <c r="D37" s="81">
        <f t="shared" ref="D37:D40" si="5">$B$20*0.5*K4</f>
        <v>511.9838680157921</v>
      </c>
      <c r="E37" s="13">
        <f>C37*I4</f>
        <v>11305627.773524722</v>
      </c>
      <c r="F37" s="13">
        <f>C37*J4</f>
        <v>11430551.837320575</v>
      </c>
      <c r="G37" s="85"/>
    </row>
    <row r="38" spans="1:7" x14ac:dyDescent="0.35">
      <c r="A38" s="82">
        <v>3</v>
      </c>
      <c r="B38" s="76" t="s">
        <v>41</v>
      </c>
      <c r="C38" s="13">
        <f t="shared" si="4"/>
        <v>28987.904306220094</v>
      </c>
      <c r="D38" s="81">
        <f t="shared" si="5"/>
        <v>475.21154600360813</v>
      </c>
      <c r="E38" s="13">
        <f>C38*I5</f>
        <v>9739935.8468899522</v>
      </c>
      <c r="F38" s="13">
        <f>C38*J5</f>
        <v>10232730.220095694</v>
      </c>
      <c r="G38" s="85"/>
    </row>
    <row r="39" spans="1:7" x14ac:dyDescent="0.35">
      <c r="A39" s="82">
        <v>5</v>
      </c>
      <c r="B39" s="76" t="s">
        <v>7</v>
      </c>
      <c r="C39" s="13">
        <f t="shared" si="4"/>
        <v>25191.8692185008</v>
      </c>
      <c r="D39" s="81">
        <f t="shared" si="5"/>
        <v>412.98146259837375</v>
      </c>
      <c r="E39" s="13">
        <f>C39*I6</f>
        <v>7356025.8118022336</v>
      </c>
      <c r="F39" s="13">
        <f>C39*J6</f>
        <v>7607944.5039872415</v>
      </c>
      <c r="G39" s="85"/>
    </row>
    <row r="40" spans="1:7" x14ac:dyDescent="0.35">
      <c r="A40" s="82">
        <v>4</v>
      </c>
      <c r="B40" s="76" t="s">
        <v>15</v>
      </c>
      <c r="C40" s="13">
        <f t="shared" si="4"/>
        <v>45466.147527910696</v>
      </c>
      <c r="D40" s="81">
        <f t="shared" si="5"/>
        <v>745.3466807854212</v>
      </c>
      <c r="E40" s="13">
        <f>C40*I7</f>
        <v>23960659.747208938</v>
      </c>
      <c r="F40" s="13">
        <f>C40*J7</f>
        <v>24415321.222488046</v>
      </c>
      <c r="G40" s="85"/>
    </row>
    <row r="41" spans="1:7" x14ac:dyDescent="0.35">
      <c r="E41" s="79">
        <f>SUM(E35:E40)</f>
        <v>124222270.11084531</v>
      </c>
      <c r="F41" s="79">
        <f>SUM(F35:F40)</f>
        <v>159679912.65629986</v>
      </c>
      <c r="G41" s="41"/>
    </row>
    <row r="42" spans="1:7" x14ac:dyDescent="0.35">
      <c r="E42" s="78" t="s">
        <v>127</v>
      </c>
      <c r="F42" s="78" t="s">
        <v>127</v>
      </c>
      <c r="G42" s="41"/>
    </row>
    <row r="43" spans="1:7" x14ac:dyDescent="0.35">
      <c r="G43" s="41"/>
    </row>
    <row r="44" spans="1:7" x14ac:dyDescent="0.35">
      <c r="G44" s="41"/>
    </row>
    <row r="45" spans="1:7" x14ac:dyDescent="0.35">
      <c r="G45" s="41"/>
    </row>
    <row r="46" spans="1:7" x14ac:dyDescent="0.35">
      <c r="A46" t="s">
        <v>38</v>
      </c>
      <c r="B46" s="83" t="s">
        <v>132</v>
      </c>
      <c r="C46" s="11" t="s">
        <v>106</v>
      </c>
      <c r="D46" s="11" t="s">
        <v>126</v>
      </c>
      <c r="E46" s="11" t="s">
        <v>8</v>
      </c>
      <c r="F46" s="11" t="s">
        <v>5</v>
      </c>
      <c r="G46" s="41"/>
    </row>
    <row r="47" spans="1:7" x14ac:dyDescent="0.35">
      <c r="A47" s="82">
        <v>1</v>
      </c>
      <c r="B47" s="76" t="s">
        <v>25</v>
      </c>
      <c r="C47" s="13">
        <f>D47*61</f>
        <v>97368.3</v>
      </c>
      <c r="D47" s="81">
        <f>B20*0.3</f>
        <v>1596.2016393442623</v>
      </c>
      <c r="E47" s="13">
        <f>44633822+(C47*292)</f>
        <v>73065365.599999994</v>
      </c>
      <c r="F47" s="13">
        <f>45333932+(C47*302)</f>
        <v>74739158.599999994</v>
      </c>
      <c r="G47" s="85"/>
    </row>
    <row r="48" spans="1:7" x14ac:dyDescent="0.35">
      <c r="A48" s="82">
        <v>6</v>
      </c>
      <c r="B48" s="76" t="s">
        <v>28</v>
      </c>
      <c r="C48" s="13">
        <f t="shared" ref="C48:C52" si="6">D48*61</f>
        <v>43964.988197767147</v>
      </c>
      <c r="D48" s="81">
        <f>$B$20*0.7*K3</f>
        <v>720.73751143880565</v>
      </c>
      <c r="E48" s="13">
        <f>C48*I3</f>
        <v>16003255.703987241</v>
      </c>
      <c r="F48" s="13">
        <f>C48*I3</f>
        <v>16003255.703987241</v>
      </c>
      <c r="G48" s="85"/>
    </row>
    <row r="49" spans="1:7" x14ac:dyDescent="0.35">
      <c r="A49" s="82">
        <v>2</v>
      </c>
      <c r="B49" s="76" t="s">
        <v>18</v>
      </c>
      <c r="C49" s="13">
        <f t="shared" si="6"/>
        <v>43723.422328548637</v>
      </c>
      <c r="D49" s="81">
        <f t="shared" ref="D49:D52" si="7">$B$20*0.7*K4</f>
        <v>716.77741522210886</v>
      </c>
      <c r="E49" s="13">
        <f>C49*I4</f>
        <v>15827878.882934606</v>
      </c>
      <c r="F49" s="13">
        <f>C49*I4</f>
        <v>15827878.882934606</v>
      </c>
      <c r="G49" s="85"/>
    </row>
    <row r="50" spans="1:7" x14ac:dyDescent="0.35">
      <c r="A50" s="82">
        <v>3</v>
      </c>
      <c r="B50" s="76" t="s">
        <v>41</v>
      </c>
      <c r="C50" s="13">
        <f t="shared" si="6"/>
        <v>40583.066028708126</v>
      </c>
      <c r="D50" s="81">
        <f t="shared" si="7"/>
        <v>665.29616440505129</v>
      </c>
      <c r="E50" s="13">
        <f>C50*I5</f>
        <v>13635910.18564593</v>
      </c>
      <c r="F50" s="13">
        <f>C50*I5</f>
        <v>13635910.18564593</v>
      </c>
      <c r="G50" s="85"/>
    </row>
    <row r="51" spans="1:7" x14ac:dyDescent="0.35">
      <c r="A51" s="82">
        <v>5</v>
      </c>
      <c r="B51" s="76" t="s">
        <v>7</v>
      </c>
      <c r="C51" s="13">
        <f t="shared" si="6"/>
        <v>35268.616905901115</v>
      </c>
      <c r="D51" s="81">
        <f t="shared" si="7"/>
        <v>578.17404763772322</v>
      </c>
      <c r="E51" s="13">
        <f>C51*I6</f>
        <v>10298436.136523126</v>
      </c>
      <c r="F51" s="13">
        <f>C51*I6</f>
        <v>10298436.136523126</v>
      </c>
      <c r="G51" s="85"/>
    </row>
    <row r="52" spans="1:7" x14ac:dyDescent="0.35">
      <c r="A52" s="82">
        <v>4</v>
      </c>
      <c r="B52" s="76" t="s">
        <v>15</v>
      </c>
      <c r="C52" s="13">
        <f t="shared" si="6"/>
        <v>63652.606539074957</v>
      </c>
      <c r="D52" s="81">
        <f t="shared" si="7"/>
        <v>1043.4853530995895</v>
      </c>
      <c r="E52" s="13">
        <f>C52*I7</f>
        <v>33544923.646092504</v>
      </c>
      <c r="F52" s="13">
        <f>C52*I7</f>
        <v>33544923.646092504</v>
      </c>
      <c r="G52" s="85"/>
    </row>
    <row r="53" spans="1:7" x14ac:dyDescent="0.35">
      <c r="E53" s="79">
        <f>SUM(E47:E52)</f>
        <v>162375770.1551834</v>
      </c>
      <c r="F53" s="79">
        <f>SUM(F47:F52)</f>
        <v>164049563.1551834</v>
      </c>
      <c r="G53" s="41"/>
    </row>
    <row r="54" spans="1:7" x14ac:dyDescent="0.35">
      <c r="E54" s="78" t="s">
        <v>127</v>
      </c>
      <c r="F54" s="78" t="s">
        <v>127</v>
      </c>
      <c r="G54" s="41"/>
    </row>
    <row r="55" spans="1:7" x14ac:dyDescent="0.35">
      <c r="G55" s="41"/>
    </row>
    <row r="56" spans="1:7" x14ac:dyDescent="0.35">
      <c r="G56" s="41"/>
    </row>
    <row r="57" spans="1:7" x14ac:dyDescent="0.35">
      <c r="G57" s="41"/>
    </row>
    <row r="58" spans="1:7" x14ac:dyDescent="0.35">
      <c r="A58" t="s">
        <v>38</v>
      </c>
      <c r="B58" s="83" t="s">
        <v>135</v>
      </c>
      <c r="C58" s="11" t="s">
        <v>106</v>
      </c>
      <c r="D58" s="11" t="s">
        <v>126</v>
      </c>
      <c r="E58" s="11" t="s">
        <v>8</v>
      </c>
      <c r="F58" s="11" t="s">
        <v>5</v>
      </c>
      <c r="G58" s="41"/>
    </row>
    <row r="59" spans="1:7" x14ac:dyDescent="0.35">
      <c r="A59" s="82">
        <v>1</v>
      </c>
      <c r="B59" s="76" t="s">
        <v>25</v>
      </c>
      <c r="C59" s="13">
        <f>D59*61</f>
        <v>259648.80000000005</v>
      </c>
      <c r="D59" s="81">
        <f>B20*0.8</f>
        <v>4256.5377049180333</v>
      </c>
      <c r="E59" s="13">
        <f>44633822+(C59*292)</f>
        <v>120451271.60000001</v>
      </c>
      <c r="F59" s="13">
        <f>45333932+(C59*302)</f>
        <v>123747869.60000001</v>
      </c>
      <c r="G59" s="85"/>
    </row>
    <row r="60" spans="1:7" x14ac:dyDescent="0.35">
      <c r="A60" s="82">
        <v>6</v>
      </c>
      <c r="B60" s="76" t="s">
        <v>28</v>
      </c>
      <c r="C60" s="13">
        <f t="shared" ref="C60:C64" si="8">D60*61</f>
        <v>12561.425199362044</v>
      </c>
      <c r="D60" s="81">
        <f>$B$20*0.2*K3</f>
        <v>205.92500326823023</v>
      </c>
      <c r="E60" s="13">
        <f>C60*I3</f>
        <v>4572358.7725677835</v>
      </c>
      <c r="F60" s="13">
        <f>C60*I3</f>
        <v>4572358.7725677835</v>
      </c>
      <c r="G60" s="85"/>
    </row>
    <row r="61" spans="1:7" x14ac:dyDescent="0.35">
      <c r="A61" s="82">
        <v>2</v>
      </c>
      <c r="B61" s="76" t="s">
        <v>18</v>
      </c>
      <c r="C61" s="13">
        <f t="shared" si="8"/>
        <v>12492.406379585329</v>
      </c>
      <c r="D61" s="81">
        <f t="shared" ref="D61:D64" si="9">$B$20*0.2*K4</f>
        <v>204.79354720631687</v>
      </c>
      <c r="E61" s="13">
        <f>C61*I4</f>
        <v>4522251.1094098892</v>
      </c>
      <c r="F61" s="13">
        <f>C61*I4</f>
        <v>4522251.1094098892</v>
      </c>
      <c r="G61" s="85"/>
    </row>
    <row r="62" spans="1:7" x14ac:dyDescent="0.35">
      <c r="A62" s="82">
        <v>3</v>
      </c>
      <c r="B62" s="76" t="s">
        <v>41</v>
      </c>
      <c r="C62" s="13">
        <f t="shared" si="8"/>
        <v>11595.161722488039</v>
      </c>
      <c r="D62" s="81">
        <f t="shared" si="9"/>
        <v>190.08461840144327</v>
      </c>
      <c r="E62" s="13">
        <f>C62*I5</f>
        <v>3895974.3387559811</v>
      </c>
      <c r="F62" s="13">
        <f>C62*I5</f>
        <v>3895974.3387559811</v>
      </c>
      <c r="G62" s="85"/>
    </row>
    <row r="63" spans="1:7" x14ac:dyDescent="0.35">
      <c r="A63" s="82">
        <v>5</v>
      </c>
      <c r="B63" s="76" t="s">
        <v>7</v>
      </c>
      <c r="C63" s="13">
        <f t="shared" si="8"/>
        <v>10076.747687400321</v>
      </c>
      <c r="D63" s="81">
        <f t="shared" si="9"/>
        <v>165.19258503934952</v>
      </c>
      <c r="E63" s="13">
        <f>C63*I6</f>
        <v>2942410.3247208935</v>
      </c>
      <c r="F63" s="13">
        <f>C63*I6</f>
        <v>2942410.3247208935</v>
      </c>
      <c r="G63" s="85"/>
    </row>
    <row r="64" spans="1:7" x14ac:dyDescent="0.35">
      <c r="A64" s="82">
        <v>4</v>
      </c>
      <c r="B64" s="76" t="s">
        <v>15</v>
      </c>
      <c r="C64" s="13">
        <f t="shared" si="8"/>
        <v>18186.459011164279</v>
      </c>
      <c r="D64" s="81">
        <f t="shared" si="9"/>
        <v>298.1386723141685</v>
      </c>
      <c r="E64" s="13">
        <f>C64*I7</f>
        <v>9584263.8988835756</v>
      </c>
      <c r="F64" s="13">
        <f>C64*I7</f>
        <v>9584263.8988835756</v>
      </c>
      <c r="G64" s="85"/>
    </row>
    <row r="65" spans="1:7" x14ac:dyDescent="0.35">
      <c r="E65" s="79">
        <f>SUM(E59:E64)</f>
        <v>145968530.04433814</v>
      </c>
      <c r="F65" s="79">
        <f>SUM(F59:F64)</f>
        <v>149265128.04433814</v>
      </c>
      <c r="G65" s="41"/>
    </row>
    <row r="66" spans="1:7" x14ac:dyDescent="0.35">
      <c r="E66" s="78" t="s">
        <v>127</v>
      </c>
      <c r="F66" s="78" t="s">
        <v>127</v>
      </c>
      <c r="G66" s="41"/>
    </row>
    <row r="67" spans="1:7" x14ac:dyDescent="0.35">
      <c r="G67" s="41"/>
    </row>
    <row r="68" spans="1:7" x14ac:dyDescent="0.35">
      <c r="G68" s="41"/>
    </row>
    <row r="69" spans="1:7" x14ac:dyDescent="0.35">
      <c r="G69" s="41"/>
    </row>
    <row r="70" spans="1:7" x14ac:dyDescent="0.35">
      <c r="A70" t="s">
        <v>38</v>
      </c>
      <c r="B70" s="83" t="s">
        <v>136</v>
      </c>
      <c r="C70" s="11" t="s">
        <v>106</v>
      </c>
      <c r="D70" s="11" t="s">
        <v>126</v>
      </c>
      <c r="E70" s="11" t="s">
        <v>8</v>
      </c>
      <c r="F70" s="11" t="s">
        <v>5</v>
      </c>
      <c r="G70" s="41"/>
    </row>
    <row r="71" spans="1:7" x14ac:dyDescent="0.35">
      <c r="A71" s="82">
        <v>1</v>
      </c>
      <c r="B71" s="76" t="s">
        <v>25</v>
      </c>
      <c r="C71" s="13">
        <f>D71*61</f>
        <v>154891.29999999999</v>
      </c>
      <c r="D71" s="81">
        <f>$B$20*0.3+478+465</f>
        <v>2539.2016393442623</v>
      </c>
      <c r="E71" s="13">
        <f>44633822+(C71*292)</f>
        <v>89862081.599999994</v>
      </c>
      <c r="F71" s="13">
        <f>45333932+(C71*302)</f>
        <v>92111104.599999994</v>
      </c>
      <c r="G71" s="85"/>
    </row>
    <row r="72" spans="1:7" x14ac:dyDescent="0.35">
      <c r="A72" s="82">
        <v>6</v>
      </c>
      <c r="B72" s="76" t="s">
        <v>28</v>
      </c>
      <c r="C72" s="13">
        <f t="shared" ref="C72:C76" si="10">D72*61</f>
        <v>18300</v>
      </c>
      <c r="D72" s="81">
        <f>300</f>
        <v>300</v>
      </c>
      <c r="E72" s="13">
        <f>C72*I3</f>
        <v>6661200</v>
      </c>
      <c r="F72" s="13">
        <f>C72*I3</f>
        <v>6661200</v>
      </c>
      <c r="G72" s="85"/>
    </row>
    <row r="73" spans="1:7" x14ac:dyDescent="0.35">
      <c r="A73" s="82">
        <v>2</v>
      </c>
      <c r="B73" s="76" t="s">
        <v>18</v>
      </c>
      <c r="C73" s="13">
        <f t="shared" si="10"/>
        <v>18300</v>
      </c>
      <c r="D73" s="81">
        <f>300</f>
        <v>300</v>
      </c>
      <c r="E73" s="13">
        <f>C73*I4</f>
        <v>6624600</v>
      </c>
      <c r="F73" s="13">
        <f>C73*I4</f>
        <v>6624600</v>
      </c>
      <c r="G73" s="85"/>
    </row>
    <row r="74" spans="1:7" x14ac:dyDescent="0.35">
      <c r="A74" s="82">
        <v>3</v>
      </c>
      <c r="B74" s="76" t="s">
        <v>41</v>
      </c>
      <c r="C74" s="13">
        <f t="shared" si="10"/>
        <v>12200</v>
      </c>
      <c r="D74" s="81">
        <f>200</f>
        <v>200</v>
      </c>
      <c r="E74" s="13">
        <f>C74*I5</f>
        <v>4099200</v>
      </c>
      <c r="F74" s="13">
        <f>C74*I5</f>
        <v>4099200</v>
      </c>
      <c r="G74" s="85"/>
    </row>
    <row r="75" spans="1:7" x14ac:dyDescent="0.35">
      <c r="A75" s="82">
        <v>5</v>
      </c>
      <c r="B75" s="76" t="s">
        <v>7</v>
      </c>
      <c r="C75" s="13">
        <f t="shared" si="10"/>
        <v>6100</v>
      </c>
      <c r="D75" s="81">
        <v>100</v>
      </c>
      <c r="E75" s="13">
        <f>C75*I6</f>
        <v>1781200</v>
      </c>
      <c r="F75" s="13">
        <f>C75*I6</f>
        <v>1781200</v>
      </c>
      <c r="G75" s="85"/>
    </row>
    <row r="76" spans="1:7" x14ac:dyDescent="0.35">
      <c r="A76" s="82">
        <v>4</v>
      </c>
      <c r="B76" s="76" t="s">
        <v>15</v>
      </c>
      <c r="C76" s="13">
        <f t="shared" si="10"/>
        <v>114770.60653907496</v>
      </c>
      <c r="D76" s="81">
        <f>$B$20*0.7*K7+421+417</f>
        <v>1881.4853530995895</v>
      </c>
      <c r="E76" s="13">
        <f>C76*I7</f>
        <v>60484109.646092504</v>
      </c>
      <c r="F76" s="13">
        <f>C76*I7</f>
        <v>60484109.646092504</v>
      </c>
      <c r="G76" s="85"/>
    </row>
    <row r="77" spans="1:7" x14ac:dyDescent="0.35">
      <c r="E77" s="79">
        <f>SUM(E71:E76)</f>
        <v>169512391.2460925</v>
      </c>
      <c r="F77" s="79">
        <f>SUM(F71:F76)</f>
        <v>171761414.2460925</v>
      </c>
      <c r="G77" s="41"/>
    </row>
    <row r="78" spans="1:7" x14ac:dyDescent="0.35">
      <c r="E78" s="78" t="s">
        <v>127</v>
      </c>
      <c r="F78" s="78" t="s">
        <v>127</v>
      </c>
      <c r="G78" s="41"/>
    </row>
    <row r="79" spans="1:7" x14ac:dyDescent="0.35">
      <c r="G79" s="41"/>
    </row>
    <row r="80" spans="1:7" x14ac:dyDescent="0.35">
      <c r="G80" s="41"/>
    </row>
    <row r="81" spans="1:7" x14ac:dyDescent="0.35">
      <c r="G81" s="41"/>
    </row>
    <row r="82" spans="1:7" x14ac:dyDescent="0.35">
      <c r="A82" t="s">
        <v>38</v>
      </c>
      <c r="B82" s="83" t="s">
        <v>137</v>
      </c>
      <c r="C82" s="11" t="s">
        <v>106</v>
      </c>
      <c r="D82" s="11" t="s">
        <v>126</v>
      </c>
      <c r="E82" s="11" t="s">
        <v>8</v>
      </c>
      <c r="F82" s="11" t="s">
        <v>5</v>
      </c>
      <c r="G82" s="41"/>
    </row>
    <row r="83" spans="1:7" x14ac:dyDescent="0.35">
      <c r="A83" s="82">
        <v>1</v>
      </c>
      <c r="B83" s="76" t="s">
        <v>25</v>
      </c>
      <c r="C83" s="13">
        <f>D83*61</f>
        <v>97368.3</v>
      </c>
      <c r="D83" s="81">
        <f>$B$20*0.3</f>
        <v>1596.2016393442623</v>
      </c>
      <c r="E83" s="13">
        <f>44633822+(C83*292)</f>
        <v>73065365.599999994</v>
      </c>
      <c r="F83" s="13">
        <f>45333932+(C83*302)</f>
        <v>74739158.599999994</v>
      </c>
      <c r="G83" s="85"/>
    </row>
    <row r="84" spans="1:7" x14ac:dyDescent="0.35">
      <c r="A84" s="82">
        <v>6</v>
      </c>
      <c r="B84" s="76" t="s">
        <v>28</v>
      </c>
      <c r="C84" s="13">
        <f t="shared" ref="C84:C88" si="11">D84*61</f>
        <v>18300</v>
      </c>
      <c r="D84" s="81">
        <f>300</f>
        <v>300</v>
      </c>
      <c r="E84" s="13">
        <f>C84*I3</f>
        <v>6661200</v>
      </c>
      <c r="F84" s="13">
        <f>C84*I3</f>
        <v>6661200</v>
      </c>
      <c r="G84" s="85"/>
    </row>
    <row r="85" spans="1:7" x14ac:dyDescent="0.35">
      <c r="A85" s="82">
        <v>2</v>
      </c>
      <c r="B85" s="76" t="s">
        <v>18</v>
      </c>
      <c r="C85" s="13">
        <f t="shared" si="11"/>
        <v>18300</v>
      </c>
      <c r="D85" s="81">
        <f>300</f>
        <v>300</v>
      </c>
      <c r="E85" s="13">
        <f>C85*I4</f>
        <v>6624600</v>
      </c>
      <c r="F85" s="13">
        <f>C85*I4</f>
        <v>6624600</v>
      </c>
      <c r="G85" s="85"/>
    </row>
    <row r="86" spans="1:7" x14ac:dyDescent="0.35">
      <c r="A86" s="82">
        <v>3</v>
      </c>
      <c r="B86" s="76" t="s">
        <v>41</v>
      </c>
      <c r="C86" s="13">
        <f t="shared" si="11"/>
        <v>12200</v>
      </c>
      <c r="D86" s="81">
        <f>200</f>
        <v>200</v>
      </c>
      <c r="E86" s="13">
        <f>C86*I5</f>
        <v>4099200</v>
      </c>
      <c r="F86" s="13">
        <f>C86*I5</f>
        <v>4099200</v>
      </c>
      <c r="G86" s="85"/>
    </row>
    <row r="87" spans="1:7" x14ac:dyDescent="0.35">
      <c r="A87" s="82">
        <v>5</v>
      </c>
      <c r="B87" s="76" t="s">
        <v>7</v>
      </c>
      <c r="C87" s="13">
        <f t="shared" si="11"/>
        <v>6100</v>
      </c>
      <c r="D87" s="81">
        <v>100</v>
      </c>
      <c r="E87" s="13">
        <f>C87*I6</f>
        <v>1781200</v>
      </c>
      <c r="F87" s="13">
        <f>C87*I6</f>
        <v>1781200</v>
      </c>
      <c r="G87" s="85"/>
    </row>
    <row r="88" spans="1:7" x14ac:dyDescent="0.35">
      <c r="A88" s="82">
        <v>4</v>
      </c>
      <c r="B88" s="76" t="s">
        <v>15</v>
      </c>
      <c r="C88" s="13">
        <f t="shared" si="11"/>
        <v>172293.60653907497</v>
      </c>
      <c r="D88" s="81">
        <f>$B$20*0.7*K7+421+417+478+465</f>
        <v>2824.4853530995897</v>
      </c>
      <c r="E88" s="13">
        <f>C88*I7</f>
        <v>90798730.646092504</v>
      </c>
      <c r="F88" s="13">
        <f>C88*I7</f>
        <v>90798730.646092504</v>
      </c>
      <c r="G88" s="85"/>
    </row>
    <row r="89" spans="1:7" x14ac:dyDescent="0.35">
      <c r="E89" s="79">
        <f>SUM(E83:E88)</f>
        <v>183030296.2460925</v>
      </c>
      <c r="F89" s="79">
        <f>SUM(F83:F88)</f>
        <v>184704089.2460925</v>
      </c>
      <c r="G89" s="41"/>
    </row>
    <row r="90" spans="1:7" x14ac:dyDescent="0.35">
      <c r="E90" s="78" t="s">
        <v>127</v>
      </c>
      <c r="F90" s="78" t="s">
        <v>127</v>
      </c>
      <c r="G90" s="41"/>
    </row>
    <row r="94" spans="1:7" x14ac:dyDescent="0.35">
      <c r="D94" s="86" t="s">
        <v>138</v>
      </c>
      <c r="E94" s="84" t="s">
        <v>8</v>
      </c>
      <c r="F94" s="84" t="s">
        <v>5</v>
      </c>
    </row>
    <row r="95" spans="1:7" x14ac:dyDescent="0.35">
      <c r="D95" s="11" t="s">
        <v>139</v>
      </c>
      <c r="E95" s="13">
        <v>160341628</v>
      </c>
      <c r="F95" s="13">
        <v>164229809</v>
      </c>
    </row>
    <row r="96" spans="1:7" x14ac:dyDescent="0.35">
      <c r="D96" s="80" t="s">
        <v>140</v>
      </c>
      <c r="E96" s="13">
        <v>146383695.5</v>
      </c>
      <c r="F96" s="13">
        <v>149680293.5</v>
      </c>
    </row>
    <row r="97" spans="4:6" x14ac:dyDescent="0.35">
      <c r="D97" s="80" t="s">
        <v>141</v>
      </c>
      <c r="E97" s="13">
        <v>124222270.11084531</v>
      </c>
      <c r="F97" s="13">
        <v>159679912.65629986</v>
      </c>
    </row>
    <row r="98" spans="4:6" x14ac:dyDescent="0.35">
      <c r="D98" s="80" t="s">
        <v>142</v>
      </c>
      <c r="E98" s="13">
        <v>162375770.1551834</v>
      </c>
      <c r="F98" s="13">
        <v>164049563.1551834</v>
      </c>
    </row>
    <row r="99" spans="4:6" x14ac:dyDescent="0.35">
      <c r="D99" s="80" t="s">
        <v>143</v>
      </c>
      <c r="E99" s="13">
        <v>145968530.04433814</v>
      </c>
      <c r="F99" s="13">
        <v>149265128.04433814</v>
      </c>
    </row>
    <row r="100" spans="4:6" x14ac:dyDescent="0.35">
      <c r="D100" s="80" t="s">
        <v>144</v>
      </c>
      <c r="E100" s="13">
        <v>169512391.2460925</v>
      </c>
      <c r="F100" s="13">
        <v>171761414.2460925</v>
      </c>
    </row>
    <row r="101" spans="4:6" x14ac:dyDescent="0.35">
      <c r="D101" s="80" t="s">
        <v>145</v>
      </c>
      <c r="E101" s="13">
        <v>183030296.2460925</v>
      </c>
      <c r="F101" s="13">
        <v>184704089.2460925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2CE1-47E6-44A2-9221-5DFF91C92388}">
  <dimension ref="A1:W63"/>
  <sheetViews>
    <sheetView topLeftCell="K1" zoomScale="76" zoomScaleNormal="76" workbookViewId="0">
      <pane ySplit="1" topLeftCell="A2" activePane="bottomLeft" state="frozen"/>
      <selection pane="bottomLeft" activeCell="V1" sqref="V1:V1048576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 customWidth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19" max="20" width="8.7265625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766</v>
      </c>
      <c r="H2" s="19">
        <v>582095</v>
      </c>
      <c r="I2" s="24">
        <v>0</v>
      </c>
      <c r="J2" s="25">
        <v>423702</v>
      </c>
      <c r="K2" s="25">
        <v>0</v>
      </c>
      <c r="L2" s="25">
        <v>0</v>
      </c>
      <c r="M2" s="25">
        <v>0</v>
      </c>
      <c r="N2" s="25">
        <v>0</v>
      </c>
      <c r="O2" s="31"/>
      <c r="P2" s="27">
        <v>168049</v>
      </c>
      <c r="Q2" s="27">
        <v>0</v>
      </c>
      <c r="R2" s="32"/>
      <c r="S2" s="31"/>
      <c r="T2" s="28">
        <v>0</v>
      </c>
      <c r="U2" s="20">
        <v>591751</v>
      </c>
      <c r="V2" s="20">
        <f t="shared" ref="V2:V32" si="0">ROUND((G2/U2)*1000,2)</f>
        <v>1.29</v>
      </c>
      <c r="W2" s="38">
        <f>ROUND((G2/H2)*1000,2)</f>
        <v>1.32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1">IF(E3&lt;=7,1,IF(E3&lt;=14,2,IF(E3&lt;=21,3,IF(E3&lt;=31,4,0))))</f>
        <v>1</v>
      </c>
      <c r="E3" s="11">
        <v>2</v>
      </c>
      <c r="F3" s="15">
        <f t="shared" ref="F3:F62" si="2">WEEKDAY(B3)</f>
        <v>6</v>
      </c>
      <c r="G3" s="19">
        <v>1121</v>
      </c>
      <c r="H3" s="19">
        <v>737771</v>
      </c>
      <c r="I3" s="24">
        <v>0</v>
      </c>
      <c r="J3" s="25">
        <v>538092</v>
      </c>
      <c r="K3" s="25">
        <v>0</v>
      </c>
      <c r="L3" s="25">
        <v>0</v>
      </c>
      <c r="M3" s="25">
        <v>0</v>
      </c>
      <c r="N3" s="25">
        <v>0</v>
      </c>
      <c r="O3" s="31"/>
      <c r="P3" s="27">
        <v>210495</v>
      </c>
      <c r="Q3" s="27">
        <v>0</v>
      </c>
      <c r="R3" s="32"/>
      <c r="S3" s="31"/>
      <c r="T3" s="28">
        <v>0</v>
      </c>
      <c r="U3" s="20">
        <v>748587</v>
      </c>
      <c r="V3" s="20">
        <f t="shared" si="0"/>
        <v>1.5</v>
      </c>
      <c r="W3" s="38">
        <f t="shared" ref="W3:W32" si="3">ROUND((G3/H3)*1000,2)</f>
        <v>1.52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1"/>
        <v>1</v>
      </c>
      <c r="E4" s="11">
        <v>3</v>
      </c>
      <c r="F4" s="15">
        <f t="shared" si="2"/>
        <v>7</v>
      </c>
      <c r="G4" s="19">
        <v>1160</v>
      </c>
      <c r="H4" s="19">
        <v>731491</v>
      </c>
      <c r="I4" s="24">
        <v>0</v>
      </c>
      <c r="J4" s="25">
        <v>555615</v>
      </c>
      <c r="K4" s="25">
        <v>0</v>
      </c>
      <c r="L4" s="25">
        <v>0</v>
      </c>
      <c r="M4" s="25">
        <v>0</v>
      </c>
      <c r="N4" s="25">
        <v>0</v>
      </c>
      <c r="O4" s="31"/>
      <c r="P4" s="27">
        <v>178215</v>
      </c>
      <c r="Q4" s="27">
        <v>0</v>
      </c>
      <c r="R4" s="32"/>
      <c r="S4" s="31"/>
      <c r="T4" s="28">
        <v>0</v>
      </c>
      <c r="U4" s="20">
        <v>733830</v>
      </c>
      <c r="V4" s="20">
        <f t="shared" si="0"/>
        <v>1.58</v>
      </c>
      <c r="W4" s="38">
        <f t="shared" si="3"/>
        <v>1.59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1"/>
        <v>1</v>
      </c>
      <c r="E5" s="11">
        <v>4</v>
      </c>
      <c r="F5" s="15">
        <f t="shared" si="2"/>
        <v>1</v>
      </c>
      <c r="G5" s="19">
        <v>1237</v>
      </c>
      <c r="H5" s="19">
        <v>795621</v>
      </c>
      <c r="I5" s="24">
        <v>0</v>
      </c>
      <c r="J5" s="25">
        <v>415615</v>
      </c>
      <c r="K5" s="25">
        <v>0</v>
      </c>
      <c r="L5" s="25">
        <v>0</v>
      </c>
      <c r="M5" s="25">
        <v>0</v>
      </c>
      <c r="N5" s="25">
        <v>0</v>
      </c>
      <c r="O5" s="31"/>
      <c r="P5" s="27">
        <v>392623</v>
      </c>
      <c r="Q5" s="27">
        <v>0</v>
      </c>
      <c r="R5" s="32"/>
      <c r="S5" s="31"/>
      <c r="T5" s="28">
        <v>0</v>
      </c>
      <c r="U5" s="20">
        <v>808238</v>
      </c>
      <c r="V5" s="20">
        <f t="shared" si="0"/>
        <v>1.53</v>
      </c>
      <c r="W5" s="38">
        <f t="shared" si="3"/>
        <v>1.55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1"/>
        <v>1</v>
      </c>
      <c r="E6" s="11">
        <v>5</v>
      </c>
      <c r="F6" s="15">
        <f t="shared" si="2"/>
        <v>2</v>
      </c>
      <c r="G6" s="19">
        <v>1204</v>
      </c>
      <c r="H6" s="19">
        <v>749660</v>
      </c>
      <c r="I6" s="24">
        <v>0</v>
      </c>
      <c r="J6" s="25">
        <v>362262</v>
      </c>
      <c r="K6" s="25">
        <v>0</v>
      </c>
      <c r="L6" s="25">
        <v>0</v>
      </c>
      <c r="M6" s="25">
        <v>0</v>
      </c>
      <c r="N6" s="25">
        <v>0</v>
      </c>
      <c r="O6" s="31"/>
      <c r="P6" s="27">
        <v>398387</v>
      </c>
      <c r="Q6" s="27">
        <v>0</v>
      </c>
      <c r="R6" s="32"/>
      <c r="S6" s="31"/>
      <c r="T6" s="28">
        <v>0</v>
      </c>
      <c r="U6" s="20">
        <v>760649</v>
      </c>
      <c r="V6" s="20">
        <f t="shared" si="0"/>
        <v>1.58</v>
      </c>
      <c r="W6" s="38">
        <f t="shared" si="3"/>
        <v>1.61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1"/>
        <v>1</v>
      </c>
      <c r="E7" s="11">
        <v>6</v>
      </c>
      <c r="F7" s="15">
        <f t="shared" si="2"/>
        <v>3</v>
      </c>
      <c r="G7" s="19">
        <v>1265</v>
      </c>
      <c r="H7" s="19">
        <v>679525</v>
      </c>
      <c r="I7" s="24">
        <v>0</v>
      </c>
      <c r="J7" s="25">
        <v>316773</v>
      </c>
      <c r="K7" s="25">
        <v>0</v>
      </c>
      <c r="L7" s="25">
        <v>0</v>
      </c>
      <c r="M7" s="25">
        <v>0</v>
      </c>
      <c r="N7" s="25">
        <v>0</v>
      </c>
      <c r="O7" s="31"/>
      <c r="P7" s="27">
        <v>383487</v>
      </c>
      <c r="Q7" s="27">
        <v>0</v>
      </c>
      <c r="R7" s="32"/>
      <c r="S7" s="31"/>
      <c r="T7" s="28">
        <v>0</v>
      </c>
      <c r="U7" s="20">
        <v>700260</v>
      </c>
      <c r="V7" s="20">
        <f t="shared" si="0"/>
        <v>1.81</v>
      </c>
      <c r="W7" s="38">
        <f t="shared" si="3"/>
        <v>1.86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1"/>
        <v>1</v>
      </c>
      <c r="E8" s="11">
        <v>7</v>
      </c>
      <c r="F8" s="15">
        <f t="shared" si="2"/>
        <v>4</v>
      </c>
      <c r="G8" s="19">
        <v>1195</v>
      </c>
      <c r="H8" s="19">
        <v>626660</v>
      </c>
      <c r="I8" s="24">
        <v>0</v>
      </c>
      <c r="J8" s="25">
        <v>353589</v>
      </c>
      <c r="K8" s="25">
        <v>0</v>
      </c>
      <c r="L8" s="25">
        <v>0</v>
      </c>
      <c r="M8" s="25">
        <v>0</v>
      </c>
      <c r="N8" s="25">
        <v>0</v>
      </c>
      <c r="O8" s="31"/>
      <c r="P8" s="27">
        <v>295355</v>
      </c>
      <c r="Q8" s="27">
        <v>0</v>
      </c>
      <c r="R8" s="32"/>
      <c r="S8" s="31"/>
      <c r="T8" s="28">
        <v>0</v>
      </c>
      <c r="U8" s="20">
        <v>648944</v>
      </c>
      <c r="V8" s="20">
        <f t="shared" si="0"/>
        <v>1.84</v>
      </c>
      <c r="W8" s="38">
        <f t="shared" si="3"/>
        <v>1.91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1"/>
        <v>2</v>
      </c>
      <c r="E9" s="11">
        <v>8</v>
      </c>
      <c r="F9" s="15">
        <f t="shared" si="2"/>
        <v>5</v>
      </c>
      <c r="G9" s="19">
        <v>1223</v>
      </c>
      <c r="H9" s="19">
        <v>651828</v>
      </c>
      <c r="I9" s="24">
        <v>0</v>
      </c>
      <c r="J9" s="25">
        <v>393864</v>
      </c>
      <c r="K9" s="25">
        <v>0</v>
      </c>
      <c r="L9" s="25">
        <v>0</v>
      </c>
      <c r="M9" s="25">
        <v>0</v>
      </c>
      <c r="N9" s="25">
        <v>0</v>
      </c>
      <c r="O9" s="31"/>
      <c r="P9" s="27">
        <v>271342</v>
      </c>
      <c r="Q9" s="27">
        <v>0</v>
      </c>
      <c r="R9" s="32"/>
      <c r="S9" s="31"/>
      <c r="T9" s="28">
        <v>0</v>
      </c>
      <c r="U9" s="20">
        <v>665206</v>
      </c>
      <c r="V9" s="20">
        <f t="shared" si="0"/>
        <v>1.84</v>
      </c>
      <c r="W9" s="38">
        <f t="shared" si="3"/>
        <v>1.88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1"/>
        <v>2</v>
      </c>
      <c r="E10" s="11">
        <v>9</v>
      </c>
      <c r="F10" s="15">
        <f t="shared" si="2"/>
        <v>6</v>
      </c>
      <c r="G10" s="19">
        <v>1136</v>
      </c>
      <c r="H10" s="19">
        <v>614572</v>
      </c>
      <c r="I10" s="24">
        <v>0</v>
      </c>
      <c r="J10" s="25">
        <v>302955</v>
      </c>
      <c r="K10" s="25">
        <v>0</v>
      </c>
      <c r="L10" s="25">
        <v>0</v>
      </c>
      <c r="M10" s="25">
        <v>0</v>
      </c>
      <c r="N10" s="25">
        <v>0</v>
      </c>
      <c r="O10" s="31"/>
      <c r="P10" s="27">
        <v>320916</v>
      </c>
      <c r="Q10" s="27">
        <v>0</v>
      </c>
      <c r="R10" s="32"/>
      <c r="S10" s="31"/>
      <c r="T10" s="28">
        <v>0</v>
      </c>
      <c r="U10" s="20">
        <v>623870</v>
      </c>
      <c r="V10" s="20">
        <f t="shared" si="0"/>
        <v>1.82</v>
      </c>
      <c r="W10" s="38">
        <f t="shared" si="3"/>
        <v>1.85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1"/>
        <v>2</v>
      </c>
      <c r="E11" s="11">
        <v>10</v>
      </c>
      <c r="F11" s="15">
        <f t="shared" si="2"/>
        <v>7</v>
      </c>
      <c r="G11" s="19">
        <v>1196</v>
      </c>
      <c r="H11" s="19">
        <v>649936</v>
      </c>
      <c r="I11" s="24">
        <v>0</v>
      </c>
      <c r="J11" s="25">
        <v>359463</v>
      </c>
      <c r="K11" s="25">
        <v>0</v>
      </c>
      <c r="L11" s="25">
        <v>0</v>
      </c>
      <c r="M11" s="25">
        <v>0</v>
      </c>
      <c r="N11" s="25">
        <v>0</v>
      </c>
      <c r="O11" s="31"/>
      <c r="P11" s="27">
        <v>300046</v>
      </c>
      <c r="Q11" s="27">
        <v>0</v>
      </c>
      <c r="R11" s="32"/>
      <c r="S11" s="31"/>
      <c r="T11" s="28">
        <v>0</v>
      </c>
      <c r="U11" s="20">
        <v>659509</v>
      </c>
      <c r="V11" s="20">
        <f t="shared" si="0"/>
        <v>1.81</v>
      </c>
      <c r="W11" s="38">
        <f t="shared" si="3"/>
        <v>1.84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1"/>
        <v>2</v>
      </c>
      <c r="E12" s="11">
        <v>11</v>
      </c>
      <c r="F12" s="15">
        <f t="shared" si="2"/>
        <v>1</v>
      </c>
      <c r="G12" s="19">
        <v>1136</v>
      </c>
      <c r="H12" s="19">
        <v>647651</v>
      </c>
      <c r="I12" s="24">
        <v>0</v>
      </c>
      <c r="J12" s="25">
        <v>314042</v>
      </c>
      <c r="K12" s="25">
        <v>0</v>
      </c>
      <c r="L12" s="25">
        <v>0</v>
      </c>
      <c r="M12" s="25">
        <v>0</v>
      </c>
      <c r="N12" s="25">
        <v>0</v>
      </c>
      <c r="O12" s="31"/>
      <c r="P12" s="27">
        <v>352319</v>
      </c>
      <c r="Q12" s="27">
        <v>0</v>
      </c>
      <c r="R12" s="32"/>
      <c r="S12" s="31"/>
      <c r="T12" s="28">
        <v>0</v>
      </c>
      <c r="U12" s="20">
        <v>666361</v>
      </c>
      <c r="V12" s="20">
        <f t="shared" si="0"/>
        <v>1.7</v>
      </c>
      <c r="W12" s="38">
        <f t="shared" si="3"/>
        <v>1.75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1"/>
        <v>2</v>
      </c>
      <c r="E13" s="11">
        <v>12</v>
      </c>
      <c r="F13" s="15">
        <f t="shared" si="2"/>
        <v>2</v>
      </c>
      <c r="G13" s="19">
        <v>1321</v>
      </c>
      <c r="H13" s="19">
        <v>741445</v>
      </c>
      <c r="I13" s="24">
        <v>0</v>
      </c>
      <c r="J13" s="25">
        <v>325671</v>
      </c>
      <c r="K13" s="25">
        <v>0</v>
      </c>
      <c r="L13" s="25">
        <v>0</v>
      </c>
      <c r="M13" s="25">
        <v>0</v>
      </c>
      <c r="N13" s="25">
        <v>0</v>
      </c>
      <c r="O13" s="31"/>
      <c r="P13" s="27">
        <v>426764</v>
      </c>
      <c r="Q13" s="27">
        <v>0</v>
      </c>
      <c r="R13" s="32"/>
      <c r="S13" s="31"/>
      <c r="T13" s="28">
        <v>0</v>
      </c>
      <c r="U13" s="20">
        <v>752435</v>
      </c>
      <c r="V13" s="20">
        <f t="shared" si="0"/>
        <v>1.76</v>
      </c>
      <c r="W13" s="38">
        <f t="shared" si="3"/>
        <v>1.78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1"/>
        <v>2</v>
      </c>
      <c r="E14" s="11">
        <v>13</v>
      </c>
      <c r="F14" s="15">
        <f t="shared" si="2"/>
        <v>3</v>
      </c>
      <c r="G14" s="19">
        <v>1430</v>
      </c>
      <c r="H14" s="19">
        <v>750033</v>
      </c>
      <c r="I14" s="24">
        <v>0</v>
      </c>
      <c r="J14" s="25">
        <v>309524</v>
      </c>
      <c r="K14" s="25">
        <v>0</v>
      </c>
      <c r="L14" s="25">
        <v>0</v>
      </c>
      <c r="M14" s="25">
        <v>0</v>
      </c>
      <c r="N14" s="25">
        <v>0</v>
      </c>
      <c r="O14" s="31"/>
      <c r="P14" s="27">
        <v>457298</v>
      </c>
      <c r="Q14" s="27">
        <v>0</v>
      </c>
      <c r="R14" s="32"/>
      <c r="S14" s="31"/>
      <c r="T14" s="28">
        <v>0</v>
      </c>
      <c r="U14" s="20">
        <v>766822</v>
      </c>
      <c r="V14" s="20">
        <f t="shared" si="0"/>
        <v>1.86</v>
      </c>
      <c r="W14" s="38">
        <f t="shared" si="3"/>
        <v>1.91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1"/>
        <v>2</v>
      </c>
      <c r="E15" s="11">
        <v>14</v>
      </c>
      <c r="F15" s="15">
        <f t="shared" si="2"/>
        <v>4</v>
      </c>
      <c r="G15" s="19">
        <v>1305</v>
      </c>
      <c r="H15" s="19">
        <v>658105</v>
      </c>
      <c r="I15" s="24">
        <v>0</v>
      </c>
      <c r="J15" s="25">
        <v>316319</v>
      </c>
      <c r="K15" s="25">
        <v>0</v>
      </c>
      <c r="L15" s="25">
        <v>0</v>
      </c>
      <c r="M15" s="25">
        <v>0</v>
      </c>
      <c r="N15" s="25">
        <v>0</v>
      </c>
      <c r="O15" s="31"/>
      <c r="P15" s="27">
        <v>361689</v>
      </c>
      <c r="Q15" s="27">
        <v>0</v>
      </c>
      <c r="R15" s="32"/>
      <c r="S15" s="31"/>
      <c r="T15" s="28">
        <v>0</v>
      </c>
      <c r="U15" s="20">
        <v>678008</v>
      </c>
      <c r="V15" s="20">
        <f t="shared" si="0"/>
        <v>1.92</v>
      </c>
      <c r="W15" s="38">
        <f t="shared" si="3"/>
        <v>1.98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1"/>
        <v>3</v>
      </c>
      <c r="E16" s="11">
        <v>15</v>
      </c>
      <c r="F16" s="15">
        <f t="shared" si="2"/>
        <v>5</v>
      </c>
      <c r="G16" s="19">
        <v>1429</v>
      </c>
      <c r="H16" s="19">
        <v>692543</v>
      </c>
      <c r="I16" s="24">
        <v>0</v>
      </c>
      <c r="J16" s="25">
        <v>352780</v>
      </c>
      <c r="K16" s="25">
        <v>0</v>
      </c>
      <c r="L16" s="25">
        <v>0</v>
      </c>
      <c r="M16" s="25">
        <v>0</v>
      </c>
      <c r="N16" s="25">
        <v>0</v>
      </c>
      <c r="O16" s="31"/>
      <c r="P16" s="27">
        <v>347344</v>
      </c>
      <c r="Q16" s="27">
        <v>0</v>
      </c>
      <c r="R16" s="32"/>
      <c r="S16" s="31"/>
      <c r="T16" s="28">
        <v>0</v>
      </c>
      <c r="U16" s="20">
        <v>700124</v>
      </c>
      <c r="V16" s="20">
        <f t="shared" si="0"/>
        <v>2.04</v>
      </c>
      <c r="W16" s="38">
        <f t="shared" si="3"/>
        <v>2.06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1"/>
        <v>3</v>
      </c>
      <c r="E17" s="11">
        <v>16</v>
      </c>
      <c r="F17" s="15">
        <f t="shared" si="2"/>
        <v>6</v>
      </c>
      <c r="G17" s="19">
        <v>1325</v>
      </c>
      <c r="H17" s="19">
        <v>665687</v>
      </c>
      <c r="I17" s="24">
        <v>0</v>
      </c>
      <c r="J17" s="25">
        <v>354007</v>
      </c>
      <c r="K17" s="25">
        <v>0</v>
      </c>
      <c r="L17" s="25">
        <v>0</v>
      </c>
      <c r="M17" s="25">
        <v>0</v>
      </c>
      <c r="N17" s="25">
        <v>0</v>
      </c>
      <c r="O17" s="31"/>
      <c r="P17" s="27">
        <v>325291</v>
      </c>
      <c r="Q17" s="27">
        <v>0</v>
      </c>
      <c r="R17" s="32"/>
      <c r="S17" s="31"/>
      <c r="T17" s="28">
        <v>0</v>
      </c>
      <c r="U17" s="20">
        <v>679298</v>
      </c>
      <c r="V17" s="20">
        <f t="shared" si="0"/>
        <v>1.95</v>
      </c>
      <c r="W17" s="38">
        <f t="shared" si="3"/>
        <v>1.99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1"/>
        <v>3</v>
      </c>
      <c r="E18" s="11">
        <v>17</v>
      </c>
      <c r="F18" s="15">
        <f t="shared" si="2"/>
        <v>7</v>
      </c>
      <c r="G18" s="19">
        <v>1329</v>
      </c>
      <c r="H18" s="19">
        <v>734130</v>
      </c>
      <c r="I18" s="24">
        <v>0</v>
      </c>
      <c r="J18" s="25">
        <v>456530</v>
      </c>
      <c r="K18" s="25">
        <v>0</v>
      </c>
      <c r="L18" s="25">
        <v>0</v>
      </c>
      <c r="M18" s="25">
        <v>0</v>
      </c>
      <c r="N18" s="25">
        <v>0</v>
      </c>
      <c r="O18" s="31"/>
      <c r="P18" s="27">
        <v>277601</v>
      </c>
      <c r="Q18" s="27">
        <v>0</v>
      </c>
      <c r="R18" s="32"/>
      <c r="S18" s="31"/>
      <c r="T18" s="28">
        <v>0</v>
      </c>
      <c r="U18" s="20">
        <v>734130</v>
      </c>
      <c r="V18" s="20">
        <f t="shared" si="0"/>
        <v>1.81</v>
      </c>
      <c r="W18" s="38">
        <f t="shared" si="3"/>
        <v>1.81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1"/>
        <v>3</v>
      </c>
      <c r="E19" s="11">
        <v>18</v>
      </c>
      <c r="F19" s="15">
        <f t="shared" si="2"/>
        <v>1</v>
      </c>
      <c r="G19" s="19">
        <v>1357</v>
      </c>
      <c r="H19" s="19">
        <v>799458</v>
      </c>
      <c r="I19" s="24">
        <v>0</v>
      </c>
      <c r="J19" s="25">
        <v>406277</v>
      </c>
      <c r="K19" s="25">
        <v>0</v>
      </c>
      <c r="L19" s="25">
        <v>0</v>
      </c>
      <c r="M19" s="25">
        <v>0</v>
      </c>
      <c r="N19" s="25">
        <v>0</v>
      </c>
      <c r="O19" s="31"/>
      <c r="P19" s="27">
        <v>408317</v>
      </c>
      <c r="Q19" s="27">
        <v>0</v>
      </c>
      <c r="R19" s="32"/>
      <c r="S19" s="31"/>
      <c r="T19" s="28">
        <v>0</v>
      </c>
      <c r="U19" s="20">
        <v>814594</v>
      </c>
      <c r="V19" s="20">
        <f t="shared" si="0"/>
        <v>1.67</v>
      </c>
      <c r="W19" s="38">
        <f t="shared" si="3"/>
        <v>1.7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1"/>
        <v>3</v>
      </c>
      <c r="E20" s="11">
        <v>19</v>
      </c>
      <c r="F20" s="15">
        <f t="shared" si="2"/>
        <v>2</v>
      </c>
      <c r="G20" s="19">
        <v>1005</v>
      </c>
      <c r="H20" s="19">
        <v>545390</v>
      </c>
      <c r="I20" s="24">
        <v>0</v>
      </c>
      <c r="J20" s="25">
        <v>263404</v>
      </c>
      <c r="K20" s="25">
        <v>0</v>
      </c>
      <c r="L20" s="25">
        <v>0</v>
      </c>
      <c r="M20" s="25">
        <v>0</v>
      </c>
      <c r="N20" s="25">
        <v>0</v>
      </c>
      <c r="O20" s="31"/>
      <c r="P20" s="27">
        <v>289134</v>
      </c>
      <c r="Q20" s="27">
        <v>0</v>
      </c>
      <c r="R20" s="32"/>
      <c r="S20" s="31"/>
      <c r="T20" s="28">
        <v>0</v>
      </c>
      <c r="U20" s="20">
        <v>552538</v>
      </c>
      <c r="V20" s="20">
        <f t="shared" si="0"/>
        <v>1.82</v>
      </c>
      <c r="W20" s="38">
        <f t="shared" si="3"/>
        <v>1.84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1"/>
        <v>3</v>
      </c>
      <c r="E21" s="11">
        <v>20</v>
      </c>
      <c r="F21" s="15">
        <f t="shared" si="2"/>
        <v>3</v>
      </c>
      <c r="G21" s="19">
        <v>1354</v>
      </c>
      <c r="H21" s="19">
        <v>668889</v>
      </c>
      <c r="I21" s="24">
        <v>0</v>
      </c>
      <c r="J21" s="25">
        <v>362623</v>
      </c>
      <c r="K21" s="25">
        <v>0</v>
      </c>
      <c r="L21" s="25">
        <v>0</v>
      </c>
      <c r="M21" s="25">
        <v>0</v>
      </c>
      <c r="N21" s="25">
        <v>0</v>
      </c>
      <c r="O21" s="31"/>
      <c r="P21" s="27">
        <v>328298</v>
      </c>
      <c r="Q21" s="27">
        <v>0</v>
      </c>
      <c r="R21" s="32"/>
      <c r="S21" s="31"/>
      <c r="T21" s="28">
        <v>0</v>
      </c>
      <c r="U21" s="20">
        <v>690920</v>
      </c>
      <c r="V21" s="20">
        <f t="shared" si="0"/>
        <v>1.96</v>
      </c>
      <c r="W21" s="38">
        <f t="shared" si="3"/>
        <v>2.02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1"/>
        <v>3</v>
      </c>
      <c r="E22" s="11">
        <v>21</v>
      </c>
      <c r="F22" s="15">
        <f t="shared" si="2"/>
        <v>4</v>
      </c>
      <c r="G22" s="19">
        <v>1389</v>
      </c>
      <c r="H22" s="19">
        <v>661345</v>
      </c>
      <c r="I22" s="24">
        <v>0</v>
      </c>
      <c r="J22" s="25">
        <v>276399</v>
      </c>
      <c r="K22" s="25">
        <v>0</v>
      </c>
      <c r="L22" s="25">
        <v>0</v>
      </c>
      <c r="M22" s="25">
        <v>0</v>
      </c>
      <c r="N22" s="25">
        <v>0</v>
      </c>
      <c r="O22" s="31"/>
      <c r="P22" s="27">
        <v>395735</v>
      </c>
      <c r="Q22" s="27">
        <v>0</v>
      </c>
      <c r="R22" s="32"/>
      <c r="S22" s="31"/>
      <c r="T22" s="28">
        <v>0</v>
      </c>
      <c r="U22" s="20">
        <v>672134</v>
      </c>
      <c r="V22" s="20">
        <f t="shared" si="0"/>
        <v>2.0699999999999998</v>
      </c>
      <c r="W22" s="38">
        <f t="shared" si="3"/>
        <v>2.1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1"/>
        <v>4</v>
      </c>
      <c r="E23" s="11">
        <v>22</v>
      </c>
      <c r="F23" s="15">
        <f t="shared" si="2"/>
        <v>5</v>
      </c>
      <c r="G23" s="19">
        <v>1329</v>
      </c>
      <c r="H23" s="19">
        <v>591533</v>
      </c>
      <c r="I23" s="24">
        <v>0</v>
      </c>
      <c r="J23" s="25">
        <v>268134</v>
      </c>
      <c r="K23" s="25">
        <v>0</v>
      </c>
      <c r="L23" s="25">
        <v>0</v>
      </c>
      <c r="M23" s="25">
        <v>0</v>
      </c>
      <c r="N23" s="25">
        <v>0</v>
      </c>
      <c r="O23" s="31"/>
      <c r="P23" s="27">
        <v>336744</v>
      </c>
      <c r="Q23" s="27">
        <v>0</v>
      </c>
      <c r="R23" s="32"/>
      <c r="S23" s="31"/>
      <c r="T23" s="28">
        <v>0</v>
      </c>
      <c r="U23" s="20">
        <v>604878</v>
      </c>
      <c r="V23" s="20">
        <f t="shared" si="0"/>
        <v>2.2000000000000002</v>
      </c>
      <c r="W23" s="38">
        <f t="shared" si="3"/>
        <v>2.25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1"/>
        <v>4</v>
      </c>
      <c r="E24" s="11">
        <v>23</v>
      </c>
      <c r="F24" s="15">
        <f t="shared" si="2"/>
        <v>6</v>
      </c>
      <c r="G24" s="19">
        <v>1300</v>
      </c>
      <c r="H24" s="19">
        <v>600756</v>
      </c>
      <c r="I24" s="24">
        <v>0</v>
      </c>
      <c r="J24" s="25">
        <v>269972</v>
      </c>
      <c r="K24" s="25">
        <v>0</v>
      </c>
      <c r="L24" s="25">
        <v>0</v>
      </c>
      <c r="M24" s="25">
        <v>0</v>
      </c>
      <c r="N24" s="25">
        <v>0</v>
      </c>
      <c r="O24" s="31"/>
      <c r="P24" s="27">
        <v>338347</v>
      </c>
      <c r="Q24" s="27">
        <v>0</v>
      </c>
      <c r="R24" s="32"/>
      <c r="S24" s="31"/>
      <c r="T24" s="28">
        <v>0</v>
      </c>
      <c r="U24" s="20">
        <v>608319</v>
      </c>
      <c r="V24" s="20">
        <f t="shared" si="0"/>
        <v>2.14</v>
      </c>
      <c r="W24" s="38">
        <f t="shared" si="3"/>
        <v>2.16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1"/>
        <v>4</v>
      </c>
      <c r="E25" s="11">
        <v>24</v>
      </c>
      <c r="F25" s="15">
        <f t="shared" si="2"/>
        <v>7</v>
      </c>
      <c r="G25" s="19">
        <v>1345</v>
      </c>
      <c r="H25" s="19">
        <v>661187</v>
      </c>
      <c r="I25" s="24">
        <v>0</v>
      </c>
      <c r="J25" s="25">
        <v>342304</v>
      </c>
      <c r="K25" s="25">
        <v>0</v>
      </c>
      <c r="L25" s="25">
        <v>0</v>
      </c>
      <c r="M25" s="25">
        <v>0</v>
      </c>
      <c r="N25" s="25">
        <v>0</v>
      </c>
      <c r="O25" s="31"/>
      <c r="P25" s="27">
        <v>339383</v>
      </c>
      <c r="Q25" s="27">
        <v>0</v>
      </c>
      <c r="R25" s="32"/>
      <c r="S25" s="31"/>
      <c r="T25" s="28">
        <v>0</v>
      </c>
      <c r="U25" s="20">
        <v>681687</v>
      </c>
      <c r="V25" s="20">
        <f t="shared" si="0"/>
        <v>1.97</v>
      </c>
      <c r="W25" s="38">
        <f t="shared" si="3"/>
        <v>2.0299999999999998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1"/>
        <v>4</v>
      </c>
      <c r="E26" s="11">
        <v>25</v>
      </c>
      <c r="F26" s="15">
        <f t="shared" si="2"/>
        <v>1</v>
      </c>
      <c r="G26" s="19">
        <v>1325</v>
      </c>
      <c r="H26" s="19">
        <v>677190</v>
      </c>
      <c r="I26" s="24">
        <v>0</v>
      </c>
      <c r="J26" s="25">
        <v>321069</v>
      </c>
      <c r="K26" s="25">
        <v>0</v>
      </c>
      <c r="L26" s="25">
        <v>0</v>
      </c>
      <c r="M26" s="25">
        <v>0</v>
      </c>
      <c r="N26" s="25">
        <v>0</v>
      </c>
      <c r="O26" s="31"/>
      <c r="P26" s="27">
        <v>367415</v>
      </c>
      <c r="Q26" s="27">
        <v>0</v>
      </c>
      <c r="R26" s="32"/>
      <c r="S26" s="31"/>
      <c r="T26" s="28">
        <v>0</v>
      </c>
      <c r="U26" s="20">
        <v>688484</v>
      </c>
      <c r="V26" s="20">
        <f t="shared" si="0"/>
        <v>1.92</v>
      </c>
      <c r="W26" s="38">
        <f t="shared" si="3"/>
        <v>1.96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1"/>
        <v>4</v>
      </c>
      <c r="E27" s="11">
        <v>26</v>
      </c>
      <c r="F27" s="15">
        <f t="shared" si="2"/>
        <v>2</v>
      </c>
      <c r="G27" s="19">
        <v>1206</v>
      </c>
      <c r="H27" s="19">
        <v>608337</v>
      </c>
      <c r="I27" s="24">
        <v>0</v>
      </c>
      <c r="J27" s="25">
        <v>277640</v>
      </c>
      <c r="K27" s="25">
        <v>0</v>
      </c>
      <c r="L27" s="25">
        <v>0</v>
      </c>
      <c r="M27" s="25">
        <v>0</v>
      </c>
      <c r="N27" s="25">
        <v>0</v>
      </c>
      <c r="O27" s="31"/>
      <c r="P27" s="27">
        <v>348383</v>
      </c>
      <c r="Q27" s="27">
        <v>0</v>
      </c>
      <c r="R27" s="32"/>
      <c r="S27" s="31"/>
      <c r="T27" s="28">
        <v>0</v>
      </c>
      <c r="U27" s="20">
        <v>626023</v>
      </c>
      <c r="V27" s="20">
        <f t="shared" si="0"/>
        <v>1.93</v>
      </c>
      <c r="W27" s="38">
        <f t="shared" si="3"/>
        <v>1.98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1"/>
        <v>4</v>
      </c>
      <c r="E28" s="11">
        <v>27</v>
      </c>
      <c r="F28" s="15">
        <f t="shared" si="2"/>
        <v>3</v>
      </c>
      <c r="G28" s="19">
        <v>1284</v>
      </c>
      <c r="H28" s="19">
        <v>586304</v>
      </c>
      <c r="I28" s="24">
        <v>0</v>
      </c>
      <c r="J28" s="25">
        <v>301237</v>
      </c>
      <c r="K28" s="25">
        <v>0</v>
      </c>
      <c r="L28" s="25">
        <v>0</v>
      </c>
      <c r="M28" s="25">
        <v>0</v>
      </c>
      <c r="N28" s="25">
        <v>0</v>
      </c>
      <c r="O28" s="31"/>
      <c r="P28" s="27">
        <v>301920</v>
      </c>
      <c r="Q28" s="27">
        <v>0</v>
      </c>
      <c r="R28" s="32"/>
      <c r="S28" s="31"/>
      <c r="T28" s="28">
        <v>0</v>
      </c>
      <c r="U28" s="20">
        <v>603156</v>
      </c>
      <c r="V28" s="20">
        <f t="shared" si="0"/>
        <v>2.13</v>
      </c>
      <c r="W28" s="38">
        <f t="shared" si="3"/>
        <v>2.19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1"/>
        <v>4</v>
      </c>
      <c r="E29" s="11">
        <v>28</v>
      </c>
      <c r="F29" s="15">
        <f t="shared" si="2"/>
        <v>4</v>
      </c>
      <c r="G29" s="19">
        <v>1303</v>
      </c>
      <c r="H29" s="19">
        <v>566898</v>
      </c>
      <c r="I29" s="24">
        <v>0</v>
      </c>
      <c r="J29" s="25">
        <v>272029</v>
      </c>
      <c r="K29" s="25">
        <v>0</v>
      </c>
      <c r="L29" s="25">
        <v>0</v>
      </c>
      <c r="M29" s="25">
        <v>0</v>
      </c>
      <c r="N29" s="25">
        <v>0</v>
      </c>
      <c r="O29" s="31"/>
      <c r="P29" s="27">
        <v>296955</v>
      </c>
      <c r="Q29" s="27">
        <v>0</v>
      </c>
      <c r="R29" s="32"/>
      <c r="S29" s="31"/>
      <c r="T29" s="28">
        <v>0</v>
      </c>
      <c r="U29" s="20">
        <v>568983</v>
      </c>
      <c r="V29" s="20">
        <f t="shared" si="0"/>
        <v>2.29</v>
      </c>
      <c r="W29" s="38">
        <f t="shared" si="3"/>
        <v>2.2999999999999998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1"/>
        <v>4</v>
      </c>
      <c r="E30" s="11">
        <v>29</v>
      </c>
      <c r="F30" s="15">
        <f t="shared" si="2"/>
        <v>5</v>
      </c>
      <c r="G30" s="19">
        <v>1282</v>
      </c>
      <c r="H30" s="19">
        <v>551995</v>
      </c>
      <c r="I30" s="24">
        <v>0</v>
      </c>
      <c r="J30" s="25">
        <v>269008</v>
      </c>
      <c r="K30" s="25">
        <v>0</v>
      </c>
      <c r="L30" s="25">
        <v>0</v>
      </c>
      <c r="M30" s="25">
        <v>0</v>
      </c>
      <c r="N30" s="25">
        <v>0</v>
      </c>
      <c r="O30" s="31"/>
      <c r="P30" s="27">
        <v>282987</v>
      </c>
      <c r="Q30" s="27">
        <v>0</v>
      </c>
      <c r="R30" s="32"/>
      <c r="S30" s="31"/>
      <c r="T30" s="28">
        <v>0</v>
      </c>
      <c r="U30" s="20">
        <v>551995</v>
      </c>
      <c r="V30" s="20">
        <f t="shared" si="0"/>
        <v>2.3199999999999998</v>
      </c>
      <c r="W30" s="38">
        <f t="shared" si="3"/>
        <v>2.3199999999999998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1"/>
        <v>4</v>
      </c>
      <c r="E31" s="11">
        <v>30</v>
      </c>
      <c r="F31" s="15">
        <f t="shared" si="2"/>
        <v>6</v>
      </c>
      <c r="G31" s="19">
        <v>1368</v>
      </c>
      <c r="H31" s="19">
        <v>629290</v>
      </c>
      <c r="I31" s="24">
        <v>0</v>
      </c>
      <c r="J31" s="25">
        <v>304142</v>
      </c>
      <c r="K31" s="25">
        <v>0</v>
      </c>
      <c r="L31" s="25">
        <v>0</v>
      </c>
      <c r="M31" s="25">
        <v>0</v>
      </c>
      <c r="N31" s="25">
        <v>0</v>
      </c>
      <c r="O31" s="31"/>
      <c r="P31" s="27">
        <v>325149</v>
      </c>
      <c r="Q31" s="27">
        <v>0</v>
      </c>
      <c r="R31" s="32"/>
      <c r="S31" s="31"/>
      <c r="T31" s="28">
        <v>0</v>
      </c>
      <c r="U31" s="20">
        <v>629290</v>
      </c>
      <c r="V31" s="20">
        <f t="shared" si="0"/>
        <v>2.17</v>
      </c>
      <c r="W31" s="38">
        <f t="shared" si="3"/>
        <v>2.17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1"/>
        <v>4</v>
      </c>
      <c r="E32" s="11">
        <v>31</v>
      </c>
      <c r="F32" s="15">
        <f t="shared" si="2"/>
        <v>7</v>
      </c>
      <c r="G32" s="19">
        <v>1240</v>
      </c>
      <c r="H32" s="19">
        <v>639351</v>
      </c>
      <c r="I32" s="24">
        <v>0</v>
      </c>
      <c r="J32" s="25">
        <v>328707</v>
      </c>
      <c r="K32" s="25">
        <v>0</v>
      </c>
      <c r="L32" s="25">
        <v>0</v>
      </c>
      <c r="M32" s="25">
        <v>0</v>
      </c>
      <c r="N32" s="25">
        <v>0</v>
      </c>
      <c r="O32" s="31"/>
      <c r="P32" s="27">
        <v>322780</v>
      </c>
      <c r="Q32" s="27">
        <v>0</v>
      </c>
      <c r="R32" s="32"/>
      <c r="S32" s="31"/>
      <c r="T32" s="28">
        <v>0</v>
      </c>
      <c r="U32" s="20">
        <v>651487</v>
      </c>
      <c r="V32" s="20">
        <f t="shared" si="0"/>
        <v>1.9</v>
      </c>
      <c r="W32" s="38">
        <f t="shared" si="3"/>
        <v>1.94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1"/>
        <v>1</v>
      </c>
      <c r="E33" s="11">
        <v>1</v>
      </c>
      <c r="F33" s="15">
        <f t="shared" si="2"/>
        <v>1</v>
      </c>
      <c r="G33" s="19">
        <v>0</v>
      </c>
      <c r="H33" s="19">
        <v>0</v>
      </c>
      <c r="I33" s="24">
        <v>0</v>
      </c>
      <c r="J33" s="26">
        <v>0</v>
      </c>
      <c r="K33" s="25">
        <v>24209</v>
      </c>
      <c r="L33" s="25">
        <v>0</v>
      </c>
      <c r="M33" s="25">
        <v>0</v>
      </c>
      <c r="N33" s="25">
        <v>0</v>
      </c>
      <c r="O33" s="31"/>
      <c r="P33" s="29">
        <v>0</v>
      </c>
      <c r="Q33" s="27">
        <v>0</v>
      </c>
      <c r="R33" s="33"/>
      <c r="S33" s="31"/>
      <c r="T33" s="28">
        <v>0</v>
      </c>
      <c r="U33" s="21">
        <v>0</v>
      </c>
      <c r="V33" s="20">
        <v>0</v>
      </c>
      <c r="W33" s="38">
        <v>0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1"/>
        <v>1</v>
      </c>
      <c r="E34" s="11">
        <v>2</v>
      </c>
      <c r="F34" s="15">
        <f t="shared" si="2"/>
        <v>2</v>
      </c>
      <c r="G34" s="19">
        <v>0</v>
      </c>
      <c r="H34" s="19">
        <v>0</v>
      </c>
      <c r="I34" s="24">
        <v>0</v>
      </c>
      <c r="J34" s="25">
        <v>0</v>
      </c>
      <c r="K34" s="25">
        <v>22853</v>
      </c>
      <c r="L34" s="25">
        <v>0</v>
      </c>
      <c r="M34" s="25">
        <v>0</v>
      </c>
      <c r="N34" s="25">
        <v>0</v>
      </c>
      <c r="O34" s="31"/>
      <c r="P34" s="27">
        <v>0</v>
      </c>
      <c r="Q34" s="27">
        <v>0</v>
      </c>
      <c r="R34" s="32"/>
      <c r="S34" s="31"/>
      <c r="T34" s="28">
        <v>0</v>
      </c>
      <c r="U34" s="20">
        <v>0</v>
      </c>
      <c r="V34" s="20">
        <v>0</v>
      </c>
      <c r="W34" s="38">
        <v>0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1"/>
        <v>1</v>
      </c>
      <c r="E35" s="11">
        <v>3</v>
      </c>
      <c r="F35" s="15">
        <f t="shared" si="2"/>
        <v>3</v>
      </c>
      <c r="G35" s="19">
        <v>0</v>
      </c>
      <c r="H35" s="19">
        <v>0</v>
      </c>
      <c r="I35" s="24">
        <v>0</v>
      </c>
      <c r="J35" s="25">
        <v>0</v>
      </c>
      <c r="K35" s="25">
        <v>15440</v>
      </c>
      <c r="L35" s="25">
        <v>0</v>
      </c>
      <c r="M35" s="25">
        <v>0</v>
      </c>
      <c r="N35" s="25">
        <v>0</v>
      </c>
      <c r="O35" s="31"/>
      <c r="P35" s="27">
        <v>0</v>
      </c>
      <c r="Q35" s="27">
        <v>0</v>
      </c>
      <c r="R35" s="32"/>
      <c r="S35" s="31"/>
      <c r="T35" s="28">
        <v>0</v>
      </c>
      <c r="U35" s="20">
        <v>0</v>
      </c>
      <c r="V35" s="20">
        <v>0</v>
      </c>
      <c r="W35" s="38">
        <v>0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1"/>
        <v>1</v>
      </c>
      <c r="E36" s="11">
        <v>4</v>
      </c>
      <c r="F36" s="15">
        <f t="shared" si="2"/>
        <v>4</v>
      </c>
      <c r="G36" s="19">
        <v>0</v>
      </c>
      <c r="H36" s="19">
        <v>0</v>
      </c>
      <c r="I36" s="24">
        <v>0</v>
      </c>
      <c r="J36" s="25">
        <v>0</v>
      </c>
      <c r="K36" s="25">
        <v>16951</v>
      </c>
      <c r="L36" s="25">
        <v>0</v>
      </c>
      <c r="M36" s="25">
        <v>0</v>
      </c>
      <c r="N36" s="25">
        <v>0</v>
      </c>
      <c r="O36" s="31"/>
      <c r="P36" s="27">
        <v>0</v>
      </c>
      <c r="Q36" s="27">
        <v>0</v>
      </c>
      <c r="R36" s="32"/>
      <c r="S36" s="31"/>
      <c r="T36" s="28">
        <v>0</v>
      </c>
      <c r="U36" s="20">
        <v>0</v>
      </c>
      <c r="V36" s="20">
        <v>0</v>
      </c>
      <c r="W36" s="38">
        <v>0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1"/>
        <v>1</v>
      </c>
      <c r="E37" s="11">
        <v>5</v>
      </c>
      <c r="F37" s="15">
        <f t="shared" si="2"/>
        <v>5</v>
      </c>
      <c r="G37" s="19">
        <v>0</v>
      </c>
      <c r="H37" s="19">
        <v>0</v>
      </c>
      <c r="I37" s="24">
        <v>0</v>
      </c>
      <c r="J37" s="25">
        <v>0</v>
      </c>
      <c r="K37" s="25">
        <v>15952</v>
      </c>
      <c r="L37" s="25">
        <v>0</v>
      </c>
      <c r="M37" s="25">
        <v>0</v>
      </c>
      <c r="N37" s="25">
        <v>0</v>
      </c>
      <c r="O37" s="31"/>
      <c r="P37" s="27">
        <v>0</v>
      </c>
      <c r="Q37" s="27">
        <v>0</v>
      </c>
      <c r="R37" s="32"/>
      <c r="S37" s="31"/>
      <c r="T37" s="28">
        <v>0</v>
      </c>
      <c r="U37" s="20">
        <v>0</v>
      </c>
      <c r="V37" s="20">
        <v>0</v>
      </c>
      <c r="W37" s="38">
        <v>0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1"/>
        <v>1</v>
      </c>
      <c r="E38" s="11">
        <v>6</v>
      </c>
      <c r="F38" s="15">
        <f t="shared" si="2"/>
        <v>6</v>
      </c>
      <c r="G38" s="19">
        <v>0</v>
      </c>
      <c r="H38" s="19">
        <v>0</v>
      </c>
      <c r="I38" s="24">
        <v>0</v>
      </c>
      <c r="J38" s="25">
        <v>0</v>
      </c>
      <c r="K38" s="25">
        <v>14370</v>
      </c>
      <c r="L38" s="25">
        <v>0</v>
      </c>
      <c r="M38" s="25">
        <v>0</v>
      </c>
      <c r="N38" s="25">
        <v>0</v>
      </c>
      <c r="O38" s="31"/>
      <c r="P38" s="27">
        <v>0</v>
      </c>
      <c r="Q38" s="27">
        <v>0</v>
      </c>
      <c r="R38" s="32"/>
      <c r="S38" s="31"/>
      <c r="T38" s="28">
        <v>0</v>
      </c>
      <c r="U38" s="20">
        <v>0</v>
      </c>
      <c r="V38" s="20">
        <v>0</v>
      </c>
      <c r="W38" s="38">
        <v>0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1"/>
        <v>1</v>
      </c>
      <c r="E39" s="11">
        <v>7</v>
      </c>
      <c r="F39" s="15">
        <f t="shared" si="2"/>
        <v>7</v>
      </c>
      <c r="G39" s="19">
        <v>0</v>
      </c>
      <c r="H39" s="19">
        <v>0</v>
      </c>
      <c r="I39" s="24">
        <v>0</v>
      </c>
      <c r="J39" s="25">
        <v>0</v>
      </c>
      <c r="K39" s="25">
        <v>13332</v>
      </c>
      <c r="L39" s="25">
        <v>0</v>
      </c>
      <c r="M39" s="25">
        <v>0</v>
      </c>
      <c r="N39" s="25">
        <v>0</v>
      </c>
      <c r="O39" s="31"/>
      <c r="P39" s="27">
        <v>0</v>
      </c>
      <c r="Q39" s="27">
        <v>0</v>
      </c>
      <c r="R39" s="32"/>
      <c r="S39" s="31"/>
      <c r="T39" s="28">
        <v>0</v>
      </c>
      <c r="U39" s="21">
        <v>0</v>
      </c>
      <c r="V39" s="20">
        <v>0</v>
      </c>
      <c r="W39" s="38">
        <v>0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1"/>
        <v>2</v>
      </c>
      <c r="E40" s="11">
        <v>8</v>
      </c>
      <c r="F40" s="15">
        <f t="shared" si="2"/>
        <v>1</v>
      </c>
      <c r="G40" s="19">
        <v>0</v>
      </c>
      <c r="H40" s="19">
        <v>0</v>
      </c>
      <c r="I40" s="24">
        <v>0</v>
      </c>
      <c r="J40" s="25">
        <v>0</v>
      </c>
      <c r="K40" s="25">
        <v>18844</v>
      </c>
      <c r="L40" s="25">
        <v>0</v>
      </c>
      <c r="M40" s="25">
        <v>0</v>
      </c>
      <c r="N40" s="25">
        <v>0</v>
      </c>
      <c r="O40" s="31"/>
      <c r="P40" s="27">
        <v>0</v>
      </c>
      <c r="Q40" s="27">
        <v>0</v>
      </c>
      <c r="R40" s="32"/>
      <c r="S40" s="31"/>
      <c r="T40" s="28">
        <v>0</v>
      </c>
      <c r="U40" s="20">
        <v>0</v>
      </c>
      <c r="V40" s="20">
        <v>0</v>
      </c>
      <c r="W40" s="38">
        <v>0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1"/>
        <v>2</v>
      </c>
      <c r="E41" s="11">
        <v>9</v>
      </c>
      <c r="F41" s="15">
        <f t="shared" si="2"/>
        <v>2</v>
      </c>
      <c r="G41" s="19">
        <v>0</v>
      </c>
      <c r="H41" s="19">
        <v>0</v>
      </c>
      <c r="I41" s="24">
        <v>0</v>
      </c>
      <c r="J41" s="25">
        <v>0</v>
      </c>
      <c r="K41" s="25">
        <v>17281</v>
      </c>
      <c r="L41" s="25">
        <v>0</v>
      </c>
      <c r="M41" s="25">
        <v>0</v>
      </c>
      <c r="N41" s="25">
        <v>0</v>
      </c>
      <c r="O41" s="31"/>
      <c r="P41" s="27">
        <v>0</v>
      </c>
      <c r="Q41" s="27">
        <v>0</v>
      </c>
      <c r="R41" s="32"/>
      <c r="S41" s="31"/>
      <c r="T41" s="28">
        <v>0</v>
      </c>
      <c r="U41" s="20">
        <v>0</v>
      </c>
      <c r="V41" s="20">
        <v>0</v>
      </c>
      <c r="W41" s="38">
        <v>0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1"/>
        <v>2</v>
      </c>
      <c r="E42" s="11">
        <v>10</v>
      </c>
      <c r="F42" s="15">
        <f t="shared" si="2"/>
        <v>3</v>
      </c>
      <c r="G42" s="19">
        <v>0</v>
      </c>
      <c r="H42" s="19">
        <v>0</v>
      </c>
      <c r="I42" s="24">
        <v>0</v>
      </c>
      <c r="J42" s="25">
        <v>0</v>
      </c>
      <c r="K42" s="25">
        <v>11002</v>
      </c>
      <c r="L42" s="25">
        <v>0</v>
      </c>
      <c r="M42" s="25">
        <v>0</v>
      </c>
      <c r="N42" s="25">
        <v>0</v>
      </c>
      <c r="O42" s="31"/>
      <c r="P42" s="27">
        <v>0</v>
      </c>
      <c r="Q42" s="27">
        <v>0</v>
      </c>
      <c r="R42" s="32"/>
      <c r="S42" s="31"/>
      <c r="T42" s="28">
        <v>0</v>
      </c>
      <c r="U42" s="20">
        <v>0</v>
      </c>
      <c r="V42" s="20">
        <v>0</v>
      </c>
      <c r="W42" s="38">
        <v>0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1"/>
        <v>2</v>
      </c>
      <c r="E43" s="11">
        <v>11</v>
      </c>
      <c r="F43" s="15">
        <f t="shared" si="2"/>
        <v>4</v>
      </c>
      <c r="G43" s="19">
        <v>0</v>
      </c>
      <c r="H43" s="19">
        <v>0</v>
      </c>
      <c r="I43" s="24">
        <v>0</v>
      </c>
      <c r="J43" s="25">
        <v>0</v>
      </c>
      <c r="K43" s="25">
        <v>11749</v>
      </c>
      <c r="L43" s="25">
        <v>0</v>
      </c>
      <c r="M43" s="25">
        <v>0</v>
      </c>
      <c r="N43" s="25">
        <v>0</v>
      </c>
      <c r="O43" s="31"/>
      <c r="P43" s="27">
        <v>0</v>
      </c>
      <c r="Q43" s="27">
        <v>0</v>
      </c>
      <c r="R43" s="32"/>
      <c r="S43" s="31"/>
      <c r="T43" s="28">
        <v>0</v>
      </c>
      <c r="U43" s="20">
        <v>0</v>
      </c>
      <c r="V43" s="20">
        <v>0</v>
      </c>
      <c r="W43" s="38">
        <v>0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1"/>
        <v>2</v>
      </c>
      <c r="E44" s="11">
        <v>12</v>
      </c>
      <c r="F44" s="15">
        <f t="shared" si="2"/>
        <v>5</v>
      </c>
      <c r="G44" s="19">
        <v>0</v>
      </c>
      <c r="H44" s="19">
        <v>0</v>
      </c>
      <c r="I44" s="24">
        <v>0</v>
      </c>
      <c r="J44" s="25">
        <v>0</v>
      </c>
      <c r="K44" s="25">
        <v>9750</v>
      </c>
      <c r="L44" s="25">
        <v>0</v>
      </c>
      <c r="M44" s="25">
        <v>0</v>
      </c>
      <c r="N44" s="25">
        <v>0</v>
      </c>
      <c r="O44" s="31"/>
      <c r="P44" s="27">
        <v>0</v>
      </c>
      <c r="Q44" s="27">
        <v>0</v>
      </c>
      <c r="R44" s="32"/>
      <c r="S44" s="31"/>
      <c r="T44" s="28">
        <v>0</v>
      </c>
      <c r="U44" s="20">
        <v>0</v>
      </c>
      <c r="V44" s="20">
        <v>0</v>
      </c>
      <c r="W44" s="38">
        <v>0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1"/>
        <v>2</v>
      </c>
      <c r="E45" s="11">
        <v>13</v>
      </c>
      <c r="F45" s="15">
        <f t="shared" si="2"/>
        <v>6</v>
      </c>
      <c r="G45" s="19">
        <v>0</v>
      </c>
      <c r="H45" s="19">
        <v>0</v>
      </c>
      <c r="I45" s="24">
        <v>0</v>
      </c>
      <c r="J45" s="25">
        <v>0</v>
      </c>
      <c r="K45" s="25">
        <v>9771</v>
      </c>
      <c r="L45" s="25">
        <v>0</v>
      </c>
      <c r="M45" s="25">
        <v>0</v>
      </c>
      <c r="N45" s="25">
        <v>0</v>
      </c>
      <c r="O45" s="31"/>
      <c r="P45" s="27">
        <v>0</v>
      </c>
      <c r="Q45" s="27">
        <v>0</v>
      </c>
      <c r="R45" s="32"/>
      <c r="S45" s="31"/>
      <c r="T45" s="28">
        <v>0</v>
      </c>
      <c r="U45" s="21">
        <v>0</v>
      </c>
      <c r="V45" s="20">
        <v>0</v>
      </c>
      <c r="W45" s="38">
        <v>0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1"/>
        <v>2</v>
      </c>
      <c r="E46" s="11">
        <v>14</v>
      </c>
      <c r="F46" s="15">
        <f t="shared" si="2"/>
        <v>7</v>
      </c>
      <c r="G46" s="19">
        <v>0</v>
      </c>
      <c r="H46" s="19">
        <v>0</v>
      </c>
      <c r="I46" s="24">
        <v>0</v>
      </c>
      <c r="J46" s="25">
        <v>0</v>
      </c>
      <c r="K46" s="25">
        <v>15024</v>
      </c>
      <c r="L46" s="25">
        <v>0</v>
      </c>
      <c r="M46" s="25">
        <v>0</v>
      </c>
      <c r="N46" s="25">
        <v>0</v>
      </c>
      <c r="O46" s="31"/>
      <c r="P46" s="27">
        <v>0</v>
      </c>
      <c r="Q46" s="27">
        <v>0</v>
      </c>
      <c r="R46" s="32"/>
      <c r="S46" s="31"/>
      <c r="T46" s="28">
        <v>0</v>
      </c>
      <c r="U46" s="20">
        <v>0</v>
      </c>
      <c r="V46" s="20">
        <v>0</v>
      </c>
      <c r="W46" s="38">
        <v>0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1"/>
        <v>3</v>
      </c>
      <c r="E47" s="11">
        <v>15</v>
      </c>
      <c r="F47" s="15">
        <f t="shared" si="2"/>
        <v>1</v>
      </c>
      <c r="G47" s="19">
        <v>0</v>
      </c>
      <c r="H47" s="19">
        <v>0</v>
      </c>
      <c r="I47" s="24">
        <v>0</v>
      </c>
      <c r="J47" s="25">
        <v>0</v>
      </c>
      <c r="K47" s="25">
        <v>17780</v>
      </c>
      <c r="L47" s="25">
        <v>0</v>
      </c>
      <c r="M47" s="25">
        <v>0</v>
      </c>
      <c r="N47" s="25">
        <v>0</v>
      </c>
      <c r="O47" s="31"/>
      <c r="P47" s="27">
        <v>0</v>
      </c>
      <c r="Q47" s="27">
        <v>0</v>
      </c>
      <c r="R47" s="32"/>
      <c r="S47" s="31"/>
      <c r="T47" s="28">
        <v>0</v>
      </c>
      <c r="U47" s="20">
        <v>0</v>
      </c>
      <c r="V47" s="20">
        <v>0</v>
      </c>
      <c r="W47" s="38">
        <v>0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1"/>
        <v>3</v>
      </c>
      <c r="E48" s="11">
        <v>16</v>
      </c>
      <c r="F48" s="15">
        <f t="shared" si="2"/>
        <v>2</v>
      </c>
      <c r="G48" s="19">
        <v>0</v>
      </c>
      <c r="H48" s="19">
        <v>0</v>
      </c>
      <c r="I48" s="24">
        <v>0</v>
      </c>
      <c r="J48" s="25">
        <v>0</v>
      </c>
      <c r="K48" s="25">
        <v>17111</v>
      </c>
      <c r="L48" s="25">
        <v>0</v>
      </c>
      <c r="M48" s="25">
        <v>0</v>
      </c>
      <c r="N48" s="25">
        <v>0</v>
      </c>
      <c r="O48" s="31"/>
      <c r="P48" s="27">
        <v>0</v>
      </c>
      <c r="Q48" s="27">
        <v>0</v>
      </c>
      <c r="R48" s="32"/>
      <c r="S48" s="31"/>
      <c r="T48" s="28">
        <v>0</v>
      </c>
      <c r="U48" s="20">
        <v>0</v>
      </c>
      <c r="V48" s="20">
        <v>0</v>
      </c>
      <c r="W48" s="38">
        <v>0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1"/>
        <v>3</v>
      </c>
      <c r="E49" s="11">
        <v>17</v>
      </c>
      <c r="F49" s="15">
        <f t="shared" si="2"/>
        <v>3</v>
      </c>
      <c r="G49" s="19">
        <v>0</v>
      </c>
      <c r="H49" s="19">
        <v>0</v>
      </c>
      <c r="I49" s="24">
        <v>0</v>
      </c>
      <c r="J49" s="25">
        <v>0</v>
      </c>
      <c r="K49" s="25">
        <v>13838</v>
      </c>
      <c r="L49" s="25">
        <v>0</v>
      </c>
      <c r="M49" s="25">
        <v>0</v>
      </c>
      <c r="N49" s="25">
        <v>0</v>
      </c>
      <c r="O49" s="31"/>
      <c r="P49" s="27">
        <v>0</v>
      </c>
      <c r="Q49" s="27">
        <v>0</v>
      </c>
      <c r="R49" s="32"/>
      <c r="S49" s="31"/>
      <c r="T49" s="28">
        <v>0</v>
      </c>
      <c r="U49" s="20">
        <v>0</v>
      </c>
      <c r="V49" s="20">
        <v>0</v>
      </c>
      <c r="W49" s="38">
        <v>0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1"/>
        <v>3</v>
      </c>
      <c r="E50" s="11">
        <v>18</v>
      </c>
      <c r="F50" s="15">
        <f t="shared" si="2"/>
        <v>4</v>
      </c>
      <c r="G50" s="19">
        <v>0</v>
      </c>
      <c r="H50" s="19">
        <v>0</v>
      </c>
      <c r="I50" s="24">
        <v>0</v>
      </c>
      <c r="J50" s="25">
        <v>0</v>
      </c>
      <c r="K50" s="25">
        <v>16704</v>
      </c>
      <c r="L50" s="25">
        <v>0</v>
      </c>
      <c r="M50" s="25">
        <v>0</v>
      </c>
      <c r="N50" s="25">
        <v>0</v>
      </c>
      <c r="O50" s="31"/>
      <c r="P50" s="27">
        <v>0</v>
      </c>
      <c r="Q50" s="27">
        <v>0</v>
      </c>
      <c r="R50" s="32"/>
      <c r="S50" s="31"/>
      <c r="T50" s="28">
        <v>0</v>
      </c>
      <c r="U50" s="20">
        <v>0</v>
      </c>
      <c r="V50" s="20">
        <v>0</v>
      </c>
      <c r="W50" s="38">
        <v>0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1"/>
        <v>3</v>
      </c>
      <c r="E51" s="11">
        <v>19</v>
      </c>
      <c r="F51" s="15">
        <f t="shared" si="2"/>
        <v>5</v>
      </c>
      <c r="G51" s="19">
        <v>0</v>
      </c>
      <c r="H51" s="19">
        <v>0</v>
      </c>
      <c r="I51" s="24">
        <v>0</v>
      </c>
      <c r="J51" s="25">
        <v>0</v>
      </c>
      <c r="K51" s="25">
        <v>15417</v>
      </c>
      <c r="L51" s="25">
        <v>0</v>
      </c>
      <c r="M51" s="25">
        <v>0</v>
      </c>
      <c r="N51" s="25">
        <v>0</v>
      </c>
      <c r="O51" s="31"/>
      <c r="P51" s="27">
        <v>0</v>
      </c>
      <c r="Q51" s="27">
        <v>0</v>
      </c>
      <c r="R51" s="32"/>
      <c r="S51" s="31"/>
      <c r="T51" s="28">
        <v>0</v>
      </c>
      <c r="U51" s="21">
        <v>0</v>
      </c>
      <c r="V51" s="20">
        <v>0</v>
      </c>
      <c r="W51" s="38">
        <v>0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1"/>
        <v>3</v>
      </c>
      <c r="E52" s="11">
        <v>20</v>
      </c>
      <c r="F52" s="15">
        <f t="shared" si="2"/>
        <v>6</v>
      </c>
      <c r="G52" s="19">
        <v>0</v>
      </c>
      <c r="H52" s="19">
        <v>0</v>
      </c>
      <c r="I52" s="24">
        <v>0</v>
      </c>
      <c r="J52" s="25">
        <v>0</v>
      </c>
      <c r="K52" s="25">
        <v>15091</v>
      </c>
      <c r="L52" s="25">
        <v>0</v>
      </c>
      <c r="M52" s="25">
        <v>0</v>
      </c>
      <c r="N52" s="25">
        <v>0</v>
      </c>
      <c r="O52" s="31"/>
      <c r="P52" s="27">
        <v>0</v>
      </c>
      <c r="Q52" s="27">
        <v>0</v>
      </c>
      <c r="R52" s="32"/>
      <c r="S52" s="31"/>
      <c r="T52" s="28">
        <v>0</v>
      </c>
      <c r="U52" s="20">
        <v>0</v>
      </c>
      <c r="V52" s="20">
        <v>0</v>
      </c>
      <c r="W52" s="38">
        <v>0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1"/>
        <v>3</v>
      </c>
      <c r="E53" s="11">
        <v>21</v>
      </c>
      <c r="F53" s="15">
        <f t="shared" si="2"/>
        <v>7</v>
      </c>
      <c r="G53" s="19">
        <v>0</v>
      </c>
      <c r="H53" s="19">
        <v>0</v>
      </c>
      <c r="I53" s="24">
        <v>0</v>
      </c>
      <c r="J53" s="25">
        <v>0</v>
      </c>
      <c r="K53" s="25">
        <v>16578</v>
      </c>
      <c r="L53" s="25">
        <v>0</v>
      </c>
      <c r="M53" s="25">
        <v>0</v>
      </c>
      <c r="N53" s="25">
        <v>0</v>
      </c>
      <c r="O53" s="31"/>
      <c r="P53" s="27">
        <v>0</v>
      </c>
      <c r="Q53" s="27">
        <v>0</v>
      </c>
      <c r="R53" s="32"/>
      <c r="S53" s="31"/>
      <c r="T53" s="28">
        <v>0</v>
      </c>
      <c r="U53" s="20">
        <v>0</v>
      </c>
      <c r="V53" s="20">
        <v>0</v>
      </c>
      <c r="W53" s="38">
        <v>0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1"/>
        <v>4</v>
      </c>
      <c r="E54" s="11">
        <v>22</v>
      </c>
      <c r="F54" s="15">
        <f t="shared" si="2"/>
        <v>1</v>
      </c>
      <c r="G54" s="19">
        <v>0</v>
      </c>
      <c r="H54" s="19">
        <v>0</v>
      </c>
      <c r="I54" s="24">
        <v>0</v>
      </c>
      <c r="J54" s="25">
        <v>0</v>
      </c>
      <c r="K54" s="25">
        <v>18290</v>
      </c>
      <c r="L54" s="25">
        <v>0</v>
      </c>
      <c r="M54" s="25">
        <v>0</v>
      </c>
      <c r="N54" s="25">
        <v>0</v>
      </c>
      <c r="O54" s="31"/>
      <c r="P54" s="27">
        <v>0</v>
      </c>
      <c r="Q54" s="27">
        <v>0</v>
      </c>
      <c r="R54" s="32"/>
      <c r="S54" s="31"/>
      <c r="T54" s="28">
        <v>0</v>
      </c>
      <c r="U54" s="20">
        <v>0</v>
      </c>
      <c r="V54" s="20">
        <v>0</v>
      </c>
      <c r="W54" s="38">
        <v>0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1"/>
        <v>4</v>
      </c>
      <c r="E55" s="11">
        <v>23</v>
      </c>
      <c r="F55" s="15">
        <f t="shared" si="2"/>
        <v>2</v>
      </c>
      <c r="G55" s="19">
        <v>0</v>
      </c>
      <c r="H55" s="19">
        <v>0</v>
      </c>
      <c r="I55" s="24">
        <v>0</v>
      </c>
      <c r="J55" s="25">
        <v>0</v>
      </c>
      <c r="K55" s="25">
        <v>23615</v>
      </c>
      <c r="L55" s="25">
        <v>0</v>
      </c>
      <c r="M55" s="25">
        <v>0</v>
      </c>
      <c r="N55" s="25">
        <v>0</v>
      </c>
      <c r="O55" s="31"/>
      <c r="P55" s="27">
        <v>0</v>
      </c>
      <c r="Q55" s="27">
        <v>0</v>
      </c>
      <c r="R55" s="32"/>
      <c r="S55" s="31"/>
      <c r="T55" s="28">
        <v>0</v>
      </c>
      <c r="U55" s="20">
        <v>0</v>
      </c>
      <c r="V55" s="20">
        <v>0</v>
      </c>
      <c r="W55" s="38">
        <v>0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1"/>
        <v>4</v>
      </c>
      <c r="E56" s="11">
        <v>24</v>
      </c>
      <c r="F56" s="15">
        <f t="shared" si="2"/>
        <v>3</v>
      </c>
      <c r="G56" s="19">
        <v>0</v>
      </c>
      <c r="H56" s="19">
        <v>0</v>
      </c>
      <c r="I56" s="24">
        <v>0</v>
      </c>
      <c r="J56" s="25">
        <v>0</v>
      </c>
      <c r="K56" s="25">
        <v>11113</v>
      </c>
      <c r="L56" s="25">
        <v>0</v>
      </c>
      <c r="M56" s="25">
        <v>0</v>
      </c>
      <c r="N56" s="25">
        <v>0</v>
      </c>
      <c r="O56" s="31"/>
      <c r="P56" s="27">
        <v>0</v>
      </c>
      <c r="Q56" s="27">
        <v>0</v>
      </c>
      <c r="R56" s="32"/>
      <c r="S56" s="31"/>
      <c r="T56" s="28">
        <v>0</v>
      </c>
      <c r="U56" s="20">
        <v>0</v>
      </c>
      <c r="V56" s="20">
        <v>0</v>
      </c>
      <c r="W56" s="38">
        <v>0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1"/>
        <v>4</v>
      </c>
      <c r="E57" s="11">
        <v>25</v>
      </c>
      <c r="F57" s="15">
        <f t="shared" si="2"/>
        <v>4</v>
      </c>
      <c r="G57" s="19">
        <v>0</v>
      </c>
      <c r="H57" s="19">
        <v>0</v>
      </c>
      <c r="I57" s="24">
        <v>0</v>
      </c>
      <c r="J57" s="25">
        <v>0</v>
      </c>
      <c r="K57" s="25">
        <v>16817</v>
      </c>
      <c r="L57" s="25">
        <v>0</v>
      </c>
      <c r="M57" s="25">
        <v>0</v>
      </c>
      <c r="N57" s="25">
        <v>0</v>
      </c>
      <c r="O57" s="31"/>
      <c r="P57" s="27">
        <v>0</v>
      </c>
      <c r="Q57" s="27">
        <v>0</v>
      </c>
      <c r="R57" s="32"/>
      <c r="S57" s="31"/>
      <c r="T57" s="28">
        <v>0</v>
      </c>
      <c r="U57" s="21">
        <v>0</v>
      </c>
      <c r="V57" s="20">
        <v>0</v>
      </c>
      <c r="W57" s="38">
        <v>0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1"/>
        <v>4</v>
      </c>
      <c r="E58" s="11">
        <v>26</v>
      </c>
      <c r="F58" s="15">
        <f t="shared" si="2"/>
        <v>5</v>
      </c>
      <c r="G58" s="19">
        <v>0</v>
      </c>
      <c r="H58" s="19">
        <v>0</v>
      </c>
      <c r="I58" s="24">
        <v>0</v>
      </c>
      <c r="J58" s="25">
        <v>0</v>
      </c>
      <c r="K58" s="25">
        <v>14531</v>
      </c>
      <c r="L58" s="25">
        <v>0</v>
      </c>
      <c r="M58" s="25">
        <v>0</v>
      </c>
      <c r="N58" s="25">
        <v>0</v>
      </c>
      <c r="O58" s="31"/>
      <c r="P58" s="27">
        <v>0</v>
      </c>
      <c r="Q58" s="27">
        <v>0</v>
      </c>
      <c r="R58" s="32"/>
      <c r="S58" s="31"/>
      <c r="T58" s="28">
        <v>0</v>
      </c>
      <c r="U58" s="20">
        <v>0</v>
      </c>
      <c r="V58" s="20">
        <v>0</v>
      </c>
      <c r="W58" s="38">
        <v>0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1"/>
        <v>4</v>
      </c>
      <c r="E59" s="11">
        <v>27</v>
      </c>
      <c r="F59" s="15">
        <f t="shared" si="2"/>
        <v>6</v>
      </c>
      <c r="G59" s="19">
        <v>0</v>
      </c>
      <c r="H59" s="19">
        <v>0</v>
      </c>
      <c r="I59" s="24">
        <v>0</v>
      </c>
      <c r="J59" s="25">
        <v>0</v>
      </c>
      <c r="K59" s="25">
        <v>12084</v>
      </c>
      <c r="L59" s="25">
        <v>0</v>
      </c>
      <c r="M59" s="25">
        <v>0</v>
      </c>
      <c r="N59" s="25">
        <v>0</v>
      </c>
      <c r="O59" s="31"/>
      <c r="P59" s="27">
        <v>0</v>
      </c>
      <c r="Q59" s="27">
        <v>0</v>
      </c>
      <c r="R59" s="32"/>
      <c r="S59" s="31"/>
      <c r="T59" s="28">
        <v>0</v>
      </c>
      <c r="U59" s="20">
        <v>0</v>
      </c>
      <c r="V59" s="20">
        <v>0</v>
      </c>
      <c r="W59" s="38">
        <v>0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1"/>
        <v>4</v>
      </c>
      <c r="E60" s="11">
        <v>28</v>
      </c>
      <c r="F60" s="15">
        <f t="shared" si="2"/>
        <v>7</v>
      </c>
      <c r="G60" s="19">
        <v>0</v>
      </c>
      <c r="H60" s="19">
        <v>0</v>
      </c>
      <c r="I60" s="24">
        <v>0</v>
      </c>
      <c r="J60" s="25">
        <v>0</v>
      </c>
      <c r="K60" s="25">
        <v>15196</v>
      </c>
      <c r="L60" s="25">
        <v>0</v>
      </c>
      <c r="M60" s="25">
        <v>0</v>
      </c>
      <c r="N60" s="25">
        <v>0</v>
      </c>
      <c r="O60" s="31"/>
      <c r="P60" s="27">
        <v>0</v>
      </c>
      <c r="Q60" s="27">
        <v>0</v>
      </c>
      <c r="R60" s="32"/>
      <c r="S60" s="31"/>
      <c r="T60" s="28">
        <v>0</v>
      </c>
      <c r="U60" s="20">
        <v>0</v>
      </c>
      <c r="V60" s="20">
        <v>0</v>
      </c>
      <c r="W60" s="38">
        <v>0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1"/>
        <v>4</v>
      </c>
      <c r="E61" s="11">
        <v>29</v>
      </c>
      <c r="F61" s="15">
        <f t="shared" si="2"/>
        <v>1</v>
      </c>
      <c r="G61" s="19">
        <v>0</v>
      </c>
      <c r="H61" s="19">
        <v>0</v>
      </c>
      <c r="I61" s="24">
        <v>0</v>
      </c>
      <c r="J61" s="25">
        <v>0</v>
      </c>
      <c r="K61" s="25">
        <v>19089</v>
      </c>
      <c r="L61" s="25">
        <v>0</v>
      </c>
      <c r="M61" s="25">
        <v>0</v>
      </c>
      <c r="N61" s="25">
        <v>0</v>
      </c>
      <c r="O61" s="31"/>
      <c r="P61" s="27">
        <v>0</v>
      </c>
      <c r="Q61" s="27">
        <v>0</v>
      </c>
      <c r="R61" s="32"/>
      <c r="S61" s="31"/>
      <c r="T61" s="28">
        <v>0</v>
      </c>
      <c r="U61" s="20">
        <v>0</v>
      </c>
      <c r="V61" s="20">
        <v>0</v>
      </c>
      <c r="W61" s="38">
        <v>0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1"/>
        <v>4</v>
      </c>
      <c r="E62" s="11">
        <v>30</v>
      </c>
      <c r="F62" s="15">
        <f t="shared" si="2"/>
        <v>2</v>
      </c>
      <c r="G62" s="19">
        <v>0</v>
      </c>
      <c r="H62" s="19">
        <v>0</v>
      </c>
      <c r="I62" s="24">
        <v>0</v>
      </c>
      <c r="J62" s="25">
        <v>0</v>
      </c>
      <c r="K62" s="25">
        <v>18596</v>
      </c>
      <c r="L62" s="25">
        <v>0</v>
      </c>
      <c r="M62" s="25">
        <v>0</v>
      </c>
      <c r="N62" s="25">
        <v>0</v>
      </c>
      <c r="O62" s="31"/>
      <c r="P62" s="27">
        <v>0</v>
      </c>
      <c r="Q62" s="27"/>
      <c r="R62" s="32"/>
      <c r="S62" s="31"/>
      <c r="T62" s="28">
        <v>0</v>
      </c>
      <c r="U62" s="20">
        <v>0</v>
      </c>
      <c r="V62" s="20">
        <v>0</v>
      </c>
      <c r="W62" s="38">
        <v>0</v>
      </c>
    </row>
    <row r="63" spans="1:23" x14ac:dyDescent="0.35">
      <c r="A63" s="11"/>
      <c r="B63" s="11"/>
      <c r="C63" s="11"/>
      <c r="D63" s="11"/>
      <c r="E63" s="11"/>
      <c r="F63" s="11"/>
      <c r="G63" s="35">
        <f>ROUND(AVERAGE(G2:G62),2)</f>
        <v>637.13</v>
      </c>
      <c r="H63" s="35">
        <f>ROUND(AVERAGE(H2:H62),2)</f>
        <v>336011.08</v>
      </c>
      <c r="I63" s="35">
        <f>ROUND(AVERAGE(I2:I62),2)</f>
        <v>0</v>
      </c>
      <c r="J63" s="35">
        <f>ROUND(AVERAGE(J2:J62),2)</f>
        <v>175635.21</v>
      </c>
      <c r="K63" s="36">
        <f>ROUND(AVERAGE(K2:K62),2)</f>
        <v>7842.26</v>
      </c>
      <c r="L63" s="36">
        <v>0</v>
      </c>
      <c r="M63" s="36">
        <v>0</v>
      </c>
      <c r="N63" s="36">
        <v>0</v>
      </c>
      <c r="O63" s="37"/>
      <c r="P63" s="36">
        <f>ROUND(AVERAGE(P2:P62),2)</f>
        <v>166373.25</v>
      </c>
      <c r="Q63" s="36">
        <v>0</v>
      </c>
      <c r="R63" s="37"/>
      <c r="S63" s="37"/>
      <c r="T63" s="36">
        <f>ROUND(AVERAGE(T2:T62),2)</f>
        <v>0</v>
      </c>
      <c r="U63" s="36">
        <f>ROUND(AVERAGE(U2:U62),2)</f>
        <v>342008.36</v>
      </c>
      <c r="V63" s="36">
        <f>ROUND(AVERAGE(V2:V62),2)</f>
        <v>0.95</v>
      </c>
      <c r="W63" s="36">
        <f>ROUND(AVERAGE(W2:W62),2)</f>
        <v>0.97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941A-19FD-40F3-AEB9-AFB0B9B9635A}">
  <dimension ref="A1:W63"/>
  <sheetViews>
    <sheetView topLeftCell="J1" zoomScale="81" zoomScaleNormal="81" workbookViewId="0">
      <pane ySplit="1" topLeftCell="A2" activePane="bottomLeft" state="frozen"/>
      <selection pane="bottomLeft" activeCell="V1" sqref="V1:V1048576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0</v>
      </c>
      <c r="H2" s="19">
        <v>0</v>
      </c>
      <c r="I2" s="24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31"/>
      <c r="P2" s="27">
        <v>0</v>
      </c>
      <c r="Q2" s="27">
        <v>0</v>
      </c>
      <c r="R2" s="32"/>
      <c r="S2" s="31"/>
      <c r="T2" s="28">
        <v>0</v>
      </c>
      <c r="U2" s="20">
        <v>0</v>
      </c>
      <c r="V2" s="20">
        <v>0</v>
      </c>
      <c r="W2" s="38">
        <v>0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9">
        <v>0</v>
      </c>
      <c r="H3" s="19">
        <v>0</v>
      </c>
      <c r="I3" s="24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31"/>
      <c r="P3" s="27">
        <v>0</v>
      </c>
      <c r="Q3" s="27">
        <v>0</v>
      </c>
      <c r="R3" s="32"/>
      <c r="S3" s="31"/>
      <c r="T3" s="28">
        <v>0</v>
      </c>
      <c r="U3" s="20">
        <v>0</v>
      </c>
      <c r="V3" s="20">
        <v>0</v>
      </c>
      <c r="W3" s="38">
        <v>0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9">
        <v>0</v>
      </c>
      <c r="H4" s="19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31"/>
      <c r="P4" s="27">
        <v>0</v>
      </c>
      <c r="Q4" s="27">
        <v>0</v>
      </c>
      <c r="R4" s="32"/>
      <c r="S4" s="31"/>
      <c r="T4" s="28">
        <v>0</v>
      </c>
      <c r="U4" s="20">
        <v>0</v>
      </c>
      <c r="V4" s="20">
        <v>0</v>
      </c>
      <c r="W4" s="38">
        <v>0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9">
        <v>0</v>
      </c>
      <c r="H5" s="19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31"/>
      <c r="P5" s="27">
        <v>0</v>
      </c>
      <c r="Q5" s="27">
        <v>0</v>
      </c>
      <c r="R5" s="32"/>
      <c r="S5" s="31"/>
      <c r="T5" s="28">
        <v>0</v>
      </c>
      <c r="U5" s="20">
        <v>0</v>
      </c>
      <c r="V5" s="20">
        <v>0</v>
      </c>
      <c r="W5" s="38">
        <v>0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9">
        <v>0</v>
      </c>
      <c r="H6" s="19">
        <v>0</v>
      </c>
      <c r="I6" s="24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31"/>
      <c r="P6" s="27">
        <v>0</v>
      </c>
      <c r="Q6" s="27">
        <v>0</v>
      </c>
      <c r="R6" s="32"/>
      <c r="S6" s="31"/>
      <c r="T6" s="28">
        <v>0</v>
      </c>
      <c r="U6" s="20">
        <v>0</v>
      </c>
      <c r="V6" s="20">
        <v>0</v>
      </c>
      <c r="W6" s="38">
        <v>0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9">
        <v>0</v>
      </c>
      <c r="H7" s="19">
        <v>0</v>
      </c>
      <c r="I7" s="24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31"/>
      <c r="P7" s="27">
        <v>0</v>
      </c>
      <c r="Q7" s="27">
        <v>0</v>
      </c>
      <c r="R7" s="32"/>
      <c r="S7" s="31"/>
      <c r="T7" s="28">
        <v>0</v>
      </c>
      <c r="U7" s="20">
        <v>0</v>
      </c>
      <c r="V7" s="20">
        <v>0</v>
      </c>
      <c r="W7" s="38">
        <v>0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9">
        <v>0</v>
      </c>
      <c r="H8" s="19">
        <v>0</v>
      </c>
      <c r="I8" s="24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31"/>
      <c r="P8" s="27">
        <v>0</v>
      </c>
      <c r="Q8" s="27">
        <v>0</v>
      </c>
      <c r="R8" s="32"/>
      <c r="S8" s="31"/>
      <c r="T8" s="28">
        <v>0</v>
      </c>
      <c r="U8" s="20">
        <v>0</v>
      </c>
      <c r="V8" s="20">
        <v>0</v>
      </c>
      <c r="W8" s="38">
        <v>0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9">
        <v>0</v>
      </c>
      <c r="H9" s="19">
        <v>0</v>
      </c>
      <c r="I9" s="24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31"/>
      <c r="P9" s="27">
        <v>0</v>
      </c>
      <c r="Q9" s="27">
        <v>0</v>
      </c>
      <c r="R9" s="32"/>
      <c r="S9" s="31"/>
      <c r="T9" s="28">
        <v>0</v>
      </c>
      <c r="U9" s="20">
        <v>0</v>
      </c>
      <c r="V9" s="20">
        <v>0</v>
      </c>
      <c r="W9" s="38">
        <v>0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9">
        <v>0</v>
      </c>
      <c r="H10" s="19">
        <v>0</v>
      </c>
      <c r="I10" s="24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31"/>
      <c r="P10" s="27">
        <v>0</v>
      </c>
      <c r="Q10" s="27">
        <v>0</v>
      </c>
      <c r="R10" s="32"/>
      <c r="S10" s="31"/>
      <c r="T10" s="28">
        <v>0</v>
      </c>
      <c r="U10" s="20">
        <v>0</v>
      </c>
      <c r="V10" s="20">
        <v>0</v>
      </c>
      <c r="W10" s="38">
        <v>0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9">
        <v>0</v>
      </c>
      <c r="H11" s="19">
        <v>0</v>
      </c>
      <c r="I11" s="24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31"/>
      <c r="P11" s="27">
        <v>0</v>
      </c>
      <c r="Q11" s="27">
        <v>0</v>
      </c>
      <c r="R11" s="32"/>
      <c r="S11" s="31"/>
      <c r="T11" s="28">
        <v>0</v>
      </c>
      <c r="U11" s="20">
        <v>0</v>
      </c>
      <c r="V11" s="20">
        <v>0</v>
      </c>
      <c r="W11" s="38">
        <v>0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9">
        <v>0</v>
      </c>
      <c r="H12" s="19">
        <v>0</v>
      </c>
      <c r="I12" s="24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31"/>
      <c r="P12" s="27">
        <v>0</v>
      </c>
      <c r="Q12" s="27">
        <v>0</v>
      </c>
      <c r="R12" s="32"/>
      <c r="S12" s="31"/>
      <c r="T12" s="28">
        <v>0</v>
      </c>
      <c r="U12" s="20">
        <v>0</v>
      </c>
      <c r="V12" s="20">
        <v>0</v>
      </c>
      <c r="W12" s="38">
        <v>0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9">
        <v>0</v>
      </c>
      <c r="H13" s="19">
        <v>0</v>
      </c>
      <c r="I13" s="24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31"/>
      <c r="P13" s="27">
        <v>0</v>
      </c>
      <c r="Q13" s="27">
        <v>0</v>
      </c>
      <c r="R13" s="32"/>
      <c r="S13" s="31"/>
      <c r="T13" s="28">
        <v>0</v>
      </c>
      <c r="U13" s="20">
        <v>0</v>
      </c>
      <c r="V13" s="20">
        <v>0</v>
      </c>
      <c r="W13" s="38">
        <v>0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9">
        <v>0</v>
      </c>
      <c r="H14" s="19">
        <v>0</v>
      </c>
      <c r="I14" s="24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31"/>
      <c r="P14" s="27">
        <v>0</v>
      </c>
      <c r="Q14" s="27">
        <v>0</v>
      </c>
      <c r="R14" s="32"/>
      <c r="S14" s="31"/>
      <c r="T14" s="28">
        <v>0</v>
      </c>
      <c r="U14" s="20">
        <v>0</v>
      </c>
      <c r="V14" s="20">
        <v>0</v>
      </c>
      <c r="W14" s="38">
        <v>0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9">
        <v>0</v>
      </c>
      <c r="H15" s="19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31"/>
      <c r="P15" s="27">
        <v>0</v>
      </c>
      <c r="Q15" s="27">
        <v>0</v>
      </c>
      <c r="R15" s="32"/>
      <c r="S15" s="31"/>
      <c r="T15" s="28">
        <v>0</v>
      </c>
      <c r="U15" s="20">
        <v>0</v>
      </c>
      <c r="V15" s="20">
        <v>0</v>
      </c>
      <c r="W15" s="38">
        <v>0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9">
        <v>0</v>
      </c>
      <c r="H16" s="19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31"/>
      <c r="P16" s="27">
        <v>0</v>
      </c>
      <c r="Q16" s="27">
        <v>0</v>
      </c>
      <c r="R16" s="32"/>
      <c r="S16" s="31"/>
      <c r="T16" s="28">
        <v>0</v>
      </c>
      <c r="U16" s="20">
        <v>0</v>
      </c>
      <c r="V16" s="20">
        <v>0</v>
      </c>
      <c r="W16" s="38">
        <v>0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9">
        <v>0</v>
      </c>
      <c r="H17" s="19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31"/>
      <c r="P17" s="27">
        <v>0</v>
      </c>
      <c r="Q17" s="27">
        <v>0</v>
      </c>
      <c r="R17" s="32"/>
      <c r="S17" s="31"/>
      <c r="T17" s="28">
        <v>0</v>
      </c>
      <c r="U17" s="20">
        <v>0</v>
      </c>
      <c r="V17" s="20">
        <v>0</v>
      </c>
      <c r="W17" s="38">
        <v>0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9">
        <v>0</v>
      </c>
      <c r="H18" s="19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31"/>
      <c r="P18" s="27">
        <v>0</v>
      </c>
      <c r="Q18" s="27">
        <v>0</v>
      </c>
      <c r="R18" s="32"/>
      <c r="S18" s="31"/>
      <c r="T18" s="28">
        <v>0</v>
      </c>
      <c r="U18" s="20">
        <v>0</v>
      </c>
      <c r="V18" s="20">
        <v>0</v>
      </c>
      <c r="W18" s="38">
        <v>0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9">
        <v>0</v>
      </c>
      <c r="H19" s="19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31"/>
      <c r="P19" s="27">
        <v>0</v>
      </c>
      <c r="Q19" s="27">
        <v>0</v>
      </c>
      <c r="R19" s="32"/>
      <c r="S19" s="31"/>
      <c r="T19" s="28">
        <v>0</v>
      </c>
      <c r="U19" s="20">
        <v>0</v>
      </c>
      <c r="V19" s="20">
        <v>0</v>
      </c>
      <c r="W19" s="38">
        <v>0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9">
        <v>0</v>
      </c>
      <c r="H20" s="19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31"/>
      <c r="P20" s="27">
        <v>0</v>
      </c>
      <c r="Q20" s="27">
        <v>0</v>
      </c>
      <c r="R20" s="32"/>
      <c r="S20" s="31"/>
      <c r="T20" s="28">
        <v>0</v>
      </c>
      <c r="U20" s="20">
        <v>0</v>
      </c>
      <c r="V20" s="20">
        <v>0</v>
      </c>
      <c r="W20" s="38">
        <v>0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9">
        <v>0</v>
      </c>
      <c r="H21" s="19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31"/>
      <c r="P21" s="27">
        <v>0</v>
      </c>
      <c r="Q21" s="27">
        <v>0</v>
      </c>
      <c r="R21" s="32"/>
      <c r="S21" s="31"/>
      <c r="T21" s="28">
        <v>0</v>
      </c>
      <c r="U21" s="20">
        <v>0</v>
      </c>
      <c r="V21" s="20">
        <v>0</v>
      </c>
      <c r="W21" s="38">
        <v>0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9">
        <v>0</v>
      </c>
      <c r="H22" s="19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31"/>
      <c r="P22" s="27">
        <v>0</v>
      </c>
      <c r="Q22" s="27">
        <v>0</v>
      </c>
      <c r="R22" s="32"/>
      <c r="S22" s="31"/>
      <c r="T22" s="28">
        <v>0</v>
      </c>
      <c r="U22" s="20">
        <v>0</v>
      </c>
      <c r="V22" s="20">
        <v>0</v>
      </c>
      <c r="W22" s="38">
        <v>0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9">
        <v>0</v>
      </c>
      <c r="H23" s="19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31"/>
      <c r="P23" s="27">
        <v>0</v>
      </c>
      <c r="Q23" s="27">
        <v>0</v>
      </c>
      <c r="R23" s="32"/>
      <c r="S23" s="31"/>
      <c r="T23" s="28">
        <v>0</v>
      </c>
      <c r="U23" s="20">
        <v>0</v>
      </c>
      <c r="V23" s="20">
        <v>0</v>
      </c>
      <c r="W23" s="38">
        <v>0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9">
        <v>0</v>
      </c>
      <c r="H24" s="19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31"/>
      <c r="P24" s="27">
        <v>0</v>
      </c>
      <c r="Q24" s="27">
        <v>0</v>
      </c>
      <c r="R24" s="32"/>
      <c r="S24" s="31"/>
      <c r="T24" s="28">
        <v>0</v>
      </c>
      <c r="U24" s="20">
        <v>0</v>
      </c>
      <c r="V24" s="20">
        <v>0</v>
      </c>
      <c r="W24" s="38">
        <v>0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9">
        <v>0</v>
      </c>
      <c r="H25" s="19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31"/>
      <c r="P25" s="27">
        <v>0</v>
      </c>
      <c r="Q25" s="27">
        <v>0</v>
      </c>
      <c r="R25" s="32"/>
      <c r="S25" s="31"/>
      <c r="T25" s="28">
        <v>0</v>
      </c>
      <c r="U25" s="20">
        <v>0</v>
      </c>
      <c r="V25" s="20">
        <v>0</v>
      </c>
      <c r="W25" s="38">
        <v>0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9">
        <v>0</v>
      </c>
      <c r="H26" s="19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31"/>
      <c r="P26" s="27">
        <v>0</v>
      </c>
      <c r="Q26" s="27">
        <v>0</v>
      </c>
      <c r="R26" s="32"/>
      <c r="S26" s="31"/>
      <c r="T26" s="28">
        <v>0</v>
      </c>
      <c r="U26" s="20">
        <v>0</v>
      </c>
      <c r="V26" s="20">
        <v>0</v>
      </c>
      <c r="W26" s="38">
        <v>0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9">
        <v>0</v>
      </c>
      <c r="H27" s="19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31"/>
      <c r="P27" s="27">
        <v>0</v>
      </c>
      <c r="Q27" s="27">
        <v>0</v>
      </c>
      <c r="R27" s="32"/>
      <c r="S27" s="31"/>
      <c r="T27" s="28">
        <v>0</v>
      </c>
      <c r="U27" s="20">
        <v>0</v>
      </c>
      <c r="V27" s="20">
        <v>0</v>
      </c>
      <c r="W27" s="38">
        <v>0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9">
        <v>0</v>
      </c>
      <c r="H28" s="19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31"/>
      <c r="P28" s="27">
        <v>0</v>
      </c>
      <c r="Q28" s="27">
        <v>0</v>
      </c>
      <c r="R28" s="32"/>
      <c r="S28" s="31"/>
      <c r="T28" s="28">
        <v>0</v>
      </c>
      <c r="U28" s="20">
        <v>0</v>
      </c>
      <c r="V28" s="20">
        <v>0</v>
      </c>
      <c r="W28" s="38">
        <v>0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9">
        <v>0</v>
      </c>
      <c r="H29" s="19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31"/>
      <c r="P29" s="27">
        <v>0</v>
      </c>
      <c r="Q29" s="27">
        <v>0</v>
      </c>
      <c r="R29" s="32"/>
      <c r="S29" s="31"/>
      <c r="T29" s="28">
        <v>0</v>
      </c>
      <c r="U29" s="20">
        <v>0</v>
      </c>
      <c r="V29" s="20">
        <v>0</v>
      </c>
      <c r="W29" s="38">
        <v>0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9">
        <v>0</v>
      </c>
      <c r="H30" s="19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31"/>
      <c r="P30" s="27">
        <v>0</v>
      </c>
      <c r="Q30" s="27">
        <v>0</v>
      </c>
      <c r="R30" s="32"/>
      <c r="S30" s="31"/>
      <c r="T30" s="28">
        <v>0</v>
      </c>
      <c r="U30" s="20">
        <v>0</v>
      </c>
      <c r="V30" s="20">
        <v>0</v>
      </c>
      <c r="W30" s="38">
        <v>0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9">
        <v>0</v>
      </c>
      <c r="H31" s="19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31"/>
      <c r="P31" s="27">
        <v>0</v>
      </c>
      <c r="Q31" s="27">
        <v>0</v>
      </c>
      <c r="R31" s="32"/>
      <c r="S31" s="31"/>
      <c r="T31" s="28">
        <v>0</v>
      </c>
      <c r="U31" s="20">
        <v>0</v>
      </c>
      <c r="V31" s="20">
        <v>0</v>
      </c>
      <c r="W31" s="38">
        <v>0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9">
        <v>0</v>
      </c>
      <c r="H32" s="19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31"/>
      <c r="P32" s="27">
        <v>0</v>
      </c>
      <c r="Q32" s="27">
        <v>0</v>
      </c>
      <c r="R32" s="32"/>
      <c r="S32" s="31"/>
      <c r="T32" s="28">
        <v>0</v>
      </c>
      <c r="U32" s="20">
        <v>0</v>
      </c>
      <c r="V32" s="20">
        <v>0</v>
      </c>
      <c r="W32" s="38">
        <v>0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9">
        <v>971</v>
      </c>
      <c r="H33" s="19">
        <v>451707</v>
      </c>
      <c r="I33" s="24">
        <v>0</v>
      </c>
      <c r="J33" s="25">
        <v>166382</v>
      </c>
      <c r="K33" s="25">
        <v>5981</v>
      </c>
      <c r="L33" s="25">
        <v>0</v>
      </c>
      <c r="M33" s="25">
        <v>0</v>
      </c>
      <c r="N33" s="25">
        <f>ROUND(G33/K33,2)</f>
        <v>0.16</v>
      </c>
      <c r="O33" s="31"/>
      <c r="P33" s="27">
        <v>305475</v>
      </c>
      <c r="Q33" s="27">
        <v>19736</v>
      </c>
      <c r="R33" s="33"/>
      <c r="S33" s="31"/>
      <c r="T33" s="28">
        <f>ROUND(G33/Q33,2)</f>
        <v>0.05</v>
      </c>
      <c r="U33" s="20">
        <v>471857</v>
      </c>
      <c r="V33" s="20">
        <f t="shared" ref="V33:V62" si="2">ROUND((G33/U33)*1000,2)</f>
        <v>2.06</v>
      </c>
      <c r="W33" s="38">
        <f t="shared" ref="W33:W61" si="3">ROUND((G33/H33)*1000,2)</f>
        <v>2.15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9">
        <v>1447</v>
      </c>
      <c r="H34" s="19">
        <v>565624</v>
      </c>
      <c r="I34" s="24">
        <v>0</v>
      </c>
      <c r="J34" s="25">
        <v>223726</v>
      </c>
      <c r="K34" s="25">
        <v>8045</v>
      </c>
      <c r="L34" s="25">
        <v>0</v>
      </c>
      <c r="M34" s="25">
        <v>0</v>
      </c>
      <c r="N34" s="25">
        <f t="shared" ref="N34:N62" si="4">ROUND(G34/K34,2)</f>
        <v>0.18</v>
      </c>
      <c r="O34" s="31"/>
      <c r="P34" s="27">
        <v>369939</v>
      </c>
      <c r="Q34" s="27">
        <v>24989</v>
      </c>
      <c r="R34" s="32"/>
      <c r="S34" s="31"/>
      <c r="T34" s="28">
        <f t="shared" ref="T34:T62" si="5">ROUND(G34/Q34,2)</f>
        <v>0.06</v>
      </c>
      <c r="U34" s="20">
        <v>593665</v>
      </c>
      <c r="V34" s="20">
        <f t="shared" si="2"/>
        <v>2.44</v>
      </c>
      <c r="W34" s="38">
        <f t="shared" si="3"/>
        <v>2.56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9">
        <v>1462</v>
      </c>
      <c r="H35" s="19">
        <v>523510</v>
      </c>
      <c r="I35" s="24">
        <v>0</v>
      </c>
      <c r="J35" s="25">
        <v>221875</v>
      </c>
      <c r="K35" s="25">
        <v>8447</v>
      </c>
      <c r="L35" s="25">
        <v>0</v>
      </c>
      <c r="M35" s="25">
        <v>0</v>
      </c>
      <c r="N35" s="25">
        <f t="shared" si="4"/>
        <v>0.17</v>
      </c>
      <c r="O35" s="31"/>
      <c r="P35" s="27">
        <v>308681</v>
      </c>
      <c r="Q35" s="27">
        <v>21510</v>
      </c>
      <c r="R35" s="32"/>
      <c r="S35" s="31"/>
      <c r="T35" s="28">
        <f t="shared" si="5"/>
        <v>7.0000000000000007E-2</v>
      </c>
      <c r="U35" s="20">
        <v>530556</v>
      </c>
      <c r="V35" s="20">
        <f t="shared" si="2"/>
        <v>2.76</v>
      </c>
      <c r="W35" s="38">
        <f>ROUND((G35/H35)*1000,2)</f>
        <v>2.79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9">
        <v>1536</v>
      </c>
      <c r="H36" s="19">
        <v>486210</v>
      </c>
      <c r="I36" s="24">
        <v>0</v>
      </c>
      <c r="J36" s="25">
        <v>175484</v>
      </c>
      <c r="K36" s="25">
        <v>6991</v>
      </c>
      <c r="L36" s="25">
        <v>0</v>
      </c>
      <c r="M36" s="25">
        <v>0</v>
      </c>
      <c r="N36" s="25">
        <f t="shared" si="4"/>
        <v>0.22</v>
      </c>
      <c r="O36" s="31"/>
      <c r="P36" s="27">
        <v>310726</v>
      </c>
      <c r="Q36" s="27">
        <v>22236</v>
      </c>
      <c r="R36" s="32"/>
      <c r="S36" s="31"/>
      <c r="T36" s="28">
        <f t="shared" si="5"/>
        <v>7.0000000000000007E-2</v>
      </c>
      <c r="U36" s="20">
        <v>486210</v>
      </c>
      <c r="V36" s="20">
        <f t="shared" si="2"/>
        <v>3.16</v>
      </c>
      <c r="W36" s="38">
        <f t="shared" si="3"/>
        <v>3.16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9">
        <v>1994</v>
      </c>
      <c r="H37" s="19">
        <v>617106</v>
      </c>
      <c r="I37" s="24">
        <v>0</v>
      </c>
      <c r="J37" s="25">
        <v>235766</v>
      </c>
      <c r="K37" s="25">
        <v>7372</v>
      </c>
      <c r="L37" s="25">
        <v>0</v>
      </c>
      <c r="M37" s="25">
        <v>0</v>
      </c>
      <c r="N37" s="25">
        <f t="shared" si="4"/>
        <v>0.27</v>
      </c>
      <c r="O37" s="31"/>
      <c r="P37" s="27">
        <v>397781</v>
      </c>
      <c r="Q37" s="27">
        <v>27658</v>
      </c>
      <c r="R37" s="32"/>
      <c r="S37" s="31"/>
      <c r="T37" s="28">
        <f t="shared" si="5"/>
        <v>7.0000000000000007E-2</v>
      </c>
      <c r="U37" s="20">
        <v>633546</v>
      </c>
      <c r="V37" s="20">
        <f t="shared" si="2"/>
        <v>3.15</v>
      </c>
      <c r="W37" s="38">
        <f t="shared" si="3"/>
        <v>3.23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9">
        <v>3275</v>
      </c>
      <c r="H38" s="19">
        <v>1031085</v>
      </c>
      <c r="I38" s="24">
        <v>0</v>
      </c>
      <c r="J38" s="25">
        <v>367472</v>
      </c>
      <c r="K38" s="25">
        <v>9056</v>
      </c>
      <c r="L38" s="25">
        <v>0</v>
      </c>
      <c r="M38" s="25">
        <v>0</v>
      </c>
      <c r="N38" s="25">
        <f t="shared" si="4"/>
        <v>0.36</v>
      </c>
      <c r="O38" s="31"/>
      <c r="P38" s="27">
        <v>700658</v>
      </c>
      <c r="Q38" s="27">
        <v>47025</v>
      </c>
      <c r="R38" s="32"/>
      <c r="S38" s="31"/>
      <c r="T38" s="28">
        <f t="shared" si="5"/>
        <v>7.0000000000000007E-2</v>
      </c>
      <c r="U38" s="20">
        <v>1068129</v>
      </c>
      <c r="V38" s="20">
        <f t="shared" si="2"/>
        <v>3.07</v>
      </c>
      <c r="W38" s="38">
        <f t="shared" si="3"/>
        <v>3.18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9">
        <v>3225</v>
      </c>
      <c r="H39" s="19">
        <v>1014833</v>
      </c>
      <c r="I39" s="24">
        <v>0</v>
      </c>
      <c r="J39" s="25">
        <v>375823</v>
      </c>
      <c r="K39" s="25">
        <v>9348</v>
      </c>
      <c r="L39" s="25">
        <v>0</v>
      </c>
      <c r="M39" s="25">
        <v>0</v>
      </c>
      <c r="N39" s="25">
        <f t="shared" si="4"/>
        <v>0.34</v>
      </c>
      <c r="O39" s="31"/>
      <c r="P39" s="27">
        <v>662059</v>
      </c>
      <c r="Q39" s="27">
        <v>45328</v>
      </c>
      <c r="R39" s="32"/>
      <c r="S39" s="31"/>
      <c r="T39" s="28">
        <f t="shared" si="5"/>
        <v>7.0000000000000007E-2</v>
      </c>
      <c r="U39" s="20">
        <v>1037882</v>
      </c>
      <c r="V39" s="20">
        <f t="shared" si="2"/>
        <v>3.11</v>
      </c>
      <c r="W39" s="38">
        <f t="shared" si="3"/>
        <v>3.18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9">
        <v>3726</v>
      </c>
      <c r="H40" s="19">
        <v>1251179</v>
      </c>
      <c r="I40" s="24">
        <v>0</v>
      </c>
      <c r="J40" s="25">
        <v>414905</v>
      </c>
      <c r="K40" s="25">
        <v>11309</v>
      </c>
      <c r="L40" s="25">
        <v>0</v>
      </c>
      <c r="M40" s="25">
        <v>0</v>
      </c>
      <c r="N40" s="25">
        <f t="shared" si="4"/>
        <v>0.33</v>
      </c>
      <c r="O40" s="31"/>
      <c r="P40" s="27">
        <v>850673</v>
      </c>
      <c r="Q40" s="27">
        <v>60065</v>
      </c>
      <c r="R40" s="32"/>
      <c r="S40" s="31"/>
      <c r="T40" s="28">
        <f t="shared" si="5"/>
        <v>0.06</v>
      </c>
      <c r="U40" s="20">
        <v>1265578</v>
      </c>
      <c r="V40" s="20">
        <f t="shared" si="2"/>
        <v>2.94</v>
      </c>
      <c r="W40" s="38">
        <f t="shared" si="3"/>
        <v>2.98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9">
        <v>3334</v>
      </c>
      <c r="H41" s="19">
        <v>1078121</v>
      </c>
      <c r="I41" s="24">
        <v>0</v>
      </c>
      <c r="J41" s="25">
        <v>418379</v>
      </c>
      <c r="K41" s="25">
        <v>11172</v>
      </c>
      <c r="L41" s="25">
        <v>0</v>
      </c>
      <c r="M41" s="25">
        <v>0</v>
      </c>
      <c r="N41" s="25">
        <f t="shared" si="4"/>
        <v>0.3</v>
      </c>
      <c r="O41" s="31"/>
      <c r="P41" s="27">
        <v>690927</v>
      </c>
      <c r="Q41" s="27">
        <v>46721</v>
      </c>
      <c r="R41" s="32"/>
      <c r="S41" s="31"/>
      <c r="T41" s="28">
        <f t="shared" si="5"/>
        <v>7.0000000000000007E-2</v>
      </c>
      <c r="U41" s="20">
        <v>1109305</v>
      </c>
      <c r="V41" s="20">
        <f>ROUND((G41/U41)*1000,2)</f>
        <v>3.01</v>
      </c>
      <c r="W41" s="38">
        <f t="shared" si="3"/>
        <v>3.09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9">
        <v>3217</v>
      </c>
      <c r="H42" s="19">
        <v>996077</v>
      </c>
      <c r="I42" s="24">
        <v>0</v>
      </c>
      <c r="J42" s="25">
        <v>398383</v>
      </c>
      <c r="K42" s="25">
        <v>10479</v>
      </c>
      <c r="L42" s="25">
        <v>0</v>
      </c>
      <c r="M42" s="25">
        <v>0</v>
      </c>
      <c r="N42" s="25">
        <f t="shared" si="4"/>
        <v>0.31</v>
      </c>
      <c r="O42" s="31"/>
      <c r="P42" s="27">
        <v>623998</v>
      </c>
      <c r="Q42" s="27">
        <v>41969</v>
      </c>
      <c r="R42" s="32"/>
      <c r="S42" s="31"/>
      <c r="T42" s="28">
        <f t="shared" si="5"/>
        <v>0.08</v>
      </c>
      <c r="U42" s="20">
        <v>1022381</v>
      </c>
      <c r="V42" s="20">
        <f t="shared" si="2"/>
        <v>3.15</v>
      </c>
      <c r="W42" s="38">
        <f t="shared" si="3"/>
        <v>3.23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9">
        <v>3275</v>
      </c>
      <c r="H43" s="19">
        <v>1015272</v>
      </c>
      <c r="I43" s="24">
        <v>0</v>
      </c>
      <c r="J43" s="25">
        <v>370156</v>
      </c>
      <c r="K43" s="25">
        <v>9900</v>
      </c>
      <c r="L43" s="25">
        <v>0</v>
      </c>
      <c r="M43" s="25">
        <v>0</v>
      </c>
      <c r="N43" s="25">
        <f t="shared" si="4"/>
        <v>0.33</v>
      </c>
      <c r="O43" s="31"/>
      <c r="P43" s="27">
        <v>654331</v>
      </c>
      <c r="Q43" s="27">
        <v>44804</v>
      </c>
      <c r="R43" s="32"/>
      <c r="S43" s="31"/>
      <c r="T43" s="28">
        <f t="shared" si="5"/>
        <v>7.0000000000000007E-2</v>
      </c>
      <c r="U43" s="20">
        <v>1024486</v>
      </c>
      <c r="V43" s="20">
        <f t="shared" si="2"/>
        <v>3.2</v>
      </c>
      <c r="W43" s="38">
        <f t="shared" si="3"/>
        <v>3.23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9">
        <v>3600</v>
      </c>
      <c r="H44" s="19">
        <v>1037667</v>
      </c>
      <c r="I44" s="24">
        <v>0</v>
      </c>
      <c r="J44" s="25">
        <v>338768</v>
      </c>
      <c r="K44" s="25">
        <v>9149</v>
      </c>
      <c r="L44" s="25">
        <v>0</v>
      </c>
      <c r="M44" s="25">
        <v>0</v>
      </c>
      <c r="N44" s="25">
        <f t="shared" si="4"/>
        <v>0.39</v>
      </c>
      <c r="O44" s="31"/>
      <c r="P44" s="27">
        <v>707614</v>
      </c>
      <c r="Q44" s="27">
        <v>48406</v>
      </c>
      <c r="R44" s="32"/>
      <c r="S44" s="31"/>
      <c r="T44" s="28">
        <f t="shared" si="5"/>
        <v>7.0000000000000007E-2</v>
      </c>
      <c r="U44" s="20">
        <v>1046382</v>
      </c>
      <c r="V44" s="20">
        <f t="shared" si="2"/>
        <v>3.44</v>
      </c>
      <c r="W44" s="38">
        <f t="shared" si="3"/>
        <v>3.47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9">
        <v>3971</v>
      </c>
      <c r="H45" s="19">
        <v>1101543</v>
      </c>
      <c r="I45" s="24">
        <v>0</v>
      </c>
      <c r="J45" s="25">
        <v>305623</v>
      </c>
      <c r="K45" s="25">
        <v>7888</v>
      </c>
      <c r="L45" s="25">
        <v>0</v>
      </c>
      <c r="M45" s="25">
        <v>0</v>
      </c>
      <c r="N45" s="25">
        <f t="shared" si="4"/>
        <v>0.5</v>
      </c>
      <c r="O45" s="31"/>
      <c r="P45" s="27">
        <v>805712</v>
      </c>
      <c r="Q45" s="27">
        <v>53870</v>
      </c>
      <c r="R45" s="32"/>
      <c r="S45" s="31"/>
      <c r="T45" s="28">
        <f t="shared" si="5"/>
        <v>7.0000000000000007E-2</v>
      </c>
      <c r="U45" s="20">
        <v>1111334</v>
      </c>
      <c r="V45" s="20">
        <f t="shared" si="2"/>
        <v>3.57</v>
      </c>
      <c r="W45" s="38">
        <f t="shared" si="3"/>
        <v>3.6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9">
        <v>4155</v>
      </c>
      <c r="H46" s="19">
        <v>1225901</v>
      </c>
      <c r="I46" s="24">
        <v>0</v>
      </c>
      <c r="J46" s="25">
        <v>431293</v>
      </c>
      <c r="K46" s="25">
        <v>10989</v>
      </c>
      <c r="L46" s="25">
        <v>0</v>
      </c>
      <c r="M46" s="25">
        <v>0</v>
      </c>
      <c r="N46" s="25">
        <f t="shared" si="4"/>
        <v>0.38</v>
      </c>
      <c r="O46" s="31"/>
      <c r="P46" s="27">
        <v>834110</v>
      </c>
      <c r="Q46" s="27">
        <v>55547</v>
      </c>
      <c r="R46" s="32"/>
      <c r="S46" s="31"/>
      <c r="T46" s="28">
        <f t="shared" si="5"/>
        <v>7.0000000000000007E-2</v>
      </c>
      <c r="U46" s="20">
        <v>1265402</v>
      </c>
      <c r="V46" s="20">
        <f t="shared" si="2"/>
        <v>3.28</v>
      </c>
      <c r="W46" s="38">
        <f t="shared" si="3"/>
        <v>3.39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9">
        <v>4028</v>
      </c>
      <c r="H47" s="19">
        <v>1297010</v>
      </c>
      <c r="I47" s="24">
        <v>0</v>
      </c>
      <c r="J47" s="25">
        <v>400928</v>
      </c>
      <c r="K47" s="25">
        <v>10309</v>
      </c>
      <c r="L47" s="25">
        <v>0</v>
      </c>
      <c r="M47" s="25">
        <v>0</v>
      </c>
      <c r="N47" s="25">
        <f t="shared" si="4"/>
        <v>0.39</v>
      </c>
      <c r="O47" s="31"/>
      <c r="P47" s="27">
        <v>920255</v>
      </c>
      <c r="Q47" s="27">
        <v>61649</v>
      </c>
      <c r="R47" s="32"/>
      <c r="S47" s="31"/>
      <c r="T47" s="28">
        <f t="shared" si="5"/>
        <v>7.0000000000000007E-2</v>
      </c>
      <c r="U47" s="20">
        <v>1321183</v>
      </c>
      <c r="V47" s="20">
        <f t="shared" si="2"/>
        <v>3.05</v>
      </c>
      <c r="W47" s="38">
        <f t="shared" si="3"/>
        <v>3.11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9">
        <v>3764</v>
      </c>
      <c r="H48" s="19">
        <v>1191539</v>
      </c>
      <c r="I48" s="24">
        <v>0</v>
      </c>
      <c r="J48" s="25">
        <v>317980</v>
      </c>
      <c r="K48" s="25">
        <v>8322</v>
      </c>
      <c r="L48" s="25">
        <v>0</v>
      </c>
      <c r="M48" s="25">
        <v>0</v>
      </c>
      <c r="N48" s="25">
        <f t="shared" si="4"/>
        <v>0.45</v>
      </c>
      <c r="O48" s="31"/>
      <c r="P48" s="27">
        <v>894634</v>
      </c>
      <c r="Q48" s="27">
        <v>59030</v>
      </c>
      <c r="R48" s="32"/>
      <c r="S48" s="31"/>
      <c r="T48" s="28">
        <f t="shared" si="5"/>
        <v>0.06</v>
      </c>
      <c r="U48" s="20">
        <v>1212612</v>
      </c>
      <c r="V48" s="20">
        <f t="shared" si="2"/>
        <v>3.1</v>
      </c>
      <c r="W48" s="38">
        <f t="shared" si="3"/>
        <v>3.16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9">
        <v>3822</v>
      </c>
      <c r="H49" s="19">
        <v>1125038</v>
      </c>
      <c r="I49" s="24">
        <v>0</v>
      </c>
      <c r="J49" s="25">
        <v>341785</v>
      </c>
      <c r="K49" s="25">
        <v>9416</v>
      </c>
      <c r="L49" s="25">
        <v>0</v>
      </c>
      <c r="M49" s="25">
        <v>0</v>
      </c>
      <c r="N49" s="25">
        <f t="shared" si="4"/>
        <v>0.41</v>
      </c>
      <c r="O49" s="31"/>
      <c r="P49" s="27">
        <v>795245</v>
      </c>
      <c r="Q49" s="27">
        <v>52549</v>
      </c>
      <c r="R49" s="32"/>
      <c r="S49" s="31"/>
      <c r="T49" s="28">
        <f t="shared" si="5"/>
        <v>7.0000000000000007E-2</v>
      </c>
      <c r="U49" s="20">
        <v>1137029</v>
      </c>
      <c r="V49" s="20">
        <f t="shared" si="2"/>
        <v>3.36</v>
      </c>
      <c r="W49" s="38">
        <f t="shared" si="3"/>
        <v>3.4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9">
        <v>3925</v>
      </c>
      <c r="H50" s="19">
        <v>1114278</v>
      </c>
      <c r="I50" s="24">
        <v>0</v>
      </c>
      <c r="J50" s="25">
        <v>317138</v>
      </c>
      <c r="K50" s="25">
        <v>8385</v>
      </c>
      <c r="L50" s="25">
        <v>0</v>
      </c>
      <c r="M50" s="25">
        <v>0</v>
      </c>
      <c r="N50" s="25">
        <f t="shared" si="4"/>
        <v>0.47</v>
      </c>
      <c r="O50" s="31"/>
      <c r="P50" s="27">
        <v>810735</v>
      </c>
      <c r="Q50" s="27">
        <v>54269</v>
      </c>
      <c r="R50" s="32"/>
      <c r="S50" s="31"/>
      <c r="T50" s="28">
        <f t="shared" si="5"/>
        <v>7.0000000000000007E-2</v>
      </c>
      <c r="U50" s="20">
        <v>1127872</v>
      </c>
      <c r="V50" s="20">
        <f t="shared" si="2"/>
        <v>3.48</v>
      </c>
      <c r="W50" s="38">
        <f t="shared" si="3"/>
        <v>3.52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9">
        <v>3994</v>
      </c>
      <c r="H51" s="19">
        <v>1081402</v>
      </c>
      <c r="I51" s="24">
        <v>0</v>
      </c>
      <c r="J51" s="25">
        <v>297545</v>
      </c>
      <c r="K51" s="25">
        <v>7818</v>
      </c>
      <c r="L51" s="25">
        <v>0</v>
      </c>
      <c r="M51" s="25">
        <v>0</v>
      </c>
      <c r="N51" s="25">
        <f t="shared" si="4"/>
        <v>0.51</v>
      </c>
      <c r="O51" s="31"/>
      <c r="P51" s="27">
        <v>794274</v>
      </c>
      <c r="Q51" s="27">
        <v>52506</v>
      </c>
      <c r="R51" s="32"/>
      <c r="S51" s="31"/>
      <c r="T51" s="28">
        <f t="shared" si="5"/>
        <v>0.08</v>
      </c>
      <c r="U51" s="20">
        <v>1091819</v>
      </c>
      <c r="V51" s="20">
        <f t="shared" si="2"/>
        <v>3.66</v>
      </c>
      <c r="W51" s="38">
        <f t="shared" si="3"/>
        <v>3.69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9">
        <v>4205</v>
      </c>
      <c r="H52" s="19">
        <v>1151399</v>
      </c>
      <c r="I52" s="24">
        <v>0</v>
      </c>
      <c r="J52" s="25">
        <v>345805</v>
      </c>
      <c r="K52" s="25">
        <v>8855</v>
      </c>
      <c r="L52" s="25">
        <v>0</v>
      </c>
      <c r="M52" s="25">
        <v>0</v>
      </c>
      <c r="N52" s="25">
        <f t="shared" si="4"/>
        <v>0.47</v>
      </c>
      <c r="O52" s="31"/>
      <c r="P52" s="27">
        <v>815924</v>
      </c>
      <c r="Q52" s="27">
        <v>53406</v>
      </c>
      <c r="R52" s="32"/>
      <c r="S52" s="31"/>
      <c r="T52" s="28">
        <f t="shared" si="5"/>
        <v>0.08</v>
      </c>
      <c r="U52" s="20">
        <v>1161729</v>
      </c>
      <c r="V52" s="20">
        <f t="shared" si="2"/>
        <v>3.62</v>
      </c>
      <c r="W52" s="38">
        <f t="shared" si="3"/>
        <v>3.65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9">
        <v>3953</v>
      </c>
      <c r="H53" s="19">
        <v>1103408</v>
      </c>
      <c r="I53" s="24">
        <v>0</v>
      </c>
      <c r="J53" s="25">
        <v>368297</v>
      </c>
      <c r="K53" s="25">
        <v>8983</v>
      </c>
      <c r="L53" s="25">
        <v>0</v>
      </c>
      <c r="M53" s="25">
        <v>0</v>
      </c>
      <c r="N53" s="25">
        <f t="shared" si="4"/>
        <v>0.44</v>
      </c>
      <c r="O53" s="31"/>
      <c r="P53" s="27">
        <v>767136</v>
      </c>
      <c r="Q53" s="27">
        <v>49388</v>
      </c>
      <c r="R53" s="32"/>
      <c r="S53" s="31"/>
      <c r="T53" s="28">
        <f t="shared" si="5"/>
        <v>0.08</v>
      </c>
      <c r="U53" s="20">
        <v>1135433</v>
      </c>
      <c r="V53" s="20">
        <f t="shared" si="2"/>
        <v>3.48</v>
      </c>
      <c r="W53" s="38">
        <f t="shared" si="3"/>
        <v>3.58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9">
        <v>4370</v>
      </c>
      <c r="H54" s="19">
        <v>1314229</v>
      </c>
      <c r="I54" s="24">
        <v>0</v>
      </c>
      <c r="J54" s="25">
        <v>317088</v>
      </c>
      <c r="K54" s="25">
        <v>7925</v>
      </c>
      <c r="L54" s="25">
        <v>0</v>
      </c>
      <c r="M54" s="25">
        <v>0</v>
      </c>
      <c r="N54" s="25">
        <f t="shared" si="4"/>
        <v>0.55000000000000004</v>
      </c>
      <c r="O54" s="31"/>
      <c r="P54" s="27">
        <v>1032699</v>
      </c>
      <c r="Q54" s="27">
        <v>65731</v>
      </c>
      <c r="R54" s="32"/>
      <c r="S54" s="31"/>
      <c r="T54" s="28">
        <f t="shared" si="5"/>
        <v>7.0000000000000007E-2</v>
      </c>
      <c r="U54" s="20">
        <v>1349787</v>
      </c>
      <c r="V54" s="20">
        <f t="shared" si="2"/>
        <v>3.24</v>
      </c>
      <c r="W54" s="38">
        <f t="shared" si="3"/>
        <v>3.33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9">
        <v>3846</v>
      </c>
      <c r="H55" s="19">
        <v>1165476</v>
      </c>
      <c r="I55" s="24">
        <v>0</v>
      </c>
      <c r="J55" s="25">
        <v>360155</v>
      </c>
      <c r="K55" s="25">
        <v>8962</v>
      </c>
      <c r="L55" s="25">
        <v>0</v>
      </c>
      <c r="M55" s="25">
        <v>0</v>
      </c>
      <c r="N55" s="25">
        <f t="shared" si="4"/>
        <v>0.43</v>
      </c>
      <c r="O55" s="31"/>
      <c r="P55" s="27">
        <v>825481</v>
      </c>
      <c r="Q55" s="27">
        <v>52162</v>
      </c>
      <c r="R55" s="32"/>
      <c r="S55" s="31"/>
      <c r="T55" s="28">
        <f t="shared" si="5"/>
        <v>7.0000000000000007E-2</v>
      </c>
      <c r="U55" s="20">
        <v>1185636</v>
      </c>
      <c r="V55" s="20">
        <f t="shared" si="2"/>
        <v>3.24</v>
      </c>
      <c r="W55" s="38">
        <f t="shared" si="3"/>
        <v>3.3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9">
        <v>3813</v>
      </c>
      <c r="H56" s="19">
        <v>1029868</v>
      </c>
      <c r="I56" s="24">
        <v>0</v>
      </c>
      <c r="J56" s="25">
        <v>317934</v>
      </c>
      <c r="K56" s="25">
        <v>7919</v>
      </c>
      <c r="L56" s="25">
        <v>0</v>
      </c>
      <c r="M56" s="25">
        <v>0</v>
      </c>
      <c r="N56" s="25">
        <f t="shared" si="4"/>
        <v>0.48</v>
      </c>
      <c r="O56" s="31"/>
      <c r="P56" s="27">
        <v>721378</v>
      </c>
      <c r="Q56" s="27">
        <v>46232</v>
      </c>
      <c r="R56" s="32"/>
      <c r="S56" s="31"/>
      <c r="T56" s="28">
        <f t="shared" si="5"/>
        <v>0.08</v>
      </c>
      <c r="U56" s="20">
        <v>1039312</v>
      </c>
      <c r="V56" s="20">
        <f t="shared" si="2"/>
        <v>3.67</v>
      </c>
      <c r="W56" s="38">
        <f t="shared" si="3"/>
        <v>3.7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9">
        <v>2891</v>
      </c>
      <c r="H57" s="19">
        <v>739309</v>
      </c>
      <c r="I57" s="24">
        <v>0</v>
      </c>
      <c r="J57" s="25">
        <v>254745</v>
      </c>
      <c r="K57" s="25">
        <v>6463</v>
      </c>
      <c r="L57" s="25">
        <v>0</v>
      </c>
      <c r="M57" s="25">
        <v>0</v>
      </c>
      <c r="N57" s="25">
        <f t="shared" si="4"/>
        <v>0.45</v>
      </c>
      <c r="O57" s="31"/>
      <c r="P57" s="27">
        <v>498104</v>
      </c>
      <c r="Q57" s="27">
        <v>32040</v>
      </c>
      <c r="R57" s="32"/>
      <c r="S57" s="31"/>
      <c r="T57" s="28">
        <f t="shared" si="5"/>
        <v>0.09</v>
      </c>
      <c r="U57" s="20">
        <v>752849</v>
      </c>
      <c r="V57" s="20">
        <f t="shared" si="2"/>
        <v>3.84</v>
      </c>
      <c r="W57" s="38">
        <f t="shared" si="3"/>
        <v>3.91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9">
        <v>1583</v>
      </c>
      <c r="H58" s="19">
        <v>352823</v>
      </c>
      <c r="I58" s="24">
        <v>0</v>
      </c>
      <c r="J58" s="25">
        <v>118099</v>
      </c>
      <c r="K58" s="25">
        <v>3360</v>
      </c>
      <c r="L58" s="25">
        <v>0</v>
      </c>
      <c r="M58" s="25">
        <v>0</v>
      </c>
      <c r="N58" s="25">
        <f t="shared" si="4"/>
        <v>0.47</v>
      </c>
      <c r="O58" s="31"/>
      <c r="P58" s="27">
        <v>242805</v>
      </c>
      <c r="Q58" s="27">
        <v>16607</v>
      </c>
      <c r="R58" s="32"/>
      <c r="S58" s="31"/>
      <c r="T58" s="28">
        <f t="shared" si="5"/>
        <v>0.1</v>
      </c>
      <c r="U58" s="20">
        <v>360904</v>
      </c>
      <c r="V58" s="20">
        <f t="shared" si="2"/>
        <v>4.3899999999999997</v>
      </c>
      <c r="W58" s="38">
        <f t="shared" si="3"/>
        <v>4.49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9">
        <v>1502</v>
      </c>
      <c r="H59" s="19">
        <v>331566</v>
      </c>
      <c r="I59" s="24">
        <v>0</v>
      </c>
      <c r="J59" s="25">
        <v>90165</v>
      </c>
      <c r="K59" s="25">
        <v>2585</v>
      </c>
      <c r="L59" s="25">
        <v>0</v>
      </c>
      <c r="M59" s="25">
        <v>0</v>
      </c>
      <c r="N59" s="25">
        <f t="shared" si="4"/>
        <v>0.57999999999999996</v>
      </c>
      <c r="O59" s="31"/>
      <c r="P59" s="27">
        <v>241401</v>
      </c>
      <c r="Q59" s="27">
        <v>16597</v>
      </c>
      <c r="R59" s="32"/>
      <c r="S59" s="31"/>
      <c r="T59" s="28">
        <f t="shared" si="5"/>
        <v>0.09</v>
      </c>
      <c r="U59" s="20">
        <v>331566</v>
      </c>
      <c r="V59" s="20">
        <f t="shared" si="2"/>
        <v>4.53</v>
      </c>
      <c r="W59" s="38">
        <f t="shared" si="3"/>
        <v>4.53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9">
        <v>1640</v>
      </c>
      <c r="H60" s="19">
        <v>375483</v>
      </c>
      <c r="I60" s="24">
        <v>0</v>
      </c>
      <c r="J60" s="25">
        <v>98067</v>
      </c>
      <c r="K60" s="25">
        <v>2685</v>
      </c>
      <c r="L60" s="25">
        <v>0</v>
      </c>
      <c r="M60" s="25">
        <v>0</v>
      </c>
      <c r="N60" s="25">
        <f t="shared" si="4"/>
        <v>0.61</v>
      </c>
      <c r="O60" s="31"/>
      <c r="P60" s="27">
        <v>279938</v>
      </c>
      <c r="Q60" s="27">
        <v>19337</v>
      </c>
      <c r="R60" s="32"/>
      <c r="S60" s="31"/>
      <c r="T60" s="28">
        <f t="shared" si="5"/>
        <v>0.08</v>
      </c>
      <c r="U60" s="20">
        <v>378005</v>
      </c>
      <c r="V60" s="20">
        <f t="shared" si="2"/>
        <v>4.34</v>
      </c>
      <c r="W60" s="38">
        <f t="shared" si="3"/>
        <v>4.37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9">
        <v>1614</v>
      </c>
      <c r="H61" s="19">
        <v>389691</v>
      </c>
      <c r="I61" s="24">
        <v>0</v>
      </c>
      <c r="J61" s="25">
        <v>111680</v>
      </c>
      <c r="K61" s="25">
        <v>3257</v>
      </c>
      <c r="L61" s="25">
        <v>0</v>
      </c>
      <c r="M61" s="25">
        <v>0</v>
      </c>
      <c r="N61" s="25">
        <f t="shared" si="4"/>
        <v>0.5</v>
      </c>
      <c r="O61" s="31"/>
      <c r="P61" s="27">
        <v>293045</v>
      </c>
      <c r="Q61" s="27">
        <v>20208</v>
      </c>
      <c r="R61" s="32"/>
      <c r="S61" s="31"/>
      <c r="T61" s="28">
        <f t="shared" si="5"/>
        <v>0.08</v>
      </c>
      <c r="U61" s="20">
        <v>404725</v>
      </c>
      <c r="V61" s="20">
        <f t="shared" si="2"/>
        <v>3.99</v>
      </c>
      <c r="W61" s="38">
        <f t="shared" si="3"/>
        <v>4.1399999999999997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9">
        <v>1414</v>
      </c>
      <c r="H62" s="19">
        <v>0</v>
      </c>
      <c r="I62" s="24">
        <v>0</v>
      </c>
      <c r="J62" s="25">
        <v>117119</v>
      </c>
      <c r="K62" s="25">
        <v>3442</v>
      </c>
      <c r="L62" s="25">
        <v>0</v>
      </c>
      <c r="M62" s="25">
        <v>0</v>
      </c>
      <c r="N62" s="25">
        <f t="shared" si="4"/>
        <v>0.41</v>
      </c>
      <c r="O62" s="31"/>
      <c r="P62" s="27">
        <v>243194</v>
      </c>
      <c r="Q62" s="27">
        <v>16067</v>
      </c>
      <c r="R62" s="32"/>
      <c r="S62" s="31"/>
      <c r="T62" s="28">
        <f t="shared" si="5"/>
        <v>0.09</v>
      </c>
      <c r="U62" s="20">
        <v>360313</v>
      </c>
      <c r="V62" s="20">
        <f t="shared" si="2"/>
        <v>3.92</v>
      </c>
      <c r="W62" s="38">
        <v>0</v>
      </c>
    </row>
    <row r="63" spans="1:23" x14ac:dyDescent="0.35">
      <c r="A63" s="36"/>
      <c r="B63" s="36"/>
      <c r="C63" s="36"/>
      <c r="D63" s="36"/>
      <c r="E63" s="36"/>
      <c r="F63" s="36"/>
      <c r="G63" s="35">
        <f>ROUND(AVERAGE(G2:G62),2)</f>
        <v>1468.07</v>
      </c>
      <c r="H63" s="35">
        <f>ROUND(AVERAGE(H2:H62),2)</f>
        <v>428825.48</v>
      </c>
      <c r="I63" s="35">
        <f>ROUND(AVERAGE(I2:I62),2)</f>
        <v>0</v>
      </c>
      <c r="J63" s="35">
        <f>ROUND(AVERAGE(J2:J62),2)</f>
        <v>141287.95000000001</v>
      </c>
      <c r="K63" s="36">
        <f>ROUND(AVERAGE(K2:K62),2)</f>
        <v>3849.38</v>
      </c>
      <c r="L63" s="36">
        <v>0</v>
      </c>
      <c r="M63" s="36">
        <v>0</v>
      </c>
      <c r="N63" s="36">
        <f>ROUND(AVERAGE(N2:N62),2)</f>
        <v>0.19</v>
      </c>
      <c r="O63" s="37"/>
      <c r="P63" s="36">
        <f>ROUND(AVERAGE(P2:P62),2)</f>
        <v>301621.84000000003</v>
      </c>
      <c r="Q63" s="36">
        <f>ROUND(AVERAGE(Q2:Q62),2)</f>
        <v>20125.28</v>
      </c>
      <c r="R63" s="37"/>
      <c r="S63" s="37"/>
      <c r="T63" s="36">
        <f>ROUND(AVERAGE(T2:T62),2)</f>
        <v>0.04</v>
      </c>
      <c r="U63" s="36">
        <f>ROUND(AVERAGE(U2:U62),2)</f>
        <v>442909.62</v>
      </c>
      <c r="V63" s="36">
        <f>ROUND(AVERAGE(V2:V62),2)</f>
        <v>1.66</v>
      </c>
      <c r="W63" s="36">
        <f>ROUND(AVERAGE(W2:W62),2)</f>
        <v>1.62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C850-E7D7-4A45-A94C-54F15143F9CC}">
  <dimension ref="A1:W63"/>
  <sheetViews>
    <sheetView zoomScale="65" zoomScaleNormal="65" workbookViewId="0">
      <pane ySplit="1" topLeftCell="A2" activePane="bottomLeft" state="frozen"/>
      <selection pane="bottomLeft" activeCell="V1" sqref="V1:V1048576"/>
    </sheetView>
  </sheetViews>
  <sheetFormatPr defaultRowHeight="14.5" x14ac:dyDescent="0.35"/>
  <cols>
    <col min="1" max="1" width="8.7265625" style="1"/>
    <col min="2" max="2" width="13.08984375" style="1" customWidth="1"/>
    <col min="3" max="5" width="8.7265625" style="1"/>
    <col min="6" max="6" width="14.453125" style="1" customWidth="1"/>
    <col min="7" max="7" width="12.453125" style="1" customWidth="1"/>
    <col min="8" max="8" width="13.453125" style="1" customWidth="1"/>
    <col min="9" max="11" width="16" style="1" customWidth="1"/>
    <col min="12" max="14" width="12.26953125" style="1" customWidth="1"/>
    <col min="15" max="15" width="12.36328125" customWidth="1"/>
    <col min="16" max="17" width="18.1796875" style="1" customWidth="1"/>
    <col min="18" max="18" width="7.81640625" style="1" customWidth="1"/>
    <col min="21" max="21" width="16.54296875" style="1" customWidth="1"/>
    <col min="22" max="22" width="18.08984375" style="1" customWidth="1"/>
    <col min="23" max="23" width="18.26953125" style="1" customWidth="1"/>
  </cols>
  <sheetData>
    <row r="1" spans="1:23" x14ac:dyDescent="0.35">
      <c r="A1" s="14" t="s">
        <v>38</v>
      </c>
      <c r="B1" s="14" t="s">
        <v>43</v>
      </c>
      <c r="C1" s="14" t="s">
        <v>33</v>
      </c>
      <c r="D1" s="14" t="s">
        <v>34</v>
      </c>
      <c r="E1" s="14" t="s">
        <v>35</v>
      </c>
      <c r="F1" s="14" t="s">
        <v>35</v>
      </c>
      <c r="G1" s="14" t="s">
        <v>106</v>
      </c>
      <c r="H1" s="18" t="s">
        <v>8</v>
      </c>
      <c r="I1" s="17" t="s">
        <v>22</v>
      </c>
      <c r="J1" s="17" t="s">
        <v>10</v>
      </c>
      <c r="K1" s="17" t="s">
        <v>12</v>
      </c>
      <c r="L1" s="17" t="s">
        <v>110</v>
      </c>
      <c r="M1" s="17" t="s">
        <v>109</v>
      </c>
      <c r="N1" s="17" t="s">
        <v>112</v>
      </c>
      <c r="O1" s="17" t="s">
        <v>111</v>
      </c>
      <c r="P1" s="17" t="s">
        <v>9</v>
      </c>
      <c r="Q1" s="17" t="s">
        <v>11</v>
      </c>
      <c r="R1" s="17" t="s">
        <v>110</v>
      </c>
      <c r="S1" s="17" t="s">
        <v>109</v>
      </c>
      <c r="T1" s="17" t="s">
        <v>112</v>
      </c>
      <c r="U1" s="17" t="s">
        <v>5</v>
      </c>
      <c r="V1" s="17" t="s">
        <v>107</v>
      </c>
      <c r="W1" s="17" t="s">
        <v>113</v>
      </c>
    </row>
    <row r="2" spans="1:23" x14ac:dyDescent="0.35">
      <c r="A2" s="11">
        <v>1</v>
      </c>
      <c r="B2" s="16">
        <v>43160</v>
      </c>
      <c r="C2" s="11">
        <v>3</v>
      </c>
      <c r="D2" s="11">
        <f>IF(E2&lt;=7,1,IF(E2&lt;=14,2,IF(E2&lt;=21,3,IF(E2&lt;=31,4,0))))</f>
        <v>1</v>
      </c>
      <c r="E2" s="11">
        <v>1</v>
      </c>
      <c r="F2" s="15">
        <f>WEEKDAY(B2)</f>
        <v>5</v>
      </c>
      <c r="G2" s="19">
        <v>0</v>
      </c>
      <c r="H2" s="19">
        <v>0</v>
      </c>
      <c r="I2" s="24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31"/>
      <c r="P2" s="27">
        <v>0</v>
      </c>
      <c r="Q2" s="27">
        <v>0</v>
      </c>
      <c r="R2" s="32"/>
      <c r="S2" s="31"/>
      <c r="T2" s="28">
        <v>0</v>
      </c>
      <c r="U2" s="20">
        <v>0</v>
      </c>
      <c r="V2" s="20">
        <v>0</v>
      </c>
      <c r="W2" s="38">
        <v>0</v>
      </c>
    </row>
    <row r="3" spans="1:23" x14ac:dyDescent="0.35">
      <c r="A3" s="11">
        <v>2</v>
      </c>
      <c r="B3" s="16">
        <v>43161</v>
      </c>
      <c r="C3" s="11">
        <v>3</v>
      </c>
      <c r="D3" s="11">
        <f t="shared" ref="D3:D62" si="0">IF(E3&lt;=7,1,IF(E3&lt;=14,2,IF(E3&lt;=21,3,IF(E3&lt;=31,4,0))))</f>
        <v>1</v>
      </c>
      <c r="E3" s="11">
        <v>2</v>
      </c>
      <c r="F3" s="15">
        <f t="shared" ref="F3:F62" si="1">WEEKDAY(B3)</f>
        <v>6</v>
      </c>
      <c r="G3" s="19">
        <v>0</v>
      </c>
      <c r="H3" s="19">
        <v>0</v>
      </c>
      <c r="I3" s="24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31"/>
      <c r="P3" s="27">
        <v>0</v>
      </c>
      <c r="Q3" s="27">
        <v>0</v>
      </c>
      <c r="R3" s="32"/>
      <c r="S3" s="31"/>
      <c r="T3" s="28">
        <v>0</v>
      </c>
      <c r="U3" s="20">
        <v>0</v>
      </c>
      <c r="V3" s="20">
        <v>0</v>
      </c>
      <c r="W3" s="38">
        <v>0</v>
      </c>
    </row>
    <row r="4" spans="1:23" x14ac:dyDescent="0.35">
      <c r="A4" s="11">
        <v>3</v>
      </c>
      <c r="B4" s="16">
        <v>43162</v>
      </c>
      <c r="C4" s="11">
        <v>3</v>
      </c>
      <c r="D4" s="11">
        <f t="shared" si="0"/>
        <v>1</v>
      </c>
      <c r="E4" s="11">
        <v>3</v>
      </c>
      <c r="F4" s="15">
        <f t="shared" si="1"/>
        <v>7</v>
      </c>
      <c r="G4" s="19">
        <v>0</v>
      </c>
      <c r="H4" s="19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31"/>
      <c r="P4" s="27">
        <v>0</v>
      </c>
      <c r="Q4" s="27">
        <v>0</v>
      </c>
      <c r="R4" s="32"/>
      <c r="S4" s="31"/>
      <c r="T4" s="28">
        <v>0</v>
      </c>
      <c r="U4" s="20">
        <v>0</v>
      </c>
      <c r="V4" s="20">
        <v>0</v>
      </c>
      <c r="W4" s="38">
        <v>0</v>
      </c>
    </row>
    <row r="5" spans="1:23" x14ac:dyDescent="0.35">
      <c r="A5" s="11">
        <v>4</v>
      </c>
      <c r="B5" s="16">
        <v>43163</v>
      </c>
      <c r="C5" s="11">
        <v>3</v>
      </c>
      <c r="D5" s="11">
        <f t="shared" si="0"/>
        <v>1</v>
      </c>
      <c r="E5" s="11">
        <v>4</v>
      </c>
      <c r="F5" s="15">
        <f t="shared" si="1"/>
        <v>1</v>
      </c>
      <c r="G5" s="19">
        <v>0</v>
      </c>
      <c r="H5" s="19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31"/>
      <c r="P5" s="27">
        <v>0</v>
      </c>
      <c r="Q5" s="27">
        <v>0</v>
      </c>
      <c r="R5" s="32"/>
      <c r="S5" s="31"/>
      <c r="T5" s="28">
        <v>0</v>
      </c>
      <c r="U5" s="20">
        <v>0</v>
      </c>
      <c r="V5" s="20">
        <v>0</v>
      </c>
      <c r="W5" s="38">
        <v>0</v>
      </c>
    </row>
    <row r="6" spans="1:23" x14ac:dyDescent="0.35">
      <c r="A6" s="11">
        <v>5</v>
      </c>
      <c r="B6" s="16">
        <v>43164</v>
      </c>
      <c r="C6" s="11">
        <v>3</v>
      </c>
      <c r="D6" s="11">
        <f t="shared" si="0"/>
        <v>1</v>
      </c>
      <c r="E6" s="11">
        <v>5</v>
      </c>
      <c r="F6" s="15">
        <f t="shared" si="1"/>
        <v>2</v>
      </c>
      <c r="G6" s="19">
        <v>0</v>
      </c>
      <c r="H6" s="19">
        <v>0</v>
      </c>
      <c r="I6" s="24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31"/>
      <c r="P6" s="27">
        <v>0</v>
      </c>
      <c r="Q6" s="27">
        <v>0</v>
      </c>
      <c r="R6" s="32"/>
      <c r="S6" s="31"/>
      <c r="T6" s="28">
        <v>0</v>
      </c>
      <c r="U6" s="20">
        <v>0</v>
      </c>
      <c r="V6" s="20">
        <v>0</v>
      </c>
      <c r="W6" s="38">
        <v>0</v>
      </c>
    </row>
    <row r="7" spans="1:23" x14ac:dyDescent="0.35">
      <c r="A7" s="11">
        <v>6</v>
      </c>
      <c r="B7" s="16">
        <v>43165</v>
      </c>
      <c r="C7" s="11">
        <v>3</v>
      </c>
      <c r="D7" s="11">
        <f t="shared" si="0"/>
        <v>1</v>
      </c>
      <c r="E7" s="11">
        <v>6</v>
      </c>
      <c r="F7" s="15">
        <f t="shared" si="1"/>
        <v>3</v>
      </c>
      <c r="G7" s="19">
        <v>0</v>
      </c>
      <c r="H7" s="19">
        <v>0</v>
      </c>
      <c r="I7" s="24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31"/>
      <c r="P7" s="27">
        <v>0</v>
      </c>
      <c r="Q7" s="27">
        <v>0</v>
      </c>
      <c r="R7" s="32"/>
      <c r="S7" s="31"/>
      <c r="T7" s="28">
        <v>0</v>
      </c>
      <c r="U7" s="20">
        <v>0</v>
      </c>
      <c r="V7" s="20">
        <v>0</v>
      </c>
      <c r="W7" s="38">
        <v>0</v>
      </c>
    </row>
    <row r="8" spans="1:23" x14ac:dyDescent="0.35">
      <c r="A8" s="11">
        <v>7</v>
      </c>
      <c r="B8" s="16">
        <v>43166</v>
      </c>
      <c r="C8" s="11">
        <v>3</v>
      </c>
      <c r="D8" s="11">
        <f t="shared" si="0"/>
        <v>1</v>
      </c>
      <c r="E8" s="11">
        <v>7</v>
      </c>
      <c r="F8" s="15">
        <f t="shared" si="1"/>
        <v>4</v>
      </c>
      <c r="G8" s="19">
        <v>0</v>
      </c>
      <c r="H8" s="19">
        <v>0</v>
      </c>
      <c r="I8" s="24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31"/>
      <c r="P8" s="27">
        <v>0</v>
      </c>
      <c r="Q8" s="27">
        <v>0</v>
      </c>
      <c r="R8" s="32"/>
      <c r="S8" s="31"/>
      <c r="T8" s="28">
        <v>0</v>
      </c>
      <c r="U8" s="20">
        <v>0</v>
      </c>
      <c r="V8" s="20">
        <v>0</v>
      </c>
      <c r="W8" s="38">
        <v>0</v>
      </c>
    </row>
    <row r="9" spans="1:23" x14ac:dyDescent="0.35">
      <c r="A9" s="11">
        <v>8</v>
      </c>
      <c r="B9" s="16">
        <v>43167</v>
      </c>
      <c r="C9" s="11">
        <v>3</v>
      </c>
      <c r="D9" s="11">
        <f t="shared" si="0"/>
        <v>2</v>
      </c>
      <c r="E9" s="11">
        <v>8</v>
      </c>
      <c r="F9" s="15">
        <f t="shared" si="1"/>
        <v>5</v>
      </c>
      <c r="G9" s="19">
        <v>0</v>
      </c>
      <c r="H9" s="19">
        <v>0</v>
      </c>
      <c r="I9" s="24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31"/>
      <c r="P9" s="27">
        <v>0</v>
      </c>
      <c r="Q9" s="27">
        <v>0</v>
      </c>
      <c r="R9" s="32"/>
      <c r="S9" s="31"/>
      <c r="T9" s="28">
        <v>0</v>
      </c>
      <c r="U9" s="20">
        <v>0</v>
      </c>
      <c r="V9" s="20">
        <v>0</v>
      </c>
      <c r="W9" s="38">
        <v>0</v>
      </c>
    </row>
    <row r="10" spans="1:23" x14ac:dyDescent="0.35">
      <c r="A10" s="11">
        <v>9</v>
      </c>
      <c r="B10" s="16">
        <v>43168</v>
      </c>
      <c r="C10" s="11">
        <v>3</v>
      </c>
      <c r="D10" s="11">
        <f t="shared" si="0"/>
        <v>2</v>
      </c>
      <c r="E10" s="11">
        <v>9</v>
      </c>
      <c r="F10" s="15">
        <f t="shared" si="1"/>
        <v>6</v>
      </c>
      <c r="G10" s="19">
        <v>0</v>
      </c>
      <c r="H10" s="19">
        <v>0</v>
      </c>
      <c r="I10" s="24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31"/>
      <c r="P10" s="27">
        <v>0</v>
      </c>
      <c r="Q10" s="27">
        <v>0</v>
      </c>
      <c r="R10" s="32"/>
      <c r="S10" s="31"/>
      <c r="T10" s="28">
        <v>0</v>
      </c>
      <c r="U10" s="20">
        <v>0</v>
      </c>
      <c r="V10" s="20">
        <v>0</v>
      </c>
      <c r="W10" s="38">
        <v>0</v>
      </c>
    </row>
    <row r="11" spans="1:23" x14ac:dyDescent="0.35">
      <c r="A11" s="11">
        <v>10</v>
      </c>
      <c r="B11" s="16">
        <v>43169</v>
      </c>
      <c r="C11" s="11">
        <v>3</v>
      </c>
      <c r="D11" s="11">
        <f t="shared" si="0"/>
        <v>2</v>
      </c>
      <c r="E11" s="11">
        <v>10</v>
      </c>
      <c r="F11" s="15">
        <f t="shared" si="1"/>
        <v>7</v>
      </c>
      <c r="G11" s="19">
        <v>0</v>
      </c>
      <c r="H11" s="19">
        <v>0</v>
      </c>
      <c r="I11" s="24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31"/>
      <c r="P11" s="27">
        <v>0</v>
      </c>
      <c r="Q11" s="27">
        <v>0</v>
      </c>
      <c r="R11" s="32"/>
      <c r="S11" s="31"/>
      <c r="T11" s="28">
        <v>0</v>
      </c>
      <c r="U11" s="20">
        <v>0</v>
      </c>
      <c r="V11" s="20">
        <v>0</v>
      </c>
      <c r="W11" s="38">
        <v>0</v>
      </c>
    </row>
    <row r="12" spans="1:23" x14ac:dyDescent="0.35">
      <c r="A12" s="11">
        <v>11</v>
      </c>
      <c r="B12" s="16">
        <v>43170</v>
      </c>
      <c r="C12" s="11">
        <v>3</v>
      </c>
      <c r="D12" s="11">
        <f t="shared" si="0"/>
        <v>2</v>
      </c>
      <c r="E12" s="11">
        <v>11</v>
      </c>
      <c r="F12" s="15">
        <f t="shared" si="1"/>
        <v>1</v>
      </c>
      <c r="G12" s="19">
        <v>0</v>
      </c>
      <c r="H12" s="19">
        <v>0</v>
      </c>
      <c r="I12" s="24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31"/>
      <c r="P12" s="27">
        <v>0</v>
      </c>
      <c r="Q12" s="27">
        <v>0</v>
      </c>
      <c r="R12" s="32"/>
      <c r="S12" s="31"/>
      <c r="T12" s="28">
        <v>0</v>
      </c>
      <c r="U12" s="20">
        <v>0</v>
      </c>
      <c r="V12" s="20">
        <v>0</v>
      </c>
      <c r="W12" s="38">
        <v>0</v>
      </c>
    </row>
    <row r="13" spans="1:23" x14ac:dyDescent="0.35">
      <c r="A13" s="11">
        <v>12</v>
      </c>
      <c r="B13" s="16">
        <v>43171</v>
      </c>
      <c r="C13" s="11">
        <v>3</v>
      </c>
      <c r="D13" s="11">
        <f t="shared" si="0"/>
        <v>2</v>
      </c>
      <c r="E13" s="11">
        <v>12</v>
      </c>
      <c r="F13" s="15">
        <f t="shared" si="1"/>
        <v>2</v>
      </c>
      <c r="G13" s="19">
        <v>0</v>
      </c>
      <c r="H13" s="19">
        <v>0</v>
      </c>
      <c r="I13" s="24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31"/>
      <c r="P13" s="27">
        <v>0</v>
      </c>
      <c r="Q13" s="27">
        <v>0</v>
      </c>
      <c r="R13" s="32"/>
      <c r="S13" s="31"/>
      <c r="T13" s="28">
        <v>0</v>
      </c>
      <c r="U13" s="20">
        <v>0</v>
      </c>
      <c r="V13" s="20">
        <v>0</v>
      </c>
      <c r="W13" s="38">
        <v>0</v>
      </c>
    </row>
    <row r="14" spans="1:23" x14ac:dyDescent="0.35">
      <c r="A14" s="11">
        <v>13</v>
      </c>
      <c r="B14" s="16">
        <v>43172</v>
      </c>
      <c r="C14" s="11">
        <v>3</v>
      </c>
      <c r="D14" s="11">
        <f t="shared" si="0"/>
        <v>2</v>
      </c>
      <c r="E14" s="11">
        <v>13</v>
      </c>
      <c r="F14" s="15">
        <f t="shared" si="1"/>
        <v>3</v>
      </c>
      <c r="G14" s="19">
        <v>0</v>
      </c>
      <c r="H14" s="19">
        <v>0</v>
      </c>
      <c r="I14" s="24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31"/>
      <c r="P14" s="27">
        <v>0</v>
      </c>
      <c r="Q14" s="27">
        <v>0</v>
      </c>
      <c r="R14" s="32"/>
      <c r="S14" s="31"/>
      <c r="T14" s="28">
        <v>0</v>
      </c>
      <c r="U14" s="20">
        <v>0</v>
      </c>
      <c r="V14" s="20">
        <v>0</v>
      </c>
      <c r="W14" s="38">
        <v>0</v>
      </c>
    </row>
    <row r="15" spans="1:23" x14ac:dyDescent="0.35">
      <c r="A15" s="11">
        <v>14</v>
      </c>
      <c r="B15" s="16">
        <v>43173</v>
      </c>
      <c r="C15" s="11">
        <v>3</v>
      </c>
      <c r="D15" s="11">
        <f t="shared" si="0"/>
        <v>2</v>
      </c>
      <c r="E15" s="11">
        <v>14</v>
      </c>
      <c r="F15" s="15">
        <f t="shared" si="1"/>
        <v>4</v>
      </c>
      <c r="G15" s="19">
        <v>0</v>
      </c>
      <c r="H15" s="19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31"/>
      <c r="P15" s="27">
        <v>0</v>
      </c>
      <c r="Q15" s="27">
        <v>0</v>
      </c>
      <c r="R15" s="32"/>
      <c r="S15" s="31"/>
      <c r="T15" s="28">
        <v>0</v>
      </c>
      <c r="U15" s="20">
        <v>0</v>
      </c>
      <c r="V15" s="20">
        <v>0</v>
      </c>
      <c r="W15" s="38">
        <v>0</v>
      </c>
    </row>
    <row r="16" spans="1:23" x14ac:dyDescent="0.35">
      <c r="A16" s="11">
        <v>15</v>
      </c>
      <c r="B16" s="16">
        <v>43174</v>
      </c>
      <c r="C16" s="11">
        <v>3</v>
      </c>
      <c r="D16" s="11">
        <f t="shared" si="0"/>
        <v>3</v>
      </c>
      <c r="E16" s="11">
        <v>15</v>
      </c>
      <c r="F16" s="15">
        <f t="shared" si="1"/>
        <v>5</v>
      </c>
      <c r="G16" s="19">
        <v>0</v>
      </c>
      <c r="H16" s="19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31"/>
      <c r="P16" s="27">
        <v>0</v>
      </c>
      <c r="Q16" s="27">
        <v>0</v>
      </c>
      <c r="R16" s="32"/>
      <c r="S16" s="31"/>
      <c r="T16" s="28">
        <v>0</v>
      </c>
      <c r="U16" s="20">
        <v>0</v>
      </c>
      <c r="V16" s="20">
        <v>0</v>
      </c>
      <c r="W16" s="38">
        <v>0</v>
      </c>
    </row>
    <row r="17" spans="1:23" x14ac:dyDescent="0.35">
      <c r="A17" s="11">
        <v>16</v>
      </c>
      <c r="B17" s="16">
        <v>43175</v>
      </c>
      <c r="C17" s="11">
        <v>3</v>
      </c>
      <c r="D17" s="11">
        <f t="shared" si="0"/>
        <v>3</v>
      </c>
      <c r="E17" s="11">
        <v>16</v>
      </c>
      <c r="F17" s="15">
        <f t="shared" si="1"/>
        <v>6</v>
      </c>
      <c r="G17" s="19">
        <v>0</v>
      </c>
      <c r="H17" s="19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31"/>
      <c r="P17" s="27">
        <v>0</v>
      </c>
      <c r="Q17" s="27">
        <v>0</v>
      </c>
      <c r="R17" s="32"/>
      <c r="S17" s="31"/>
      <c r="T17" s="28">
        <v>0</v>
      </c>
      <c r="U17" s="20">
        <v>0</v>
      </c>
      <c r="V17" s="20">
        <v>0</v>
      </c>
      <c r="W17" s="38">
        <v>0</v>
      </c>
    </row>
    <row r="18" spans="1:23" x14ac:dyDescent="0.35">
      <c r="A18" s="11">
        <v>17</v>
      </c>
      <c r="B18" s="16">
        <v>43176</v>
      </c>
      <c r="C18" s="11">
        <v>3</v>
      </c>
      <c r="D18" s="11">
        <f t="shared" si="0"/>
        <v>3</v>
      </c>
      <c r="E18" s="11">
        <v>17</v>
      </c>
      <c r="F18" s="15">
        <f t="shared" si="1"/>
        <v>7</v>
      </c>
      <c r="G18" s="19">
        <v>0</v>
      </c>
      <c r="H18" s="19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31"/>
      <c r="P18" s="27">
        <v>0</v>
      </c>
      <c r="Q18" s="27">
        <v>0</v>
      </c>
      <c r="R18" s="32"/>
      <c r="S18" s="31"/>
      <c r="T18" s="28">
        <v>0</v>
      </c>
      <c r="U18" s="20">
        <v>0</v>
      </c>
      <c r="V18" s="20">
        <v>0</v>
      </c>
      <c r="W18" s="38">
        <v>0</v>
      </c>
    </row>
    <row r="19" spans="1:23" x14ac:dyDescent="0.35">
      <c r="A19" s="11">
        <v>18</v>
      </c>
      <c r="B19" s="16">
        <v>43177</v>
      </c>
      <c r="C19" s="11">
        <v>3</v>
      </c>
      <c r="D19" s="11">
        <f t="shared" si="0"/>
        <v>3</v>
      </c>
      <c r="E19" s="11">
        <v>18</v>
      </c>
      <c r="F19" s="15">
        <f t="shared" si="1"/>
        <v>1</v>
      </c>
      <c r="G19" s="19">
        <v>0</v>
      </c>
      <c r="H19" s="19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31"/>
      <c r="P19" s="27">
        <v>0</v>
      </c>
      <c r="Q19" s="27">
        <v>0</v>
      </c>
      <c r="R19" s="32"/>
      <c r="S19" s="31"/>
      <c r="T19" s="28">
        <v>0</v>
      </c>
      <c r="U19" s="20">
        <v>0</v>
      </c>
      <c r="V19" s="20">
        <v>0</v>
      </c>
      <c r="W19" s="38">
        <v>0</v>
      </c>
    </row>
    <row r="20" spans="1:23" x14ac:dyDescent="0.35">
      <c r="A20" s="11">
        <v>19</v>
      </c>
      <c r="B20" s="16">
        <v>43178</v>
      </c>
      <c r="C20" s="11">
        <v>3</v>
      </c>
      <c r="D20" s="11">
        <f t="shared" si="0"/>
        <v>3</v>
      </c>
      <c r="E20" s="11">
        <v>19</v>
      </c>
      <c r="F20" s="15">
        <f t="shared" si="1"/>
        <v>2</v>
      </c>
      <c r="G20" s="19">
        <v>0</v>
      </c>
      <c r="H20" s="19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31"/>
      <c r="P20" s="27">
        <v>0</v>
      </c>
      <c r="Q20" s="27">
        <v>0</v>
      </c>
      <c r="R20" s="32"/>
      <c r="S20" s="31"/>
      <c r="T20" s="28">
        <v>0</v>
      </c>
      <c r="U20" s="20">
        <v>0</v>
      </c>
      <c r="V20" s="20">
        <v>0</v>
      </c>
      <c r="W20" s="38">
        <v>0</v>
      </c>
    </row>
    <row r="21" spans="1:23" x14ac:dyDescent="0.35">
      <c r="A21" s="11">
        <v>20</v>
      </c>
      <c r="B21" s="16">
        <v>43179</v>
      </c>
      <c r="C21" s="11">
        <v>3</v>
      </c>
      <c r="D21" s="11">
        <f t="shared" si="0"/>
        <v>3</v>
      </c>
      <c r="E21" s="11">
        <v>20</v>
      </c>
      <c r="F21" s="15">
        <f t="shared" si="1"/>
        <v>3</v>
      </c>
      <c r="G21" s="19">
        <v>0</v>
      </c>
      <c r="H21" s="19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31"/>
      <c r="P21" s="27">
        <v>0</v>
      </c>
      <c r="Q21" s="27">
        <v>0</v>
      </c>
      <c r="R21" s="32"/>
      <c r="S21" s="31"/>
      <c r="T21" s="28">
        <v>0</v>
      </c>
      <c r="U21" s="20">
        <v>0</v>
      </c>
      <c r="V21" s="20">
        <v>0</v>
      </c>
      <c r="W21" s="38">
        <v>0</v>
      </c>
    </row>
    <row r="22" spans="1:23" x14ac:dyDescent="0.35">
      <c r="A22" s="11">
        <v>21</v>
      </c>
      <c r="B22" s="16">
        <v>43180</v>
      </c>
      <c r="C22" s="11">
        <v>3</v>
      </c>
      <c r="D22" s="11">
        <f t="shared" si="0"/>
        <v>3</v>
      </c>
      <c r="E22" s="11">
        <v>21</v>
      </c>
      <c r="F22" s="15">
        <f t="shared" si="1"/>
        <v>4</v>
      </c>
      <c r="G22" s="19">
        <v>0</v>
      </c>
      <c r="H22" s="19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31"/>
      <c r="P22" s="27">
        <v>0</v>
      </c>
      <c r="Q22" s="27">
        <v>0</v>
      </c>
      <c r="R22" s="32"/>
      <c r="S22" s="31"/>
      <c r="T22" s="28">
        <v>0</v>
      </c>
      <c r="U22" s="20">
        <v>0</v>
      </c>
      <c r="V22" s="20">
        <v>0</v>
      </c>
      <c r="W22" s="38">
        <v>0</v>
      </c>
    </row>
    <row r="23" spans="1:23" x14ac:dyDescent="0.35">
      <c r="A23" s="11">
        <v>22</v>
      </c>
      <c r="B23" s="16">
        <v>43181</v>
      </c>
      <c r="C23" s="11">
        <v>3</v>
      </c>
      <c r="D23" s="11">
        <f t="shared" si="0"/>
        <v>4</v>
      </c>
      <c r="E23" s="11">
        <v>22</v>
      </c>
      <c r="F23" s="15">
        <f t="shared" si="1"/>
        <v>5</v>
      </c>
      <c r="G23" s="19">
        <v>0</v>
      </c>
      <c r="H23" s="19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31"/>
      <c r="P23" s="27">
        <v>0</v>
      </c>
      <c r="Q23" s="27">
        <v>0</v>
      </c>
      <c r="R23" s="32"/>
      <c r="S23" s="31"/>
      <c r="T23" s="28">
        <v>0</v>
      </c>
      <c r="U23" s="20">
        <v>0</v>
      </c>
      <c r="V23" s="20">
        <v>0</v>
      </c>
      <c r="W23" s="38">
        <v>0</v>
      </c>
    </row>
    <row r="24" spans="1:23" x14ac:dyDescent="0.35">
      <c r="A24" s="11">
        <v>23</v>
      </c>
      <c r="B24" s="16">
        <v>43182</v>
      </c>
      <c r="C24" s="11">
        <v>3</v>
      </c>
      <c r="D24" s="11">
        <f t="shared" si="0"/>
        <v>4</v>
      </c>
      <c r="E24" s="11">
        <v>23</v>
      </c>
      <c r="F24" s="15">
        <f t="shared" si="1"/>
        <v>6</v>
      </c>
      <c r="G24" s="19">
        <v>0</v>
      </c>
      <c r="H24" s="19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31"/>
      <c r="P24" s="27">
        <v>0</v>
      </c>
      <c r="Q24" s="27">
        <v>0</v>
      </c>
      <c r="R24" s="32"/>
      <c r="S24" s="31"/>
      <c r="T24" s="28">
        <v>0</v>
      </c>
      <c r="U24" s="20">
        <v>0</v>
      </c>
      <c r="V24" s="20">
        <v>0</v>
      </c>
      <c r="W24" s="38">
        <v>0</v>
      </c>
    </row>
    <row r="25" spans="1:23" x14ac:dyDescent="0.35">
      <c r="A25" s="11">
        <v>24</v>
      </c>
      <c r="B25" s="16">
        <v>43183</v>
      </c>
      <c r="C25" s="11">
        <v>3</v>
      </c>
      <c r="D25" s="11">
        <f t="shared" si="0"/>
        <v>4</v>
      </c>
      <c r="E25" s="11">
        <v>24</v>
      </c>
      <c r="F25" s="15">
        <f t="shared" si="1"/>
        <v>7</v>
      </c>
      <c r="G25" s="19">
        <v>0</v>
      </c>
      <c r="H25" s="19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31"/>
      <c r="P25" s="27">
        <v>0</v>
      </c>
      <c r="Q25" s="27">
        <v>0</v>
      </c>
      <c r="R25" s="32"/>
      <c r="S25" s="31"/>
      <c r="T25" s="28">
        <v>0</v>
      </c>
      <c r="U25" s="20">
        <v>0</v>
      </c>
      <c r="V25" s="20">
        <v>0</v>
      </c>
      <c r="W25" s="38">
        <v>0</v>
      </c>
    </row>
    <row r="26" spans="1:23" x14ac:dyDescent="0.35">
      <c r="A26" s="11">
        <v>25</v>
      </c>
      <c r="B26" s="16">
        <v>43184</v>
      </c>
      <c r="C26" s="11">
        <v>3</v>
      </c>
      <c r="D26" s="11">
        <f t="shared" si="0"/>
        <v>4</v>
      </c>
      <c r="E26" s="11">
        <v>25</v>
      </c>
      <c r="F26" s="15">
        <f t="shared" si="1"/>
        <v>1</v>
      </c>
      <c r="G26" s="19">
        <v>0</v>
      </c>
      <c r="H26" s="19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31"/>
      <c r="P26" s="27">
        <v>0</v>
      </c>
      <c r="Q26" s="27">
        <v>0</v>
      </c>
      <c r="R26" s="32"/>
      <c r="S26" s="31"/>
      <c r="T26" s="28">
        <v>0</v>
      </c>
      <c r="U26" s="20">
        <v>0</v>
      </c>
      <c r="V26" s="20">
        <v>0</v>
      </c>
      <c r="W26" s="38">
        <v>0</v>
      </c>
    </row>
    <row r="27" spans="1:23" x14ac:dyDescent="0.35">
      <c r="A27" s="11">
        <v>26</v>
      </c>
      <c r="B27" s="16">
        <v>43185</v>
      </c>
      <c r="C27" s="11">
        <v>3</v>
      </c>
      <c r="D27" s="11">
        <f t="shared" si="0"/>
        <v>4</v>
      </c>
      <c r="E27" s="11">
        <v>26</v>
      </c>
      <c r="F27" s="15">
        <f t="shared" si="1"/>
        <v>2</v>
      </c>
      <c r="G27" s="19">
        <v>0</v>
      </c>
      <c r="H27" s="19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31"/>
      <c r="P27" s="27">
        <v>0</v>
      </c>
      <c r="Q27" s="27">
        <v>0</v>
      </c>
      <c r="R27" s="32"/>
      <c r="S27" s="31"/>
      <c r="T27" s="28">
        <v>0</v>
      </c>
      <c r="U27" s="20">
        <v>0</v>
      </c>
      <c r="V27" s="20">
        <v>0</v>
      </c>
      <c r="W27" s="38">
        <v>0</v>
      </c>
    </row>
    <row r="28" spans="1:23" x14ac:dyDescent="0.35">
      <c r="A28" s="11">
        <v>27</v>
      </c>
      <c r="B28" s="16">
        <v>43186</v>
      </c>
      <c r="C28" s="11">
        <v>3</v>
      </c>
      <c r="D28" s="11">
        <f t="shared" si="0"/>
        <v>4</v>
      </c>
      <c r="E28" s="11">
        <v>27</v>
      </c>
      <c r="F28" s="15">
        <f t="shared" si="1"/>
        <v>3</v>
      </c>
      <c r="G28" s="19">
        <v>0</v>
      </c>
      <c r="H28" s="19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31"/>
      <c r="P28" s="27">
        <v>0</v>
      </c>
      <c r="Q28" s="27">
        <v>0</v>
      </c>
      <c r="R28" s="32"/>
      <c r="S28" s="31"/>
      <c r="T28" s="28">
        <v>0</v>
      </c>
      <c r="U28" s="20">
        <v>0</v>
      </c>
      <c r="V28" s="20">
        <v>0</v>
      </c>
      <c r="W28" s="38">
        <v>0</v>
      </c>
    </row>
    <row r="29" spans="1:23" x14ac:dyDescent="0.35">
      <c r="A29" s="11">
        <v>28</v>
      </c>
      <c r="B29" s="16">
        <v>43187</v>
      </c>
      <c r="C29" s="11">
        <v>3</v>
      </c>
      <c r="D29" s="11">
        <f t="shared" si="0"/>
        <v>4</v>
      </c>
      <c r="E29" s="11">
        <v>28</v>
      </c>
      <c r="F29" s="15">
        <f t="shared" si="1"/>
        <v>4</v>
      </c>
      <c r="G29" s="19">
        <v>0</v>
      </c>
      <c r="H29" s="19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31"/>
      <c r="P29" s="27">
        <v>0</v>
      </c>
      <c r="Q29" s="27">
        <v>0</v>
      </c>
      <c r="R29" s="32"/>
      <c r="S29" s="31"/>
      <c r="T29" s="28">
        <v>0</v>
      </c>
      <c r="U29" s="20">
        <v>0</v>
      </c>
      <c r="V29" s="20">
        <v>0</v>
      </c>
      <c r="W29" s="38">
        <v>0</v>
      </c>
    </row>
    <row r="30" spans="1:23" x14ac:dyDescent="0.35">
      <c r="A30" s="11">
        <v>29</v>
      </c>
      <c r="B30" s="16">
        <v>43188</v>
      </c>
      <c r="C30" s="11">
        <v>3</v>
      </c>
      <c r="D30" s="11">
        <f t="shared" si="0"/>
        <v>4</v>
      </c>
      <c r="E30" s="11">
        <v>29</v>
      </c>
      <c r="F30" s="15">
        <f t="shared" si="1"/>
        <v>5</v>
      </c>
      <c r="G30" s="19">
        <v>0</v>
      </c>
      <c r="H30" s="19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31"/>
      <c r="P30" s="27">
        <v>0</v>
      </c>
      <c r="Q30" s="27">
        <v>0</v>
      </c>
      <c r="R30" s="32"/>
      <c r="S30" s="31"/>
      <c r="T30" s="28">
        <v>0</v>
      </c>
      <c r="U30" s="20">
        <v>0</v>
      </c>
      <c r="V30" s="20">
        <v>0</v>
      </c>
      <c r="W30" s="38">
        <v>0</v>
      </c>
    </row>
    <row r="31" spans="1:23" x14ac:dyDescent="0.35">
      <c r="A31" s="11">
        <v>30</v>
      </c>
      <c r="B31" s="16">
        <v>43189</v>
      </c>
      <c r="C31" s="11">
        <v>3</v>
      </c>
      <c r="D31" s="11">
        <f t="shared" si="0"/>
        <v>4</v>
      </c>
      <c r="E31" s="11">
        <v>30</v>
      </c>
      <c r="F31" s="15">
        <f t="shared" si="1"/>
        <v>6</v>
      </c>
      <c r="G31" s="19">
        <v>0</v>
      </c>
      <c r="H31" s="19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31"/>
      <c r="P31" s="27">
        <v>0</v>
      </c>
      <c r="Q31" s="27">
        <v>0</v>
      </c>
      <c r="R31" s="32"/>
      <c r="S31" s="31"/>
      <c r="T31" s="28">
        <v>0</v>
      </c>
      <c r="U31" s="20">
        <v>0</v>
      </c>
      <c r="V31" s="20">
        <v>0</v>
      </c>
      <c r="W31" s="38">
        <v>0</v>
      </c>
    </row>
    <row r="32" spans="1:23" x14ac:dyDescent="0.35">
      <c r="A32" s="11">
        <v>31</v>
      </c>
      <c r="B32" s="16">
        <v>43190</v>
      </c>
      <c r="C32" s="11">
        <v>3</v>
      </c>
      <c r="D32" s="11">
        <f t="shared" si="0"/>
        <v>4</v>
      </c>
      <c r="E32" s="11">
        <v>31</v>
      </c>
      <c r="F32" s="15">
        <f t="shared" si="1"/>
        <v>7</v>
      </c>
      <c r="G32" s="19">
        <v>0</v>
      </c>
      <c r="H32" s="19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31"/>
      <c r="P32" s="27">
        <v>0</v>
      </c>
      <c r="Q32" s="27">
        <v>0</v>
      </c>
      <c r="R32" s="32"/>
      <c r="S32" s="31"/>
      <c r="T32" s="28">
        <v>0</v>
      </c>
      <c r="U32" s="20">
        <v>0</v>
      </c>
      <c r="V32" s="20">
        <v>0</v>
      </c>
      <c r="W32" s="38">
        <v>0</v>
      </c>
    </row>
    <row r="33" spans="1:23" x14ac:dyDescent="0.35">
      <c r="A33" s="11">
        <v>32</v>
      </c>
      <c r="B33" s="16">
        <v>43191</v>
      </c>
      <c r="C33" s="11">
        <v>4</v>
      </c>
      <c r="D33" s="11">
        <f t="shared" si="0"/>
        <v>1</v>
      </c>
      <c r="E33" s="11">
        <v>1</v>
      </c>
      <c r="F33" s="15">
        <f t="shared" si="1"/>
        <v>1</v>
      </c>
      <c r="G33" s="19">
        <v>879</v>
      </c>
      <c r="H33" s="19">
        <v>659899</v>
      </c>
      <c r="I33" s="24">
        <v>0</v>
      </c>
      <c r="J33" s="25">
        <v>467602</v>
      </c>
      <c r="K33" s="25">
        <v>24209</v>
      </c>
      <c r="L33" s="25">
        <v>0</v>
      </c>
      <c r="M33" s="25">
        <v>0</v>
      </c>
      <c r="N33" s="25">
        <f t="shared" ref="N33:N62" si="2">ROUND(G33/K33,2)</f>
        <v>0.04</v>
      </c>
      <c r="O33" s="31"/>
      <c r="P33" s="27">
        <v>192297</v>
      </c>
      <c r="Q33" s="27">
        <v>19582</v>
      </c>
      <c r="R33" s="33"/>
      <c r="S33" s="31"/>
      <c r="T33" s="28">
        <f t="shared" ref="T33:T62" si="3">ROUND(G33/Q33,2)</f>
        <v>0.04</v>
      </c>
      <c r="U33" s="20">
        <v>659899</v>
      </c>
      <c r="V33" s="20">
        <f t="shared" ref="V33:V62" si="4">ROUND((G33/U33)*1000,2)</f>
        <v>1.33</v>
      </c>
      <c r="W33" s="38">
        <f>ROUND((G33/H33)*1000,2)</f>
        <v>1.33</v>
      </c>
    </row>
    <row r="34" spans="1:23" x14ac:dyDescent="0.35">
      <c r="A34" s="11">
        <v>33</v>
      </c>
      <c r="B34" s="16">
        <v>43192</v>
      </c>
      <c r="C34" s="11">
        <v>4</v>
      </c>
      <c r="D34" s="11">
        <f t="shared" si="0"/>
        <v>1</v>
      </c>
      <c r="E34" s="11">
        <v>2</v>
      </c>
      <c r="F34" s="15">
        <f t="shared" si="1"/>
        <v>2</v>
      </c>
      <c r="G34" s="19">
        <v>1856</v>
      </c>
      <c r="H34" s="19">
        <v>1008506</v>
      </c>
      <c r="I34" s="24">
        <v>0</v>
      </c>
      <c r="J34" s="25">
        <v>606094</v>
      </c>
      <c r="K34" s="25">
        <v>22853</v>
      </c>
      <c r="L34" s="25">
        <v>0</v>
      </c>
      <c r="M34" s="25">
        <v>0</v>
      </c>
      <c r="N34" s="25">
        <f t="shared" si="2"/>
        <v>0.08</v>
      </c>
      <c r="O34" s="31"/>
      <c r="P34" s="27">
        <v>402580</v>
      </c>
      <c r="Q34" s="27">
        <v>23315</v>
      </c>
      <c r="R34" s="32"/>
      <c r="S34" s="31"/>
      <c r="T34" s="28">
        <f t="shared" si="3"/>
        <v>0.08</v>
      </c>
      <c r="U34" s="20">
        <v>1008673</v>
      </c>
      <c r="V34" s="20">
        <f>ROUND((G34/U34)*1000,2)</f>
        <v>1.84</v>
      </c>
      <c r="W34" s="38">
        <f t="shared" ref="W34:W61" si="5">ROUND((G34/H34)*1000,2)</f>
        <v>1.84</v>
      </c>
    </row>
    <row r="35" spans="1:23" x14ac:dyDescent="0.35">
      <c r="A35" s="11">
        <v>34</v>
      </c>
      <c r="B35" s="16">
        <v>43193</v>
      </c>
      <c r="C35" s="11">
        <v>4</v>
      </c>
      <c r="D35" s="11">
        <f t="shared" si="0"/>
        <v>1</v>
      </c>
      <c r="E35" s="11">
        <v>3</v>
      </c>
      <c r="F35" s="15">
        <f t="shared" si="1"/>
        <v>3</v>
      </c>
      <c r="G35" s="19">
        <v>2113</v>
      </c>
      <c r="H35" s="19">
        <v>934597</v>
      </c>
      <c r="I35" s="24">
        <v>0</v>
      </c>
      <c r="J35" s="25">
        <v>541006</v>
      </c>
      <c r="K35" s="25">
        <v>15440</v>
      </c>
      <c r="L35" s="25">
        <v>0</v>
      </c>
      <c r="M35" s="25">
        <v>0</v>
      </c>
      <c r="N35" s="25">
        <f t="shared" si="2"/>
        <v>0.14000000000000001</v>
      </c>
      <c r="O35" s="31"/>
      <c r="P35" s="27">
        <v>393591</v>
      </c>
      <c r="Q35" s="27">
        <v>19524</v>
      </c>
      <c r="R35" s="32"/>
      <c r="S35" s="31"/>
      <c r="T35" s="28">
        <f t="shared" si="3"/>
        <v>0.11</v>
      </c>
      <c r="U35" s="20">
        <v>934597</v>
      </c>
      <c r="V35" s="20">
        <f t="shared" si="4"/>
        <v>2.2599999999999998</v>
      </c>
      <c r="W35" s="38">
        <f t="shared" si="5"/>
        <v>2.2599999999999998</v>
      </c>
    </row>
    <row r="36" spans="1:23" x14ac:dyDescent="0.35">
      <c r="A36" s="11">
        <v>35</v>
      </c>
      <c r="B36" s="16">
        <v>43194</v>
      </c>
      <c r="C36" s="11">
        <v>4</v>
      </c>
      <c r="D36" s="11">
        <f t="shared" si="0"/>
        <v>1</v>
      </c>
      <c r="E36" s="11">
        <v>4</v>
      </c>
      <c r="F36" s="15">
        <f t="shared" si="1"/>
        <v>4</v>
      </c>
      <c r="G36" s="19">
        <v>2287</v>
      </c>
      <c r="H36" s="19">
        <v>841137</v>
      </c>
      <c r="I36" s="24">
        <v>0</v>
      </c>
      <c r="J36" s="25">
        <v>450146</v>
      </c>
      <c r="K36" s="25">
        <v>16951</v>
      </c>
      <c r="L36" s="25">
        <v>0</v>
      </c>
      <c r="M36" s="25">
        <v>0</v>
      </c>
      <c r="N36" s="25">
        <f t="shared" si="2"/>
        <v>0.13</v>
      </c>
      <c r="O36" s="31"/>
      <c r="P36" s="27">
        <v>393051</v>
      </c>
      <c r="Q36" s="27">
        <v>21327</v>
      </c>
      <c r="R36" s="32"/>
      <c r="S36" s="31"/>
      <c r="T36" s="28">
        <f t="shared" si="3"/>
        <v>0.11</v>
      </c>
      <c r="U36" s="20">
        <v>843196</v>
      </c>
      <c r="V36" s="20">
        <f t="shared" si="4"/>
        <v>2.71</v>
      </c>
      <c r="W36" s="38">
        <f t="shared" si="5"/>
        <v>2.72</v>
      </c>
    </row>
    <row r="37" spans="1:23" x14ac:dyDescent="0.35">
      <c r="A37" s="11">
        <v>36</v>
      </c>
      <c r="B37" s="16">
        <v>43195</v>
      </c>
      <c r="C37" s="11">
        <v>4</v>
      </c>
      <c r="D37" s="11">
        <f t="shared" si="0"/>
        <v>1</v>
      </c>
      <c r="E37" s="11">
        <v>5</v>
      </c>
      <c r="F37" s="15">
        <f t="shared" si="1"/>
        <v>5</v>
      </c>
      <c r="G37" s="19">
        <v>2525</v>
      </c>
      <c r="H37" s="19">
        <v>826086</v>
      </c>
      <c r="I37" s="24">
        <v>1</v>
      </c>
      <c r="J37" s="25">
        <v>491064</v>
      </c>
      <c r="K37" s="25">
        <v>15952</v>
      </c>
      <c r="L37" s="25">
        <f>G37/I37</f>
        <v>2525</v>
      </c>
      <c r="M37" s="25">
        <f>(I37/J37)*100</f>
        <v>2.0363944414577325E-4</v>
      </c>
      <c r="N37" s="25">
        <f t="shared" si="2"/>
        <v>0.16</v>
      </c>
      <c r="O37" s="31"/>
      <c r="P37" s="27">
        <v>335234</v>
      </c>
      <c r="Q37" s="27">
        <v>21590</v>
      </c>
      <c r="R37" s="32"/>
      <c r="S37" s="31"/>
      <c r="T37" s="28">
        <f t="shared" si="3"/>
        <v>0.12</v>
      </c>
      <c r="U37" s="20">
        <v>826298</v>
      </c>
      <c r="V37" s="20">
        <f t="shared" si="4"/>
        <v>3.06</v>
      </c>
      <c r="W37" s="38">
        <f t="shared" si="5"/>
        <v>3.06</v>
      </c>
    </row>
    <row r="38" spans="1:23" x14ac:dyDescent="0.35">
      <c r="A38" s="11">
        <v>37</v>
      </c>
      <c r="B38" s="16">
        <v>43196</v>
      </c>
      <c r="C38" s="11">
        <v>4</v>
      </c>
      <c r="D38" s="11">
        <f t="shared" si="0"/>
        <v>1</v>
      </c>
      <c r="E38" s="11">
        <v>6</v>
      </c>
      <c r="F38" s="15">
        <f t="shared" si="1"/>
        <v>6</v>
      </c>
      <c r="G38" s="19">
        <v>2719</v>
      </c>
      <c r="H38" s="19">
        <v>875714</v>
      </c>
      <c r="I38" s="24">
        <v>0</v>
      </c>
      <c r="J38" s="25">
        <v>454963</v>
      </c>
      <c r="K38" s="25">
        <v>14370</v>
      </c>
      <c r="L38" s="25">
        <v>0</v>
      </c>
      <c r="M38" s="25">
        <v>0</v>
      </c>
      <c r="N38" s="25">
        <f t="shared" si="2"/>
        <v>0.19</v>
      </c>
      <c r="O38" s="31"/>
      <c r="P38" s="27">
        <v>352661</v>
      </c>
      <c r="Q38" s="27">
        <v>27826</v>
      </c>
      <c r="R38" s="32"/>
      <c r="S38" s="31"/>
      <c r="T38" s="28">
        <f t="shared" si="3"/>
        <v>0.1</v>
      </c>
      <c r="U38" s="20">
        <v>881624</v>
      </c>
      <c r="V38" s="20">
        <f t="shared" si="4"/>
        <v>3.08</v>
      </c>
      <c r="W38" s="38">
        <f t="shared" si="5"/>
        <v>3.1</v>
      </c>
    </row>
    <row r="39" spans="1:23" x14ac:dyDescent="0.35">
      <c r="A39" s="11">
        <v>38</v>
      </c>
      <c r="B39" s="16">
        <v>43197</v>
      </c>
      <c r="C39" s="11">
        <v>4</v>
      </c>
      <c r="D39" s="11">
        <f t="shared" si="0"/>
        <v>1</v>
      </c>
      <c r="E39" s="11">
        <v>7</v>
      </c>
      <c r="F39" s="15">
        <f t="shared" si="1"/>
        <v>7</v>
      </c>
      <c r="G39" s="19">
        <v>2465</v>
      </c>
      <c r="H39" s="19">
        <v>866612</v>
      </c>
      <c r="I39" s="24">
        <v>0</v>
      </c>
      <c r="J39" s="25">
        <v>423653</v>
      </c>
      <c r="K39" s="25">
        <v>13332</v>
      </c>
      <c r="L39" s="25">
        <v>0</v>
      </c>
      <c r="M39" s="25">
        <v>0</v>
      </c>
      <c r="N39" s="25">
        <f t="shared" si="2"/>
        <v>0.18</v>
      </c>
      <c r="O39" s="31"/>
      <c r="P39" s="27">
        <v>214110</v>
      </c>
      <c r="Q39" s="27">
        <v>20699</v>
      </c>
      <c r="R39" s="32"/>
      <c r="S39" s="31"/>
      <c r="T39" s="28">
        <f t="shared" si="3"/>
        <v>0.12</v>
      </c>
      <c r="U39" s="20">
        <v>874398</v>
      </c>
      <c r="V39" s="20">
        <f t="shared" si="4"/>
        <v>2.82</v>
      </c>
      <c r="W39" s="38">
        <f t="shared" si="5"/>
        <v>2.84</v>
      </c>
    </row>
    <row r="40" spans="1:23" x14ac:dyDescent="0.35">
      <c r="A40" s="11">
        <v>39</v>
      </c>
      <c r="B40" s="16">
        <v>43198</v>
      </c>
      <c r="C40" s="11">
        <v>4</v>
      </c>
      <c r="D40" s="11">
        <f t="shared" si="0"/>
        <v>2</v>
      </c>
      <c r="E40" s="11">
        <v>8</v>
      </c>
      <c r="F40" s="15">
        <f t="shared" si="1"/>
        <v>1</v>
      </c>
      <c r="G40" s="19">
        <v>2569</v>
      </c>
      <c r="H40" s="19">
        <v>1001973</v>
      </c>
      <c r="I40" s="24">
        <v>0</v>
      </c>
      <c r="J40" s="25">
        <v>570432</v>
      </c>
      <c r="K40" s="25">
        <v>18844</v>
      </c>
      <c r="L40" s="25">
        <v>0</v>
      </c>
      <c r="M40" s="25">
        <v>0</v>
      </c>
      <c r="N40" s="25">
        <f t="shared" si="2"/>
        <v>0.14000000000000001</v>
      </c>
      <c r="O40" s="31"/>
      <c r="P40" s="27">
        <v>205934</v>
      </c>
      <c r="Q40" s="27">
        <v>17306</v>
      </c>
      <c r="R40" s="32"/>
      <c r="S40" s="31"/>
      <c r="T40" s="28">
        <f t="shared" si="3"/>
        <v>0.15</v>
      </c>
      <c r="U40" s="20">
        <v>1032826</v>
      </c>
      <c r="V40" s="20">
        <f t="shared" si="4"/>
        <v>2.4900000000000002</v>
      </c>
      <c r="W40" s="38">
        <f t="shared" si="5"/>
        <v>2.56</v>
      </c>
    </row>
    <row r="41" spans="1:23" x14ac:dyDescent="0.35">
      <c r="A41" s="11">
        <v>40</v>
      </c>
      <c r="B41" s="16">
        <v>43199</v>
      </c>
      <c r="C41" s="11">
        <v>4</v>
      </c>
      <c r="D41" s="11">
        <f t="shared" si="0"/>
        <v>2</v>
      </c>
      <c r="E41" s="11">
        <v>9</v>
      </c>
      <c r="F41" s="15">
        <f t="shared" si="1"/>
        <v>2</v>
      </c>
      <c r="G41" s="19">
        <v>2524</v>
      </c>
      <c r="H41" s="19">
        <v>995183</v>
      </c>
      <c r="I41" s="24">
        <v>0</v>
      </c>
      <c r="J41" s="25">
        <v>558060</v>
      </c>
      <c r="K41" s="25">
        <v>17281</v>
      </c>
      <c r="L41" s="25">
        <v>0</v>
      </c>
      <c r="M41" s="25">
        <v>0</v>
      </c>
      <c r="N41" s="25">
        <f t="shared" si="2"/>
        <v>0.15</v>
      </c>
      <c r="O41" s="31"/>
      <c r="P41" s="27">
        <v>292555</v>
      </c>
      <c r="Q41" s="27">
        <v>24591</v>
      </c>
      <c r="R41" s="32"/>
      <c r="S41" s="31"/>
      <c r="T41" s="28">
        <f t="shared" si="3"/>
        <v>0.1</v>
      </c>
      <c r="U41" s="20">
        <v>1018778</v>
      </c>
      <c r="V41" s="20">
        <f t="shared" si="4"/>
        <v>2.48</v>
      </c>
      <c r="W41" s="38">
        <f t="shared" si="5"/>
        <v>2.54</v>
      </c>
    </row>
    <row r="42" spans="1:23" x14ac:dyDescent="0.35">
      <c r="A42" s="11">
        <v>41</v>
      </c>
      <c r="B42" s="16">
        <v>43200</v>
      </c>
      <c r="C42" s="11">
        <v>4</v>
      </c>
      <c r="D42" s="11">
        <f t="shared" si="0"/>
        <v>2</v>
      </c>
      <c r="E42" s="11">
        <v>10</v>
      </c>
      <c r="F42" s="15">
        <f t="shared" si="1"/>
        <v>3</v>
      </c>
      <c r="G42" s="19">
        <v>2372</v>
      </c>
      <c r="H42" s="19">
        <v>891244</v>
      </c>
      <c r="I42" s="24">
        <v>0</v>
      </c>
      <c r="J42" s="25">
        <v>388867</v>
      </c>
      <c r="K42" s="25">
        <v>11002</v>
      </c>
      <c r="L42" s="25">
        <v>0</v>
      </c>
      <c r="M42" s="25">
        <v>0</v>
      </c>
      <c r="N42" s="25">
        <f t="shared" si="2"/>
        <v>0.22</v>
      </c>
      <c r="O42" s="31"/>
      <c r="P42" s="27">
        <v>309215</v>
      </c>
      <c r="Q42" s="27">
        <v>25136</v>
      </c>
      <c r="R42" s="32"/>
      <c r="S42" s="31"/>
      <c r="T42" s="28">
        <f t="shared" si="3"/>
        <v>0.09</v>
      </c>
      <c r="U42" s="20">
        <v>902525</v>
      </c>
      <c r="V42" s="20">
        <f t="shared" si="4"/>
        <v>2.63</v>
      </c>
      <c r="W42" s="38">
        <f t="shared" si="5"/>
        <v>2.66</v>
      </c>
    </row>
    <row r="43" spans="1:23" x14ac:dyDescent="0.35">
      <c r="A43" s="11">
        <v>42</v>
      </c>
      <c r="B43" s="16">
        <v>43201</v>
      </c>
      <c r="C43" s="11">
        <v>4</v>
      </c>
      <c r="D43" s="11">
        <f t="shared" si="0"/>
        <v>2</v>
      </c>
      <c r="E43" s="11">
        <v>11</v>
      </c>
      <c r="F43" s="15">
        <f t="shared" si="1"/>
        <v>4</v>
      </c>
      <c r="G43" s="19">
        <v>2381</v>
      </c>
      <c r="H43" s="19">
        <v>854835</v>
      </c>
      <c r="I43" s="24">
        <v>0</v>
      </c>
      <c r="J43" s="25">
        <v>377146</v>
      </c>
      <c r="K43" s="25">
        <v>11749</v>
      </c>
      <c r="L43" s="25">
        <v>0</v>
      </c>
      <c r="M43" s="25">
        <v>0</v>
      </c>
      <c r="N43" s="25">
        <f t="shared" si="2"/>
        <v>0.2</v>
      </c>
      <c r="O43" s="31"/>
      <c r="P43" s="27">
        <v>303622</v>
      </c>
      <c r="Q43" s="27">
        <v>24498</v>
      </c>
      <c r="R43" s="32"/>
      <c r="S43" s="31"/>
      <c r="T43" s="28">
        <f t="shared" si="3"/>
        <v>0.1</v>
      </c>
      <c r="U43" s="20">
        <v>858022</v>
      </c>
      <c r="V43" s="20">
        <f t="shared" si="4"/>
        <v>2.77</v>
      </c>
      <c r="W43" s="38">
        <f t="shared" si="5"/>
        <v>2.79</v>
      </c>
    </row>
    <row r="44" spans="1:23" x14ac:dyDescent="0.35">
      <c r="A44" s="11">
        <v>43</v>
      </c>
      <c r="B44" s="16">
        <v>43202</v>
      </c>
      <c r="C44" s="11">
        <v>4</v>
      </c>
      <c r="D44" s="11">
        <f t="shared" si="0"/>
        <v>2</v>
      </c>
      <c r="E44" s="11">
        <v>12</v>
      </c>
      <c r="F44" s="15">
        <f t="shared" si="1"/>
        <v>5</v>
      </c>
      <c r="G44" s="19">
        <v>2479</v>
      </c>
      <c r="H44" s="19">
        <v>807979</v>
      </c>
      <c r="I44" s="24">
        <v>0</v>
      </c>
      <c r="J44" s="25">
        <v>312431</v>
      </c>
      <c r="K44" s="25">
        <v>9750</v>
      </c>
      <c r="L44" s="25">
        <v>0</v>
      </c>
      <c r="M44" s="25">
        <v>0</v>
      </c>
      <c r="N44" s="25">
        <f t="shared" si="2"/>
        <v>0.25</v>
      </c>
      <c r="O44" s="31"/>
      <c r="P44" s="27">
        <v>337815</v>
      </c>
      <c r="Q44" s="27">
        <v>30877</v>
      </c>
      <c r="R44" s="32"/>
      <c r="S44" s="31"/>
      <c r="T44" s="28">
        <f t="shared" si="3"/>
        <v>0.08</v>
      </c>
      <c r="U44" s="20">
        <v>822442</v>
      </c>
      <c r="V44" s="20">
        <f t="shared" si="4"/>
        <v>3.01</v>
      </c>
      <c r="W44" s="38">
        <f t="shared" si="5"/>
        <v>3.07</v>
      </c>
    </row>
    <row r="45" spans="1:23" x14ac:dyDescent="0.35">
      <c r="A45" s="11">
        <v>44</v>
      </c>
      <c r="B45" s="16">
        <v>43203</v>
      </c>
      <c r="C45" s="11">
        <v>4</v>
      </c>
      <c r="D45" s="11">
        <f t="shared" si="0"/>
        <v>2</v>
      </c>
      <c r="E45" s="11">
        <v>13</v>
      </c>
      <c r="F45" s="15">
        <f t="shared" si="1"/>
        <v>6</v>
      </c>
      <c r="G45" s="19">
        <v>2505</v>
      </c>
      <c r="H45" s="19">
        <v>771844</v>
      </c>
      <c r="I45" s="24">
        <v>0</v>
      </c>
      <c r="J45" s="25">
        <v>296967</v>
      </c>
      <c r="K45" s="25">
        <v>9771</v>
      </c>
      <c r="L45" s="25">
        <v>0</v>
      </c>
      <c r="M45" s="25">
        <v>0</v>
      </c>
      <c r="N45" s="25">
        <f t="shared" si="2"/>
        <v>0.26</v>
      </c>
      <c r="O45" s="31"/>
      <c r="P45" s="27">
        <v>303626</v>
      </c>
      <c r="Q45" s="27">
        <v>26642</v>
      </c>
      <c r="R45" s="32"/>
      <c r="S45" s="31"/>
      <c r="T45" s="28">
        <f t="shared" si="3"/>
        <v>0.09</v>
      </c>
      <c r="U45" s="20">
        <v>781287</v>
      </c>
      <c r="V45" s="20">
        <f t="shared" si="4"/>
        <v>3.21</v>
      </c>
      <c r="W45" s="38">
        <f t="shared" si="5"/>
        <v>3.25</v>
      </c>
    </row>
    <row r="46" spans="1:23" x14ac:dyDescent="0.35">
      <c r="A46" s="11">
        <v>45</v>
      </c>
      <c r="B46" s="16">
        <v>43204</v>
      </c>
      <c r="C46" s="11">
        <v>4</v>
      </c>
      <c r="D46" s="11">
        <f t="shared" si="0"/>
        <v>2</v>
      </c>
      <c r="E46" s="11">
        <v>14</v>
      </c>
      <c r="F46" s="15">
        <f t="shared" si="1"/>
        <v>7</v>
      </c>
      <c r="G46" s="19">
        <v>2722</v>
      </c>
      <c r="H46" s="19">
        <v>894072</v>
      </c>
      <c r="I46" s="24">
        <v>0</v>
      </c>
      <c r="J46" s="25">
        <v>386693</v>
      </c>
      <c r="K46" s="25">
        <v>15024</v>
      </c>
      <c r="L46" s="25">
        <v>0</v>
      </c>
      <c r="M46" s="25">
        <v>0</v>
      </c>
      <c r="N46" s="25">
        <f t="shared" si="2"/>
        <v>0.18</v>
      </c>
      <c r="O46" s="31"/>
      <c r="P46" s="27">
        <v>327969</v>
      </c>
      <c r="Q46" s="27">
        <v>27856</v>
      </c>
      <c r="R46" s="32"/>
      <c r="S46" s="31"/>
      <c r="T46" s="28">
        <f t="shared" si="3"/>
        <v>0.1</v>
      </c>
      <c r="U46" s="20">
        <v>923729</v>
      </c>
      <c r="V46" s="20">
        <f t="shared" si="4"/>
        <v>2.95</v>
      </c>
      <c r="W46" s="38">
        <f t="shared" si="5"/>
        <v>3.04</v>
      </c>
    </row>
    <row r="47" spans="1:23" x14ac:dyDescent="0.35">
      <c r="A47" s="11">
        <v>46</v>
      </c>
      <c r="B47" s="16">
        <v>43205</v>
      </c>
      <c r="C47" s="11">
        <v>4</v>
      </c>
      <c r="D47" s="11">
        <f t="shared" si="0"/>
        <v>3</v>
      </c>
      <c r="E47" s="11">
        <v>15</v>
      </c>
      <c r="F47" s="15">
        <f t="shared" si="1"/>
        <v>1</v>
      </c>
      <c r="G47" s="19">
        <v>2643</v>
      </c>
      <c r="H47" s="19">
        <v>953268</v>
      </c>
      <c r="I47" s="24">
        <v>0</v>
      </c>
      <c r="J47" s="25">
        <v>458762</v>
      </c>
      <c r="K47" s="25">
        <v>17780</v>
      </c>
      <c r="L47" s="25">
        <v>0</v>
      </c>
      <c r="M47" s="25">
        <v>0</v>
      </c>
      <c r="N47" s="25">
        <f t="shared" si="2"/>
        <v>0.15</v>
      </c>
      <c r="O47" s="31"/>
      <c r="P47" s="27">
        <v>320011</v>
      </c>
      <c r="Q47" s="27">
        <v>25682</v>
      </c>
      <c r="R47" s="32"/>
      <c r="S47" s="31"/>
      <c r="T47" s="28">
        <f t="shared" si="3"/>
        <v>0.1</v>
      </c>
      <c r="U47" s="20">
        <v>982411</v>
      </c>
      <c r="V47" s="20">
        <f t="shared" si="4"/>
        <v>2.69</v>
      </c>
      <c r="W47" s="38">
        <f t="shared" si="5"/>
        <v>2.77</v>
      </c>
    </row>
    <row r="48" spans="1:23" x14ac:dyDescent="0.35">
      <c r="A48" s="11">
        <v>47</v>
      </c>
      <c r="B48" s="16">
        <v>43206</v>
      </c>
      <c r="C48" s="11">
        <v>4</v>
      </c>
      <c r="D48" s="11">
        <f t="shared" si="0"/>
        <v>3</v>
      </c>
      <c r="E48" s="11">
        <v>16</v>
      </c>
      <c r="F48" s="15">
        <f t="shared" si="1"/>
        <v>2</v>
      </c>
      <c r="G48" s="19">
        <v>2558</v>
      </c>
      <c r="H48" s="19">
        <v>945271</v>
      </c>
      <c r="I48" s="24">
        <v>0</v>
      </c>
      <c r="J48" s="25">
        <v>451242</v>
      </c>
      <c r="K48" s="25">
        <v>17111</v>
      </c>
      <c r="L48" s="25">
        <v>0</v>
      </c>
      <c r="M48" s="25">
        <v>0</v>
      </c>
      <c r="N48" s="25">
        <f t="shared" si="2"/>
        <v>0.15</v>
      </c>
      <c r="O48" s="31"/>
      <c r="P48" s="27">
        <v>307353</v>
      </c>
      <c r="Q48" s="27">
        <v>27542</v>
      </c>
      <c r="R48" s="32"/>
      <c r="S48" s="31"/>
      <c r="T48" s="28">
        <f t="shared" si="3"/>
        <v>0.09</v>
      </c>
      <c r="U48" s="20">
        <v>973251</v>
      </c>
      <c r="V48" s="20">
        <f t="shared" si="4"/>
        <v>2.63</v>
      </c>
      <c r="W48" s="38">
        <f t="shared" si="5"/>
        <v>2.71</v>
      </c>
    </row>
    <row r="49" spans="1:23" x14ac:dyDescent="0.35">
      <c r="A49" s="11">
        <v>48</v>
      </c>
      <c r="B49" s="16">
        <v>43207</v>
      </c>
      <c r="C49" s="11">
        <v>4</v>
      </c>
      <c r="D49" s="11">
        <f t="shared" si="0"/>
        <v>3</v>
      </c>
      <c r="E49" s="11">
        <v>17</v>
      </c>
      <c r="F49" s="15">
        <f t="shared" si="1"/>
        <v>3</v>
      </c>
      <c r="G49" s="19">
        <v>2495</v>
      </c>
      <c r="H49" s="19">
        <v>838518</v>
      </c>
      <c r="I49" s="24">
        <v>0</v>
      </c>
      <c r="J49" s="25">
        <v>378061</v>
      </c>
      <c r="K49" s="25">
        <v>13838</v>
      </c>
      <c r="L49" s="25">
        <v>0</v>
      </c>
      <c r="M49" s="25">
        <v>0</v>
      </c>
      <c r="N49" s="25">
        <f t="shared" si="2"/>
        <v>0.18</v>
      </c>
      <c r="O49" s="31"/>
      <c r="P49" s="27">
        <v>274290</v>
      </c>
      <c r="Q49" s="27">
        <v>22977</v>
      </c>
      <c r="R49" s="32"/>
      <c r="S49" s="31"/>
      <c r="T49" s="28">
        <f t="shared" si="3"/>
        <v>0.11</v>
      </c>
      <c r="U49" s="20">
        <v>871333</v>
      </c>
      <c r="V49" s="20">
        <f t="shared" si="4"/>
        <v>2.86</v>
      </c>
      <c r="W49" s="38">
        <f t="shared" si="5"/>
        <v>2.98</v>
      </c>
    </row>
    <row r="50" spans="1:23" x14ac:dyDescent="0.35">
      <c r="A50" s="11">
        <v>49</v>
      </c>
      <c r="B50" s="16">
        <v>43208</v>
      </c>
      <c r="C50" s="11">
        <v>4</v>
      </c>
      <c r="D50" s="11">
        <f t="shared" si="0"/>
        <v>3</v>
      </c>
      <c r="E50" s="11">
        <v>18</v>
      </c>
      <c r="F50" s="15">
        <f t="shared" si="1"/>
        <v>4</v>
      </c>
      <c r="G50" s="19">
        <v>2637</v>
      </c>
      <c r="H50" s="19">
        <v>881272</v>
      </c>
      <c r="I50" s="24">
        <v>0</v>
      </c>
      <c r="J50" s="25">
        <v>416855</v>
      </c>
      <c r="K50" s="25">
        <v>16704</v>
      </c>
      <c r="L50" s="25">
        <v>0</v>
      </c>
      <c r="M50" s="25">
        <v>0</v>
      </c>
      <c r="N50" s="25">
        <f t="shared" si="2"/>
        <v>0.16</v>
      </c>
      <c r="O50" s="31"/>
      <c r="P50" s="27">
        <v>269355</v>
      </c>
      <c r="Q50" s="27">
        <v>22140</v>
      </c>
      <c r="R50" s="32"/>
      <c r="S50" s="31"/>
      <c r="T50" s="28">
        <f t="shared" si="3"/>
        <v>0.12</v>
      </c>
      <c r="U50" s="20">
        <v>889242</v>
      </c>
      <c r="V50" s="20">
        <f t="shared" si="4"/>
        <v>2.97</v>
      </c>
      <c r="W50" s="38">
        <f t="shared" si="5"/>
        <v>2.99</v>
      </c>
    </row>
    <row r="51" spans="1:23" x14ac:dyDescent="0.35">
      <c r="A51" s="11">
        <v>50</v>
      </c>
      <c r="B51" s="16">
        <v>43209</v>
      </c>
      <c r="C51" s="11">
        <v>4</v>
      </c>
      <c r="D51" s="11">
        <f t="shared" si="0"/>
        <v>3</v>
      </c>
      <c r="E51" s="11">
        <v>19</v>
      </c>
      <c r="F51" s="15">
        <f t="shared" si="1"/>
        <v>5</v>
      </c>
      <c r="G51" s="19">
        <v>2629</v>
      </c>
      <c r="H51" s="19">
        <v>830397</v>
      </c>
      <c r="I51" s="24">
        <v>0</v>
      </c>
      <c r="J51" s="25">
        <v>393901</v>
      </c>
      <c r="K51" s="25">
        <v>15417</v>
      </c>
      <c r="L51" s="25">
        <v>0</v>
      </c>
      <c r="M51" s="25">
        <v>0</v>
      </c>
      <c r="N51" s="25">
        <f t="shared" si="2"/>
        <v>0.17</v>
      </c>
      <c r="O51" s="31"/>
      <c r="P51" s="27">
        <v>268737</v>
      </c>
      <c r="Q51" s="27">
        <v>21659</v>
      </c>
      <c r="R51" s="32"/>
      <c r="S51" s="31"/>
      <c r="T51" s="28">
        <f t="shared" si="3"/>
        <v>0.12</v>
      </c>
      <c r="U51" s="20">
        <v>842829</v>
      </c>
      <c r="V51" s="20">
        <f t="shared" si="4"/>
        <v>3.12</v>
      </c>
      <c r="W51" s="38">
        <f t="shared" si="5"/>
        <v>3.17</v>
      </c>
    </row>
    <row r="52" spans="1:23" x14ac:dyDescent="0.35">
      <c r="A52" s="11">
        <v>51</v>
      </c>
      <c r="B52" s="16">
        <v>43210</v>
      </c>
      <c r="C52" s="11">
        <v>4</v>
      </c>
      <c r="D52" s="11">
        <f t="shared" si="0"/>
        <v>3</v>
      </c>
      <c r="E52" s="11">
        <v>20</v>
      </c>
      <c r="F52" s="15">
        <f t="shared" si="1"/>
        <v>6</v>
      </c>
      <c r="G52" s="19">
        <v>2975</v>
      </c>
      <c r="H52" s="19">
        <v>917869</v>
      </c>
      <c r="I52" s="24">
        <v>0</v>
      </c>
      <c r="J52" s="25">
        <v>380666</v>
      </c>
      <c r="K52" s="25">
        <v>15091</v>
      </c>
      <c r="L52" s="25">
        <v>0</v>
      </c>
      <c r="M52" s="25">
        <v>0</v>
      </c>
      <c r="N52" s="25">
        <f t="shared" si="2"/>
        <v>0.2</v>
      </c>
      <c r="O52" s="31"/>
      <c r="P52" s="27">
        <v>293569</v>
      </c>
      <c r="Q52" s="27">
        <v>27224</v>
      </c>
      <c r="R52" s="32"/>
      <c r="S52" s="31"/>
      <c r="T52" s="28">
        <f t="shared" si="3"/>
        <v>0.11</v>
      </c>
      <c r="U52" s="20">
        <v>935142</v>
      </c>
      <c r="V52" s="20">
        <f t="shared" si="4"/>
        <v>3.18</v>
      </c>
      <c r="W52" s="38">
        <f t="shared" si="5"/>
        <v>3.24</v>
      </c>
    </row>
    <row r="53" spans="1:23" x14ac:dyDescent="0.35">
      <c r="A53" s="11">
        <v>52</v>
      </c>
      <c r="B53" s="16">
        <v>43211</v>
      </c>
      <c r="C53" s="11">
        <v>4</v>
      </c>
      <c r="D53" s="11">
        <f t="shared" si="0"/>
        <v>3</v>
      </c>
      <c r="E53" s="11">
        <v>21</v>
      </c>
      <c r="F53" s="15">
        <f t="shared" si="1"/>
        <v>7</v>
      </c>
      <c r="G53" s="19">
        <v>3046</v>
      </c>
      <c r="H53" s="19">
        <v>933240</v>
      </c>
      <c r="I53" s="24">
        <v>0</v>
      </c>
      <c r="J53" s="25">
        <v>444101</v>
      </c>
      <c r="K53" s="25">
        <v>16578</v>
      </c>
      <c r="L53" s="25">
        <v>0</v>
      </c>
      <c r="M53" s="25">
        <v>0</v>
      </c>
      <c r="N53" s="25">
        <f t="shared" si="2"/>
        <v>0.18</v>
      </c>
      <c r="O53" s="31"/>
      <c r="P53" s="27">
        <v>339579</v>
      </c>
      <c r="Q53" s="27">
        <v>28520</v>
      </c>
      <c r="R53" s="32"/>
      <c r="S53" s="31"/>
      <c r="T53" s="28">
        <f t="shared" si="3"/>
        <v>0.11</v>
      </c>
      <c r="U53" s="20">
        <v>950931</v>
      </c>
      <c r="V53" s="20">
        <f t="shared" si="4"/>
        <v>3.2</v>
      </c>
      <c r="W53" s="38">
        <f t="shared" si="5"/>
        <v>3.26</v>
      </c>
    </row>
    <row r="54" spans="1:23" x14ac:dyDescent="0.35">
      <c r="A54" s="11">
        <v>53</v>
      </c>
      <c r="B54" s="16">
        <v>43212</v>
      </c>
      <c r="C54" s="11">
        <v>4</v>
      </c>
      <c r="D54" s="11">
        <f t="shared" si="0"/>
        <v>4</v>
      </c>
      <c r="E54" s="11">
        <v>22</v>
      </c>
      <c r="F54" s="15">
        <f t="shared" si="1"/>
        <v>1</v>
      </c>
      <c r="G54" s="19">
        <v>2911</v>
      </c>
      <c r="H54" s="19">
        <v>1014129</v>
      </c>
      <c r="I54" s="24">
        <v>0</v>
      </c>
      <c r="J54" s="25">
        <v>460232</v>
      </c>
      <c r="K54" s="25">
        <v>18290</v>
      </c>
      <c r="L54" s="25">
        <v>0</v>
      </c>
      <c r="M54" s="25">
        <v>0</v>
      </c>
      <c r="N54" s="25">
        <f t="shared" si="2"/>
        <v>0.16</v>
      </c>
      <c r="O54" s="31"/>
      <c r="P54" s="27">
        <v>369837</v>
      </c>
      <c r="Q54" s="27">
        <v>27184</v>
      </c>
      <c r="R54" s="32"/>
      <c r="S54" s="31"/>
      <c r="T54" s="28">
        <f t="shared" si="3"/>
        <v>0.11</v>
      </c>
      <c r="U54" s="20">
        <v>1022754</v>
      </c>
      <c r="V54" s="20">
        <f t="shared" si="4"/>
        <v>2.85</v>
      </c>
      <c r="W54" s="38">
        <f t="shared" si="5"/>
        <v>2.87</v>
      </c>
    </row>
    <row r="55" spans="1:23" x14ac:dyDescent="0.35">
      <c r="A55" s="11">
        <v>54</v>
      </c>
      <c r="B55" s="16">
        <v>43213</v>
      </c>
      <c r="C55" s="11">
        <v>4</v>
      </c>
      <c r="D55" s="11">
        <f t="shared" si="0"/>
        <v>4</v>
      </c>
      <c r="E55" s="11">
        <v>23</v>
      </c>
      <c r="F55" s="15">
        <f t="shared" si="1"/>
        <v>2</v>
      </c>
      <c r="G55" s="19">
        <v>3064</v>
      </c>
      <c r="H55" s="19">
        <v>1106723</v>
      </c>
      <c r="I55" s="24">
        <v>0</v>
      </c>
      <c r="J55" s="25">
        <v>553201</v>
      </c>
      <c r="K55" s="25">
        <v>23615</v>
      </c>
      <c r="L55" s="25">
        <v>0</v>
      </c>
      <c r="M55" s="25">
        <v>0</v>
      </c>
      <c r="N55" s="25">
        <f t="shared" si="2"/>
        <v>0.13</v>
      </c>
      <c r="O55" s="31"/>
      <c r="P55" s="27">
        <v>322251</v>
      </c>
      <c r="Q55" s="27">
        <v>27717</v>
      </c>
      <c r="R55" s="32"/>
      <c r="S55" s="31"/>
      <c r="T55" s="28">
        <f t="shared" si="3"/>
        <v>0.11</v>
      </c>
      <c r="U55" s="20">
        <v>1128878</v>
      </c>
      <c r="V55" s="20">
        <f t="shared" si="4"/>
        <v>2.71</v>
      </c>
      <c r="W55" s="38">
        <f t="shared" si="5"/>
        <v>2.77</v>
      </c>
    </row>
    <row r="56" spans="1:23" x14ac:dyDescent="0.35">
      <c r="A56" s="11">
        <v>55</v>
      </c>
      <c r="B56" s="16">
        <v>43214</v>
      </c>
      <c r="C56" s="11">
        <v>4</v>
      </c>
      <c r="D56" s="11">
        <f t="shared" si="0"/>
        <v>4</v>
      </c>
      <c r="E56" s="11">
        <v>24</v>
      </c>
      <c r="F56" s="15">
        <f t="shared" si="1"/>
        <v>3</v>
      </c>
      <c r="G56" s="19">
        <v>2608</v>
      </c>
      <c r="H56" s="19">
        <v>802846</v>
      </c>
      <c r="I56" s="24">
        <v>0</v>
      </c>
      <c r="J56" s="25">
        <v>344840</v>
      </c>
      <c r="K56" s="25">
        <v>11113</v>
      </c>
      <c r="L56" s="25">
        <v>0</v>
      </c>
      <c r="M56" s="25">
        <v>0</v>
      </c>
      <c r="N56" s="25">
        <f t="shared" si="2"/>
        <v>0.23</v>
      </c>
      <c r="O56" s="31"/>
      <c r="P56" s="27">
        <v>353531</v>
      </c>
      <c r="Q56" s="27">
        <v>29405</v>
      </c>
      <c r="R56" s="32"/>
      <c r="S56" s="31"/>
      <c r="T56" s="28">
        <f t="shared" si="3"/>
        <v>0.09</v>
      </c>
      <c r="U56" s="20">
        <v>818246</v>
      </c>
      <c r="V56" s="20">
        <f t="shared" si="4"/>
        <v>3.19</v>
      </c>
      <c r="W56" s="38">
        <f t="shared" si="5"/>
        <v>3.25</v>
      </c>
    </row>
    <row r="57" spans="1:23" x14ac:dyDescent="0.35">
      <c r="A57" s="11">
        <v>56</v>
      </c>
      <c r="B57" s="16">
        <v>43215</v>
      </c>
      <c r="C57" s="11">
        <v>4</v>
      </c>
      <c r="D57" s="11">
        <f t="shared" si="0"/>
        <v>4</v>
      </c>
      <c r="E57" s="11">
        <v>25</v>
      </c>
      <c r="F57" s="15">
        <f t="shared" si="1"/>
        <v>4</v>
      </c>
      <c r="G57" s="19">
        <v>3140</v>
      </c>
      <c r="H57" s="19">
        <v>980145</v>
      </c>
      <c r="I57" s="24">
        <v>0</v>
      </c>
      <c r="J57" s="25">
        <v>408769</v>
      </c>
      <c r="K57" s="25">
        <v>16817</v>
      </c>
      <c r="L57" s="25">
        <v>0</v>
      </c>
      <c r="M57" s="25">
        <v>0</v>
      </c>
      <c r="N57" s="25">
        <f t="shared" si="2"/>
        <v>0.19</v>
      </c>
      <c r="O57" s="31"/>
      <c r="P57" s="27">
        <v>378002</v>
      </c>
      <c r="Q57" s="27">
        <v>40295</v>
      </c>
      <c r="R57" s="32"/>
      <c r="S57" s="31"/>
      <c r="T57" s="28">
        <f t="shared" si="3"/>
        <v>0.08</v>
      </c>
      <c r="U57" s="20">
        <v>996584</v>
      </c>
      <c r="V57" s="20">
        <f t="shared" si="4"/>
        <v>3.15</v>
      </c>
      <c r="W57" s="38">
        <f t="shared" si="5"/>
        <v>3.2</v>
      </c>
    </row>
    <row r="58" spans="1:23" x14ac:dyDescent="0.35">
      <c r="A58" s="11">
        <v>57</v>
      </c>
      <c r="B58" s="16">
        <v>43216</v>
      </c>
      <c r="C58" s="11">
        <v>4</v>
      </c>
      <c r="D58" s="11">
        <f t="shared" si="0"/>
        <v>4</v>
      </c>
      <c r="E58" s="11">
        <v>26</v>
      </c>
      <c r="F58" s="15">
        <f t="shared" si="1"/>
        <v>5</v>
      </c>
      <c r="G58" s="19">
        <v>3142</v>
      </c>
      <c r="H58" s="19">
        <v>926762</v>
      </c>
      <c r="I58" s="24">
        <v>0</v>
      </c>
      <c r="J58" s="25">
        <v>382033</v>
      </c>
      <c r="K58" s="25">
        <v>14531</v>
      </c>
      <c r="L58" s="25">
        <v>0</v>
      </c>
      <c r="M58" s="25">
        <v>0</v>
      </c>
      <c r="N58" s="25">
        <f t="shared" si="2"/>
        <v>0.22</v>
      </c>
      <c r="O58" s="31"/>
      <c r="P58" s="27">
        <v>346376</v>
      </c>
      <c r="Q58" s="27">
        <v>33972</v>
      </c>
      <c r="R58" s="32"/>
      <c r="S58" s="31"/>
      <c r="T58" s="28">
        <f t="shared" si="3"/>
        <v>0.09</v>
      </c>
      <c r="U58" s="20">
        <v>949958</v>
      </c>
      <c r="V58" s="20">
        <f t="shared" si="4"/>
        <v>3.31</v>
      </c>
      <c r="W58" s="38">
        <f t="shared" si="5"/>
        <v>3.39</v>
      </c>
    </row>
    <row r="59" spans="1:23" x14ac:dyDescent="0.35">
      <c r="A59" s="11">
        <v>58</v>
      </c>
      <c r="B59" s="16">
        <v>43217</v>
      </c>
      <c r="C59" s="11">
        <v>4</v>
      </c>
      <c r="D59" s="11">
        <f t="shared" si="0"/>
        <v>4</v>
      </c>
      <c r="E59" s="11">
        <v>27</v>
      </c>
      <c r="F59" s="15">
        <f t="shared" si="1"/>
        <v>6</v>
      </c>
      <c r="G59" s="19">
        <v>3244</v>
      </c>
      <c r="H59" s="19">
        <v>951591</v>
      </c>
      <c r="I59" s="24">
        <v>0</v>
      </c>
      <c r="J59" s="25">
        <v>347803</v>
      </c>
      <c r="K59" s="25">
        <v>12084</v>
      </c>
      <c r="L59" s="25">
        <v>0</v>
      </c>
      <c r="M59" s="25">
        <v>0</v>
      </c>
      <c r="N59" s="25">
        <f t="shared" si="2"/>
        <v>0.27</v>
      </c>
      <c r="O59" s="31"/>
      <c r="P59" s="27">
        <v>405645</v>
      </c>
      <c r="Q59" s="27">
        <v>41420</v>
      </c>
      <c r="R59" s="32"/>
      <c r="S59" s="31"/>
      <c r="T59" s="28">
        <f t="shared" si="3"/>
        <v>0.08</v>
      </c>
      <c r="U59" s="20">
        <v>964832</v>
      </c>
      <c r="V59" s="20">
        <f t="shared" si="4"/>
        <v>3.36</v>
      </c>
      <c r="W59" s="38">
        <f t="shared" si="5"/>
        <v>3.41</v>
      </c>
    </row>
    <row r="60" spans="1:23" x14ac:dyDescent="0.35">
      <c r="A60" s="11">
        <v>59</v>
      </c>
      <c r="B60" s="16">
        <v>43218</v>
      </c>
      <c r="C60" s="11">
        <v>4</v>
      </c>
      <c r="D60" s="11">
        <f t="shared" si="0"/>
        <v>4</v>
      </c>
      <c r="E60" s="11">
        <v>28</v>
      </c>
      <c r="F60" s="15">
        <f t="shared" si="1"/>
        <v>7</v>
      </c>
      <c r="G60" s="19">
        <v>2973</v>
      </c>
      <c r="H60" s="19">
        <v>954031</v>
      </c>
      <c r="I60" s="24">
        <v>0</v>
      </c>
      <c r="J60" s="25">
        <v>436970</v>
      </c>
      <c r="K60" s="25">
        <v>15196</v>
      </c>
      <c r="L60" s="25">
        <v>0</v>
      </c>
      <c r="M60" s="25">
        <v>0</v>
      </c>
      <c r="N60" s="25">
        <f t="shared" si="2"/>
        <v>0.2</v>
      </c>
      <c r="O60" s="31"/>
      <c r="P60" s="27">
        <v>331072</v>
      </c>
      <c r="Q60" s="27">
        <v>31966</v>
      </c>
      <c r="R60" s="32"/>
      <c r="S60" s="31"/>
      <c r="T60" s="28">
        <f t="shared" si="3"/>
        <v>0.09</v>
      </c>
      <c r="U60" s="20">
        <v>964700</v>
      </c>
      <c r="V60" s="20">
        <f t="shared" si="4"/>
        <v>3.08</v>
      </c>
      <c r="W60" s="38">
        <f t="shared" si="5"/>
        <v>3.12</v>
      </c>
    </row>
    <row r="61" spans="1:23" x14ac:dyDescent="0.35">
      <c r="A61" s="11">
        <v>60</v>
      </c>
      <c r="B61" s="16">
        <v>43219</v>
      </c>
      <c r="C61" s="11">
        <v>4</v>
      </c>
      <c r="D61" s="11">
        <f t="shared" si="0"/>
        <v>4</v>
      </c>
      <c r="E61" s="11">
        <v>29</v>
      </c>
      <c r="F61" s="15">
        <f t="shared" si="1"/>
        <v>1</v>
      </c>
      <c r="G61" s="19">
        <v>2952</v>
      </c>
      <c r="H61" s="19">
        <v>990640</v>
      </c>
      <c r="I61" s="24">
        <v>0</v>
      </c>
      <c r="J61" s="25">
        <v>436092</v>
      </c>
      <c r="K61" s="25">
        <v>19089</v>
      </c>
      <c r="L61" s="25">
        <v>0</v>
      </c>
      <c r="M61" s="25">
        <v>0</v>
      </c>
      <c r="N61" s="25">
        <f t="shared" si="2"/>
        <v>0.15</v>
      </c>
      <c r="O61" s="31"/>
      <c r="P61" s="27">
        <v>418493</v>
      </c>
      <c r="Q61" s="27">
        <v>32497</v>
      </c>
      <c r="R61" s="32"/>
      <c r="S61" s="31"/>
      <c r="T61" s="28">
        <f t="shared" si="3"/>
        <v>0.09</v>
      </c>
      <c r="U61" s="20">
        <v>999659</v>
      </c>
      <c r="V61" s="20">
        <f t="shared" si="4"/>
        <v>2.95</v>
      </c>
      <c r="W61" s="38">
        <f t="shared" si="5"/>
        <v>2.98</v>
      </c>
    </row>
    <row r="62" spans="1:23" x14ac:dyDescent="0.35">
      <c r="A62" s="11">
        <v>61</v>
      </c>
      <c r="B62" s="16">
        <v>43220</v>
      </c>
      <c r="C62" s="11">
        <v>4</v>
      </c>
      <c r="D62" s="11">
        <f t="shared" si="0"/>
        <v>4</v>
      </c>
      <c r="E62" s="11">
        <v>30</v>
      </c>
      <c r="F62" s="15">
        <f t="shared" si="1"/>
        <v>2</v>
      </c>
      <c r="G62" s="19">
        <v>2778</v>
      </c>
      <c r="H62" s="19">
        <v>0</v>
      </c>
      <c r="I62" s="24">
        <v>0</v>
      </c>
      <c r="J62" s="25">
        <v>442623</v>
      </c>
      <c r="K62" s="25">
        <v>18596</v>
      </c>
      <c r="L62" s="25">
        <v>0</v>
      </c>
      <c r="M62" s="25">
        <v>0</v>
      </c>
      <c r="N62" s="25">
        <f t="shared" si="2"/>
        <v>0.15</v>
      </c>
      <c r="O62" s="31"/>
      <c r="P62" s="27">
        <v>368197</v>
      </c>
      <c r="Q62" s="27">
        <v>26764</v>
      </c>
      <c r="R62" s="32"/>
      <c r="S62" s="31"/>
      <c r="T62" s="28">
        <f t="shared" si="3"/>
        <v>0.1</v>
      </c>
      <c r="U62" s="20">
        <v>969544</v>
      </c>
      <c r="V62" s="20">
        <f t="shared" si="4"/>
        <v>2.87</v>
      </c>
      <c r="W62" s="38">
        <v>0</v>
      </c>
    </row>
    <row r="63" spans="1:23" x14ac:dyDescent="0.35">
      <c r="A63" s="36"/>
      <c r="B63" s="36"/>
      <c r="C63" s="36"/>
      <c r="D63" s="36"/>
      <c r="E63" s="36"/>
      <c r="F63" s="36"/>
      <c r="G63" s="35">
        <f t="shared" ref="G63:L63" si="6">ROUND(AVERAGE(G2:G62),2)</f>
        <v>1281.82</v>
      </c>
      <c r="H63" s="35">
        <f t="shared" si="6"/>
        <v>430432.51</v>
      </c>
      <c r="I63" s="35">
        <f t="shared" si="6"/>
        <v>0.02</v>
      </c>
      <c r="J63" s="35">
        <f t="shared" si="6"/>
        <v>214119.26</v>
      </c>
      <c r="K63" s="36">
        <f t="shared" si="6"/>
        <v>7842.26</v>
      </c>
      <c r="L63" s="36">
        <f t="shared" si="6"/>
        <v>41.39</v>
      </c>
      <c r="M63" s="36">
        <f>ROUND(AVERAGE(M2:M62),6)</f>
        <v>3.0000000000000001E-6</v>
      </c>
      <c r="N63" s="36">
        <f>ROUND(AVERAGE(N2:N62),2)</f>
        <v>0.09</v>
      </c>
      <c r="O63" s="37"/>
      <c r="P63" s="36">
        <f>ROUND(AVERAGE(P2:P62),2)</f>
        <v>159517.34</v>
      </c>
      <c r="Q63" s="36">
        <f>ROUND(AVERAGE(Q2:Q62),2)</f>
        <v>13077.59</v>
      </c>
      <c r="R63" s="37"/>
      <c r="S63" s="37"/>
      <c r="T63" s="36">
        <f>ROUND(AVERAGE(T2:T62),2)</f>
        <v>0.05</v>
      </c>
      <c r="U63" s="36">
        <f>ROUND(AVERAGE(U2:U62),2)</f>
        <v>452927.67</v>
      </c>
      <c r="V63" s="36">
        <f>ROUND(AVERAGE(V2:V62),2)</f>
        <v>1.39</v>
      </c>
      <c r="W63" s="36">
        <f>ROUND(AVERAGE(W2:W62),2)</f>
        <v>1.36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spent_per_ad</vt:lpstr>
      <vt:lpstr>monthly_performance</vt:lpstr>
      <vt:lpstr>daily</vt:lpstr>
      <vt:lpstr>Sheet6</vt:lpstr>
      <vt:lpstr>campaigns_performance</vt:lpstr>
      <vt:lpstr>budget</vt:lpstr>
      <vt:lpstr>Brand_Video</vt:lpstr>
      <vt:lpstr>Brand_Display</vt:lpstr>
      <vt:lpstr>Competitor_Video</vt:lpstr>
      <vt:lpstr>Competitor_Display</vt:lpstr>
      <vt:lpstr>Prospecting_Video</vt:lpstr>
      <vt:lpstr>Prospecting_Display</vt:lpstr>
      <vt:lpstr>Sheet8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cp:lastPrinted>2018-05-11T02:20:41Z</cp:lastPrinted>
  <dcterms:created xsi:type="dcterms:W3CDTF">2018-05-09T04:12:33Z</dcterms:created>
  <dcterms:modified xsi:type="dcterms:W3CDTF">2018-05-15T05:08:30Z</dcterms:modified>
</cp:coreProperties>
</file>