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orohoshinana/Desktop/情報分析演習/"/>
    </mc:Choice>
  </mc:AlternateContent>
  <bookViews>
    <workbookView xWindow="15540" yWindow="480" windowWidth="13180" windowHeight="16040" activeTab="2"/>
  </bookViews>
  <sheets>
    <sheet name="GDP" sheetId="2" r:id="rId1"/>
    <sheet name="population" sheetId="6" r:id="rId2"/>
    <sheet name="GDPperCapita" sheetId="7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7" l="1"/>
  <c r="Q4" i="7"/>
  <c r="Q5" i="7"/>
  <c r="Q6" i="7"/>
  <c r="Q7" i="7"/>
  <c r="Q8" i="7"/>
  <c r="Q9" i="7"/>
  <c r="Q10" i="7"/>
  <c r="Q11" i="7"/>
  <c r="Q12" i="7"/>
  <c r="Q2" i="7"/>
  <c r="R12" i="7"/>
  <c r="S12" i="7"/>
  <c r="R11" i="7"/>
  <c r="S11" i="7"/>
  <c r="R10" i="7"/>
  <c r="S10" i="7"/>
  <c r="R9" i="7"/>
  <c r="S9" i="7"/>
  <c r="R8" i="7"/>
  <c r="S8" i="7"/>
  <c r="R7" i="7"/>
  <c r="S7" i="7"/>
  <c r="R6" i="7"/>
  <c r="S6" i="7"/>
  <c r="R5" i="7"/>
  <c r="S5" i="7"/>
  <c r="R4" i="7"/>
  <c r="S4" i="7"/>
  <c r="R3" i="7"/>
  <c r="S3" i="7"/>
  <c r="R2" i="7"/>
  <c r="S2" i="7"/>
  <c r="S3" i="2"/>
  <c r="S4" i="2"/>
  <c r="S5" i="2"/>
  <c r="S6" i="2"/>
  <c r="S7" i="2"/>
  <c r="S8" i="2"/>
  <c r="S9" i="2"/>
  <c r="S10" i="2"/>
  <c r="S11" i="2"/>
  <c r="S12" i="2"/>
  <c r="S2" i="2"/>
  <c r="T12" i="2"/>
  <c r="U12" i="2"/>
  <c r="T11" i="2"/>
  <c r="U11" i="2"/>
  <c r="T10" i="2"/>
  <c r="U10" i="2"/>
  <c r="T9" i="2"/>
  <c r="U9" i="2"/>
  <c r="T8" i="2"/>
  <c r="U8" i="2"/>
  <c r="T7" i="2"/>
  <c r="U7" i="2"/>
  <c r="T6" i="2"/>
  <c r="U6" i="2"/>
  <c r="T5" i="2"/>
  <c r="U5" i="2"/>
  <c r="T4" i="2"/>
  <c r="U4" i="2"/>
  <c r="T3" i="2"/>
  <c r="U3" i="2"/>
  <c r="T2" i="2"/>
  <c r="U2" i="2"/>
  <c r="W12" i="6"/>
  <c r="T12" i="6"/>
  <c r="W3" i="6"/>
  <c r="W4" i="6"/>
  <c r="W5" i="6"/>
  <c r="W6" i="6"/>
  <c r="W7" i="6"/>
  <c r="W8" i="6"/>
  <c r="W9" i="6"/>
  <c r="W10" i="6"/>
  <c r="W11" i="6"/>
  <c r="W2" i="6"/>
  <c r="V3" i="6"/>
  <c r="V4" i="6"/>
  <c r="V5" i="6"/>
  <c r="V6" i="6"/>
  <c r="V7" i="6"/>
  <c r="V8" i="6"/>
  <c r="V9" i="6"/>
  <c r="V10" i="6"/>
  <c r="V11" i="6"/>
  <c r="V12" i="6"/>
  <c r="V2" i="6"/>
  <c r="U3" i="6"/>
  <c r="U4" i="6"/>
  <c r="U5" i="6"/>
  <c r="U6" i="6"/>
  <c r="U7" i="6"/>
  <c r="U8" i="6"/>
  <c r="U9" i="6"/>
  <c r="U10" i="6"/>
  <c r="U11" i="6"/>
  <c r="U12" i="6"/>
  <c r="S2" i="6"/>
  <c r="U2" i="6"/>
  <c r="R3" i="6"/>
  <c r="S3" i="6"/>
  <c r="T3" i="6"/>
  <c r="R4" i="6"/>
  <c r="S4" i="6"/>
  <c r="T4" i="6"/>
  <c r="R5" i="6"/>
  <c r="S5" i="6"/>
  <c r="T5" i="6"/>
  <c r="R6" i="6"/>
  <c r="S6" i="6"/>
  <c r="T6" i="6"/>
  <c r="R7" i="6"/>
  <c r="S7" i="6"/>
  <c r="T7" i="6"/>
  <c r="R8" i="6"/>
  <c r="S8" i="6"/>
  <c r="T8" i="6"/>
  <c r="R9" i="6"/>
  <c r="S9" i="6"/>
  <c r="T9" i="6"/>
  <c r="R10" i="6"/>
  <c r="S10" i="6"/>
  <c r="T10" i="6"/>
  <c r="R11" i="6"/>
  <c r="S11" i="6"/>
  <c r="T11" i="6"/>
  <c r="R12" i="6"/>
  <c r="S12" i="6"/>
  <c r="T2" i="6"/>
  <c r="R2" i="6"/>
  <c r="P14" i="7"/>
  <c r="P12" i="2"/>
  <c r="Q12" i="2"/>
  <c r="R12" i="2"/>
  <c r="P13" i="2"/>
  <c r="Q13" i="2"/>
  <c r="R13" i="2"/>
  <c r="P12" i="7"/>
  <c r="P12" i="6"/>
  <c r="Q12" i="6"/>
  <c r="P13" i="6"/>
  <c r="Q13" i="6"/>
  <c r="P13" i="7"/>
  <c r="P3" i="7"/>
  <c r="P4" i="7"/>
  <c r="P5" i="7"/>
  <c r="P6" i="7"/>
  <c r="P7" i="7"/>
  <c r="P8" i="7"/>
  <c r="P9" i="7"/>
  <c r="P10" i="7"/>
  <c r="P11" i="7"/>
  <c r="P2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B14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B13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B12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C2" i="7"/>
  <c r="D2" i="7"/>
  <c r="E2" i="7"/>
  <c r="F2" i="7"/>
  <c r="G2" i="7"/>
  <c r="H2" i="7"/>
  <c r="I2" i="7"/>
  <c r="J2" i="7"/>
  <c r="K2" i="7"/>
  <c r="L2" i="7"/>
  <c r="M2" i="7"/>
  <c r="N2" i="7"/>
  <c r="O2" i="7"/>
  <c r="B2" i="7"/>
  <c r="R3" i="2"/>
  <c r="R4" i="2"/>
  <c r="R5" i="2"/>
  <c r="R6" i="2"/>
  <c r="R7" i="2"/>
  <c r="R8" i="2"/>
  <c r="R9" i="2"/>
  <c r="R10" i="2"/>
  <c r="R11" i="2"/>
  <c r="R2" i="2"/>
  <c r="Q3" i="6"/>
  <c r="Q4" i="6"/>
  <c r="Q5" i="6"/>
  <c r="Q6" i="6"/>
  <c r="Q7" i="6"/>
  <c r="Q8" i="6"/>
  <c r="Q9" i="6"/>
  <c r="Q10" i="6"/>
  <c r="Q11" i="6"/>
  <c r="Q2" i="6"/>
  <c r="P3" i="6"/>
  <c r="P4" i="6"/>
  <c r="P5" i="6"/>
  <c r="P6" i="6"/>
  <c r="P7" i="6"/>
  <c r="P8" i="6"/>
  <c r="P9" i="6"/>
  <c r="P10" i="6"/>
  <c r="P11" i="6"/>
  <c r="P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B13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B12" i="6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Q3" i="2"/>
  <c r="Q4" i="2"/>
  <c r="Q5" i="2"/>
  <c r="Q6" i="2"/>
  <c r="Q7" i="2"/>
  <c r="Q8" i="2"/>
  <c r="Q9" i="2"/>
  <c r="Q10" i="2"/>
  <c r="Q11" i="2"/>
  <c r="Q2" i="2"/>
  <c r="P3" i="2"/>
  <c r="P4" i="2"/>
  <c r="P5" i="2"/>
  <c r="P6" i="2"/>
  <c r="P7" i="2"/>
  <c r="P8" i="2"/>
  <c r="P9" i="2"/>
  <c r="P10" i="2"/>
  <c r="P11" i="2"/>
  <c r="P2" i="2"/>
  <c r="B13" i="2"/>
  <c r="C12" i="2"/>
  <c r="D12" i="2"/>
  <c r="E12" i="2"/>
  <c r="F12" i="2"/>
  <c r="B12" i="2"/>
  <c r="O12" i="2"/>
  <c r="N12" i="2"/>
  <c r="M12" i="2"/>
  <c r="L12" i="2"/>
  <c r="K12" i="2"/>
  <c r="J12" i="2"/>
  <c r="I12" i="2"/>
  <c r="H12" i="2"/>
  <c r="G12" i="2"/>
</calcChain>
</file>

<file path=xl/sharedStrings.xml><?xml version="1.0" encoding="utf-8"?>
<sst xmlns="http://schemas.openxmlformats.org/spreadsheetml/2006/main" count="65" uniqueCount="29">
  <si>
    <t>Country</t>
  </si>
  <si>
    <t>Subject Descriptor</t>
  </si>
  <si>
    <t>Units</t>
  </si>
  <si>
    <t>Scale</t>
  </si>
  <si>
    <t>Australia</t>
  </si>
  <si>
    <t>Gross domestic product, current prices</t>
  </si>
  <si>
    <t>U.S. dollars</t>
  </si>
  <si>
    <t>Billions</t>
  </si>
  <si>
    <t>Canada</t>
  </si>
  <si>
    <t>China</t>
  </si>
  <si>
    <t>France</t>
  </si>
  <si>
    <t>Germany</t>
  </si>
  <si>
    <t>Japan</t>
  </si>
  <si>
    <t>Korea</t>
  </si>
  <si>
    <t>Spain</t>
  </si>
  <si>
    <t>United Kingdom</t>
  </si>
  <si>
    <t>United States</t>
  </si>
  <si>
    <t>2013年は推定値</t>
    <rPh sb="4" eb="5">
      <t>ネン</t>
    </rPh>
    <rPh sb="6" eb="9">
      <t>スイテイチ</t>
    </rPh>
    <phoneticPr fontId="18"/>
  </si>
  <si>
    <t>合計</t>
    <rPh sb="0" eb="2">
      <t>ゴウケイ</t>
    </rPh>
    <phoneticPr fontId="18"/>
  </si>
  <si>
    <t>平均</t>
    <rPh sb="0" eb="2">
      <t>ヘイキン</t>
    </rPh>
    <phoneticPr fontId="18"/>
  </si>
  <si>
    <t>中央値</t>
    <rPh sb="0" eb="3">
      <t>チュウオウチ</t>
    </rPh>
    <phoneticPr fontId="18"/>
  </si>
  <si>
    <t>中央値</t>
    <rPh sb="0" eb="3">
      <t>チュウ</t>
    </rPh>
    <phoneticPr fontId="18"/>
  </si>
  <si>
    <t>全体</t>
    <rPh sb="0" eb="2">
      <t>ゼンタイ</t>
    </rPh>
    <phoneticPr fontId="18"/>
  </si>
  <si>
    <t>単純平均</t>
    <rPh sb="0" eb="2">
      <t>タンジュ</t>
    </rPh>
    <rPh sb="2" eb="4">
      <t>ヘイキン</t>
    </rPh>
    <phoneticPr fontId="18"/>
  </si>
  <si>
    <t>14年間通算</t>
    <rPh sb="2" eb="6">
      <t>ネンカンツウサン</t>
    </rPh>
    <phoneticPr fontId="18"/>
  </si>
  <si>
    <t>人口倍数
2000 -&gt; 2013</t>
    <rPh sb="0" eb="2">
      <t>ジンコウ</t>
    </rPh>
    <rPh sb="2" eb="4">
      <t>バイスウ</t>
    </rPh>
    <phoneticPr fontId="18"/>
  </si>
  <si>
    <t>幾何平均</t>
    <rPh sb="0" eb="4">
      <t>キカヘイキン</t>
    </rPh>
    <phoneticPr fontId="18"/>
  </si>
  <si>
    <t>増減率</t>
    <rPh sb="0" eb="3">
      <t>ゾウゲンリツ</t>
    </rPh>
    <phoneticPr fontId="18"/>
  </si>
  <si>
    <t>人口倍数
2008 -&gt; 2013</t>
    <rPh sb="0" eb="2">
      <t>ジンコウ</t>
    </rPh>
    <rPh sb="2" eb="4">
      <t>バイスウ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</si>
</sst>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0.00_);[Red]\(0.00\)"/>
    <numFmt numFmtId="178" formatCode="0.0000_);[Red]\(0.0000\)"/>
    <numFmt numFmtId="179" formatCode="0.000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176" fontId="0" fillId="0" borderId="13" xfId="0" applyNumberFormat="1" applyBorder="1" applyAlignment="1">
      <alignment vertical="center" wrapText="1"/>
    </xf>
    <xf numFmtId="0" fontId="0" fillId="0" borderId="16" xfId="0" applyNumberFormat="1" applyBorder="1" applyAlignment="1">
      <alignment horizontal="center" vertical="center" wrapText="1"/>
    </xf>
    <xf numFmtId="176" fontId="0" fillId="0" borderId="15" xfId="0" applyNumberFormat="1" applyBorder="1" applyAlignment="1">
      <alignment vertical="center" wrapText="1"/>
    </xf>
    <xf numFmtId="176" fontId="0" fillId="0" borderId="0" xfId="0" applyNumberFormat="1" applyBorder="1" applyAlignment="1">
      <alignment vertical="center" wrapText="1"/>
    </xf>
    <xf numFmtId="176" fontId="0" fillId="0" borderId="17" xfId="0" applyNumberFormat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11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12" xfId="0" applyNumberForma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1" xfId="0" applyNumberForma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77" fontId="0" fillId="0" borderId="15" xfId="0" applyNumberFormat="1" applyBorder="1" applyAlignment="1">
      <alignment vertical="center" wrapText="1"/>
    </xf>
    <xf numFmtId="177" fontId="0" fillId="0" borderId="13" xfId="0" applyNumberFormat="1" applyBorder="1" applyAlignment="1">
      <alignment vertical="center" wrapText="1"/>
    </xf>
    <xf numFmtId="177" fontId="0" fillId="0" borderId="0" xfId="0" applyNumberFormat="1" applyAlignment="1">
      <alignment vertical="center" wrapText="1"/>
    </xf>
    <xf numFmtId="177" fontId="0" fillId="0" borderId="11" xfId="0" applyNumberFormat="1" applyBorder="1" applyAlignment="1">
      <alignment vertical="center" wrapText="1"/>
    </xf>
    <xf numFmtId="177" fontId="0" fillId="0" borderId="0" xfId="0" applyNumberFormat="1" applyBorder="1" applyAlignment="1">
      <alignment vertical="center" wrapText="1"/>
    </xf>
    <xf numFmtId="177" fontId="0" fillId="0" borderId="11" xfId="0" applyNumberFormat="1" applyBorder="1">
      <alignment vertical="center"/>
    </xf>
    <xf numFmtId="177" fontId="0" fillId="0" borderId="19" xfId="0" applyNumberFormat="1" applyBorder="1" applyAlignment="1">
      <alignment vertical="center" wrapText="1"/>
    </xf>
    <xf numFmtId="177" fontId="0" fillId="0" borderId="17" xfId="0" applyNumberFormat="1" applyBorder="1" applyAlignment="1">
      <alignment vertical="center" wrapText="1"/>
    </xf>
    <xf numFmtId="177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8" fontId="0" fillId="0" borderId="0" xfId="0" applyNumberFormat="1">
      <alignment vertical="center"/>
    </xf>
    <xf numFmtId="178" fontId="0" fillId="0" borderId="18" xfId="0" applyNumberFormat="1" applyBorder="1">
      <alignment vertical="center"/>
    </xf>
    <xf numFmtId="10" fontId="0" fillId="0" borderId="0" xfId="0" applyNumberFormat="1">
      <alignment vertical="center"/>
    </xf>
    <xf numFmtId="10" fontId="0" fillId="0" borderId="18" xfId="0" applyNumberFormat="1" applyBorder="1">
      <alignment vertical="center"/>
    </xf>
    <xf numFmtId="179" fontId="0" fillId="0" borderId="0" xfId="0" applyNumberFormat="1">
      <alignment vertical="center"/>
    </xf>
    <xf numFmtId="179" fontId="0" fillId="0" borderId="18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どちらでもない" xfId="8" builtinId="28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Q1" workbookViewId="0">
      <selection activeCell="S1" sqref="S1:U12"/>
    </sheetView>
  </sheetViews>
  <sheetFormatPr baseColWidth="12" defaultColWidth="8.83203125" defaultRowHeight="14" x14ac:dyDescent="0.15"/>
  <cols>
    <col min="1" max="17" width="10.6640625" style="2" customWidth="1"/>
    <col min="18" max="18" width="8.83203125" style="1"/>
    <col min="19" max="19" width="15.33203125" style="1" customWidth="1"/>
    <col min="20" max="16384" width="8.83203125" style="1"/>
  </cols>
  <sheetData>
    <row r="1" spans="1:21" ht="27" customHeight="1" thickBot="1" x14ac:dyDescent="0.2">
      <c r="A1" s="6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10" t="s">
        <v>18</v>
      </c>
      <c r="Q1" s="4" t="s">
        <v>19</v>
      </c>
      <c r="R1" s="20" t="s">
        <v>20</v>
      </c>
      <c r="S1" s="4" t="s">
        <v>28</v>
      </c>
      <c r="T1" s="21" t="s">
        <v>26</v>
      </c>
      <c r="U1" s="21" t="s">
        <v>27</v>
      </c>
    </row>
    <row r="2" spans="1:21" ht="27" customHeight="1" x14ac:dyDescent="0.15">
      <c r="A2" s="7" t="s">
        <v>4</v>
      </c>
      <c r="B2" s="3">
        <v>399.59399999999999</v>
      </c>
      <c r="C2" s="3">
        <v>377.20699999999999</v>
      </c>
      <c r="D2" s="3">
        <v>423.67599999999999</v>
      </c>
      <c r="E2" s="3">
        <v>539.16200000000003</v>
      </c>
      <c r="F2" s="3">
        <v>654.96799999999996</v>
      </c>
      <c r="G2" s="3">
        <v>730.72900000000004</v>
      </c>
      <c r="H2" s="3">
        <v>777.93299999999999</v>
      </c>
      <c r="I2" s="3">
        <v>945.36400000000003</v>
      </c>
      <c r="J2" s="3">
        <v>1051.261</v>
      </c>
      <c r="K2" s="3">
        <v>993.34900000000005</v>
      </c>
      <c r="L2" s="3">
        <v>1247.2139999999999</v>
      </c>
      <c r="M2" s="3">
        <v>1490.337</v>
      </c>
      <c r="N2" s="3">
        <v>1541.7</v>
      </c>
      <c r="O2" s="3">
        <v>1487.971</v>
      </c>
      <c r="P2" s="11">
        <f>SUM(B2:O2)</f>
        <v>12660.465</v>
      </c>
      <c r="Q2" s="12">
        <f>AVERAGE(B2:O2)</f>
        <v>904.31892857142861</v>
      </c>
      <c r="R2" s="14">
        <f>MEDIAN(B2:O2)</f>
        <v>861.64850000000001</v>
      </c>
      <c r="S2" s="42">
        <f>O2/J2</f>
        <v>1.4154153916106467</v>
      </c>
      <c r="T2" s="42">
        <f>S2^(1/5)</f>
        <v>1.07195556389389</v>
      </c>
      <c r="U2" s="40">
        <f>T2-1</f>
        <v>7.1955563893890018E-2</v>
      </c>
    </row>
    <row r="3" spans="1:21" ht="27" customHeight="1" x14ac:dyDescent="0.15">
      <c r="A3" s="7" t="s">
        <v>8</v>
      </c>
      <c r="B3" s="3">
        <v>739.45100000000002</v>
      </c>
      <c r="C3" s="3">
        <v>732.73500000000001</v>
      </c>
      <c r="D3" s="3">
        <v>752.52300000000002</v>
      </c>
      <c r="E3" s="3">
        <v>887.78200000000004</v>
      </c>
      <c r="F3" s="3">
        <v>1018.386</v>
      </c>
      <c r="G3" s="3">
        <v>1164.1790000000001</v>
      </c>
      <c r="H3" s="3">
        <v>1310.7950000000001</v>
      </c>
      <c r="I3" s="3">
        <v>1457.873</v>
      </c>
      <c r="J3" s="3">
        <v>1542.5609999999999</v>
      </c>
      <c r="K3" s="3">
        <v>1370.8389999999999</v>
      </c>
      <c r="L3" s="3">
        <v>1614.0719999999999</v>
      </c>
      <c r="M3" s="3">
        <v>1778.6320000000001</v>
      </c>
      <c r="N3" s="3">
        <v>1821.4449999999999</v>
      </c>
      <c r="O3" s="3">
        <v>1825.0619999999999</v>
      </c>
      <c r="P3" s="11">
        <f t="shared" ref="P3:P11" si="0">SUM(B3:O3)</f>
        <v>18016.334999999999</v>
      </c>
      <c r="Q3" s="12">
        <f t="shared" ref="Q3:Q11" si="1">AVERAGE(B3:O3)</f>
        <v>1286.8810714285714</v>
      </c>
      <c r="R3" s="14">
        <f t="shared" ref="R3:R11" si="2">MEDIAN(B3:O3)</f>
        <v>1340.817</v>
      </c>
      <c r="S3" s="42">
        <f t="shared" ref="S3:S12" si="3">O3/J3</f>
        <v>1.1831376522549188</v>
      </c>
      <c r="T3" s="42">
        <f t="shared" ref="T3:T12" si="4">S3^(1/5)</f>
        <v>1.0342060049866946</v>
      </c>
      <c r="U3" s="40">
        <f t="shared" ref="U3:U12" si="5">T3-1</f>
        <v>3.4206004986694571E-2</v>
      </c>
    </row>
    <row r="4" spans="1:21" ht="27" customHeight="1" x14ac:dyDescent="0.15">
      <c r="A4" s="7" t="s">
        <v>9</v>
      </c>
      <c r="B4" s="3">
        <v>1198.4770000000001</v>
      </c>
      <c r="C4" s="3">
        <v>1324.8140000000001</v>
      </c>
      <c r="D4" s="3">
        <v>1453.8330000000001</v>
      </c>
      <c r="E4" s="3">
        <v>1640.961</v>
      </c>
      <c r="F4" s="3">
        <v>1931.646</v>
      </c>
      <c r="G4" s="3">
        <v>2256.9189999999999</v>
      </c>
      <c r="H4" s="3">
        <v>2712.9169999999999</v>
      </c>
      <c r="I4" s="3">
        <v>3494.2350000000001</v>
      </c>
      <c r="J4" s="3">
        <v>4519.951</v>
      </c>
      <c r="K4" s="3">
        <v>4990.5259999999998</v>
      </c>
      <c r="L4" s="3">
        <v>5930.393</v>
      </c>
      <c r="M4" s="3">
        <v>7321.9859999999999</v>
      </c>
      <c r="N4" s="3">
        <v>8221.0149999999994</v>
      </c>
      <c r="O4" s="3">
        <v>8939.3269999999993</v>
      </c>
      <c r="P4" s="11">
        <f t="shared" si="0"/>
        <v>55937</v>
      </c>
      <c r="Q4" s="12">
        <f t="shared" si="1"/>
        <v>3995.5</v>
      </c>
      <c r="R4" s="14">
        <f t="shared" si="2"/>
        <v>3103.576</v>
      </c>
      <c r="S4" s="42">
        <f t="shared" si="3"/>
        <v>1.9777486525849504</v>
      </c>
      <c r="T4" s="42">
        <f t="shared" si="4"/>
        <v>1.1461308949240341</v>
      </c>
      <c r="U4" s="40">
        <f t="shared" si="5"/>
        <v>0.14613089492403408</v>
      </c>
    </row>
    <row r="5" spans="1:21" ht="27" customHeight="1" x14ac:dyDescent="0.15">
      <c r="A5" s="7" t="s">
        <v>10</v>
      </c>
      <c r="B5" s="3">
        <v>1330.2239999999999</v>
      </c>
      <c r="C5" s="3">
        <v>1339.453</v>
      </c>
      <c r="D5" s="3">
        <v>1457.171</v>
      </c>
      <c r="E5" s="3">
        <v>1795.644</v>
      </c>
      <c r="F5" s="3">
        <v>2058.38</v>
      </c>
      <c r="G5" s="3">
        <v>2140.2660000000001</v>
      </c>
      <c r="H5" s="3">
        <v>2257.8020000000001</v>
      </c>
      <c r="I5" s="3">
        <v>2586.1039999999998</v>
      </c>
      <c r="J5" s="3">
        <v>2845.1109999999999</v>
      </c>
      <c r="K5" s="3">
        <v>2626.4859999999999</v>
      </c>
      <c r="L5" s="3">
        <v>2569.8220000000001</v>
      </c>
      <c r="M5" s="3">
        <v>2784.761</v>
      </c>
      <c r="N5" s="3">
        <v>2613.9360000000001</v>
      </c>
      <c r="O5" s="3">
        <v>2738.6759999999999</v>
      </c>
      <c r="P5" s="11">
        <f t="shared" si="0"/>
        <v>31143.835999999999</v>
      </c>
      <c r="Q5" s="12">
        <f t="shared" si="1"/>
        <v>2224.5597142857141</v>
      </c>
      <c r="R5" s="14">
        <f t="shared" si="2"/>
        <v>2413.8119999999999</v>
      </c>
      <c r="S5" s="42">
        <f t="shared" si="3"/>
        <v>0.96259021177029647</v>
      </c>
      <c r="T5" s="42">
        <f t="shared" si="4"/>
        <v>0.99240350221054929</v>
      </c>
      <c r="U5" s="40">
        <f t="shared" si="5"/>
        <v>-7.5964977894507069E-3</v>
      </c>
    </row>
    <row r="6" spans="1:21" ht="27" customHeight="1" x14ac:dyDescent="0.15">
      <c r="A6" s="7" t="s">
        <v>11</v>
      </c>
      <c r="B6" s="3">
        <v>1891.934</v>
      </c>
      <c r="C6" s="3">
        <v>1882.511</v>
      </c>
      <c r="D6" s="3">
        <v>2013.691</v>
      </c>
      <c r="E6" s="3">
        <v>2428.4520000000002</v>
      </c>
      <c r="F6" s="3">
        <v>2729.9229999999998</v>
      </c>
      <c r="G6" s="3">
        <v>2771.0569999999998</v>
      </c>
      <c r="H6" s="3">
        <v>2905.4450000000002</v>
      </c>
      <c r="I6" s="3">
        <v>3328.5889999999999</v>
      </c>
      <c r="J6" s="3">
        <v>3640.7269999999999</v>
      </c>
      <c r="K6" s="3">
        <v>3306.78</v>
      </c>
      <c r="L6" s="3">
        <v>3310.6</v>
      </c>
      <c r="M6" s="3">
        <v>3631.4349999999999</v>
      </c>
      <c r="N6" s="3">
        <v>3429.5189999999998</v>
      </c>
      <c r="O6" s="3">
        <v>3593.2379999999998</v>
      </c>
      <c r="P6" s="11">
        <f t="shared" si="0"/>
        <v>40863.900999999991</v>
      </c>
      <c r="Q6" s="12">
        <f t="shared" si="1"/>
        <v>2918.8500714285706</v>
      </c>
      <c r="R6" s="14">
        <f t="shared" si="2"/>
        <v>3106.1125000000002</v>
      </c>
      <c r="S6" s="42">
        <f t="shared" si="3"/>
        <v>0.98695617660978152</v>
      </c>
      <c r="T6" s="42">
        <f t="shared" si="4"/>
        <v>0.99737751650718109</v>
      </c>
      <c r="U6" s="40">
        <f t="shared" si="5"/>
        <v>-2.6224834928189056E-3</v>
      </c>
    </row>
    <row r="7" spans="1:21" ht="27" customHeight="1" x14ac:dyDescent="0.15">
      <c r="A7" s="7" t="s">
        <v>12</v>
      </c>
      <c r="B7" s="3">
        <v>4731.1989999999996</v>
      </c>
      <c r="C7" s="3">
        <v>4159.8590000000004</v>
      </c>
      <c r="D7" s="3">
        <v>3980.819</v>
      </c>
      <c r="E7" s="3">
        <v>4302.9399999999996</v>
      </c>
      <c r="F7" s="3">
        <v>4655.8230000000003</v>
      </c>
      <c r="G7" s="3">
        <v>4571.8670000000002</v>
      </c>
      <c r="H7" s="3">
        <v>4356.75</v>
      </c>
      <c r="I7" s="3">
        <v>4356.3469999999998</v>
      </c>
      <c r="J7" s="3">
        <v>4849.1850000000004</v>
      </c>
      <c r="K7" s="3">
        <v>5035.1409999999996</v>
      </c>
      <c r="L7" s="3">
        <v>5495.3869999999997</v>
      </c>
      <c r="M7" s="3">
        <v>5896.2240000000002</v>
      </c>
      <c r="N7" s="3">
        <v>5960.2690000000002</v>
      </c>
      <c r="O7" s="3">
        <v>5007.2030000000004</v>
      </c>
      <c r="P7" s="11">
        <f t="shared" si="0"/>
        <v>67359.012999999992</v>
      </c>
      <c r="Q7" s="12">
        <f t="shared" si="1"/>
        <v>4811.3580714285708</v>
      </c>
      <c r="R7" s="14">
        <f t="shared" si="2"/>
        <v>4693.5110000000004</v>
      </c>
      <c r="S7" s="42">
        <f t="shared" si="3"/>
        <v>1.0325865068047517</v>
      </c>
      <c r="T7" s="42">
        <f t="shared" si="4"/>
        <v>1.006433974897087</v>
      </c>
      <c r="U7" s="40">
        <f t="shared" si="5"/>
        <v>6.4339748970869692E-3</v>
      </c>
    </row>
    <row r="8" spans="1:21" ht="27" customHeight="1" x14ac:dyDescent="0.15">
      <c r="A8" s="7" t="s">
        <v>13</v>
      </c>
      <c r="B8" s="3">
        <v>533.38499999999999</v>
      </c>
      <c r="C8" s="3">
        <v>504.584</v>
      </c>
      <c r="D8" s="3">
        <v>575.92999999999995</v>
      </c>
      <c r="E8" s="3">
        <v>643.76</v>
      </c>
      <c r="F8" s="3">
        <v>721.976</v>
      </c>
      <c r="G8" s="3">
        <v>844.86599999999999</v>
      </c>
      <c r="H8" s="3">
        <v>951.77300000000002</v>
      </c>
      <c r="I8" s="3">
        <v>1049.239</v>
      </c>
      <c r="J8" s="3">
        <v>931.40499999999997</v>
      </c>
      <c r="K8" s="3">
        <v>834.06</v>
      </c>
      <c r="L8" s="3">
        <v>1014.89</v>
      </c>
      <c r="M8" s="3">
        <v>1114.472</v>
      </c>
      <c r="N8" s="3">
        <v>1129.5360000000001</v>
      </c>
      <c r="O8" s="3">
        <v>1197.5060000000001</v>
      </c>
      <c r="P8" s="11">
        <f t="shared" si="0"/>
        <v>12047.381999999998</v>
      </c>
      <c r="Q8" s="12">
        <f t="shared" si="1"/>
        <v>860.52728571428554</v>
      </c>
      <c r="R8" s="14">
        <f t="shared" si="2"/>
        <v>888.13549999999998</v>
      </c>
      <c r="S8" s="42">
        <f t="shared" si="3"/>
        <v>1.2856984877684789</v>
      </c>
      <c r="T8" s="42">
        <f t="shared" si="4"/>
        <v>1.0515449126505223</v>
      </c>
      <c r="U8" s="40">
        <f t="shared" si="5"/>
        <v>5.1544912650522301E-2</v>
      </c>
    </row>
    <row r="9" spans="1:21" ht="27" customHeight="1" x14ac:dyDescent="0.15">
      <c r="A9" s="7" t="s">
        <v>14</v>
      </c>
      <c r="B9" s="3">
        <v>582.048</v>
      </c>
      <c r="C9" s="3">
        <v>609.37900000000002</v>
      </c>
      <c r="D9" s="3">
        <v>688.72500000000002</v>
      </c>
      <c r="E9" s="3">
        <v>885.53099999999995</v>
      </c>
      <c r="F9" s="3">
        <v>1045.9839999999999</v>
      </c>
      <c r="G9" s="3">
        <v>1132.7629999999999</v>
      </c>
      <c r="H9" s="3">
        <v>1237.501</v>
      </c>
      <c r="I9" s="3">
        <v>1443.5</v>
      </c>
      <c r="J9" s="3">
        <v>1600.913</v>
      </c>
      <c r="K9" s="3">
        <v>1458.1110000000001</v>
      </c>
      <c r="L9" s="3">
        <v>1387.4269999999999</v>
      </c>
      <c r="M9" s="3">
        <v>1455.867</v>
      </c>
      <c r="N9" s="3">
        <v>1323.5</v>
      </c>
      <c r="O9" s="3">
        <v>1355.66</v>
      </c>
      <c r="P9" s="11">
        <f t="shared" si="0"/>
        <v>16206.909000000001</v>
      </c>
      <c r="Q9" s="12">
        <f t="shared" si="1"/>
        <v>1157.6363571428572</v>
      </c>
      <c r="R9" s="14">
        <f t="shared" si="2"/>
        <v>1280.5005000000001</v>
      </c>
      <c r="S9" s="42">
        <f t="shared" si="3"/>
        <v>0.84680429230070597</v>
      </c>
      <c r="T9" s="42">
        <f t="shared" si="4"/>
        <v>0.96728980434070866</v>
      </c>
      <c r="U9" s="40">
        <f t="shared" si="5"/>
        <v>-3.2710195659291341E-2</v>
      </c>
    </row>
    <row r="10" spans="1:21" ht="27" customHeight="1" x14ac:dyDescent="0.15">
      <c r="A10" s="7" t="s">
        <v>15</v>
      </c>
      <c r="B10" s="3">
        <v>1496.606</v>
      </c>
      <c r="C10" s="3">
        <v>1485.6569999999999</v>
      </c>
      <c r="D10" s="3">
        <v>1623.558</v>
      </c>
      <c r="E10" s="3">
        <v>1877.117</v>
      </c>
      <c r="F10" s="3">
        <v>2221.915</v>
      </c>
      <c r="G10" s="3">
        <v>2324.1840000000002</v>
      </c>
      <c r="H10" s="3">
        <v>2486.598</v>
      </c>
      <c r="I10" s="3">
        <v>2858.1759999999999</v>
      </c>
      <c r="J10" s="3">
        <v>2709.5729999999999</v>
      </c>
      <c r="K10" s="3">
        <v>2217.4270000000001</v>
      </c>
      <c r="L10" s="3">
        <v>2296.9299999999998</v>
      </c>
      <c r="M10" s="3">
        <v>2464.6390000000001</v>
      </c>
      <c r="N10" s="3">
        <v>2476.665</v>
      </c>
      <c r="O10" s="3">
        <v>2489.674</v>
      </c>
      <c r="P10" s="11">
        <f t="shared" si="0"/>
        <v>31028.718999999997</v>
      </c>
      <c r="Q10" s="12">
        <f t="shared" si="1"/>
        <v>2216.3370714285711</v>
      </c>
      <c r="R10" s="14">
        <f t="shared" si="2"/>
        <v>2310.5569999999998</v>
      </c>
      <c r="S10" s="42">
        <f t="shared" si="3"/>
        <v>0.91884367020191005</v>
      </c>
      <c r="T10" s="42">
        <f t="shared" si="4"/>
        <v>0.98321461517227327</v>
      </c>
      <c r="U10" s="40">
        <f t="shared" si="5"/>
        <v>-1.6785384827726735E-2</v>
      </c>
    </row>
    <row r="11" spans="1:21" ht="27" customHeight="1" thickBot="1" x14ac:dyDescent="0.2">
      <c r="A11" s="7" t="s">
        <v>16</v>
      </c>
      <c r="B11" s="3">
        <v>10289.725</v>
      </c>
      <c r="C11" s="3">
        <v>10625.275</v>
      </c>
      <c r="D11" s="3">
        <v>10980.2</v>
      </c>
      <c r="E11" s="3">
        <v>11512.275</v>
      </c>
      <c r="F11" s="3">
        <v>12277.025</v>
      </c>
      <c r="G11" s="3">
        <v>13095.424999999999</v>
      </c>
      <c r="H11" s="3">
        <v>13857.9</v>
      </c>
      <c r="I11" s="3">
        <v>14480.35</v>
      </c>
      <c r="J11" s="3">
        <v>14720.25</v>
      </c>
      <c r="K11" s="3">
        <v>14417.95</v>
      </c>
      <c r="L11" s="3">
        <v>14958.3</v>
      </c>
      <c r="M11" s="3">
        <v>15533.825000000001</v>
      </c>
      <c r="N11" s="3">
        <v>16244.575000000001</v>
      </c>
      <c r="O11" s="3">
        <v>16724.272000000001</v>
      </c>
      <c r="P11" s="11">
        <f t="shared" si="0"/>
        <v>189717.34700000001</v>
      </c>
      <c r="Q11" s="12">
        <f t="shared" si="1"/>
        <v>13551.239071428572</v>
      </c>
      <c r="R11" s="25">
        <f t="shared" si="2"/>
        <v>14137.924999999999</v>
      </c>
      <c r="S11" s="43">
        <f t="shared" si="3"/>
        <v>1.1361404867444507</v>
      </c>
      <c r="T11" s="43">
        <f t="shared" si="4"/>
        <v>1.0258560103519474</v>
      </c>
      <c r="U11" s="41">
        <f t="shared" si="5"/>
        <v>2.58560103519474E-2</v>
      </c>
    </row>
    <row r="12" spans="1:21" ht="27" customHeight="1" thickTop="1" x14ac:dyDescent="0.15">
      <c r="A12" s="8" t="s">
        <v>18</v>
      </c>
      <c r="B12" s="9">
        <f>SUM(B2:B11)</f>
        <v>23192.643000000004</v>
      </c>
      <c r="C12" s="9">
        <f t="shared" ref="C12:F12" si="6">SUM(C2:C11)</f>
        <v>23041.474000000002</v>
      </c>
      <c r="D12" s="9">
        <f t="shared" si="6"/>
        <v>23950.126</v>
      </c>
      <c r="E12" s="9">
        <f t="shared" si="6"/>
        <v>26513.624</v>
      </c>
      <c r="F12" s="9">
        <f t="shared" si="6"/>
        <v>29316.025999999998</v>
      </c>
      <c r="G12" s="9">
        <f t="shared" ref="G12:O12" si="7">G2+G3+G4+G5+G6+G7+G8+G9+G10+G11</f>
        <v>31032.255000000001</v>
      </c>
      <c r="H12" s="9">
        <f t="shared" si="7"/>
        <v>32855.413999999997</v>
      </c>
      <c r="I12" s="9">
        <f t="shared" si="7"/>
        <v>35999.777000000002</v>
      </c>
      <c r="J12" s="9">
        <f t="shared" si="7"/>
        <v>38410.937000000005</v>
      </c>
      <c r="K12" s="9">
        <f t="shared" si="7"/>
        <v>37250.669000000002</v>
      </c>
      <c r="L12" s="9">
        <f t="shared" si="7"/>
        <v>39825.035000000003</v>
      </c>
      <c r="M12" s="9">
        <f t="shared" si="7"/>
        <v>43472.178</v>
      </c>
      <c r="N12" s="9">
        <f t="shared" si="7"/>
        <v>44762.16</v>
      </c>
      <c r="O12" s="9">
        <f t="shared" si="7"/>
        <v>45358.589</v>
      </c>
      <c r="P12" s="13">
        <f t="shared" ref="P12:R12" si="8">P2+P3+P4+P5+P6+P7+P8+P9+P10+P11</f>
        <v>474980.90700000001</v>
      </c>
      <c r="Q12" s="9">
        <f t="shared" si="8"/>
        <v>33927.207642857138</v>
      </c>
      <c r="R12" s="9">
        <f t="shared" si="8"/>
        <v>34136.595000000001</v>
      </c>
      <c r="S12" s="1">
        <f t="shared" si="3"/>
        <v>1.1808769205499985</v>
      </c>
      <c r="T12" s="1">
        <f t="shared" si="4"/>
        <v>1.0338104717410688</v>
      </c>
      <c r="U12" s="40">
        <f t="shared" si="5"/>
        <v>3.3810471741068771E-2</v>
      </c>
    </row>
    <row r="13" spans="1:21" ht="27" customHeight="1" x14ac:dyDescent="0.15">
      <c r="A13" s="7" t="s">
        <v>19</v>
      </c>
      <c r="B13" s="3">
        <f>AVERAGE(B2:B11)</f>
        <v>2319.2643000000003</v>
      </c>
      <c r="C13" s="3">
        <f t="shared" ref="C13:O13" si="9">AVERAGE(C2:C11)</f>
        <v>2304.1474000000003</v>
      </c>
      <c r="D13" s="3">
        <f t="shared" si="9"/>
        <v>2395.0126</v>
      </c>
      <c r="E13" s="3">
        <f t="shared" si="9"/>
        <v>2651.3624</v>
      </c>
      <c r="F13" s="3">
        <f t="shared" si="9"/>
        <v>2931.6025999999997</v>
      </c>
      <c r="G13" s="3">
        <f t="shared" si="9"/>
        <v>3103.2255</v>
      </c>
      <c r="H13" s="3">
        <f t="shared" si="9"/>
        <v>3285.5413999999996</v>
      </c>
      <c r="I13" s="3">
        <f t="shared" si="9"/>
        <v>3599.9777000000004</v>
      </c>
      <c r="J13" s="3">
        <f t="shared" si="9"/>
        <v>3841.0937000000004</v>
      </c>
      <c r="K13" s="3">
        <f t="shared" si="9"/>
        <v>3725.0669000000003</v>
      </c>
      <c r="L13" s="3">
        <f t="shared" si="9"/>
        <v>3982.5035000000003</v>
      </c>
      <c r="M13" s="3">
        <f t="shared" si="9"/>
        <v>4347.2178000000004</v>
      </c>
      <c r="N13" s="3">
        <f t="shared" si="9"/>
        <v>4476.2160000000003</v>
      </c>
      <c r="O13" s="3">
        <f t="shared" si="9"/>
        <v>4535.8589000000002</v>
      </c>
      <c r="P13" s="11">
        <f t="shared" ref="P13:R13" si="10">AVERAGE(P2:P11)</f>
        <v>47498.090700000001</v>
      </c>
      <c r="Q13" s="3">
        <f t="shared" si="10"/>
        <v>3392.7207642857138</v>
      </c>
      <c r="R13" s="3">
        <f t="shared" si="10"/>
        <v>3413.6595000000002</v>
      </c>
    </row>
    <row r="18" spans="1:2" ht="70" x14ac:dyDescent="0.15">
      <c r="A18" s="2" t="s">
        <v>1</v>
      </c>
      <c r="B18" s="2" t="s">
        <v>5</v>
      </c>
    </row>
    <row r="19" spans="1:2" x14ac:dyDescent="0.15">
      <c r="A19" s="2" t="s">
        <v>2</v>
      </c>
      <c r="B19" s="2" t="s">
        <v>6</v>
      </c>
    </row>
    <row r="20" spans="1:2" x14ac:dyDescent="0.15">
      <c r="A20" s="2" t="s">
        <v>3</v>
      </c>
      <c r="B20" s="2" t="s">
        <v>7</v>
      </c>
    </row>
    <row r="21" spans="1:2" ht="28" x14ac:dyDescent="0.15">
      <c r="A21" s="2" t="s">
        <v>17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O1" workbookViewId="0">
      <selection activeCell="W2" sqref="W2"/>
    </sheetView>
  </sheetViews>
  <sheetFormatPr baseColWidth="12" defaultColWidth="8.83203125" defaultRowHeight="14" x14ac:dyDescent="0.15"/>
  <cols>
    <col min="1" max="1" width="8.83203125" style="1"/>
    <col min="2" max="15" width="9.1640625" style="1" bestFit="1" customWidth="1"/>
    <col min="16" max="16" width="9.83203125" style="1" bestFit="1" customWidth="1"/>
    <col min="17" max="17" width="9.1640625" style="1" bestFit="1" customWidth="1"/>
    <col min="18" max="18" width="15.5" style="1" customWidth="1"/>
    <col min="19" max="20" width="8.83203125" style="1"/>
    <col min="21" max="21" width="15.33203125" style="1" customWidth="1"/>
    <col min="22" max="16384" width="8.83203125" style="1"/>
  </cols>
  <sheetData>
    <row r="1" spans="1:23" ht="27" customHeight="1" thickBot="1" x14ac:dyDescent="0.2">
      <c r="A1" s="19" t="s">
        <v>0</v>
      </c>
      <c r="B1" s="20">
        <v>2000</v>
      </c>
      <c r="C1" s="20">
        <v>2001</v>
      </c>
      <c r="D1" s="20">
        <v>2002</v>
      </c>
      <c r="E1" s="20">
        <v>2003</v>
      </c>
      <c r="F1" s="20">
        <v>2004</v>
      </c>
      <c r="G1" s="20">
        <v>2005</v>
      </c>
      <c r="H1" s="20">
        <v>2006</v>
      </c>
      <c r="I1" s="20">
        <v>2007</v>
      </c>
      <c r="J1" s="20">
        <v>2008</v>
      </c>
      <c r="K1" s="20">
        <v>2009</v>
      </c>
      <c r="L1" s="20">
        <v>2010</v>
      </c>
      <c r="M1" s="20">
        <v>2011</v>
      </c>
      <c r="N1" s="20">
        <v>2012</v>
      </c>
      <c r="O1" s="20">
        <v>2013</v>
      </c>
      <c r="P1" s="22" t="s">
        <v>18</v>
      </c>
      <c r="Q1" s="21" t="s">
        <v>19</v>
      </c>
      <c r="R1" s="4" t="s">
        <v>25</v>
      </c>
      <c r="S1" s="21" t="s">
        <v>26</v>
      </c>
      <c r="T1" s="21" t="s">
        <v>27</v>
      </c>
      <c r="U1" s="4" t="s">
        <v>28</v>
      </c>
      <c r="V1" s="21" t="s">
        <v>26</v>
      </c>
      <c r="W1" s="21" t="s">
        <v>27</v>
      </c>
    </row>
    <row r="2" spans="1:23" ht="27" customHeight="1" x14ac:dyDescent="0.15">
      <c r="A2" s="15" t="s">
        <v>4</v>
      </c>
      <c r="B2" s="14">
        <v>19.140999999999998</v>
      </c>
      <c r="C2" s="14">
        <v>19.385999999999999</v>
      </c>
      <c r="D2" s="14">
        <v>19.605</v>
      </c>
      <c r="E2" s="14">
        <v>19.827000000000002</v>
      </c>
      <c r="F2" s="14">
        <v>20.045999999999999</v>
      </c>
      <c r="G2" s="14">
        <v>20.312000000000001</v>
      </c>
      <c r="H2" s="14">
        <v>20.628</v>
      </c>
      <c r="I2" s="14">
        <v>21.015999999999998</v>
      </c>
      <c r="J2" s="14">
        <v>21.475999999999999</v>
      </c>
      <c r="K2" s="14">
        <v>21.866</v>
      </c>
      <c r="L2" s="14">
        <v>22.172000000000001</v>
      </c>
      <c r="M2" s="14">
        <v>22.512</v>
      </c>
      <c r="N2" s="14">
        <v>22.905999999999999</v>
      </c>
      <c r="O2" s="14">
        <v>23.193000000000001</v>
      </c>
      <c r="P2" s="23">
        <f>SUM(B2:O2)</f>
        <v>294.08599999999996</v>
      </c>
      <c r="Q2" s="14">
        <f>AVERAGE(B2:O2)</f>
        <v>21.006142857142855</v>
      </c>
      <c r="R2" s="38">
        <f>O2/B2</f>
        <v>1.2116921790920017</v>
      </c>
      <c r="S2" s="38">
        <f>R2^(1/13)</f>
        <v>1.0148802304556686</v>
      </c>
      <c r="T2" s="40">
        <f>S2-1</f>
        <v>1.4880230455668553E-2</v>
      </c>
      <c r="U2" s="42">
        <f>O2/J2</f>
        <v>1.0799497113056435</v>
      </c>
      <c r="V2" s="42">
        <f>U2^(1/5)</f>
        <v>1.0155018210479447</v>
      </c>
      <c r="W2" s="40">
        <f>V2-1</f>
        <v>1.550182104794473E-2</v>
      </c>
    </row>
    <row r="3" spans="1:23" ht="27" customHeight="1" x14ac:dyDescent="0.15">
      <c r="A3" s="15" t="s">
        <v>8</v>
      </c>
      <c r="B3" s="14">
        <v>30.646999999999998</v>
      </c>
      <c r="C3" s="14">
        <v>30.971</v>
      </c>
      <c r="D3" s="14">
        <v>31.306000000000001</v>
      </c>
      <c r="E3" s="14">
        <v>31.6</v>
      </c>
      <c r="F3" s="14">
        <v>31.9</v>
      </c>
      <c r="G3" s="14">
        <v>32.204999999999998</v>
      </c>
      <c r="H3" s="14">
        <v>32.533000000000001</v>
      </c>
      <c r="I3" s="14">
        <v>32.881999999999998</v>
      </c>
      <c r="J3" s="14">
        <v>33.265000000000001</v>
      </c>
      <c r="K3" s="14">
        <v>33.673999999999999</v>
      </c>
      <c r="L3" s="14">
        <v>34.076000000000001</v>
      </c>
      <c r="M3" s="14">
        <v>34.439</v>
      </c>
      <c r="N3" s="14">
        <v>34.826999999999998</v>
      </c>
      <c r="O3" s="14">
        <v>35.183999999999997</v>
      </c>
      <c r="P3" s="23">
        <f t="shared" ref="P3:P11" si="0">SUM(B3:O3)</f>
        <v>459.50900000000001</v>
      </c>
      <c r="Q3" s="14">
        <f t="shared" ref="Q3:Q11" si="1">AVERAGE(B3:O3)</f>
        <v>32.822071428571427</v>
      </c>
      <c r="R3" s="38">
        <f t="shared" ref="R3:R12" si="2">O3/B3</f>
        <v>1.1480405912487355</v>
      </c>
      <c r="S3" s="38">
        <f t="shared" ref="S3:S12" si="3">R3^(1/13)</f>
        <v>1.0106763323437979</v>
      </c>
      <c r="T3" s="40">
        <f t="shared" ref="T3:T12" si="4">S3-1</f>
        <v>1.0676332343797945E-2</v>
      </c>
      <c r="U3" s="42">
        <f t="shared" ref="U3:U12" si="5">O3/J3</f>
        <v>1.0576882609349165</v>
      </c>
      <c r="V3" s="42">
        <f t="shared" ref="V3:V12" si="6">U3^(1/5)</f>
        <v>1.0112802759971047</v>
      </c>
      <c r="W3" s="40">
        <f t="shared" ref="W3:W12" si="7">V3-1</f>
        <v>1.1280275997104683E-2</v>
      </c>
    </row>
    <row r="4" spans="1:23" ht="27" customHeight="1" x14ac:dyDescent="0.15">
      <c r="A4" s="15" t="s">
        <v>9</v>
      </c>
      <c r="B4" s="14">
        <v>1267.43</v>
      </c>
      <c r="C4" s="14">
        <v>1276.27</v>
      </c>
      <c r="D4" s="14">
        <v>1284.53</v>
      </c>
      <c r="E4" s="14">
        <v>1292.27</v>
      </c>
      <c r="F4" s="14">
        <v>1299.8800000000001</v>
      </c>
      <c r="G4" s="14">
        <v>1307.56</v>
      </c>
      <c r="H4" s="14">
        <v>1314.48</v>
      </c>
      <c r="I4" s="14">
        <v>1321.29</v>
      </c>
      <c r="J4" s="14">
        <v>1328.02</v>
      </c>
      <c r="K4" s="14">
        <v>1334.5</v>
      </c>
      <c r="L4" s="14">
        <v>1340.91</v>
      </c>
      <c r="M4" s="14">
        <v>1347.35</v>
      </c>
      <c r="N4" s="14">
        <v>1354.04</v>
      </c>
      <c r="O4" s="14">
        <v>1360.7629999999999</v>
      </c>
      <c r="P4" s="23">
        <f t="shared" si="0"/>
        <v>18429.292999999998</v>
      </c>
      <c r="Q4" s="14">
        <f t="shared" si="1"/>
        <v>1316.3780714285713</v>
      </c>
      <c r="R4" s="38">
        <f t="shared" si="2"/>
        <v>1.0736395698381764</v>
      </c>
      <c r="S4" s="38">
        <f t="shared" si="3"/>
        <v>1.0054806830385834</v>
      </c>
      <c r="T4" s="40">
        <f t="shared" si="4"/>
        <v>5.4806830385834004E-3</v>
      </c>
      <c r="U4" s="42">
        <f t="shared" si="5"/>
        <v>1.0246555021761721</v>
      </c>
      <c r="V4" s="42">
        <f t="shared" si="6"/>
        <v>1.0048831761644983</v>
      </c>
      <c r="W4" s="40">
        <f t="shared" si="7"/>
        <v>4.8831761644982929E-3</v>
      </c>
    </row>
    <row r="5" spans="1:23" ht="27" customHeight="1" x14ac:dyDescent="0.15">
      <c r="A5" s="15" t="s">
        <v>10</v>
      </c>
      <c r="B5" s="14">
        <v>58.857999999999997</v>
      </c>
      <c r="C5" s="14">
        <v>59.267000000000003</v>
      </c>
      <c r="D5" s="14">
        <v>59.686</v>
      </c>
      <c r="E5" s="14">
        <v>60.101999999999997</v>
      </c>
      <c r="F5" s="14">
        <v>60.505000000000003</v>
      </c>
      <c r="G5" s="14">
        <v>60.963000000000001</v>
      </c>
      <c r="H5" s="14">
        <v>61.4</v>
      </c>
      <c r="I5" s="14">
        <v>61.795000000000002</v>
      </c>
      <c r="J5" s="14">
        <v>62.134999999999998</v>
      </c>
      <c r="K5" s="14">
        <v>62.466000000000001</v>
      </c>
      <c r="L5" s="14">
        <v>62.765000000000001</v>
      </c>
      <c r="M5" s="14">
        <v>63.088999999999999</v>
      </c>
      <c r="N5" s="14">
        <v>63.408999999999999</v>
      </c>
      <c r="O5" s="14">
        <v>63.704000000000001</v>
      </c>
      <c r="P5" s="23">
        <f t="shared" si="0"/>
        <v>860.14399999999989</v>
      </c>
      <c r="Q5" s="14">
        <f t="shared" si="1"/>
        <v>61.438857142857138</v>
      </c>
      <c r="R5" s="38">
        <f t="shared" si="2"/>
        <v>1.0823337524210812</v>
      </c>
      <c r="S5" s="38">
        <f t="shared" si="3"/>
        <v>1.0061046805083464</v>
      </c>
      <c r="T5" s="40">
        <f t="shared" si="4"/>
        <v>6.1046805083464495E-3</v>
      </c>
      <c r="U5" s="42">
        <f t="shared" si="5"/>
        <v>1.0252514685764866</v>
      </c>
      <c r="V5" s="42">
        <f t="shared" si="6"/>
        <v>1.005000042238541</v>
      </c>
      <c r="W5" s="40">
        <f t="shared" si="7"/>
        <v>5.0000422385410026E-3</v>
      </c>
    </row>
    <row r="6" spans="1:23" ht="27" customHeight="1" x14ac:dyDescent="0.15">
      <c r="A6" s="15" t="s">
        <v>11</v>
      </c>
      <c r="B6" s="14">
        <v>82.188000000000002</v>
      </c>
      <c r="C6" s="14">
        <v>82.34</v>
      </c>
      <c r="D6" s="14">
        <v>82.481999999999999</v>
      </c>
      <c r="E6" s="14">
        <v>82.52</v>
      </c>
      <c r="F6" s="14">
        <v>82.501000000000005</v>
      </c>
      <c r="G6" s="14">
        <v>82.465000000000003</v>
      </c>
      <c r="H6" s="14">
        <v>82.366</v>
      </c>
      <c r="I6" s="14">
        <v>82.262</v>
      </c>
      <c r="J6" s="14">
        <v>82.12</v>
      </c>
      <c r="K6" s="14">
        <v>81.875</v>
      </c>
      <c r="L6" s="14">
        <v>81.757000000000005</v>
      </c>
      <c r="M6" s="14">
        <v>81.778999999999996</v>
      </c>
      <c r="N6" s="14">
        <v>81.918000000000006</v>
      </c>
      <c r="O6" s="14">
        <v>81.754000000000005</v>
      </c>
      <c r="P6" s="23">
        <f t="shared" si="0"/>
        <v>1150.3269999999998</v>
      </c>
      <c r="Q6" s="14">
        <f t="shared" si="1"/>
        <v>82.166214285714275</v>
      </c>
      <c r="R6" s="38">
        <f t="shared" si="2"/>
        <v>0.99471942376015965</v>
      </c>
      <c r="S6" s="38">
        <f t="shared" si="3"/>
        <v>0.99959280848191523</v>
      </c>
      <c r="T6" s="40">
        <f t="shared" si="4"/>
        <v>-4.0719151808477072E-4</v>
      </c>
      <c r="U6" s="42">
        <f t="shared" si="5"/>
        <v>0.99554310764734533</v>
      </c>
      <c r="V6" s="42">
        <f t="shared" si="6"/>
        <v>0.99910702815551244</v>
      </c>
      <c r="W6" s="40">
        <f t="shared" si="7"/>
        <v>-8.9297184448755562E-4</v>
      </c>
    </row>
    <row r="7" spans="1:23" ht="27" customHeight="1" x14ac:dyDescent="0.15">
      <c r="A7" s="15" t="s">
        <v>12</v>
      </c>
      <c r="B7" s="14">
        <v>126.82899999999999</v>
      </c>
      <c r="C7" s="14">
        <v>127.17</v>
      </c>
      <c r="D7" s="14">
        <v>127.422</v>
      </c>
      <c r="E7" s="14">
        <v>127.616</v>
      </c>
      <c r="F7" s="14">
        <v>127.752</v>
      </c>
      <c r="G7" s="14">
        <v>127.77500000000001</v>
      </c>
      <c r="H7" s="14">
        <v>127.851</v>
      </c>
      <c r="I7" s="14">
        <v>127.983</v>
      </c>
      <c r="J7" s="14">
        <v>128.065</v>
      </c>
      <c r="K7" s="14">
        <v>128.05099999999999</v>
      </c>
      <c r="L7" s="14">
        <v>128.048</v>
      </c>
      <c r="M7" s="14">
        <v>127.896</v>
      </c>
      <c r="N7" s="14">
        <v>127.611</v>
      </c>
      <c r="O7" s="14">
        <v>127.34099999999999</v>
      </c>
      <c r="P7" s="23">
        <f t="shared" si="0"/>
        <v>1787.4099999999999</v>
      </c>
      <c r="Q7" s="14">
        <f t="shared" si="1"/>
        <v>127.67214285714284</v>
      </c>
      <c r="R7" s="38">
        <f t="shared" si="2"/>
        <v>1.004036931616586</v>
      </c>
      <c r="S7" s="38">
        <f t="shared" si="3"/>
        <v>1.0003099561089075</v>
      </c>
      <c r="T7" s="40">
        <f t="shared" si="4"/>
        <v>3.0995610890749425E-4</v>
      </c>
      <c r="U7" s="42">
        <f t="shared" si="5"/>
        <v>0.9943466208565962</v>
      </c>
      <c r="V7" s="42">
        <f t="shared" si="6"/>
        <v>0.99886675860826535</v>
      </c>
      <c r="W7" s="40">
        <f t="shared" si="7"/>
        <v>-1.1332413917346518E-3</v>
      </c>
    </row>
    <row r="8" spans="1:23" ht="27" customHeight="1" x14ac:dyDescent="0.15">
      <c r="A8" s="15" t="s">
        <v>13</v>
      </c>
      <c r="B8" s="14">
        <v>47.008000000000003</v>
      </c>
      <c r="C8" s="14">
        <v>47.356999999999999</v>
      </c>
      <c r="D8" s="14">
        <v>47.622</v>
      </c>
      <c r="E8" s="14">
        <v>47.859000000000002</v>
      </c>
      <c r="F8" s="14">
        <v>48.039000000000001</v>
      </c>
      <c r="G8" s="14">
        <v>48.137999999999998</v>
      </c>
      <c r="H8" s="14">
        <v>48.372</v>
      </c>
      <c r="I8" s="14">
        <v>48.597999999999999</v>
      </c>
      <c r="J8" s="14">
        <v>48.948999999999998</v>
      </c>
      <c r="K8" s="14">
        <v>49.182000000000002</v>
      </c>
      <c r="L8" s="14">
        <v>49.41</v>
      </c>
      <c r="M8" s="14">
        <v>49.779000000000003</v>
      </c>
      <c r="N8" s="14">
        <v>50.003999999999998</v>
      </c>
      <c r="O8" s="14">
        <v>50.235999999999997</v>
      </c>
      <c r="P8" s="23">
        <f t="shared" si="0"/>
        <v>680.55300000000011</v>
      </c>
      <c r="Q8" s="14">
        <f t="shared" si="1"/>
        <v>48.61092857142858</v>
      </c>
      <c r="R8" s="38">
        <f t="shared" si="2"/>
        <v>1.0686691626957112</v>
      </c>
      <c r="S8" s="38">
        <f t="shared" si="3"/>
        <v>1.0051218490651832</v>
      </c>
      <c r="T8" s="40">
        <f t="shared" si="4"/>
        <v>5.1218490651832038E-3</v>
      </c>
      <c r="U8" s="42">
        <f t="shared" si="5"/>
        <v>1.0262926719646979</v>
      </c>
      <c r="V8" s="42">
        <f t="shared" si="6"/>
        <v>1.0052040867415324</v>
      </c>
      <c r="W8" s="40">
        <f t="shared" si="7"/>
        <v>5.2040867415323877E-3</v>
      </c>
    </row>
    <row r="9" spans="1:23" ht="27" customHeight="1" x14ac:dyDescent="0.15">
      <c r="A9" s="15" t="s">
        <v>14</v>
      </c>
      <c r="B9" s="14">
        <v>40.264000000000003</v>
      </c>
      <c r="C9" s="14">
        <v>40.720999999999997</v>
      </c>
      <c r="D9" s="14">
        <v>41.314</v>
      </c>
      <c r="E9" s="14">
        <v>42.005000000000003</v>
      </c>
      <c r="F9" s="14">
        <v>42.692</v>
      </c>
      <c r="G9" s="14">
        <v>43.398000000000003</v>
      </c>
      <c r="H9" s="14">
        <v>44.067999999999998</v>
      </c>
      <c r="I9" s="14">
        <v>44.874000000000002</v>
      </c>
      <c r="J9" s="14">
        <v>45.593000000000004</v>
      </c>
      <c r="K9" s="14">
        <v>45.929000000000002</v>
      </c>
      <c r="L9" s="14">
        <v>46.073</v>
      </c>
      <c r="M9" s="14">
        <v>46.125</v>
      </c>
      <c r="N9" s="14">
        <v>46.162999999999997</v>
      </c>
      <c r="O9" s="14">
        <v>46.097000000000001</v>
      </c>
      <c r="P9" s="23">
        <f t="shared" si="0"/>
        <v>615.31600000000003</v>
      </c>
      <c r="Q9" s="14">
        <f t="shared" si="1"/>
        <v>43.951142857142862</v>
      </c>
      <c r="R9" s="38">
        <f t="shared" si="2"/>
        <v>1.1448688654877806</v>
      </c>
      <c r="S9" s="38">
        <f t="shared" si="3"/>
        <v>1.0104612714088812</v>
      </c>
      <c r="T9" s="40">
        <f t="shared" si="4"/>
        <v>1.0461271408881201E-2</v>
      </c>
      <c r="U9" s="42">
        <f t="shared" si="5"/>
        <v>1.0110543285153422</v>
      </c>
      <c r="V9" s="42">
        <f t="shared" si="6"/>
        <v>1.0022011541905071</v>
      </c>
      <c r="W9" s="40">
        <f t="shared" si="7"/>
        <v>2.2011541905071486E-3</v>
      </c>
    </row>
    <row r="10" spans="1:23" ht="27" customHeight="1" x14ac:dyDescent="0.15">
      <c r="A10" s="7" t="s">
        <v>15</v>
      </c>
      <c r="B10" s="14">
        <v>58.886000000000003</v>
      </c>
      <c r="C10" s="14">
        <v>59.113</v>
      </c>
      <c r="D10" s="14">
        <v>59.319000000000003</v>
      </c>
      <c r="E10" s="14">
        <v>59.552</v>
      </c>
      <c r="F10" s="14">
        <v>59.841999999999999</v>
      </c>
      <c r="G10" s="14">
        <v>60.234999999999999</v>
      </c>
      <c r="H10" s="14">
        <v>60.584000000000003</v>
      </c>
      <c r="I10" s="14">
        <v>60.985999999999997</v>
      </c>
      <c r="J10" s="14">
        <v>61.398000000000003</v>
      </c>
      <c r="K10" s="14">
        <v>61.792000000000002</v>
      </c>
      <c r="L10" s="14">
        <v>62.262</v>
      </c>
      <c r="M10" s="14">
        <v>62.734999999999999</v>
      </c>
      <c r="N10" s="14">
        <v>63.244</v>
      </c>
      <c r="O10" s="14">
        <v>63.758000000000003</v>
      </c>
      <c r="P10" s="23">
        <f t="shared" si="0"/>
        <v>853.70600000000013</v>
      </c>
      <c r="Q10" s="14">
        <f t="shared" si="1"/>
        <v>60.979000000000006</v>
      </c>
      <c r="R10" s="38">
        <f t="shared" si="2"/>
        <v>1.0827361342254527</v>
      </c>
      <c r="S10" s="38">
        <f t="shared" si="3"/>
        <v>1.0061334480294764</v>
      </c>
      <c r="T10" s="40">
        <f t="shared" si="4"/>
        <v>6.1334480294763516E-3</v>
      </c>
      <c r="U10" s="42">
        <f t="shared" si="5"/>
        <v>1.0384377341281474</v>
      </c>
      <c r="V10" s="42">
        <f t="shared" si="6"/>
        <v>1.0075720047362133</v>
      </c>
      <c r="W10" s="40">
        <f t="shared" si="7"/>
        <v>7.5720047362133336E-3</v>
      </c>
    </row>
    <row r="11" spans="1:23" ht="27" customHeight="1" thickBot="1" x14ac:dyDescent="0.2">
      <c r="A11" s="7" t="s">
        <v>16</v>
      </c>
      <c r="B11" s="14">
        <v>282.29599999999999</v>
      </c>
      <c r="C11" s="14">
        <v>285.21600000000001</v>
      </c>
      <c r="D11" s="14">
        <v>288.01900000000001</v>
      </c>
      <c r="E11" s="14">
        <v>290.733</v>
      </c>
      <c r="F11" s="14">
        <v>293.38900000000001</v>
      </c>
      <c r="G11" s="14">
        <v>296.11500000000001</v>
      </c>
      <c r="H11" s="14">
        <v>298.93</v>
      </c>
      <c r="I11" s="14">
        <v>301.90300000000002</v>
      </c>
      <c r="J11" s="14">
        <v>304.71800000000002</v>
      </c>
      <c r="K11" s="14">
        <v>307.37400000000002</v>
      </c>
      <c r="L11" s="14">
        <v>309.733</v>
      </c>
      <c r="M11" s="14">
        <v>311.94299999999998</v>
      </c>
      <c r="N11" s="14">
        <v>314.18400000000003</v>
      </c>
      <c r="O11" s="14">
        <v>316.51299999999998</v>
      </c>
      <c r="P11" s="23">
        <f t="shared" si="0"/>
        <v>4201.0659999999998</v>
      </c>
      <c r="Q11" s="14">
        <f t="shared" si="1"/>
        <v>300.07614285714283</v>
      </c>
      <c r="R11" s="38">
        <f t="shared" si="2"/>
        <v>1.1212096522798765</v>
      </c>
      <c r="S11" s="39">
        <f t="shared" si="3"/>
        <v>1.0088394662279241</v>
      </c>
      <c r="T11" s="41">
        <f t="shared" si="4"/>
        <v>8.8394662279240865E-3</v>
      </c>
      <c r="U11" s="43">
        <f t="shared" si="5"/>
        <v>1.0387079201097407</v>
      </c>
      <c r="V11" s="43">
        <f t="shared" si="6"/>
        <v>1.0076244303163593</v>
      </c>
      <c r="W11" s="41">
        <f t="shared" si="7"/>
        <v>7.6244303163592875E-3</v>
      </c>
    </row>
    <row r="12" spans="1:23" ht="27" customHeight="1" thickTop="1" x14ac:dyDescent="0.15">
      <c r="A12" s="16" t="s">
        <v>18</v>
      </c>
      <c r="B12" s="17">
        <f>SUM(B2:B11)</f>
        <v>2013.547</v>
      </c>
      <c r="C12" s="17">
        <f t="shared" ref="C12:O12" si="8">SUM(C2:C11)</f>
        <v>2027.8110000000001</v>
      </c>
      <c r="D12" s="17">
        <f t="shared" si="8"/>
        <v>2041.3050000000001</v>
      </c>
      <c r="E12" s="17">
        <f t="shared" si="8"/>
        <v>2054.0839999999998</v>
      </c>
      <c r="F12" s="17">
        <f t="shared" si="8"/>
        <v>2066.5460000000003</v>
      </c>
      <c r="G12" s="17">
        <f t="shared" si="8"/>
        <v>2079.1659999999997</v>
      </c>
      <c r="H12" s="17">
        <f t="shared" si="8"/>
        <v>2091.2120000000004</v>
      </c>
      <c r="I12" s="17">
        <f t="shared" si="8"/>
        <v>2103.5889999999999</v>
      </c>
      <c r="J12" s="17">
        <f t="shared" si="8"/>
        <v>2115.739</v>
      </c>
      <c r="K12" s="17">
        <f t="shared" si="8"/>
        <v>2126.7089999999998</v>
      </c>
      <c r="L12" s="17">
        <f t="shared" si="8"/>
        <v>2137.2060000000006</v>
      </c>
      <c r="M12" s="17">
        <f t="shared" si="8"/>
        <v>2147.6469999999999</v>
      </c>
      <c r="N12" s="17">
        <f t="shared" si="8"/>
        <v>2158.306</v>
      </c>
      <c r="O12" s="17">
        <f t="shared" si="8"/>
        <v>2168.5429999999997</v>
      </c>
      <c r="P12" s="24">
        <f t="shared" ref="P12:R12" si="9">SUM(P2:P11)</f>
        <v>29331.409999999996</v>
      </c>
      <c r="Q12" s="17">
        <f t="shared" si="9"/>
        <v>2095.1007142857143</v>
      </c>
      <c r="R12" s="17">
        <f t="shared" si="2"/>
        <v>1.0769765990066285</v>
      </c>
      <c r="S12" s="1">
        <f t="shared" si="3"/>
        <v>1.0057207374312724</v>
      </c>
      <c r="T12" s="40">
        <f t="shared" si="4"/>
        <v>5.7207374312724379E-3</v>
      </c>
      <c r="U12" s="1">
        <f t="shared" si="5"/>
        <v>1.0249577098120324</v>
      </c>
      <c r="V12" s="1">
        <f t="shared" si="6"/>
        <v>1.0049424443864194</v>
      </c>
      <c r="W12" s="40">
        <f t="shared" si="7"/>
        <v>4.9424443864194423E-3</v>
      </c>
    </row>
    <row r="13" spans="1:23" ht="27" customHeight="1" x14ac:dyDescent="0.15">
      <c r="A13" s="15" t="s">
        <v>19</v>
      </c>
      <c r="B13" s="18">
        <f>AVERAGE(B2:B11)</f>
        <v>201.35470000000001</v>
      </c>
      <c r="C13" s="18">
        <f t="shared" ref="C13:O13" si="10">AVERAGE(C2:C11)</f>
        <v>202.78110000000001</v>
      </c>
      <c r="D13" s="18">
        <f t="shared" si="10"/>
        <v>204.13050000000001</v>
      </c>
      <c r="E13" s="18">
        <f t="shared" si="10"/>
        <v>205.40839999999997</v>
      </c>
      <c r="F13" s="18">
        <f t="shared" si="10"/>
        <v>206.65460000000002</v>
      </c>
      <c r="G13" s="18">
        <f t="shared" si="10"/>
        <v>207.91659999999996</v>
      </c>
      <c r="H13" s="18">
        <f t="shared" si="10"/>
        <v>209.12120000000004</v>
      </c>
      <c r="I13" s="18">
        <f t="shared" si="10"/>
        <v>210.35890000000001</v>
      </c>
      <c r="J13" s="18">
        <f t="shared" si="10"/>
        <v>211.57390000000001</v>
      </c>
      <c r="K13" s="18">
        <f t="shared" si="10"/>
        <v>212.67089999999999</v>
      </c>
      <c r="L13" s="18">
        <f t="shared" si="10"/>
        <v>213.72060000000005</v>
      </c>
      <c r="M13" s="18">
        <f t="shared" si="10"/>
        <v>214.7647</v>
      </c>
      <c r="N13" s="18">
        <f t="shared" si="10"/>
        <v>215.8306</v>
      </c>
      <c r="O13" s="18">
        <f t="shared" si="10"/>
        <v>216.85429999999997</v>
      </c>
      <c r="P13" s="23">
        <f t="shared" ref="P13:R13" si="11">AVERAGE(P2:P11)</f>
        <v>2933.1409999999996</v>
      </c>
      <c r="Q13" s="18">
        <f t="shared" si="11"/>
        <v>209.51007142857142</v>
      </c>
      <c r="R13" s="18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O1" zoomScale="116" workbookViewId="0">
      <selection activeCell="S2" sqref="S2"/>
    </sheetView>
  </sheetViews>
  <sheetFormatPr baseColWidth="12" defaultRowHeight="14" x14ac:dyDescent="0.15"/>
  <sheetData>
    <row r="1" spans="1:19" ht="29" thickBot="1" x14ac:dyDescent="0.2">
      <c r="A1" s="6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10" t="s">
        <v>24</v>
      </c>
      <c r="Q1" s="4" t="s">
        <v>28</v>
      </c>
      <c r="R1" s="21" t="s">
        <v>26</v>
      </c>
      <c r="S1" s="21" t="s">
        <v>27</v>
      </c>
    </row>
    <row r="2" spans="1:19" x14ac:dyDescent="0.15">
      <c r="A2" s="7" t="s">
        <v>4</v>
      </c>
      <c r="B2" s="27">
        <f>GDP!B2/population!B2</f>
        <v>20.876338749281647</v>
      </c>
      <c r="C2" s="27">
        <f>GDP!C2/population!C2</f>
        <v>19.457701434024553</v>
      </c>
      <c r="D2" s="27">
        <f>GDP!D2/population!D2</f>
        <v>21.610609538383063</v>
      </c>
      <c r="E2" s="27">
        <f>GDP!E2/population!E2</f>
        <v>27.193322237353104</v>
      </c>
      <c r="F2" s="27">
        <f>GDP!F2/population!F2</f>
        <v>32.673251521500546</v>
      </c>
      <c r="G2" s="27">
        <f>GDP!G2/population!G2</f>
        <v>35.975236313509257</v>
      </c>
      <c r="H2" s="27">
        <f>GDP!H2/population!H2</f>
        <v>37.712478184991276</v>
      </c>
      <c r="I2" s="27">
        <f>GDP!I2/population!I2</f>
        <v>44.983060525314052</v>
      </c>
      <c r="J2" s="27">
        <f>GDP!J2/population!J2</f>
        <v>48.950502886943568</v>
      </c>
      <c r="K2" s="27">
        <f>GDP!K2/population!K2</f>
        <v>45.42893076008415</v>
      </c>
      <c r="L2" s="27">
        <f>GDP!L2/population!L2</f>
        <v>56.25175897528414</v>
      </c>
      <c r="M2" s="27">
        <f>GDP!M2/population!M2</f>
        <v>66.201892324093819</v>
      </c>
      <c r="N2" s="27">
        <f>GDP!N2/population!N2</f>
        <v>67.305509473500393</v>
      </c>
      <c r="O2" s="27">
        <f>GDP!O2/population!O2</f>
        <v>64.156038459880136</v>
      </c>
      <c r="P2" s="28">
        <f>SUM(GDP!B2:O2)/SUM(population!B2:O2)</f>
        <v>43.050213202940647</v>
      </c>
      <c r="Q2" s="42">
        <f>O2/J2</f>
        <v>1.3106308347445457</v>
      </c>
      <c r="R2" s="42">
        <f>Q2^(1/5)</f>
        <v>1.0555919661352138</v>
      </c>
      <c r="S2" s="40">
        <f>R2-1</f>
        <v>5.5591966135213777E-2</v>
      </c>
    </row>
    <row r="3" spans="1:19" x14ac:dyDescent="0.15">
      <c r="A3" s="7" t="s">
        <v>8</v>
      </c>
      <c r="B3" s="27">
        <f>GDP!B3/population!B3</f>
        <v>24.128006003850299</v>
      </c>
      <c r="C3" s="27">
        <f>GDP!C3/population!C3</f>
        <v>23.658745277840559</v>
      </c>
      <c r="D3" s="27">
        <f>GDP!D3/population!D3</f>
        <v>24.037660512361846</v>
      </c>
      <c r="E3" s="27">
        <f>GDP!E3/population!E3</f>
        <v>28.094367088607594</v>
      </c>
      <c r="F3" s="27">
        <f>GDP!F3/population!F3</f>
        <v>31.924326018808777</v>
      </c>
      <c r="G3" s="27">
        <f>GDP!G3/population!G3</f>
        <v>36.149014128240964</v>
      </c>
      <c r="H3" s="27">
        <f>GDP!H3/population!H3</f>
        <v>40.291242738142806</v>
      </c>
      <c r="I3" s="27">
        <f>GDP!I3/population!I3</f>
        <v>44.33650629523752</v>
      </c>
      <c r="J3" s="27">
        <f>GDP!J3/population!J3</f>
        <v>46.371892379377719</v>
      </c>
      <c r="K3" s="27">
        <f>GDP!K3/population!K3</f>
        <v>40.709122765338243</v>
      </c>
      <c r="L3" s="27">
        <f>GDP!L3/population!L3</f>
        <v>47.366827092381733</v>
      </c>
      <c r="M3" s="27">
        <f>GDP!M3/population!M3</f>
        <v>51.645866604721391</v>
      </c>
      <c r="N3" s="27">
        <f>GDP!N3/population!N3</f>
        <v>52.299796135182476</v>
      </c>
      <c r="O3" s="27">
        <f>GDP!O3/population!O3</f>
        <v>51.871930422919512</v>
      </c>
      <c r="P3" s="28">
        <f>SUM(GDP!B3:O3)/SUM(population!B3:O3)</f>
        <v>39.207795712379948</v>
      </c>
      <c r="Q3" s="42">
        <f t="shared" ref="Q3:Q12" si="0">O3/J3</f>
        <v>1.1186071510419475</v>
      </c>
      <c r="R3" s="42">
        <f t="shared" ref="R3:R12" si="1">Q3^(1/5)</f>
        <v>1.0226700050754827</v>
      </c>
      <c r="S3" s="40">
        <f t="shared" ref="S3:S12" si="2">R3-1</f>
        <v>2.2670005075482669E-2</v>
      </c>
    </row>
    <row r="4" spans="1:19" x14ac:dyDescent="0.15">
      <c r="A4" s="7" t="s">
        <v>9</v>
      </c>
      <c r="B4" s="27">
        <f>GDP!B4/population!B4</f>
        <v>0.94559620649661125</v>
      </c>
      <c r="C4" s="27">
        <f>GDP!C4/population!C4</f>
        <v>1.0380358388115367</v>
      </c>
      <c r="D4" s="27">
        <f>GDP!D4/population!D4</f>
        <v>1.1318015149509939</v>
      </c>
      <c r="E4" s="27">
        <f>GDP!E4/population!E4</f>
        <v>1.269828286658361</v>
      </c>
      <c r="F4" s="27">
        <f>GDP!F4/population!F4</f>
        <v>1.4860187094193309</v>
      </c>
      <c r="G4" s="27">
        <f>GDP!G4/population!G4</f>
        <v>1.7260538713328641</v>
      </c>
      <c r="H4" s="27">
        <f>GDP!H4/population!H4</f>
        <v>2.0638708843040594</v>
      </c>
      <c r="I4" s="27">
        <f>GDP!I4/population!I4</f>
        <v>2.6445632677156419</v>
      </c>
      <c r="J4" s="27">
        <f>GDP!J4/population!J4</f>
        <v>3.4035263023147242</v>
      </c>
      <c r="K4" s="27">
        <f>GDP!K4/population!K4</f>
        <v>3.7396223304608465</v>
      </c>
      <c r="L4" s="27">
        <f>GDP!L4/population!L4</f>
        <v>4.4226629676861231</v>
      </c>
      <c r="M4" s="27">
        <f>GDP!M4/population!M4</f>
        <v>5.43436078227632</v>
      </c>
      <c r="N4" s="27">
        <f>GDP!N4/population!N4</f>
        <v>6.0714713007001269</v>
      </c>
      <c r="O4" s="27">
        <f>GDP!O4/population!O4</f>
        <v>6.5693489608403519</v>
      </c>
      <c r="P4" s="28">
        <f>SUM(GDP!B4:O4)/SUM(population!B4:O4)</f>
        <v>3.0352222410268266</v>
      </c>
      <c r="Q4" s="42">
        <f t="shared" si="0"/>
        <v>1.9301595984060897</v>
      </c>
      <c r="R4" s="42">
        <f t="shared" si="1"/>
        <v>1.1405613330085382</v>
      </c>
      <c r="S4" s="40">
        <f t="shared" si="2"/>
        <v>0.14056133300853824</v>
      </c>
    </row>
    <row r="5" spans="1:19" x14ac:dyDescent="0.15">
      <c r="A5" s="7" t="s">
        <v>10</v>
      </c>
      <c r="B5" s="27">
        <f>GDP!B5/population!B5</f>
        <v>22.600564069455299</v>
      </c>
      <c r="C5" s="27">
        <f>GDP!C5/population!C5</f>
        <v>22.600317208564629</v>
      </c>
      <c r="D5" s="27">
        <f>GDP!D5/population!D5</f>
        <v>24.413949669939349</v>
      </c>
      <c r="E5" s="27">
        <f>GDP!E5/population!E5</f>
        <v>29.876609763402218</v>
      </c>
      <c r="F5" s="27">
        <f>GDP!F5/population!F5</f>
        <v>34.019998347244027</v>
      </c>
      <c r="G5" s="27">
        <f>GDP!G5/population!G5</f>
        <v>35.107622656365336</v>
      </c>
      <c r="H5" s="27">
        <f>GDP!H5/population!H5</f>
        <v>36.772019543973947</v>
      </c>
      <c r="I5" s="27">
        <f>GDP!I5/population!I5</f>
        <v>41.849728942471067</v>
      </c>
      <c r="J5" s="27">
        <f>GDP!J5/population!J5</f>
        <v>45.789184839462457</v>
      </c>
      <c r="K5" s="27">
        <f>GDP!K5/population!K5</f>
        <v>42.046649377261225</v>
      </c>
      <c r="L5" s="27">
        <f>GDP!L5/population!L5</f>
        <v>40.943551342308616</v>
      </c>
      <c r="M5" s="27">
        <f>GDP!M5/population!M5</f>
        <v>44.140198766821477</v>
      </c>
      <c r="N5" s="27">
        <f>GDP!N5/population!N5</f>
        <v>41.223422542541286</v>
      </c>
      <c r="O5" s="27">
        <f>GDP!O5/population!O5</f>
        <v>42.990644229561724</v>
      </c>
      <c r="P5" s="28">
        <f>SUM(GDP!B5:O5)/SUM(population!B5:O5)</f>
        <v>36.20770010602876</v>
      </c>
      <c r="Q5" s="42">
        <f t="shared" si="0"/>
        <v>0.93888206091214643</v>
      </c>
      <c r="R5" s="42">
        <f t="shared" si="1"/>
        <v>0.98746612985215987</v>
      </c>
      <c r="S5" s="40">
        <f t="shared" si="2"/>
        <v>-1.2533870147840132E-2</v>
      </c>
    </row>
    <row r="6" spans="1:19" x14ac:dyDescent="0.15">
      <c r="A6" s="7" t="s">
        <v>11</v>
      </c>
      <c r="B6" s="27">
        <f>GDP!B6/population!B6</f>
        <v>23.019589234438115</v>
      </c>
      <c r="C6" s="27">
        <f>GDP!C6/population!C6</f>
        <v>22.862654845761476</v>
      </c>
      <c r="D6" s="27">
        <f>GDP!D6/population!D6</f>
        <v>24.413702383550351</v>
      </c>
      <c r="E6" s="27">
        <f>GDP!E6/population!E6</f>
        <v>29.42864760058168</v>
      </c>
      <c r="F6" s="27">
        <f>GDP!F6/population!F6</f>
        <v>33.089574671822156</v>
      </c>
      <c r="G6" s="27">
        <f>GDP!G6/population!G6</f>
        <v>33.602825441096222</v>
      </c>
      <c r="H6" s="27">
        <f>GDP!H6/population!H6</f>
        <v>35.274809994415172</v>
      </c>
      <c r="I6" s="27">
        <f>GDP!I6/population!I6</f>
        <v>40.46326371836328</v>
      </c>
      <c r="J6" s="27">
        <f>GDP!J6/population!J6</f>
        <v>44.334230394544562</v>
      </c>
      <c r="K6" s="27">
        <f>GDP!K6/population!K6</f>
        <v>40.388152671755726</v>
      </c>
      <c r="L6" s="27">
        <f>GDP!L6/population!L6</f>
        <v>40.493168780654862</v>
      </c>
      <c r="M6" s="27">
        <f>GDP!M6/population!M6</f>
        <v>44.405470842147743</v>
      </c>
      <c r="N6" s="27">
        <f>GDP!N6/population!N6</f>
        <v>41.865267706731117</v>
      </c>
      <c r="O6" s="27">
        <f>GDP!O6/population!O6</f>
        <v>43.951831103065288</v>
      </c>
      <c r="P6" s="28">
        <f>SUM(GDP!B6:O6)/SUM(population!B6:O6)</f>
        <v>35.523725862298285</v>
      </c>
      <c r="Q6" s="42">
        <f t="shared" si="0"/>
        <v>0.99137462660169851</v>
      </c>
      <c r="R6" s="42">
        <f t="shared" si="1"/>
        <v>0.99826894256611898</v>
      </c>
      <c r="S6" s="40">
        <f t="shared" si="2"/>
        <v>-1.7310574338810225E-3</v>
      </c>
    </row>
    <row r="7" spans="1:19" x14ac:dyDescent="0.15">
      <c r="A7" s="7" t="s">
        <v>12</v>
      </c>
      <c r="B7" s="27">
        <f>GDP!B7/population!B7</f>
        <v>37.303763334883975</v>
      </c>
      <c r="C7" s="27">
        <f>GDP!C7/population!C7</f>
        <v>32.711008885743496</v>
      </c>
      <c r="D7" s="27">
        <f>GDP!D7/population!D7</f>
        <v>31.241222080959332</v>
      </c>
      <c r="E7" s="27">
        <f>GDP!E7/population!E7</f>
        <v>33.7178723671013</v>
      </c>
      <c r="F7" s="27">
        <f>GDP!F7/population!F7</f>
        <v>36.4442278790156</v>
      </c>
      <c r="G7" s="27">
        <f>GDP!G7/population!G7</f>
        <v>35.780606534924672</v>
      </c>
      <c r="H7" s="27">
        <f>GDP!H7/population!H7</f>
        <v>34.076776873078821</v>
      </c>
      <c r="I7" s="27">
        <f>GDP!I7/population!I7</f>
        <v>34.038481673347242</v>
      </c>
      <c r="J7" s="27">
        <f>GDP!J7/population!J7</f>
        <v>37.865029477218606</v>
      </c>
      <c r="K7" s="27">
        <f>GDP!K7/population!K7</f>
        <v>39.32137195336233</v>
      </c>
      <c r="L7" s="27">
        <f>GDP!L7/population!L7</f>
        <v>42.916617206047732</v>
      </c>
      <c r="M7" s="27">
        <f>GDP!M7/population!M7</f>
        <v>46.101707637455434</v>
      </c>
      <c r="N7" s="27">
        <f>GDP!N7/population!N7</f>
        <v>46.706545673962275</v>
      </c>
      <c r="O7" s="27">
        <f>GDP!O7/population!O7</f>
        <v>39.321216261848114</v>
      </c>
      <c r="P7" s="28">
        <f>SUM(GDP!B7:O7)/SUM(population!B7:O7)</f>
        <v>37.685261355816515</v>
      </c>
      <c r="Q7" s="42">
        <f t="shared" si="0"/>
        <v>1.0384572996438737</v>
      </c>
      <c r="R7" s="42">
        <f t="shared" si="1"/>
        <v>1.0075758015006577</v>
      </c>
      <c r="S7" s="40">
        <f t="shared" si="2"/>
        <v>7.5758015006577306E-3</v>
      </c>
    </row>
    <row r="8" spans="1:19" x14ac:dyDescent="0.15">
      <c r="A8" s="7" t="s">
        <v>13</v>
      </c>
      <c r="B8" s="27">
        <f>GDP!B8/population!B8</f>
        <v>11.346685670524165</v>
      </c>
      <c r="C8" s="27">
        <f>GDP!C8/population!C8</f>
        <v>10.654897903161096</v>
      </c>
      <c r="D8" s="27">
        <f>GDP!D8/population!D8</f>
        <v>12.093780185628489</v>
      </c>
      <c r="E8" s="27">
        <f>GDP!E8/population!E8</f>
        <v>13.451179506466913</v>
      </c>
      <c r="F8" s="27">
        <f>GDP!F8/population!F8</f>
        <v>15.028955640208997</v>
      </c>
      <c r="G8" s="27">
        <f>GDP!G8/population!G8</f>
        <v>17.550916116166022</v>
      </c>
      <c r="H8" s="27">
        <f>GDP!H8/population!H8</f>
        <v>19.676114280989001</v>
      </c>
      <c r="I8" s="27">
        <f>GDP!I8/population!I8</f>
        <v>21.59016831968394</v>
      </c>
      <c r="J8" s="27">
        <f>GDP!J8/population!J8</f>
        <v>19.028070032074201</v>
      </c>
      <c r="K8" s="27">
        <f>GDP!K8/population!K8</f>
        <v>16.958643406124189</v>
      </c>
      <c r="L8" s="27">
        <f>GDP!L8/population!L8</f>
        <v>20.540174053835258</v>
      </c>
      <c r="M8" s="27">
        <f>GDP!M8/population!M8</f>
        <v>22.388396713473551</v>
      </c>
      <c r="N8" s="27">
        <f>GDP!N8/population!N8</f>
        <v>22.588912886969045</v>
      </c>
      <c r="O8" s="27">
        <f>GDP!O8/population!O8</f>
        <v>23.837606497332594</v>
      </c>
      <c r="P8" s="28">
        <f>SUM(GDP!B8:O8)/SUM(population!B8:O8)</f>
        <v>17.702342065937547</v>
      </c>
      <c r="Q8" s="42">
        <f t="shared" si="0"/>
        <v>1.2527600779874846</v>
      </c>
      <c r="R8" s="42">
        <f t="shared" si="1"/>
        <v>1.0461009127601224</v>
      </c>
      <c r="S8" s="40">
        <f t="shared" si="2"/>
        <v>4.6100912760122403E-2</v>
      </c>
    </row>
    <row r="9" spans="1:19" x14ac:dyDescent="0.15">
      <c r="A9" s="7" t="s">
        <v>14</v>
      </c>
      <c r="B9" s="27">
        <f>GDP!B9/population!B9</f>
        <v>14.455791774289686</v>
      </c>
      <c r="C9" s="27">
        <f>GDP!C9/population!C9</f>
        <v>14.964735640087426</v>
      </c>
      <c r="D9" s="27">
        <f>GDP!D9/population!D9</f>
        <v>16.670499104419811</v>
      </c>
      <c r="E9" s="27">
        <f>GDP!E9/population!E9</f>
        <v>21.081561718842991</v>
      </c>
      <c r="F9" s="27">
        <f>GDP!F9/population!F9</f>
        <v>24.50070270776726</v>
      </c>
      <c r="G9" s="27">
        <f>GDP!G9/population!G9</f>
        <v>26.101732798746482</v>
      </c>
      <c r="H9" s="27">
        <f>GDP!H9/population!H9</f>
        <v>28.081623854043752</v>
      </c>
      <c r="I9" s="27">
        <f>GDP!I9/population!I9</f>
        <v>32.167847751481922</v>
      </c>
      <c r="J9" s="27">
        <f>GDP!J9/population!J9</f>
        <v>35.113131401750266</v>
      </c>
      <c r="K9" s="27">
        <f>GDP!K9/population!K9</f>
        <v>31.74706612379978</v>
      </c>
      <c r="L9" s="27">
        <f>GDP!L9/population!L9</f>
        <v>30.113667440800466</v>
      </c>
      <c r="M9" s="27">
        <f>GDP!M9/population!M9</f>
        <v>31.563512195121952</v>
      </c>
      <c r="N9" s="27">
        <f>GDP!N9/population!N9</f>
        <v>28.670147087494314</v>
      </c>
      <c r="O9" s="27">
        <f>GDP!O9/population!O9</f>
        <v>29.408855240037315</v>
      </c>
      <c r="P9" s="28">
        <f>SUM(GDP!B9:O9)/SUM(population!B9:O9)</f>
        <v>26.33916394177951</v>
      </c>
      <c r="Q9" s="42">
        <f t="shared" si="0"/>
        <v>0.837545786035232</v>
      </c>
      <c r="R9" s="42">
        <f t="shared" si="1"/>
        <v>0.96516532663744836</v>
      </c>
      <c r="S9" s="40">
        <f t="shared" si="2"/>
        <v>-3.4834673362551638E-2</v>
      </c>
    </row>
    <row r="10" spans="1:19" x14ac:dyDescent="0.15">
      <c r="A10" s="7" t="s">
        <v>15</v>
      </c>
      <c r="B10" s="27">
        <f>GDP!B10/population!B10</f>
        <v>25.41531093978195</v>
      </c>
      <c r="C10" s="27">
        <f>GDP!C10/population!C10</f>
        <v>25.132492006834369</v>
      </c>
      <c r="D10" s="27">
        <f>GDP!D10/population!D10</f>
        <v>27.369948920244777</v>
      </c>
      <c r="E10" s="27">
        <f>GDP!E10/population!E10</f>
        <v>31.520637426114991</v>
      </c>
      <c r="F10" s="27">
        <f>GDP!F10/population!F10</f>
        <v>37.129691521005313</v>
      </c>
      <c r="G10" s="27">
        <f>GDP!G10/population!G10</f>
        <v>38.585274342159877</v>
      </c>
      <c r="H10" s="27">
        <f>GDP!H10/population!H10</f>
        <v>41.043806945728242</v>
      </c>
      <c r="I10" s="27">
        <f>GDP!I10/population!I10</f>
        <v>46.866100416489033</v>
      </c>
      <c r="J10" s="27">
        <f>GDP!J10/population!J10</f>
        <v>44.131290921528382</v>
      </c>
      <c r="K10" s="27">
        <f>GDP!K10/population!K10</f>
        <v>35.885341144484727</v>
      </c>
      <c r="L10" s="27">
        <f>GDP!L10/population!L10</f>
        <v>36.891362307667592</v>
      </c>
      <c r="M10" s="27">
        <f>GDP!M10/population!M10</f>
        <v>39.286506734677616</v>
      </c>
      <c r="N10" s="27">
        <f>GDP!N10/population!N10</f>
        <v>39.16047372082727</v>
      </c>
      <c r="O10" s="27">
        <f>GDP!O10/population!O10</f>
        <v>39.048809561153107</v>
      </c>
      <c r="P10" s="28">
        <f>SUM(GDP!B10:O10)/SUM(population!B10:O10)</f>
        <v>36.345907138991635</v>
      </c>
      <c r="Q10" s="42">
        <f t="shared" si="0"/>
        <v>0.88483270590446494</v>
      </c>
      <c r="R10" s="42">
        <f t="shared" si="1"/>
        <v>0.9758256586631574</v>
      </c>
      <c r="S10" s="40">
        <f t="shared" si="2"/>
        <v>-2.4174341336842597E-2</v>
      </c>
    </row>
    <row r="11" spans="1:19" ht="15" thickBot="1" x14ac:dyDescent="0.2">
      <c r="A11" s="7" t="s">
        <v>16</v>
      </c>
      <c r="B11" s="27">
        <f>GDP!B11/population!B11</f>
        <v>36.450126817241483</v>
      </c>
      <c r="C11" s="27">
        <f>GDP!C11/population!C11</f>
        <v>37.253432486256031</v>
      </c>
      <c r="D11" s="27">
        <f>GDP!D11/population!D11</f>
        <v>38.123179373582992</v>
      </c>
      <c r="E11" s="27">
        <f>GDP!E11/population!E11</f>
        <v>39.597414122235861</v>
      </c>
      <c r="F11" s="27">
        <f>GDP!F11/population!F11</f>
        <v>41.84555317343186</v>
      </c>
      <c r="G11" s="27">
        <f>GDP!G11/population!G11</f>
        <v>44.224119007817905</v>
      </c>
      <c r="H11" s="27">
        <f>GDP!H11/population!H11</f>
        <v>46.35834476298799</v>
      </c>
      <c r="I11" s="27">
        <f>GDP!I11/population!I11</f>
        <v>47.963584330066276</v>
      </c>
      <c r="J11" s="27">
        <f>GDP!J11/population!J11</f>
        <v>48.307779652006111</v>
      </c>
      <c r="K11" s="27">
        <f>GDP!K11/population!K11</f>
        <v>46.906862649410812</v>
      </c>
      <c r="L11" s="27">
        <f>GDP!L11/population!L11</f>
        <v>48.294175951545363</v>
      </c>
      <c r="M11" s="27">
        <f>GDP!M11/population!M11</f>
        <v>49.796998169537389</v>
      </c>
      <c r="N11" s="27">
        <f>GDP!N11/population!N11</f>
        <v>51.704017391082928</v>
      </c>
      <c r="O11" s="27">
        <f>GDP!O11/population!O11</f>
        <v>52.839131410084271</v>
      </c>
      <c r="P11" s="34">
        <f>SUM(GDP!B11:O11)/SUM(population!B11:O11)</f>
        <v>45.159335035441011</v>
      </c>
      <c r="Q11" s="43">
        <f t="shared" si="0"/>
        <v>1.09380169800228</v>
      </c>
      <c r="R11" s="43">
        <f t="shared" si="1"/>
        <v>1.0180936264416138</v>
      </c>
      <c r="S11" s="41">
        <f t="shared" si="2"/>
        <v>1.809362644161383E-2</v>
      </c>
    </row>
    <row r="12" spans="1:19" ht="15" thickTop="1" x14ac:dyDescent="0.15">
      <c r="A12" s="8" t="s">
        <v>22</v>
      </c>
      <c r="B12" s="29">
        <f>GDP!B12/population!B12</f>
        <v>11.518302279509742</v>
      </c>
      <c r="C12" s="29">
        <f>GDP!C12/population!C12</f>
        <v>11.362732522902776</v>
      </c>
      <c r="D12" s="29">
        <f>GDP!D12/population!D12</f>
        <v>11.732752332453993</v>
      </c>
      <c r="E12" s="29">
        <f>GDP!E12/population!E12</f>
        <v>12.907760344757079</v>
      </c>
      <c r="F12" s="29">
        <f>GDP!F12/population!F12</f>
        <v>14.186002150448136</v>
      </c>
      <c r="G12" s="29">
        <f>GDP!G12/population!G12</f>
        <v>14.925337851811738</v>
      </c>
      <c r="H12" s="29">
        <f>GDP!H12/population!H12</f>
        <v>15.711182797344311</v>
      </c>
      <c r="I12" s="29">
        <f>GDP!I12/population!I12</f>
        <v>17.113503160550849</v>
      </c>
      <c r="J12" s="29">
        <f>GDP!J12/population!J12</f>
        <v>18.154856057387043</v>
      </c>
      <c r="K12" s="29">
        <f>GDP!K12/population!K12</f>
        <v>17.515639892434745</v>
      </c>
      <c r="L12" s="29">
        <f>GDP!L12/population!L12</f>
        <v>18.634158335696227</v>
      </c>
      <c r="M12" s="29">
        <f>GDP!M12/population!M12</f>
        <v>20.24177064480336</v>
      </c>
      <c r="N12" s="29">
        <f>GDP!N12/population!N12</f>
        <v>20.739487357214408</v>
      </c>
      <c r="O12" s="29">
        <f>GDP!O12/population!O12</f>
        <v>20.916619592048672</v>
      </c>
      <c r="P12" s="35">
        <f>GDP!P12/population!P12</f>
        <v>16.193592704885312</v>
      </c>
      <c r="Q12" s="1">
        <f t="shared" si="0"/>
        <v>1.1521225795419012</v>
      </c>
      <c r="R12" s="1">
        <f t="shared" si="1"/>
        <v>1.028726050447869</v>
      </c>
      <c r="S12" s="40">
        <f t="shared" si="2"/>
        <v>2.8726050447869023E-2</v>
      </c>
    </row>
    <row r="13" spans="1:19" x14ac:dyDescent="0.15">
      <c r="A13" s="7" t="s">
        <v>23</v>
      </c>
      <c r="B13" s="30">
        <f>AVERAGE(B2:B11)</f>
        <v>21.654177280024321</v>
      </c>
      <c r="C13" s="30">
        <f t="shared" ref="C13:O13" si="3">AVERAGE(C2:C11)</f>
        <v>21.033402152708515</v>
      </c>
      <c r="D13" s="30">
        <f t="shared" si="3"/>
        <v>22.1106353284021</v>
      </c>
      <c r="E13" s="30">
        <f t="shared" si="3"/>
        <v>25.523144011736502</v>
      </c>
      <c r="F13" s="30">
        <f t="shared" si="3"/>
        <v>28.814230019022386</v>
      </c>
      <c r="G13" s="30">
        <f t="shared" si="3"/>
        <v>30.480340121035965</v>
      </c>
      <c r="H13" s="30">
        <f t="shared" si="3"/>
        <v>32.135108806265507</v>
      </c>
      <c r="I13" s="30">
        <f t="shared" si="3"/>
        <v>35.690330524017</v>
      </c>
      <c r="J13" s="30">
        <f t="shared" si="3"/>
        <v>37.329463828722055</v>
      </c>
      <c r="K13" s="30">
        <f t="shared" si="3"/>
        <v>34.3131763182082</v>
      </c>
      <c r="L13" s="30">
        <f t="shared" si="3"/>
        <v>36.823396611821181</v>
      </c>
      <c r="M13" s="30">
        <f t="shared" si="3"/>
        <v>40.096491077032667</v>
      </c>
      <c r="N13" s="30">
        <f t="shared" si="3"/>
        <v>39.759556391899118</v>
      </c>
      <c r="O13" s="31">
        <f t="shared" si="3"/>
        <v>39.399541214672254</v>
      </c>
      <c r="P13" s="32">
        <f t="shared" ref="P13" si="4">AVERAGE(P2:P11)</f>
        <v>32.025666666264065</v>
      </c>
      <c r="Q13" s="12"/>
      <c r="R13" s="1"/>
    </row>
    <row r="14" spans="1:19" x14ac:dyDescent="0.15">
      <c r="A14" s="26" t="s">
        <v>21</v>
      </c>
      <c r="B14" s="27">
        <f>MEDIAN(B2:B11)</f>
        <v>22.810076651946709</v>
      </c>
      <c r="C14" s="27">
        <f t="shared" ref="C14:P14" si="5">MEDIAN(C2:C11)</f>
        <v>22.731486027163051</v>
      </c>
      <c r="D14" s="27">
        <f t="shared" si="5"/>
        <v>24.225681447956099</v>
      </c>
      <c r="E14" s="27">
        <f t="shared" si="5"/>
        <v>28.761507344594637</v>
      </c>
      <c r="F14" s="27">
        <f t="shared" si="5"/>
        <v>32.881413096661348</v>
      </c>
      <c r="G14" s="27">
        <f t="shared" si="5"/>
        <v>35.444114595645004</v>
      </c>
      <c r="H14" s="27">
        <f t="shared" si="5"/>
        <v>36.023414769194559</v>
      </c>
      <c r="I14" s="27">
        <f t="shared" si="5"/>
        <v>41.15649633041717</v>
      </c>
      <c r="J14" s="27">
        <f t="shared" si="5"/>
        <v>44.232760658036469</v>
      </c>
      <c r="K14" s="27">
        <f t="shared" si="5"/>
        <v>39.854762312559032</v>
      </c>
      <c r="L14" s="27">
        <f t="shared" si="5"/>
        <v>40.718360061481739</v>
      </c>
      <c r="M14" s="27">
        <f t="shared" si="5"/>
        <v>44.27283480448461</v>
      </c>
      <c r="N14" s="27">
        <f t="shared" si="5"/>
        <v>41.544345124636202</v>
      </c>
      <c r="O14" s="33">
        <f t="shared" si="5"/>
        <v>41.155930245704923</v>
      </c>
      <c r="P14" s="36">
        <f t="shared" si="5"/>
        <v>36.276803622510201</v>
      </c>
      <c r="Q14" s="37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GDP</vt:lpstr>
      <vt:lpstr>population</vt:lpstr>
      <vt:lpstr>GDPperCapita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高萩栄一郎</dc:creator>
  <cp:lastModifiedBy>Microsoft Office ユーザー</cp:lastModifiedBy>
  <dcterms:created xsi:type="dcterms:W3CDTF">2014-02-15T06:12:04Z</dcterms:created>
  <dcterms:modified xsi:type="dcterms:W3CDTF">2015-09-30T23:47:54Z</dcterms:modified>
</cp:coreProperties>
</file>