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morohoshinana/Desktop/情報分析演習/"/>
    </mc:Choice>
  </mc:AlternateContent>
  <bookViews>
    <workbookView xWindow="14540" yWindow="460" windowWidth="14260" windowHeight="16040" activeTab="1"/>
  </bookViews>
  <sheets>
    <sheet name="売上高" sheetId="1" r:id="rId1"/>
    <sheet name="営業利益" sheetId="2" r:id="rId2"/>
    <sheet name="売上高営業利益率" sheetId="3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J6" i="2"/>
  <c r="K6" i="2"/>
  <c r="I5" i="2"/>
  <c r="J5" i="2"/>
  <c r="K5" i="2"/>
  <c r="I4" i="2"/>
  <c r="J4" i="2"/>
  <c r="K4" i="2"/>
  <c r="I3" i="2"/>
  <c r="J3" i="2"/>
  <c r="K3" i="2"/>
  <c r="I2" i="2"/>
  <c r="J2" i="2"/>
  <c r="K2" i="2"/>
  <c r="I6" i="1"/>
  <c r="J6" i="1"/>
  <c r="K6" i="1"/>
  <c r="I3" i="1"/>
  <c r="J3" i="1"/>
  <c r="K3" i="1"/>
  <c r="I4" i="1"/>
  <c r="J4" i="1"/>
  <c r="K4" i="1"/>
  <c r="I5" i="1"/>
  <c r="J5" i="1"/>
  <c r="K5" i="1"/>
  <c r="J2" i="1"/>
  <c r="I2" i="1"/>
  <c r="K2" i="1"/>
  <c r="C8" i="3"/>
  <c r="D8" i="3"/>
  <c r="E8" i="3"/>
  <c r="F8" i="3"/>
  <c r="G8" i="3"/>
  <c r="B8" i="3"/>
  <c r="C7" i="3"/>
  <c r="D7" i="3"/>
  <c r="E7" i="3"/>
  <c r="F7" i="3"/>
  <c r="G7" i="3"/>
  <c r="B7" i="3"/>
  <c r="C6" i="3"/>
  <c r="D6" i="3"/>
  <c r="E6" i="3"/>
  <c r="F6" i="3"/>
  <c r="G6" i="3"/>
  <c r="B6" i="3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C2" i="3"/>
  <c r="D2" i="3"/>
  <c r="E2" i="3"/>
  <c r="F2" i="3"/>
  <c r="G2" i="3"/>
  <c r="B2" i="3"/>
  <c r="H3" i="2"/>
  <c r="H4" i="2"/>
  <c r="H5" i="2"/>
  <c r="H2" i="2"/>
  <c r="C6" i="2"/>
  <c r="D6" i="2"/>
  <c r="E6" i="2"/>
  <c r="F6" i="2"/>
  <c r="B6" i="2"/>
  <c r="G6" i="2"/>
  <c r="G3" i="2"/>
  <c r="G4" i="2"/>
  <c r="G5" i="2"/>
  <c r="G2" i="2"/>
  <c r="H3" i="1"/>
  <c r="H4" i="1"/>
  <c r="H5" i="1"/>
  <c r="H2" i="1"/>
  <c r="G6" i="1"/>
  <c r="G3" i="1"/>
  <c r="G4" i="1"/>
  <c r="G5" i="1"/>
  <c r="G2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<sst xmlns="http://schemas.openxmlformats.org/spreadsheetml/2006/main" count="41" uniqueCount="21">
  <si>
    <t>売上高</t>
    <rPh sb="0" eb="3">
      <t>ウリアゲダカ</t>
    </rPh>
    <phoneticPr fontId="0"/>
  </si>
  <si>
    <t>セブン＆アイ・ホールディングス</t>
  </si>
  <si>
    <t>イオン</t>
  </si>
  <si>
    <t>ファミリーマート</t>
  </si>
  <si>
    <t>ローソン</t>
  </si>
  <si>
    <t>出典：</t>
    <rPh sb="0" eb="2">
      <t>シュッテン</t>
    </rPh>
    <phoneticPr fontId="1"/>
  </si>
  <si>
    <t>日経会社情報</t>
    <rPh sb="0" eb="2">
      <t>ニッケイ</t>
    </rPh>
    <rPh sb="2" eb="4">
      <t>カイシャ</t>
    </rPh>
    <rPh sb="4" eb="6">
      <t>ジョウホウ</t>
    </rPh>
    <phoneticPr fontId="1"/>
  </si>
  <si>
    <t>http://www.nikkei.com/markets/company/index.aspx</t>
  </si>
  <si>
    <t>閲覧日</t>
    <rPh sb="0" eb="2">
      <t>エツラン</t>
    </rPh>
    <rPh sb="2" eb="3">
      <t>ビ</t>
    </rPh>
    <phoneticPr fontId="1"/>
  </si>
  <si>
    <t>単位</t>
    <rPh sb="0" eb="2">
      <t>タンイ</t>
    </rPh>
    <phoneticPr fontId="1"/>
  </si>
  <si>
    <t>100万円</t>
    <rPh sb="3" eb="5">
      <t>マンエン</t>
    </rPh>
    <phoneticPr fontId="1"/>
  </si>
  <si>
    <t>営業利益</t>
    <rPh sb="0" eb="2">
      <t>エイギョウ</t>
    </rPh>
    <rPh sb="2" eb="4">
      <t>リエキ</t>
    </rPh>
    <phoneticPr fontId="0"/>
  </si>
  <si>
    <t>合計</t>
    <rPh sb="0" eb="2">
      <t>ゴウケイ</t>
    </rPh>
    <phoneticPr fontId="1"/>
  </si>
  <si>
    <t>平均</t>
    <rPh sb="0" eb="2">
      <t>ヘイキン</t>
    </rPh>
    <phoneticPr fontId="1"/>
  </si>
  <si>
    <t>全体</t>
    <rPh sb="1" eb="2">
      <t>タイ</t>
    </rPh>
    <phoneticPr fontId="1"/>
  </si>
  <si>
    <t>単純平均</t>
    <rPh sb="0" eb="4">
      <t>タンジュンヘイキン</t>
    </rPh>
    <phoneticPr fontId="1"/>
  </si>
  <si>
    <t>中央値</t>
    <rPh sb="0" eb="3">
      <t>チュウ</t>
    </rPh>
    <phoneticPr fontId="1"/>
  </si>
  <si>
    <t>5期通算</t>
    <rPh sb="1" eb="2">
      <t>キ</t>
    </rPh>
    <rPh sb="2" eb="4">
      <t>ツウサン</t>
    </rPh>
    <phoneticPr fontId="1"/>
  </si>
  <si>
    <t>幾何平均</t>
    <rPh sb="0" eb="4">
      <t>キカヘイキン</t>
    </rPh>
    <phoneticPr fontId="1"/>
  </si>
  <si>
    <t>増減率</t>
    <rPh sb="0" eb="3">
      <t>ゾウゲンリツ</t>
    </rPh>
    <phoneticPr fontId="1"/>
  </si>
  <si>
    <t>人口倍数
2009 -&gt; 2013</t>
    <rPh sb="0" eb="2">
      <t>ジンコウ</t>
    </rPh>
    <rPh sb="2" eb="4">
      <t>バイスウ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</si>
</sst>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#,##0_ "/>
    <numFmt numFmtId="178" formatCode="0.000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2" xfId="0" applyBorder="1" applyAlignment="1">
      <alignment horizontal="center" vertical="center" wrapText="1"/>
    </xf>
    <xf numFmtId="176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0" xfId="0" applyNumberFormat="1" applyBorder="1">
      <alignment vertical="center"/>
    </xf>
    <xf numFmtId="0" fontId="0" fillId="0" borderId="4" xfId="0" applyFill="1" applyBorder="1" applyAlignment="1">
      <alignment horizontal="center" vertical="center" wrapText="1"/>
    </xf>
    <xf numFmtId="0" fontId="0" fillId="0" borderId="2" xfId="0" applyBorder="1">
      <alignment vertical="center"/>
    </xf>
    <xf numFmtId="10" fontId="0" fillId="0" borderId="0" xfId="0" applyNumberFormat="1">
      <alignment vertical="center"/>
    </xf>
    <xf numFmtId="10" fontId="0" fillId="0" borderId="9" xfId="0" applyNumberFormat="1" applyBorder="1">
      <alignment vertical="center"/>
    </xf>
    <xf numFmtId="10" fontId="0" fillId="0" borderId="10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10" xfId="0" applyNumberFormat="1" applyBorder="1">
      <alignment vertical="center"/>
    </xf>
    <xf numFmtId="0" fontId="0" fillId="0" borderId="0" xfId="0" applyNumberFormat="1">
      <alignment vertical="center"/>
    </xf>
    <xf numFmtId="178" fontId="0" fillId="0" borderId="0" xfId="0" applyNumberFormat="1" applyBorder="1">
      <alignment vertical="center"/>
    </xf>
    <xf numFmtId="10" fontId="0" fillId="0" borderId="0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83" workbookViewId="0">
      <selection activeCell="I1" sqref="I1:K6"/>
    </sheetView>
  </sheetViews>
  <sheetFormatPr baseColWidth="12" defaultColWidth="8.83203125" defaultRowHeight="14" x14ac:dyDescent="0.15"/>
  <cols>
    <col min="1" max="1" width="16.6640625" customWidth="1"/>
    <col min="2" max="2" width="11.6640625" customWidth="1"/>
    <col min="3" max="7" width="11" bestFit="1" customWidth="1"/>
    <col min="8" max="8" width="9.83203125" bestFit="1" customWidth="1"/>
    <col min="9" max="9" width="13.1640625" customWidth="1"/>
  </cols>
  <sheetData>
    <row r="1" spans="1:11" ht="27" customHeight="1" thickBot="1" x14ac:dyDescent="0.2">
      <c r="A1" s="5" t="s">
        <v>0</v>
      </c>
      <c r="B1" s="3">
        <v>39845</v>
      </c>
      <c r="C1" s="3">
        <v>40210</v>
      </c>
      <c r="D1" s="3">
        <v>40575</v>
      </c>
      <c r="E1" s="3">
        <v>40940</v>
      </c>
      <c r="F1" s="3">
        <v>41306</v>
      </c>
      <c r="G1" s="4" t="s">
        <v>12</v>
      </c>
      <c r="H1" s="2" t="s">
        <v>13</v>
      </c>
      <c r="I1" s="19" t="s">
        <v>20</v>
      </c>
      <c r="J1" s="20" t="s">
        <v>18</v>
      </c>
      <c r="K1" s="20" t="s">
        <v>19</v>
      </c>
    </row>
    <row r="2" spans="1:11" ht="25" customHeight="1" x14ac:dyDescent="0.15">
      <c r="A2" s="6" t="s">
        <v>1</v>
      </c>
      <c r="B2" s="8">
        <v>5649948</v>
      </c>
      <c r="C2" s="8">
        <v>5111297</v>
      </c>
      <c r="D2" s="8">
        <v>5119739</v>
      </c>
      <c r="E2" s="8">
        <v>4786344</v>
      </c>
      <c r="F2" s="8">
        <v>4991642</v>
      </c>
      <c r="G2" s="9">
        <f>SUM(B2:F2)</f>
        <v>25658970</v>
      </c>
      <c r="H2" s="8">
        <f>AVERAGE(B2:F2)</f>
        <v>5131794</v>
      </c>
      <c r="I2" s="21">
        <f>F2/B2</f>
        <v>0.88348459136261082</v>
      </c>
      <c r="J2" s="21">
        <f>I2^(1/4)</f>
        <v>0.96950431170898022</v>
      </c>
      <c r="K2" s="15">
        <f>J2-1</f>
        <v>-3.0495688291019785E-2</v>
      </c>
    </row>
    <row r="3" spans="1:11" ht="25" customHeight="1" x14ac:dyDescent="0.15">
      <c r="A3" s="6" t="s">
        <v>2</v>
      </c>
      <c r="B3" s="8">
        <v>5230786</v>
      </c>
      <c r="C3" s="8">
        <v>5054394</v>
      </c>
      <c r="D3" s="8">
        <v>5096569</v>
      </c>
      <c r="E3" s="8">
        <v>5206132</v>
      </c>
      <c r="F3" s="8">
        <v>5685303</v>
      </c>
      <c r="G3" s="9">
        <f t="shared" ref="G3:G5" si="0">SUM(B3:F3)</f>
        <v>26273184</v>
      </c>
      <c r="H3" s="8">
        <f t="shared" ref="H3:H5" si="1">AVERAGE(B3:F3)</f>
        <v>5254636.8</v>
      </c>
      <c r="I3" s="21">
        <f t="shared" ref="I3:I5" si="2">F3/B3</f>
        <v>1.0868926773146521</v>
      </c>
      <c r="J3" s="21">
        <f t="shared" ref="J3:J6" si="3">I3^(1/4)</f>
        <v>1.0210491913347755</v>
      </c>
      <c r="K3" s="15">
        <f t="shared" ref="K3:K6" si="4">J3-1</f>
        <v>2.1049191334775452E-2</v>
      </c>
    </row>
    <row r="4" spans="1:11" ht="25" customHeight="1" x14ac:dyDescent="0.15">
      <c r="A4" s="6" t="s">
        <v>3</v>
      </c>
      <c r="B4" s="8">
        <v>287342</v>
      </c>
      <c r="C4" s="8">
        <v>278175</v>
      </c>
      <c r="D4" s="8">
        <v>319889</v>
      </c>
      <c r="E4" s="8">
        <v>329218</v>
      </c>
      <c r="F4" s="8">
        <v>334087</v>
      </c>
      <c r="G4" s="9">
        <f t="shared" si="0"/>
        <v>1548711</v>
      </c>
      <c r="H4" s="8">
        <f t="shared" si="1"/>
        <v>309742.2</v>
      </c>
      <c r="I4" s="21">
        <f t="shared" si="2"/>
        <v>1.1626807080064872</v>
      </c>
      <c r="J4" s="21">
        <f t="shared" si="3"/>
        <v>1.0384010452216166</v>
      </c>
      <c r="K4" s="15">
        <f t="shared" si="4"/>
        <v>3.8401045221616581E-2</v>
      </c>
    </row>
    <row r="5" spans="1:11" ht="25" customHeight="1" thickBot="1" x14ac:dyDescent="0.2">
      <c r="A5" s="6" t="s">
        <v>4</v>
      </c>
      <c r="B5" s="8">
        <v>349476</v>
      </c>
      <c r="C5" s="8">
        <v>467192</v>
      </c>
      <c r="D5" s="8">
        <v>441277</v>
      </c>
      <c r="E5" s="8">
        <v>478957</v>
      </c>
      <c r="F5" s="8">
        <v>487445</v>
      </c>
      <c r="G5" s="9">
        <f t="shared" si="0"/>
        <v>2224347</v>
      </c>
      <c r="H5" s="8">
        <f t="shared" si="1"/>
        <v>444869.4</v>
      </c>
      <c r="I5" s="22">
        <f t="shared" si="2"/>
        <v>1.3947881971866452</v>
      </c>
      <c r="J5" s="22">
        <f t="shared" si="3"/>
        <v>1.0867435366347802</v>
      </c>
      <c r="K5" s="17">
        <f t="shared" si="4"/>
        <v>8.6743536634780183E-2</v>
      </c>
    </row>
    <row r="6" spans="1:11" ht="25" customHeight="1" thickTop="1" x14ac:dyDescent="0.15">
      <c r="A6" s="7" t="s">
        <v>12</v>
      </c>
      <c r="B6" s="10">
        <f>SUM(B2:B5)</f>
        <v>11517552</v>
      </c>
      <c r="C6" s="10">
        <f t="shared" ref="C6:G6" si="5">SUM(C2:C5)</f>
        <v>10911058</v>
      </c>
      <c r="D6" s="10">
        <f t="shared" si="5"/>
        <v>10977474</v>
      </c>
      <c r="E6" s="10">
        <f t="shared" si="5"/>
        <v>10800651</v>
      </c>
      <c r="F6" s="10">
        <f t="shared" si="5"/>
        <v>11498477</v>
      </c>
      <c r="G6" s="11">
        <f t="shared" si="5"/>
        <v>55705212</v>
      </c>
      <c r="H6" s="10"/>
      <c r="I6" s="21">
        <f t="shared" ref="I6" si="6">F6/B6</f>
        <v>0.99834383209209732</v>
      </c>
      <c r="J6" s="21">
        <f t="shared" si="3"/>
        <v>0.99958570062817476</v>
      </c>
      <c r="K6" s="15">
        <f t="shared" si="4"/>
        <v>-4.1429937182524412E-4</v>
      </c>
    </row>
    <row r="7" spans="1:11" x14ac:dyDescent="0.15">
      <c r="I7" s="21"/>
      <c r="J7" s="21"/>
      <c r="K7" s="15"/>
    </row>
    <row r="8" spans="1:11" x14ac:dyDescent="0.15">
      <c r="I8" s="21"/>
      <c r="J8" s="21"/>
      <c r="K8" s="15"/>
    </row>
    <row r="9" spans="1:11" x14ac:dyDescent="0.15">
      <c r="I9" s="21"/>
      <c r="J9" s="21"/>
      <c r="K9" s="15"/>
    </row>
    <row r="10" spans="1:11" x14ac:dyDescent="0.15">
      <c r="A10" t="s">
        <v>5</v>
      </c>
      <c r="B10" t="s">
        <v>6</v>
      </c>
      <c r="D10" t="s">
        <v>7</v>
      </c>
      <c r="I10" s="21"/>
      <c r="J10" s="21"/>
      <c r="K10" s="15"/>
    </row>
    <row r="11" spans="1:11" x14ac:dyDescent="0.15">
      <c r="A11" t="s">
        <v>8</v>
      </c>
      <c r="B11" s="1">
        <v>41690</v>
      </c>
      <c r="I11" s="24"/>
      <c r="J11" s="24"/>
      <c r="K11" s="25"/>
    </row>
    <row r="12" spans="1:11" x14ac:dyDescent="0.15">
      <c r="I12" s="23"/>
      <c r="J12" s="23"/>
      <c r="K12" s="1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C1" workbookViewId="0">
      <selection activeCell="J2" sqref="J2"/>
    </sheetView>
  </sheetViews>
  <sheetFormatPr baseColWidth="12" defaultColWidth="8.83203125" defaultRowHeight="14" x14ac:dyDescent="0.15"/>
  <cols>
    <col min="1" max="1" width="15.6640625" customWidth="1"/>
    <col min="2" max="6" width="11.33203125" customWidth="1"/>
    <col min="7" max="7" width="9.83203125" bestFit="1" customWidth="1"/>
    <col min="8" max="8" width="9.1640625" bestFit="1" customWidth="1"/>
    <col min="9" max="9" width="12.6640625" customWidth="1"/>
  </cols>
  <sheetData>
    <row r="1" spans="1:11" ht="29" customHeight="1" thickBot="1" x14ac:dyDescent="0.2">
      <c r="A1" s="5" t="s">
        <v>11</v>
      </c>
      <c r="B1" s="3">
        <v>39845</v>
      </c>
      <c r="C1" s="3">
        <v>40210</v>
      </c>
      <c r="D1" s="3">
        <v>40575</v>
      </c>
      <c r="E1" s="3">
        <v>40940</v>
      </c>
      <c r="F1" s="3">
        <v>41306</v>
      </c>
      <c r="G1" s="4" t="s">
        <v>12</v>
      </c>
      <c r="H1" s="2" t="s">
        <v>13</v>
      </c>
      <c r="I1" s="19" t="s">
        <v>20</v>
      </c>
      <c r="J1" s="20" t="s">
        <v>18</v>
      </c>
      <c r="K1" s="20" t="s">
        <v>19</v>
      </c>
    </row>
    <row r="2" spans="1:11" ht="25" customHeight="1" x14ac:dyDescent="0.15">
      <c r="A2" s="6" t="s">
        <v>1</v>
      </c>
      <c r="B2" s="8">
        <v>281865</v>
      </c>
      <c r="C2" s="8">
        <v>226666</v>
      </c>
      <c r="D2" s="8">
        <v>243346</v>
      </c>
      <c r="E2" s="8">
        <v>292060</v>
      </c>
      <c r="F2" s="8">
        <v>295685</v>
      </c>
      <c r="G2" s="9">
        <f>SUM(B2:F2)</f>
        <v>1339622</v>
      </c>
      <c r="H2" s="12">
        <f>AVERAGE(B2:F2)</f>
        <v>267924.40000000002</v>
      </c>
      <c r="I2" s="21">
        <f>F2/B2</f>
        <v>1.0490305642772249</v>
      </c>
      <c r="J2" s="21">
        <f>I2^(1/4)</f>
        <v>1.0120385028070606</v>
      </c>
      <c r="K2" s="15">
        <f>J2-1</f>
        <v>1.2038502807060647E-2</v>
      </c>
    </row>
    <row r="3" spans="1:11" ht="25" customHeight="1" x14ac:dyDescent="0.15">
      <c r="A3" s="6" t="s">
        <v>2</v>
      </c>
      <c r="B3" s="8">
        <v>124373</v>
      </c>
      <c r="C3" s="8">
        <v>130193</v>
      </c>
      <c r="D3" s="8">
        <v>172360</v>
      </c>
      <c r="E3" s="8">
        <v>195690</v>
      </c>
      <c r="F3" s="8">
        <v>190999</v>
      </c>
      <c r="G3" s="9">
        <f t="shared" ref="G3:G6" si="0">SUM(B3:F3)</f>
        <v>813615</v>
      </c>
      <c r="H3" s="12">
        <f t="shared" ref="H3:H5" si="1">AVERAGE(B3:F3)</f>
        <v>162723</v>
      </c>
      <c r="I3" s="21">
        <f t="shared" ref="I3:I6" si="2">F3/B3</f>
        <v>1.5356950463525041</v>
      </c>
      <c r="J3" s="21">
        <f t="shared" ref="J3:J6" si="3">I3^(1/4)</f>
        <v>1.1132078132456451</v>
      </c>
      <c r="K3" s="15">
        <f t="shared" ref="K3:K6" si="4">J3-1</f>
        <v>0.11320781324564511</v>
      </c>
    </row>
    <row r="4" spans="1:11" ht="25" customHeight="1" x14ac:dyDescent="0.15">
      <c r="A4" s="6" t="s">
        <v>3</v>
      </c>
      <c r="B4" s="8">
        <v>36532</v>
      </c>
      <c r="C4" s="8">
        <v>33530</v>
      </c>
      <c r="D4" s="8">
        <v>38223</v>
      </c>
      <c r="E4" s="8">
        <v>42586</v>
      </c>
      <c r="F4" s="8">
        <v>43107</v>
      </c>
      <c r="G4" s="9">
        <f t="shared" si="0"/>
        <v>193978</v>
      </c>
      <c r="H4" s="12">
        <f t="shared" si="1"/>
        <v>38795.599999999999</v>
      </c>
      <c r="I4" s="21">
        <f t="shared" si="2"/>
        <v>1.1799791963210335</v>
      </c>
      <c r="J4" s="21">
        <f t="shared" si="3"/>
        <v>1.0422420416623042</v>
      </c>
      <c r="K4" s="15">
        <f t="shared" si="4"/>
        <v>4.2242041662304164E-2</v>
      </c>
    </row>
    <row r="5" spans="1:11" ht="25" customHeight="1" thickBot="1" x14ac:dyDescent="0.2">
      <c r="A5" s="6" t="s">
        <v>4</v>
      </c>
      <c r="B5" s="8">
        <v>49186</v>
      </c>
      <c r="C5" s="8">
        <v>50275</v>
      </c>
      <c r="D5" s="8">
        <v>55540</v>
      </c>
      <c r="E5" s="8">
        <v>61769</v>
      </c>
      <c r="F5" s="8">
        <v>66246</v>
      </c>
      <c r="G5" s="9">
        <f t="shared" si="0"/>
        <v>283016</v>
      </c>
      <c r="H5" s="12">
        <f t="shared" si="1"/>
        <v>56603.199999999997</v>
      </c>
      <c r="I5" s="22">
        <f t="shared" si="2"/>
        <v>1.3468466636847884</v>
      </c>
      <c r="J5" s="22">
        <f t="shared" si="3"/>
        <v>1.077282335617165</v>
      </c>
      <c r="K5" s="17">
        <f t="shared" si="4"/>
        <v>7.7282335617165021E-2</v>
      </c>
    </row>
    <row r="6" spans="1:11" ht="25" customHeight="1" thickTop="1" x14ac:dyDescent="0.15">
      <c r="A6" s="7" t="s">
        <v>12</v>
      </c>
      <c r="B6" s="10">
        <f>SUM(B2:B5)</f>
        <v>491956</v>
      </c>
      <c r="C6" s="10">
        <f t="shared" ref="C6:F6" si="5">SUM(C2:C5)</f>
        <v>440664</v>
      </c>
      <c r="D6" s="10">
        <f t="shared" si="5"/>
        <v>509469</v>
      </c>
      <c r="E6" s="10">
        <f t="shared" si="5"/>
        <v>592105</v>
      </c>
      <c r="F6" s="10">
        <f t="shared" si="5"/>
        <v>596037</v>
      </c>
      <c r="G6" s="11">
        <f t="shared" si="0"/>
        <v>2630231</v>
      </c>
      <c r="H6" s="10"/>
      <c r="I6" s="21">
        <f t="shared" si="2"/>
        <v>1.2115656684744165</v>
      </c>
      <c r="J6" s="21">
        <f t="shared" si="3"/>
        <v>1.0491479578321052</v>
      </c>
      <c r="K6" s="15">
        <f t="shared" si="4"/>
        <v>4.9147957832105238E-2</v>
      </c>
    </row>
    <row r="10" spans="1:11" x14ac:dyDescent="0.15">
      <c r="A10" t="s">
        <v>5</v>
      </c>
      <c r="B10" t="s">
        <v>6</v>
      </c>
      <c r="D10" t="s">
        <v>7</v>
      </c>
    </row>
    <row r="11" spans="1:11" x14ac:dyDescent="0.15">
      <c r="A11" t="s">
        <v>8</v>
      </c>
      <c r="B11" s="1">
        <v>41690</v>
      </c>
    </row>
    <row r="12" spans="1:11" x14ac:dyDescent="0.15">
      <c r="A12" t="s">
        <v>9</v>
      </c>
      <c r="B12" t="s">
        <v>10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4" sqref="E14"/>
    </sheetView>
  </sheetViews>
  <sheetFormatPr baseColWidth="12" defaultRowHeight="14" x14ac:dyDescent="0.15"/>
  <cols>
    <col min="1" max="1" width="18.1640625" customWidth="1"/>
  </cols>
  <sheetData>
    <row r="1" spans="1:7" ht="29" customHeight="1" thickBot="1" x14ac:dyDescent="0.2">
      <c r="A1" s="5" t="s">
        <v>0</v>
      </c>
      <c r="B1" s="3">
        <v>39845</v>
      </c>
      <c r="C1" s="3">
        <v>40210</v>
      </c>
      <c r="D1" s="3">
        <v>40575</v>
      </c>
      <c r="E1" s="3">
        <v>40940</v>
      </c>
      <c r="F1" s="3">
        <v>41306</v>
      </c>
      <c r="G1" s="14" t="s">
        <v>17</v>
      </c>
    </row>
    <row r="2" spans="1:7" ht="29" customHeight="1" x14ac:dyDescent="0.15">
      <c r="A2" s="6" t="s">
        <v>1</v>
      </c>
      <c r="B2" s="15">
        <f>営業利益!B2/売上高!B2</f>
        <v>4.9888069766305811E-2</v>
      </c>
      <c r="C2" s="15">
        <f>営業利益!C2/売上高!C2</f>
        <v>4.4346082804423224E-2</v>
      </c>
      <c r="D2" s="15">
        <f>営業利益!D2/売上高!D2</f>
        <v>4.7530938588861656E-2</v>
      </c>
      <c r="E2" s="15">
        <f>営業利益!E2/売上高!E2</f>
        <v>6.101943362198789E-2</v>
      </c>
      <c r="F2" s="15">
        <f>営業利益!F2/売上高!F2</f>
        <v>5.9236018929242122E-2</v>
      </c>
      <c r="G2" s="15">
        <f>営業利益!G2/売上高!G2</f>
        <v>5.2208720770942872E-2</v>
      </c>
    </row>
    <row r="3" spans="1:7" ht="29" customHeight="1" x14ac:dyDescent="0.15">
      <c r="A3" s="6" t="s">
        <v>2</v>
      </c>
      <c r="B3" s="15">
        <f>営業利益!B3/売上高!B3</f>
        <v>2.3777114949837367E-2</v>
      </c>
      <c r="C3" s="15">
        <f>営業利益!C3/売上高!C3</f>
        <v>2.5758379738500797E-2</v>
      </c>
      <c r="D3" s="15">
        <f>営業利益!D3/売上高!D3</f>
        <v>3.381882988339803E-2</v>
      </c>
      <c r="E3" s="15">
        <f>営業利益!E3/売上高!E3</f>
        <v>3.7588366948821124E-2</v>
      </c>
      <c r="F3" s="15">
        <f>営業利益!F3/売上高!F3</f>
        <v>3.3595219111452808E-2</v>
      </c>
      <c r="G3" s="15">
        <f>営業利益!G3/売上高!G3</f>
        <v>3.0967506640991817E-2</v>
      </c>
    </row>
    <row r="4" spans="1:7" ht="29" customHeight="1" x14ac:dyDescent="0.15">
      <c r="A4" s="6" t="s">
        <v>3</v>
      </c>
      <c r="B4" s="15">
        <f>営業利益!B4/売上高!B4</f>
        <v>0.12713769654279569</v>
      </c>
      <c r="C4" s="15">
        <f>営業利益!C4/売上高!C4</f>
        <v>0.12053563404331806</v>
      </c>
      <c r="D4" s="15">
        <f>営業利益!D4/売上高!D4</f>
        <v>0.1194883225118713</v>
      </c>
      <c r="E4" s="15">
        <f>営業利益!E4/売上高!E4</f>
        <v>0.12935501704038055</v>
      </c>
      <c r="F4" s="15">
        <f>営業利益!F4/売上高!F4</f>
        <v>0.12902926483221436</v>
      </c>
      <c r="G4" s="15">
        <f>営業利益!G4/売上高!G4</f>
        <v>0.12525125733593936</v>
      </c>
    </row>
    <row r="5" spans="1:7" ht="29" customHeight="1" thickBot="1" x14ac:dyDescent="0.2">
      <c r="A5" s="6" t="s">
        <v>4</v>
      </c>
      <c r="B5" s="16">
        <f>営業利益!B5/売上高!B5</f>
        <v>0.14074213966052032</v>
      </c>
      <c r="C5" s="17">
        <f>営業利益!C5/売上高!C5</f>
        <v>0.10761100361307557</v>
      </c>
      <c r="D5" s="17">
        <f>営業利益!D5/売上高!D5</f>
        <v>0.12586198691524825</v>
      </c>
      <c r="E5" s="17">
        <f>営業利益!E5/売上高!E5</f>
        <v>0.12896564827322704</v>
      </c>
      <c r="F5" s="17">
        <f>営業利益!F5/売上高!F5</f>
        <v>0.13590456359178985</v>
      </c>
      <c r="G5" s="17">
        <f>営業利益!G5/売上高!G5</f>
        <v>0.1272355437348579</v>
      </c>
    </row>
    <row r="6" spans="1:7" ht="29" customHeight="1" thickTop="1" x14ac:dyDescent="0.15">
      <c r="A6" s="7" t="s">
        <v>14</v>
      </c>
      <c r="B6" s="18">
        <f>営業利益!B6/売上高!B6</f>
        <v>4.2713590526875851E-2</v>
      </c>
      <c r="C6" s="15">
        <f>営業利益!C6/売上高!C6</f>
        <v>4.038691756564762E-2</v>
      </c>
      <c r="D6" s="15">
        <f>営業利益!D6/売上高!D6</f>
        <v>4.6410403704896047E-2</v>
      </c>
      <c r="E6" s="15">
        <f>営業利益!E6/売上高!E6</f>
        <v>5.4821232534964792E-2</v>
      </c>
      <c r="F6" s="15">
        <f>営業利益!F6/売上高!F6</f>
        <v>5.1836169259633254E-2</v>
      </c>
      <c r="G6" s="15">
        <f>営業利益!G6/売上高!G6</f>
        <v>4.721696418640324E-2</v>
      </c>
    </row>
    <row r="7" spans="1:7" ht="29" customHeight="1" x14ac:dyDescent="0.15">
      <c r="A7" s="13" t="s">
        <v>15</v>
      </c>
      <c r="B7" s="18">
        <f>AVERAGE(B2:B5)</f>
        <v>8.5386255229864788E-2</v>
      </c>
      <c r="C7" s="15">
        <f t="shared" ref="C7:G7" si="0">AVERAGE(C2:C5)</f>
        <v>7.4562775049829416E-2</v>
      </c>
      <c r="D7" s="15">
        <f t="shared" si="0"/>
        <v>8.1675019474844818E-2</v>
      </c>
      <c r="E7" s="15">
        <f t="shared" si="0"/>
        <v>8.9232116471104156E-2</v>
      </c>
      <c r="F7" s="15">
        <f t="shared" si="0"/>
        <v>8.9441266616174783E-2</v>
      </c>
      <c r="G7" s="15">
        <f t="shared" si="0"/>
        <v>8.3915757120682985E-2</v>
      </c>
    </row>
    <row r="8" spans="1:7" ht="29" customHeight="1" x14ac:dyDescent="0.15">
      <c r="A8" s="13" t="s">
        <v>16</v>
      </c>
      <c r="B8" s="15">
        <f>MEDIAN(B2:B5)</f>
        <v>8.8512883154550748E-2</v>
      </c>
      <c r="C8" s="15">
        <f t="shared" ref="C8:G8" si="1">MEDIAN(C2:C5)</f>
        <v>7.5978543208749388E-2</v>
      </c>
      <c r="D8" s="15">
        <f t="shared" si="1"/>
        <v>8.3509630550366476E-2</v>
      </c>
      <c r="E8" s="15">
        <f t="shared" si="1"/>
        <v>9.4992540947607465E-2</v>
      </c>
      <c r="F8" s="15">
        <f t="shared" si="1"/>
        <v>9.4132641880728229E-2</v>
      </c>
      <c r="G8" s="15">
        <f t="shared" si="1"/>
        <v>8.8729989053441122E-2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売上高</vt:lpstr>
      <vt:lpstr>営業利益</vt:lpstr>
      <vt:lpstr>売上高営業利益率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takahagiPC</dc:creator>
  <cp:lastModifiedBy>Microsoft Office ユーザー</cp:lastModifiedBy>
  <dcterms:created xsi:type="dcterms:W3CDTF">2014-02-20T09:11:09Z</dcterms:created>
  <dcterms:modified xsi:type="dcterms:W3CDTF">2015-10-01T06:00:33Z</dcterms:modified>
</cp:coreProperties>
</file>