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\motomasa_hongo\my-weathe-app\weatherapp\"/>
    </mc:Choice>
  </mc:AlternateContent>
  <xr:revisionPtr revIDLastSave="0" documentId="13_ncr:1_{F1E3B779-E603-4940-9E01-BC2612A02290}" xr6:coauthVersionLast="47" xr6:coauthVersionMax="47" xr10:uidLastSave="{00000000-0000-0000-0000-000000000000}"/>
  <bookViews>
    <workbookView xWindow="-108" yWindow="-108" windowWidth="23256" windowHeight="14016" xr2:uid="{8E0BEA5F-663D-4772-99C5-C29293486DAC}"/>
  </bookViews>
  <sheets>
    <sheet name="東京-23区東エリアサンプル" sheetId="4" r:id="rId1"/>
    <sheet name="エリア店舗数" sheetId="6" r:id="rId2"/>
    <sheet name="月・曜日・天気係数" sheetId="1" r:id="rId3"/>
    <sheet name="都道府県係数" sheetId="2" r:id="rId4"/>
    <sheet name="BaseData2022" sheetId="5" r:id="rId5"/>
    <sheet name="BaseData202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F5" i="4"/>
  <c r="C5" i="4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J9" i="1"/>
  <c r="G9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K9" i="1" s="1"/>
  <c r="J7" i="1"/>
  <c r="I7" i="1"/>
  <c r="I9" i="1" s="1"/>
  <c r="H7" i="1"/>
  <c r="H9" i="1" s="1"/>
  <c r="G7" i="1"/>
  <c r="F7" i="1"/>
  <c r="E7" i="1"/>
  <c r="D7" i="1"/>
  <c r="D9" i="1" s="1"/>
  <c r="C7" i="1"/>
  <c r="C9" i="1" s="1"/>
  <c r="B8" i="1"/>
  <c r="B7" i="1"/>
  <c r="B9" i="1" s="1"/>
  <c r="L9" i="1" l="1"/>
  <c r="E9" i="1"/>
  <c r="M9" i="1"/>
  <c r="F9" i="1"/>
  <c r="F12" i="1" s="1"/>
  <c r="F13" i="1" s="1"/>
  <c r="F14" i="1" s="1"/>
  <c r="N11" i="1"/>
  <c r="N10" i="1"/>
  <c r="M12" i="1" s="1"/>
  <c r="M13" i="1" s="1"/>
  <c r="M14" i="1" s="1"/>
  <c r="L12" i="1" l="1"/>
  <c r="L13" i="1" s="1"/>
  <c r="L14" i="1" s="1"/>
  <c r="B12" i="1"/>
  <c r="B13" i="1" s="1"/>
  <c r="B14" i="1" s="1"/>
  <c r="J12" i="1"/>
  <c r="J13" i="1" s="1"/>
  <c r="J14" i="1" s="1"/>
  <c r="H12" i="1"/>
  <c r="H13" i="1" s="1"/>
  <c r="H14" i="1" s="1"/>
  <c r="K12" i="1"/>
  <c r="K13" i="1" s="1"/>
  <c r="K14" i="1" s="1"/>
  <c r="E12" i="1"/>
  <c r="E13" i="1" s="1"/>
  <c r="E14" i="1" s="1"/>
  <c r="G12" i="1"/>
  <c r="G13" i="1" s="1"/>
  <c r="G14" i="1" s="1"/>
  <c r="I12" i="1"/>
  <c r="I13" i="1" s="1"/>
  <c r="I14" i="1" s="1"/>
  <c r="C12" i="1"/>
  <c r="C13" i="1" s="1"/>
  <c r="C14" i="1" s="1"/>
  <c r="D12" i="1"/>
  <c r="D13" i="1" s="1"/>
  <c r="D14" i="1" s="1"/>
  <c r="C9" i="4" l="1"/>
  <c r="C20" i="4"/>
  <c r="B21" i="4"/>
  <c r="B22" i="4"/>
  <c r="B15" i="4"/>
  <c r="B16" i="4"/>
  <c r="D16" i="4" s="1"/>
  <c r="B33" i="4"/>
  <c r="B18" i="4"/>
  <c r="C35" i="4"/>
  <c r="C13" i="4"/>
  <c r="B31" i="4"/>
  <c r="B9" i="4"/>
  <c r="B11" i="4"/>
  <c r="C18" i="4"/>
  <c r="B6" i="4"/>
  <c r="C8" i="4"/>
  <c r="B19" i="4"/>
  <c r="B7" i="4"/>
  <c r="B10" i="4"/>
  <c r="B28" i="4"/>
  <c r="B12" i="4"/>
  <c r="B29" i="4"/>
  <c r="B30" i="4"/>
  <c r="B23" i="4"/>
  <c r="B24" i="4"/>
  <c r="C25" i="4"/>
  <c r="B26" i="4"/>
  <c r="C19" i="4"/>
  <c r="C14" i="4"/>
  <c r="B32" i="4"/>
  <c r="D32" i="4" s="1"/>
  <c r="B27" i="4"/>
  <c r="C21" i="4"/>
  <c r="C22" i="4"/>
  <c r="C15" i="4"/>
  <c r="B25" i="4"/>
  <c r="C27" i="4"/>
  <c r="B5" i="4"/>
  <c r="B13" i="4"/>
  <c r="D13" i="4" s="1"/>
  <c r="B17" i="4"/>
  <c r="D17" i="4" s="1"/>
  <c r="B34" i="4"/>
  <c r="D34" i="4" s="1"/>
  <c r="C16" i="4"/>
  <c r="C6" i="4"/>
  <c r="B35" i="4"/>
  <c r="B14" i="4"/>
  <c r="C28" i="4"/>
  <c r="C12" i="4"/>
  <c r="C29" i="4"/>
  <c r="C30" i="4"/>
  <c r="C23" i="4"/>
  <c r="C24" i="4"/>
  <c r="C17" i="4"/>
  <c r="C26" i="4"/>
  <c r="B20" i="4"/>
  <c r="C10" i="4"/>
  <c r="C31" i="4"/>
  <c r="C32" i="4"/>
  <c r="C33" i="4"/>
  <c r="C34" i="4"/>
  <c r="C11" i="4"/>
  <c r="C7" i="4"/>
  <c r="B8" i="4"/>
  <c r="D23" i="4" l="1"/>
  <c r="D18" i="4"/>
  <c r="D5" i="4"/>
  <c r="C37" i="4"/>
  <c r="D27" i="4"/>
  <c r="D6" i="4"/>
  <c r="D33" i="4"/>
  <c r="D20" i="4"/>
  <c r="D9" i="4"/>
  <c r="B37" i="4"/>
  <c r="D35" i="4"/>
  <c r="D25" i="4"/>
  <c r="D15" i="4"/>
  <c r="D22" i="4"/>
  <c r="D30" i="4"/>
  <c r="D8" i="4"/>
  <c r="D12" i="4"/>
  <c r="D11" i="4"/>
  <c r="D21" i="4"/>
  <c r="D29" i="4"/>
  <c r="D31" i="4"/>
  <c r="D14" i="4"/>
  <c r="D28" i="4"/>
  <c r="D26" i="4"/>
  <c r="D10" i="4"/>
  <c r="D7" i="4"/>
  <c r="D24" i="4"/>
  <c r="D19" i="4"/>
  <c r="D36" i="4" l="1"/>
  <c r="D37" i="4" s="1"/>
</calcChain>
</file>

<file path=xl/sharedStrings.xml><?xml version="1.0" encoding="utf-8"?>
<sst xmlns="http://schemas.openxmlformats.org/spreadsheetml/2006/main" count="407" uniqueCount="269">
  <si>
    <t>客数</t>
    <rPh sb="0" eb="2">
      <t>キャクスウ</t>
    </rPh>
    <phoneticPr fontId="1"/>
  </si>
  <si>
    <t>平均より高</t>
    <rPh sb="0" eb="2">
      <t>ヘイキン</t>
    </rPh>
    <rPh sb="4" eb="5">
      <t>タカ</t>
    </rPh>
    <phoneticPr fontId="1"/>
  </si>
  <si>
    <t>平均</t>
    <rPh sb="0" eb="2">
      <t>ヘイキン</t>
    </rPh>
    <phoneticPr fontId="1"/>
  </si>
  <si>
    <t>平均より低</t>
    <rPh sb="0" eb="2">
      <t>ヘイキン</t>
    </rPh>
    <rPh sb="4" eb="5">
      <t>ヒク</t>
    </rPh>
    <phoneticPr fontId="1"/>
  </si>
  <si>
    <t>係数</t>
    <rPh sb="0" eb="2">
      <t>ケイスウ</t>
    </rPh>
    <phoneticPr fontId="1"/>
  </si>
  <si>
    <t>平均比（高）</t>
    <rPh sb="0" eb="2">
      <t>ヘイキン</t>
    </rPh>
    <rPh sb="2" eb="3">
      <t>ヒ</t>
    </rPh>
    <rPh sb="4" eb="5">
      <t>コウ</t>
    </rPh>
    <phoneticPr fontId="1"/>
  </si>
  <si>
    <t>平均比（低）</t>
    <rPh sb="0" eb="2">
      <t>ヘイキン</t>
    </rPh>
    <rPh sb="2" eb="3">
      <t>ヒ</t>
    </rPh>
    <rPh sb="4" eb="5">
      <t>テイ</t>
    </rPh>
    <phoneticPr fontId="1"/>
  </si>
  <si>
    <t>偏差値</t>
    <rPh sb="0" eb="3">
      <t>ヘンサチ</t>
    </rPh>
    <phoneticPr fontId="1"/>
  </si>
  <si>
    <t>標準変化量</t>
    <rPh sb="0" eb="2">
      <t>ヒョウジュン</t>
    </rPh>
    <rPh sb="2" eb="4">
      <t>ヘンカ</t>
    </rPh>
    <rPh sb="4" eb="5">
      <t>リョウ</t>
    </rPh>
    <phoneticPr fontId="1"/>
  </si>
  <si>
    <t>偏差係数</t>
    <rPh sb="0" eb="2">
      <t>ヘンサ</t>
    </rPh>
    <rPh sb="2" eb="4">
      <t>ケイスウ</t>
    </rPh>
    <phoneticPr fontId="1"/>
  </si>
  <si>
    <t>総数</t>
    <rPh sb="0" eb="2">
      <t>ソウスウ</t>
    </rPh>
    <phoneticPr fontId="1"/>
  </si>
  <si>
    <t>人口10万人あたり</t>
    <rPh sb="0" eb="2">
      <t>ジンコウ</t>
    </rPh>
    <rPh sb="4" eb="5">
      <t>マン</t>
    </rPh>
    <rPh sb="5" eb="6">
      <t>ニン</t>
    </rPh>
    <phoneticPr fontId="1"/>
  </si>
  <si>
    <t>都道府県名</t>
    <rPh sb="0" eb="4">
      <t>トドウフケン</t>
    </rPh>
    <rPh sb="4" eb="5">
      <t>メイ</t>
    </rPh>
    <phoneticPr fontId="1"/>
  </si>
  <si>
    <t>東京都</t>
  </si>
  <si>
    <t>317軒</t>
  </si>
  <si>
    <t>2.25軒</t>
  </si>
  <si>
    <t>沖縄県</t>
  </si>
  <si>
    <t>21軒</t>
  </si>
  <si>
    <t>1.43軒</t>
  </si>
  <si>
    <t>栃木県</t>
  </si>
  <si>
    <t>27軒</t>
  </si>
  <si>
    <t>1.40軒</t>
  </si>
  <si>
    <t>京都府</t>
  </si>
  <si>
    <t>33軒</t>
  </si>
  <si>
    <t>1.28軒</t>
  </si>
  <si>
    <t>宮城県</t>
  </si>
  <si>
    <t>29軒</t>
  </si>
  <si>
    <t>1.26軒</t>
  </si>
  <si>
    <t>山梨県</t>
  </si>
  <si>
    <t>10軒</t>
  </si>
  <si>
    <t>1.23軒</t>
  </si>
  <si>
    <t>茨城県</t>
  </si>
  <si>
    <t>35軒</t>
  </si>
  <si>
    <t>1.22軒</t>
  </si>
  <si>
    <t>愛知県</t>
  </si>
  <si>
    <t>92軒</t>
  </si>
  <si>
    <t>大阪府</t>
  </si>
  <si>
    <t>98軒</t>
  </si>
  <si>
    <t>1.11軒</t>
  </si>
  <si>
    <t>佐賀県</t>
  </si>
  <si>
    <t>9軒</t>
  </si>
  <si>
    <t>群馬県</t>
  </si>
  <si>
    <t>1.08軒</t>
  </si>
  <si>
    <t>神奈川県</t>
  </si>
  <si>
    <t>99軒</t>
  </si>
  <si>
    <t>1.07軒</t>
  </si>
  <si>
    <t>千葉県</t>
  </si>
  <si>
    <t>64軒</t>
  </si>
  <si>
    <t>1.02軒</t>
  </si>
  <si>
    <t>滋賀県</t>
  </si>
  <si>
    <t>14軒</t>
  </si>
  <si>
    <t>0.99軒</t>
  </si>
  <si>
    <t>福岡県</t>
  </si>
  <si>
    <t>48軒</t>
  </si>
  <si>
    <t>0.93軒</t>
  </si>
  <si>
    <t>長野県</t>
  </si>
  <si>
    <t>19軒</t>
  </si>
  <si>
    <t>三重県</t>
  </si>
  <si>
    <t>16軒</t>
  </si>
  <si>
    <t>0.90軒</t>
  </si>
  <si>
    <t>青森県</t>
  </si>
  <si>
    <t>11軒</t>
  </si>
  <si>
    <t>0.89軒</t>
  </si>
  <si>
    <t>石川県</t>
  </si>
  <si>
    <t>0.88軒</t>
  </si>
  <si>
    <t>兵庫県</t>
  </si>
  <si>
    <t>富山県</t>
  </si>
  <si>
    <t>0.87軒</t>
  </si>
  <si>
    <t>埼玉県</t>
  </si>
  <si>
    <t>63軒</t>
  </si>
  <si>
    <t>0.86軒</t>
  </si>
  <si>
    <t>香川県</t>
  </si>
  <si>
    <t>8軒</t>
  </si>
  <si>
    <t>0.84軒</t>
  </si>
  <si>
    <t>秋田県</t>
  </si>
  <si>
    <t>0.83軒</t>
  </si>
  <si>
    <t>奈良県</t>
  </si>
  <si>
    <t>静岡県</t>
  </si>
  <si>
    <t>30軒</t>
  </si>
  <si>
    <t>広島県</t>
  </si>
  <si>
    <t>23軒</t>
  </si>
  <si>
    <t>0.82軒</t>
  </si>
  <si>
    <t>福井県</t>
  </si>
  <si>
    <t>6軒</t>
  </si>
  <si>
    <t>0.78軒</t>
  </si>
  <si>
    <t>和歌山県</t>
  </si>
  <si>
    <t>7軒</t>
  </si>
  <si>
    <t>0.76軒</t>
  </si>
  <si>
    <t>山形県</t>
  </si>
  <si>
    <t>0.75軒</t>
  </si>
  <si>
    <t>愛媛県</t>
  </si>
  <si>
    <t>鳥取県</t>
  </si>
  <si>
    <t>4軒</t>
  </si>
  <si>
    <t>0.72軒</t>
  </si>
  <si>
    <t>北海道</t>
  </si>
  <si>
    <t>0.67軒</t>
  </si>
  <si>
    <t>岩手県</t>
  </si>
  <si>
    <t>0.66軒</t>
  </si>
  <si>
    <t>岐阜県</t>
  </si>
  <si>
    <t>13軒</t>
  </si>
  <si>
    <t>岡山県</t>
  </si>
  <si>
    <t>12軒</t>
  </si>
  <si>
    <t>0.64軒</t>
  </si>
  <si>
    <t>大分県</t>
  </si>
  <si>
    <t>0.62軒</t>
  </si>
  <si>
    <t>長崎県</t>
  </si>
  <si>
    <t>0.61軒</t>
  </si>
  <si>
    <t>島根県</t>
  </si>
  <si>
    <t>0.60軒</t>
  </si>
  <si>
    <t>高知県</t>
  </si>
  <si>
    <t>0.58軒</t>
  </si>
  <si>
    <t>熊本県</t>
  </si>
  <si>
    <t>徳島県</t>
  </si>
  <si>
    <t>0.56軒</t>
  </si>
  <si>
    <t>福島県</t>
  </si>
  <si>
    <t>0.55軒</t>
  </si>
  <si>
    <t>新潟県</t>
  </si>
  <si>
    <t>山口県</t>
  </si>
  <si>
    <t>0.45軒</t>
  </si>
  <si>
    <t>宮崎県</t>
  </si>
  <si>
    <t>0.37軒</t>
  </si>
  <si>
    <t>鹿児島県</t>
  </si>
  <si>
    <t>5軒</t>
  </si>
  <si>
    <t>0.32軒</t>
  </si>
  <si>
    <t>Mon</t>
    <phoneticPr fontId="1"/>
  </si>
  <si>
    <t>Tue</t>
    <phoneticPr fontId="1"/>
  </si>
  <si>
    <t>Wed</t>
    <phoneticPr fontId="1"/>
  </si>
  <si>
    <t>Thu</t>
    <phoneticPr fontId="1"/>
  </si>
  <si>
    <t>Fri</t>
    <phoneticPr fontId="1"/>
  </si>
  <si>
    <t>Sat</t>
    <phoneticPr fontId="1"/>
  </si>
  <si>
    <t>San</t>
    <phoneticPr fontId="1"/>
  </si>
  <si>
    <t>単価平均</t>
    <rPh sb="0" eb="2">
      <t>タンカ</t>
    </rPh>
    <rPh sb="2" eb="4">
      <t>ヘイキン</t>
    </rPh>
    <phoneticPr fontId="1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</si>
  <si>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</si>
  <si>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</si>
  <si>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</si>
  <si>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</si>
  <si>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</si>
  <si>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</si>
  <si>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</si>
  <si>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</si>
  <si>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</si>
  <si>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</si>
  <si>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</si>
  <si>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</si>
  <si>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客単価</t>
    <rPh sb="0" eb="3">
      <t>キャクタンカ</t>
    </rPh>
    <phoneticPr fontId="1"/>
  </si>
  <si>
    <t>売り上げ</t>
    <rPh sb="0" eb="1">
      <t>ウ</t>
    </rPh>
    <rPh sb="2" eb="3">
      <t>ア</t>
    </rPh>
    <phoneticPr fontId="1"/>
  </si>
  <si>
    <t>店舗数</t>
    <rPh sb="0" eb="3">
      <t>テンポスウ</t>
    </rPh>
    <phoneticPr fontId="1"/>
  </si>
  <si>
    <t>都道府県</t>
    <rPh sb="0" eb="4">
      <t>トドウフケン</t>
    </rPh>
    <phoneticPr fontId="1"/>
  </si>
  <si>
    <t>道北</t>
    <rPh sb="0" eb="2">
      <t>ドウホク</t>
    </rPh>
    <phoneticPr fontId="1"/>
  </si>
  <si>
    <t>道東</t>
    <rPh sb="0" eb="2">
      <t>ドウトウ</t>
    </rPh>
    <phoneticPr fontId="1"/>
  </si>
  <si>
    <t>道央</t>
    <rPh sb="0" eb="2">
      <t>ドウオウ</t>
    </rPh>
    <phoneticPr fontId="1"/>
  </si>
  <si>
    <t>道南</t>
    <rPh sb="0" eb="2">
      <t>ドウナン</t>
    </rPh>
    <phoneticPr fontId="1"/>
  </si>
  <si>
    <t>八戸</t>
    <rPh sb="0" eb="2">
      <t>ハチノヘ</t>
    </rPh>
    <phoneticPr fontId="1"/>
  </si>
  <si>
    <t>青森</t>
    <rPh sb="0" eb="2">
      <t>アオモリ</t>
    </rPh>
    <phoneticPr fontId="1"/>
  </si>
  <si>
    <t>秋田</t>
    <rPh sb="0" eb="2">
      <t>アキタ</t>
    </rPh>
    <phoneticPr fontId="1"/>
  </si>
  <si>
    <t>盛岡</t>
    <rPh sb="0" eb="2">
      <t>モリオカ</t>
    </rPh>
    <phoneticPr fontId="1"/>
  </si>
  <si>
    <t>山方</t>
    <rPh sb="0" eb="2">
      <t>ヤマガタ</t>
    </rPh>
    <phoneticPr fontId="1"/>
  </si>
  <si>
    <t>大崎</t>
    <rPh sb="0" eb="2">
      <t>オオサキ</t>
    </rPh>
    <phoneticPr fontId="1"/>
  </si>
  <si>
    <t>仙台</t>
    <rPh sb="0" eb="2">
      <t>センダイ</t>
    </rPh>
    <phoneticPr fontId="1"/>
  </si>
  <si>
    <t>福島</t>
    <rPh sb="0" eb="2">
      <t>フクシマ</t>
    </rPh>
    <phoneticPr fontId="1"/>
  </si>
  <si>
    <t>郡山</t>
    <rPh sb="0" eb="2">
      <t>コオリヤマ</t>
    </rPh>
    <phoneticPr fontId="1"/>
  </si>
  <si>
    <t>エリア名</t>
    <rPh sb="3" eb="4">
      <t>メイ</t>
    </rPh>
    <phoneticPr fontId="1"/>
  </si>
  <si>
    <t>エリア店舗数</t>
    <rPh sb="3" eb="6">
      <t>テンポスウ</t>
    </rPh>
    <phoneticPr fontId="1"/>
  </si>
  <si>
    <t>都道府県内店舗総数</t>
    <rPh sb="0" eb="4">
      <t>トドウフケン</t>
    </rPh>
    <rPh sb="4" eb="5">
      <t>ナイ</t>
    </rPh>
    <rPh sb="5" eb="7">
      <t>テンポ</t>
    </rPh>
    <rPh sb="7" eb="9">
      <t>ソウスウ</t>
    </rPh>
    <phoneticPr fontId="1"/>
  </si>
  <si>
    <t>高崎</t>
    <rPh sb="0" eb="2">
      <t>タカサキ</t>
    </rPh>
    <phoneticPr fontId="1"/>
  </si>
  <si>
    <t>前橋</t>
    <rPh sb="0" eb="2">
      <t>マエハシ</t>
    </rPh>
    <phoneticPr fontId="1"/>
  </si>
  <si>
    <t>沼田</t>
    <rPh sb="0" eb="2">
      <t>ヌマタ</t>
    </rPh>
    <phoneticPr fontId="1"/>
  </si>
  <si>
    <t>宇都宮</t>
    <rPh sb="0" eb="3">
      <t>ウツノミヤ</t>
    </rPh>
    <phoneticPr fontId="1"/>
  </si>
  <si>
    <t>栃木</t>
    <rPh sb="0" eb="2">
      <t>トチギ</t>
    </rPh>
    <phoneticPr fontId="1"/>
  </si>
  <si>
    <t>足利</t>
    <rPh sb="0" eb="2">
      <t>アシカガ</t>
    </rPh>
    <phoneticPr fontId="1"/>
  </si>
  <si>
    <t>那須塩原</t>
    <rPh sb="0" eb="4">
      <t>ナスシオバラ</t>
    </rPh>
    <phoneticPr fontId="1"/>
  </si>
  <si>
    <t>日立</t>
    <rPh sb="0" eb="2">
      <t>ヒタチ</t>
    </rPh>
    <phoneticPr fontId="1"/>
  </si>
  <si>
    <t>水戸</t>
    <rPh sb="0" eb="2">
      <t>ミト</t>
    </rPh>
    <phoneticPr fontId="1"/>
  </si>
  <si>
    <t>土浦</t>
    <rPh sb="0" eb="2">
      <t>ツチウラ</t>
    </rPh>
    <phoneticPr fontId="1"/>
  </si>
  <si>
    <t>つくば</t>
    <phoneticPr fontId="1"/>
  </si>
  <si>
    <t>久喜</t>
    <rPh sb="0" eb="2">
      <t>クキ</t>
    </rPh>
    <phoneticPr fontId="1"/>
  </si>
  <si>
    <t>川越</t>
    <rPh sb="0" eb="2">
      <t>カワゴエ</t>
    </rPh>
    <phoneticPr fontId="1"/>
  </si>
  <si>
    <t>さいたま</t>
    <phoneticPr fontId="1"/>
  </si>
  <si>
    <t>川口</t>
    <rPh sb="0" eb="2">
      <t>カワグチ</t>
    </rPh>
    <phoneticPr fontId="1"/>
  </si>
  <si>
    <t>越谷</t>
    <rPh sb="0" eb="2">
      <t>コシガヤ</t>
    </rPh>
    <phoneticPr fontId="1"/>
  </si>
  <si>
    <t>所沢</t>
    <rPh sb="0" eb="2">
      <t>トコロザワ</t>
    </rPh>
    <phoneticPr fontId="1"/>
  </si>
  <si>
    <t>東京23区東</t>
    <rPh sb="0" eb="2">
      <t>トウキョウ</t>
    </rPh>
    <rPh sb="4" eb="5">
      <t>ク</t>
    </rPh>
    <rPh sb="5" eb="6">
      <t>ヒガシ</t>
    </rPh>
    <phoneticPr fontId="1"/>
  </si>
  <si>
    <t>東京23区西</t>
    <rPh sb="0" eb="2">
      <t>トウキョウ</t>
    </rPh>
    <rPh sb="4" eb="5">
      <t>ク</t>
    </rPh>
    <rPh sb="5" eb="6">
      <t>ニシ</t>
    </rPh>
    <phoneticPr fontId="1"/>
  </si>
  <si>
    <t>都下東</t>
    <rPh sb="0" eb="2">
      <t>トカ</t>
    </rPh>
    <rPh sb="2" eb="3">
      <t>ヒガシ</t>
    </rPh>
    <phoneticPr fontId="1"/>
  </si>
  <si>
    <t>都下西</t>
    <rPh sb="0" eb="2">
      <t>トカ</t>
    </rPh>
    <rPh sb="2" eb="3">
      <t>ニシ</t>
    </rPh>
    <phoneticPr fontId="1"/>
  </si>
  <si>
    <t>奥多摩</t>
    <rPh sb="0" eb="3">
      <t>オクタマ</t>
    </rPh>
    <phoneticPr fontId="1"/>
  </si>
  <si>
    <t>船橋</t>
    <rPh sb="0" eb="2">
      <t>フナバシ</t>
    </rPh>
    <phoneticPr fontId="1"/>
  </si>
  <si>
    <t>千葉</t>
    <rPh sb="0" eb="2">
      <t>チバ</t>
    </rPh>
    <phoneticPr fontId="1"/>
  </si>
  <si>
    <t>銚子</t>
    <rPh sb="0" eb="2">
      <t>チョウシ</t>
    </rPh>
    <phoneticPr fontId="1"/>
  </si>
  <si>
    <t>南房総</t>
    <rPh sb="0" eb="1">
      <t>ミナミ</t>
    </rPh>
    <rPh sb="1" eb="3">
      <t>ボウソウ</t>
    </rPh>
    <phoneticPr fontId="1"/>
  </si>
  <si>
    <t>横浜</t>
    <rPh sb="0" eb="2">
      <t>ヨコハマ</t>
    </rPh>
    <phoneticPr fontId="1"/>
  </si>
  <si>
    <t>川崎</t>
    <rPh sb="0" eb="2">
      <t>カワサキ</t>
    </rPh>
    <phoneticPr fontId="1"/>
  </si>
  <si>
    <t>鎌倉</t>
    <rPh sb="0" eb="2">
      <t>カマクラ</t>
    </rPh>
    <phoneticPr fontId="1"/>
  </si>
  <si>
    <t>相模原</t>
    <rPh sb="0" eb="3">
      <t>サガミハラ</t>
    </rPh>
    <phoneticPr fontId="1"/>
  </si>
  <si>
    <t>箱根</t>
    <rPh sb="0" eb="2">
      <t>ハコネ</t>
    </rPh>
    <phoneticPr fontId="1"/>
  </si>
  <si>
    <t>新潟</t>
    <rPh sb="0" eb="2">
      <t>ニイガタ</t>
    </rPh>
    <phoneticPr fontId="1"/>
  </si>
  <si>
    <t>長岡</t>
    <rPh sb="0" eb="2">
      <t>ナガオカ</t>
    </rPh>
    <phoneticPr fontId="1"/>
  </si>
  <si>
    <t>長野</t>
    <rPh sb="0" eb="2">
      <t>ナガノ</t>
    </rPh>
    <phoneticPr fontId="1"/>
  </si>
  <si>
    <t>松本</t>
    <rPh sb="0" eb="2">
      <t>マツモト</t>
    </rPh>
    <phoneticPr fontId="1"/>
  </si>
  <si>
    <t>軽井沢</t>
    <rPh sb="0" eb="3">
      <t>カルイザワ</t>
    </rPh>
    <phoneticPr fontId="1"/>
  </si>
  <si>
    <t>甲府</t>
    <rPh sb="0" eb="2">
      <t>コウフ</t>
    </rPh>
    <phoneticPr fontId="1"/>
  </si>
  <si>
    <t>山中湖</t>
    <rPh sb="0" eb="3">
      <t>ヤマナカコ</t>
    </rPh>
    <phoneticPr fontId="1"/>
  </si>
  <si>
    <t>富山</t>
    <rPh sb="0" eb="2">
      <t>トヤマ</t>
    </rPh>
    <phoneticPr fontId="1"/>
  </si>
  <si>
    <t>金沢</t>
    <rPh sb="0" eb="2">
      <t>カナザワ</t>
    </rPh>
    <phoneticPr fontId="1"/>
  </si>
  <si>
    <t>高山</t>
    <rPh sb="0" eb="2">
      <t>タカヤマ</t>
    </rPh>
    <phoneticPr fontId="1"/>
  </si>
  <si>
    <t>岐阜</t>
    <rPh sb="0" eb="2">
      <t>ギフ</t>
    </rPh>
    <phoneticPr fontId="1"/>
  </si>
  <si>
    <t>福井</t>
    <rPh sb="0" eb="2">
      <t>フクイ</t>
    </rPh>
    <phoneticPr fontId="1"/>
  </si>
  <si>
    <t>伊東</t>
    <rPh sb="0" eb="2">
      <t>イトウ</t>
    </rPh>
    <phoneticPr fontId="1"/>
  </si>
  <si>
    <t>静岡</t>
    <rPh sb="0" eb="2">
      <t>シズオカ</t>
    </rPh>
    <phoneticPr fontId="1"/>
  </si>
  <si>
    <t>浜松</t>
    <rPh sb="0" eb="2">
      <t>ハママツ</t>
    </rPh>
    <phoneticPr fontId="1"/>
  </si>
  <si>
    <t>下田</t>
    <rPh sb="0" eb="2">
      <t>シモダ</t>
    </rPh>
    <phoneticPr fontId="1"/>
  </si>
  <si>
    <t>豊橋</t>
    <rPh sb="0" eb="2">
      <t>トヨハシ</t>
    </rPh>
    <phoneticPr fontId="1"/>
  </si>
  <si>
    <t>岡崎</t>
    <rPh sb="0" eb="2">
      <t>オカザキ</t>
    </rPh>
    <phoneticPr fontId="1"/>
  </si>
  <si>
    <t>豊田</t>
    <rPh sb="0" eb="2">
      <t>トヨタ</t>
    </rPh>
    <phoneticPr fontId="1"/>
  </si>
  <si>
    <t>名古屋</t>
    <rPh sb="0" eb="3">
      <t>ナゴヤ</t>
    </rPh>
    <phoneticPr fontId="1"/>
  </si>
  <si>
    <t>彦根</t>
    <rPh sb="0" eb="2">
      <t>ヒコネ</t>
    </rPh>
    <phoneticPr fontId="1"/>
  </si>
  <si>
    <t>大津</t>
    <rPh sb="0" eb="2">
      <t>オオツ</t>
    </rPh>
    <phoneticPr fontId="1"/>
  </si>
  <si>
    <t>津</t>
    <rPh sb="0" eb="1">
      <t>ツ</t>
    </rPh>
    <phoneticPr fontId="1"/>
  </si>
  <si>
    <t>伊勢</t>
    <rPh sb="0" eb="2">
      <t>イセ</t>
    </rPh>
    <phoneticPr fontId="1"/>
  </si>
  <si>
    <t>舞鶴</t>
    <rPh sb="0" eb="2">
      <t>マイヅル</t>
    </rPh>
    <phoneticPr fontId="1"/>
  </si>
  <si>
    <t>京都</t>
    <rPh sb="0" eb="2">
      <t>キョウト</t>
    </rPh>
    <phoneticPr fontId="1"/>
  </si>
  <si>
    <t>奈良</t>
    <rPh sb="0" eb="2">
      <t>ナラ</t>
    </rPh>
    <phoneticPr fontId="1"/>
  </si>
  <si>
    <t>高槻</t>
    <rPh sb="0" eb="2">
      <t>タカツキ</t>
    </rPh>
    <phoneticPr fontId="1"/>
  </si>
  <si>
    <t>大阪</t>
    <rPh sb="0" eb="2">
      <t>オオサカ</t>
    </rPh>
    <phoneticPr fontId="1"/>
  </si>
  <si>
    <t>東大阪</t>
    <rPh sb="0" eb="3">
      <t>ヒガシオオサカ</t>
    </rPh>
    <phoneticPr fontId="1"/>
  </si>
  <si>
    <t>和歌山</t>
    <rPh sb="0" eb="3">
      <t>ワカヤマ</t>
    </rPh>
    <phoneticPr fontId="1"/>
  </si>
  <si>
    <t>西宮</t>
    <rPh sb="0" eb="2">
      <t>ニシノミヤ</t>
    </rPh>
    <phoneticPr fontId="1"/>
  </si>
  <si>
    <t>豊中</t>
    <rPh sb="0" eb="2">
      <t>トヨナカ</t>
    </rPh>
    <phoneticPr fontId="1"/>
  </si>
  <si>
    <t>神戸</t>
    <rPh sb="0" eb="2">
      <t>コウベ</t>
    </rPh>
    <phoneticPr fontId="1"/>
  </si>
  <si>
    <t>姫路</t>
    <rPh sb="0" eb="2">
      <t>ヒメジ</t>
    </rPh>
    <phoneticPr fontId="1"/>
  </si>
  <si>
    <t>岡山</t>
    <rPh sb="0" eb="2">
      <t>オカヤマ</t>
    </rPh>
    <phoneticPr fontId="1"/>
  </si>
  <si>
    <t>呉</t>
    <rPh sb="0" eb="1">
      <t>クレ</t>
    </rPh>
    <phoneticPr fontId="1"/>
  </si>
  <si>
    <t>広島</t>
    <rPh sb="0" eb="2">
      <t>ヒロシマ</t>
    </rPh>
    <phoneticPr fontId="1"/>
  </si>
  <si>
    <t>下関</t>
    <rPh sb="0" eb="2">
      <t>シモノセキ</t>
    </rPh>
    <phoneticPr fontId="1"/>
  </si>
  <si>
    <t>米子</t>
    <rPh sb="0" eb="2">
      <t>ヨネゴ</t>
    </rPh>
    <phoneticPr fontId="1"/>
  </si>
  <si>
    <t>出雲</t>
    <rPh sb="0" eb="2">
      <t>イズモ</t>
    </rPh>
    <phoneticPr fontId="1"/>
  </si>
  <si>
    <t>高松</t>
    <rPh sb="0" eb="2">
      <t>タカマツ</t>
    </rPh>
    <phoneticPr fontId="1"/>
  </si>
  <si>
    <t>徳島</t>
    <rPh sb="0" eb="2">
      <t>トクシマ</t>
    </rPh>
    <phoneticPr fontId="1"/>
  </si>
  <si>
    <t>松山</t>
    <rPh sb="0" eb="2">
      <t>マツヤマ</t>
    </rPh>
    <phoneticPr fontId="1"/>
  </si>
  <si>
    <t>高知</t>
    <rPh sb="0" eb="2">
      <t>コウチ</t>
    </rPh>
    <phoneticPr fontId="1"/>
  </si>
  <si>
    <t>北九州</t>
    <rPh sb="0" eb="3">
      <t>キタキュウシュウ</t>
    </rPh>
    <phoneticPr fontId="1"/>
  </si>
  <si>
    <t>福岡</t>
    <rPh sb="0" eb="2">
      <t>フクオカ</t>
    </rPh>
    <phoneticPr fontId="1"/>
  </si>
  <si>
    <t>久留米</t>
    <rPh sb="0" eb="3">
      <t>クルメ</t>
    </rPh>
    <phoneticPr fontId="1"/>
  </si>
  <si>
    <t>佐賀</t>
    <rPh sb="0" eb="2">
      <t>サガ</t>
    </rPh>
    <phoneticPr fontId="1"/>
  </si>
  <si>
    <t>佐世保</t>
    <rPh sb="0" eb="3">
      <t>サセボ</t>
    </rPh>
    <phoneticPr fontId="1"/>
  </si>
  <si>
    <t>長崎</t>
    <rPh sb="0" eb="2">
      <t>ナガサキ</t>
    </rPh>
    <phoneticPr fontId="1"/>
  </si>
  <si>
    <t>大分</t>
    <rPh sb="0" eb="2">
      <t>オオイタ</t>
    </rPh>
    <phoneticPr fontId="1"/>
  </si>
  <si>
    <t>熊本</t>
    <rPh sb="0" eb="2">
      <t>クマモト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</si>
  <si>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</si>
  <si>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</si>
  <si>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名護</t>
    <rPh sb="0" eb="2">
      <t>ナゴ</t>
    </rPh>
    <phoneticPr fontId="1"/>
  </si>
  <si>
    <t>那覇</t>
    <rPh sb="0" eb="2">
      <t>ナハ</t>
    </rPh>
    <phoneticPr fontId="1"/>
  </si>
  <si>
    <t>エリア内売り上げ費</t>
    <rPh sb="3" eb="4">
      <t>ナイ</t>
    </rPh>
    <rPh sb="4" eb="5">
      <t>ウ</t>
    </rPh>
    <rPh sb="6" eb="7">
      <t>ア</t>
    </rPh>
    <rPh sb="8" eb="9">
      <t>ヒ</t>
    </rPh>
    <phoneticPr fontId="1"/>
  </si>
  <si>
    <t>東京</t>
    <rPh sb="0" eb="2">
      <t>トウキョウ</t>
    </rPh>
    <phoneticPr fontId="1"/>
  </si>
  <si>
    <t>23区東</t>
    <rPh sb="2" eb="3">
      <t>ク</t>
    </rPh>
    <rPh sb="3" eb="4">
      <t>ヒガシ</t>
    </rPh>
    <phoneticPr fontId="1"/>
  </si>
  <si>
    <t>2022/01/01:saturday</t>
    <phoneticPr fontId="1"/>
  </si>
  <si>
    <t>0101=San</t>
    <phoneticPr fontId="1"/>
  </si>
  <si>
    <t>月別係数</t>
    <rPh sb="0" eb="1">
      <t>ツキ</t>
    </rPh>
    <rPh sb="1" eb="2">
      <t>ベツ</t>
    </rPh>
    <rPh sb="2" eb="4">
      <t>ケイスウ</t>
    </rPh>
    <phoneticPr fontId="1"/>
  </si>
  <si>
    <t>曜日係数</t>
    <rPh sb="0" eb="2">
      <t>ヨウビ</t>
    </rPh>
    <rPh sb="2" eb="4">
      <t>ケイスウ</t>
    </rPh>
    <phoneticPr fontId="1"/>
  </si>
  <si>
    <t>天気別係数</t>
    <rPh sb="0" eb="2">
      <t>テンキ</t>
    </rPh>
    <rPh sb="2" eb="3">
      <t>ベツ</t>
    </rPh>
    <rPh sb="3" eb="5">
      <t>ケイスウ</t>
    </rPh>
    <phoneticPr fontId="1"/>
  </si>
  <si>
    <t>晴れ</t>
    <rPh sb="0" eb="1">
      <t>ハ</t>
    </rPh>
    <phoneticPr fontId="1"/>
  </si>
  <si>
    <t>曇り</t>
    <rPh sb="0" eb="1">
      <t>クモ</t>
    </rPh>
    <phoneticPr fontId="1"/>
  </si>
  <si>
    <t>雨</t>
    <rPh sb="0" eb="1">
      <t>アメ</t>
    </rPh>
    <phoneticPr fontId="1"/>
  </si>
  <si>
    <t>雪</t>
    <rPh sb="0" eb="1">
      <t>ユキ</t>
    </rPh>
    <phoneticPr fontId="1"/>
  </si>
  <si>
    <t>その他悪天候</t>
    <rPh sb="2" eb="3">
      <t>タ</t>
    </rPh>
    <rPh sb="3" eb="6">
      <t>アクテンコウ</t>
    </rPh>
    <phoneticPr fontId="1"/>
  </si>
  <si>
    <t>係数値</t>
    <rPh sb="0" eb="2">
      <t>ケイスウ</t>
    </rPh>
    <rPh sb="2" eb="3">
      <t>チ</t>
    </rPh>
    <phoneticPr fontId="1"/>
  </si>
  <si>
    <t>都道府県係数</t>
    <rPh sb="0" eb="4">
      <t>トドウフケン</t>
    </rPh>
    <rPh sb="4" eb="6">
      <t>ケイスウ</t>
    </rPh>
    <phoneticPr fontId="1"/>
  </si>
  <si>
    <t>月総計</t>
    <rPh sb="0" eb="1">
      <t>ツキ</t>
    </rPh>
    <rPh sb="1" eb="3">
      <t>ソウケイ</t>
    </rPh>
    <phoneticPr fontId="1"/>
  </si>
  <si>
    <t>月平均</t>
    <rPh sb="0" eb="3">
      <t>ツキヘイキン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</si>
</sst>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Inherit"/>
      <family val="2"/>
    </font>
    <font>
      <sz val="11"/>
      <name val="游ゴシック"/>
      <family val="2"/>
      <charset val="128"/>
      <scheme val="minor"/>
    </font>
    <font>
      <sz val="11"/>
      <name val="Inherit"/>
      <family val="2"/>
    </font>
    <font>
      <sz val="11"/>
      <color theme="1"/>
      <name val="游ゴシック"/>
      <family val="2"/>
      <charset val="128"/>
      <scheme val="minor"/>
    </font>
    <font>
      <sz val="10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56" fontId="0" fillId="0" borderId="0" xfId="0" applyNumberFormat="1">
      <alignment vertical="center"/>
    </xf>
    <xf numFmtId="1" fontId="0" fillId="0" borderId="0" xfId="0" applyNumberFormat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0" fontId="0" fillId="3" borderId="1" xfId="0" applyFill="1" applyBorder="1">
      <alignment vertical="center"/>
    </xf>
    <xf numFmtId="38" fontId="0" fillId="0" borderId="1" xfId="1" applyFont="1" applyBorder="1">
      <alignment vertical="center"/>
    </xf>
    <xf numFmtId="1" fontId="0" fillId="0" borderId="1" xfId="0" applyNumberFormat="1" applyBorder="1">
      <alignment vertical="center"/>
    </xf>
    <xf numFmtId="1" fontId="0" fillId="3" borderId="1" xfId="0" applyNumberFormat="1" applyFill="1" applyBorder="1">
      <alignment vertical="center"/>
    </xf>
    <xf numFmtId="0" fontId="6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21BE-895C-4CF5-AEF9-ABB7DFCFA1E0}">
  <dimension ref="A1:F37"/>
  <sheetViews>
    <sheetView tabSelected="1" workbookViewId="0">
      <selection activeCell="F6" sqref="F6"/>
    </sheetView>
  </sheetViews>
  <sheetFormatPr defaultRowHeight="18"/>
  <cols>
    <col min="2" max="4" width="17" customWidth="1"/>
  </cols>
  <sheetData>
    <row r="1" spans="1:6">
      <c r="A1" t="s">
        <v>253</v>
      </c>
      <c r="B1" t="s">
        <v>254</v>
      </c>
    </row>
    <row r="2" spans="1:6">
      <c r="A2" t="s">
        <v>146</v>
      </c>
      <c r="B2" s="22">
        <v>317</v>
      </c>
      <c r="D2" t="s">
        <v>255</v>
      </c>
      <c r="E2" s="24"/>
    </row>
    <row r="3" spans="1:6">
      <c r="A3" s="2"/>
      <c r="B3" s="2" t="s">
        <v>132</v>
      </c>
      <c r="C3" s="2"/>
      <c r="D3" s="2"/>
    </row>
    <row r="4" spans="1:6">
      <c r="A4" s="28"/>
      <c r="B4" s="28" t="s">
        <v>144</v>
      </c>
      <c r="C4" s="31" t="s">
        <v>0</v>
      </c>
      <c r="D4" s="28" t="s">
        <v>145</v>
      </c>
    </row>
    <row r="5" spans="1:6">
      <c r="A5" s="2">
        <v>1</v>
      </c>
      <c r="B5" s="25">
        <f>BaseData2022!C4*月・曜日・天気係数!$G$18*月・曜日・天気係数!$K$14</f>
        <v>1312.8045416879695</v>
      </c>
      <c r="C5" s="25">
        <f>BaseData2022!B4*都道府県係数!$E$2*月・曜日・天気係数!$G$18*月・曜日・天気係数!$K$14</f>
        <v>199.68296030589971</v>
      </c>
      <c r="D5" s="26">
        <f>B5*C5*$B$2</f>
        <v>83099869.008368924</v>
      </c>
      <c r="F5">
        <f>107*1.8352*1.2*0.847408044</f>
        <v>199.68296031758592</v>
      </c>
    </row>
    <row r="6" spans="1:6">
      <c r="A6" s="2">
        <v>2</v>
      </c>
      <c r="B6" s="25">
        <f>BaseData2022!C5*月・曜日・天気係数!$H$18*月・曜日・天気係数!$K$14</f>
        <v>1623.8032938177687</v>
      </c>
      <c r="C6" s="25">
        <f>BaseData2022!B5*都道府県係数!$E$2*月・曜日・天気係数!$G$18*月・曜日・天気係数!$K$14</f>
        <v>139.96469180320074</v>
      </c>
      <c r="D6" s="26">
        <f t="shared" ref="D6:D10" si="0">B6*C6*$B$2</f>
        <v>72046215.439127713</v>
      </c>
      <c r="F6">
        <f>75*1.8352*1.1*0.847408044</f>
        <v>128.300967493776</v>
      </c>
    </row>
    <row r="7" spans="1:6">
      <c r="A7" s="2">
        <v>3</v>
      </c>
      <c r="B7" s="25">
        <f>BaseData2022!C6*月・曜日・天気係数!$B$18*月・曜日・天気係数!$K$14</f>
        <v>1235.0972240577175</v>
      </c>
      <c r="C7" s="25">
        <f>BaseData2022!B6*都道府県係数!$E$2*月・曜日・天気係数!$G$18*月・曜日・天気係数!$K$14</f>
        <v>100.77457809830453</v>
      </c>
      <c r="D7" s="26">
        <f t="shared" si="0"/>
        <v>39455849.327742741</v>
      </c>
    </row>
    <row r="8" spans="1:6">
      <c r="A8" s="2">
        <v>4</v>
      </c>
      <c r="B8" s="25">
        <f>BaseData2022!C7*月・曜日・天気係数!$C$18*月・曜日・天気係数!$K$14</f>
        <v>465.98968336832843</v>
      </c>
      <c r="C8" s="25">
        <f>BaseData2022!B7*都道府県係数!$E$2*月・曜日・天気係数!$G$18*月・曜日・天気係数!$K$14</f>
        <v>156.76045481958479</v>
      </c>
      <c r="D8" s="26">
        <f t="shared" si="0"/>
        <v>23156455.24181895</v>
      </c>
    </row>
    <row r="9" spans="1:6">
      <c r="A9" s="2">
        <v>5</v>
      </c>
      <c r="B9" s="25">
        <f>BaseData2022!C8*月・曜日・天気係数!$D$18*月・曜日・天気係数!$K$14</f>
        <v>1185.8204463020011</v>
      </c>
      <c r="C9" s="25">
        <f>BaseData2022!B8*都道府県係数!$E$2*月・曜日・天気係数!$G$18*月・曜日・天気係数!$K$14</f>
        <v>121.30273289610729</v>
      </c>
      <c r="D9" s="26">
        <f t="shared" si="0"/>
        <v>45598313.69278305</v>
      </c>
    </row>
    <row r="10" spans="1:6">
      <c r="A10" s="2">
        <v>6</v>
      </c>
      <c r="B10" s="25">
        <f>BaseData2022!C9*月・曜日・天気係数!$E$18*月・曜日・天気係数!$K$14</f>
        <v>899.94734267533158</v>
      </c>
      <c r="C10" s="25">
        <f>BaseData2022!B9*都道府県係数!$E$2*月・曜日・天気係数!$G$18*月・曜日・天気係数!$K$14</f>
        <v>149.29567125674745</v>
      </c>
      <c r="D10" s="26">
        <f t="shared" si="0"/>
        <v>42591562.910679407</v>
      </c>
    </row>
    <row r="11" spans="1:6">
      <c r="A11" s="2">
        <v>7</v>
      </c>
      <c r="B11" s="25">
        <f>BaseData2022!C10*月・曜日・天気係数!$F$18*月・曜日・天気係数!$K$14</f>
        <v>992.31481946592589</v>
      </c>
      <c r="C11" s="25">
        <f>BaseData2022!B10*都道府県係数!$E$2*月・曜日・天気係数!$G$18*月・曜日・天気係数!$K$14</f>
        <v>181.02100139880628</v>
      </c>
      <c r="D11" s="26">
        <f>B11*C11*$B$2</f>
        <v>56942653.676263437</v>
      </c>
    </row>
    <row r="12" spans="1:6">
      <c r="A12" s="2">
        <v>8</v>
      </c>
      <c r="B12" s="25">
        <f>BaseData2022!C11*月・曜日・天気係数!$G$18*月・曜日・天気係数!$K$14</f>
        <v>1217.2169143303636</v>
      </c>
      <c r="C12" s="25">
        <f>BaseData2022!B11*都道府県係数!$E$2*月・曜日・天気係数!$G$18*月・曜日・天気係数!$K$14</f>
        <v>214.61252743157445</v>
      </c>
      <c r="D12" s="26">
        <f t="shared" ref="D12:D35" si="1">B12*C12*$B$2</f>
        <v>82809909.498157799</v>
      </c>
    </row>
    <row r="13" spans="1:6">
      <c r="A13" s="2">
        <v>9</v>
      </c>
      <c r="B13" s="25">
        <f>BaseData2022!C12*月・曜日・天気係数!$H$18*月・曜日・天気係数!$K$14</f>
        <v>791.39437224528456</v>
      </c>
      <c r="C13" s="25">
        <f>BaseData2022!B12*都道府県係数!$E$2*月・曜日・天気係数!$G$18*月・曜日・天気係数!$K$14</f>
        <v>147.4294753660381</v>
      </c>
      <c r="D13" s="26">
        <f t="shared" si="1"/>
        <v>36985929.703159086</v>
      </c>
    </row>
    <row r="14" spans="1:6">
      <c r="A14" s="2">
        <v>10</v>
      </c>
      <c r="B14" s="25">
        <f>BaseData2022!C13*月・曜日・天気係数!$B$18*月・曜日・天気係数!$K$14</f>
        <v>1324.5835134988804</v>
      </c>
      <c r="C14" s="25">
        <f>BaseData2022!B13*都道府県係数!$E$2*月・曜日・天気係数!$G$18*月・曜日・天気係数!$K$14</f>
        <v>156.76045481958479</v>
      </c>
      <c r="D14" s="26">
        <f t="shared" si="1"/>
        <v>65822613.545166776</v>
      </c>
    </row>
    <row r="15" spans="1:6">
      <c r="A15" s="2">
        <v>11</v>
      </c>
      <c r="B15" s="25">
        <f>BaseData2022!C14*月・曜日・天気係数!$C$18*月・曜日・天気係数!$K$14</f>
        <v>1118.8328404277215</v>
      </c>
      <c r="C15" s="25">
        <f>BaseData2022!B14*都道府県係数!$E$2*月・曜日・天気係数!$G$18*月・曜日・天気係数!$K$14</f>
        <v>186.6195890709343</v>
      </c>
      <c r="D15" s="26">
        <f t="shared" si="1"/>
        <v>66188371.599540971</v>
      </c>
    </row>
    <row r="16" spans="1:6">
      <c r="A16" s="2">
        <v>12</v>
      </c>
      <c r="B16" s="25">
        <f>BaseData2022!C15*月・曜日・天気係数!$D$18*月・曜日・天気係数!$K$14</f>
        <v>854.94997554156498</v>
      </c>
      <c r="C16" s="25">
        <f>BaseData2022!B15*都道府県係数!$E$2*月・曜日・天気係数!$G$18*月・曜日・天気係数!$K$14</f>
        <v>156.76045481958479</v>
      </c>
      <c r="D16" s="26">
        <f t="shared" si="1"/>
        <v>42485084.003402695</v>
      </c>
    </row>
    <row r="17" spans="1:4">
      <c r="A17" s="2">
        <v>13</v>
      </c>
      <c r="B17" s="25">
        <f>BaseData2022!C16*月・曜日・天気係数!$E$18*月・曜日・天気係数!$K$14</f>
        <v>540.64633204035931</v>
      </c>
      <c r="C17" s="25">
        <f>BaseData2022!B16*都道府県係数!$E$2*月・曜日・天気係数!$G$18*月・曜日・天気係数!$K$14</f>
        <v>210.88013565015575</v>
      </c>
      <c r="D17" s="26">
        <f t="shared" si="1"/>
        <v>36141668.273099348</v>
      </c>
    </row>
    <row r="18" spans="1:4">
      <c r="A18" s="2">
        <v>14</v>
      </c>
      <c r="B18" s="25">
        <f>BaseData2022!C17*月・曜日・天気係数!$F$18*月・曜日・天気係数!$K$14</f>
        <v>1336.3624853097908</v>
      </c>
      <c r="C18" s="25">
        <f>BaseData2022!B17*都道府県係数!$E$2*月・曜日・天気係数!$G$18*月・曜日・天気係数!$K$14</f>
        <v>158.62665071029414</v>
      </c>
      <c r="D18" s="26">
        <f t="shared" si="1"/>
        <v>67198517.541925848</v>
      </c>
    </row>
    <row r="19" spans="1:4">
      <c r="A19" s="2">
        <v>15</v>
      </c>
      <c r="B19" s="25">
        <f>BaseData2022!C18*月・曜日・天気係数!$G$18*月・曜日・天気係数!$K$14</f>
        <v>1708.3746166040191</v>
      </c>
      <c r="C19" s="25">
        <f>BaseData2022!B18*都道府県係数!$E$2*月・曜日・天気係数!$G$18*月・曜日・天気係数!$K$14</f>
        <v>100.77457809830453</v>
      </c>
      <c r="D19" s="26">
        <f t="shared" si="1"/>
        <v>54574951.797412924</v>
      </c>
    </row>
    <row r="20" spans="1:4">
      <c r="A20" s="2">
        <v>16</v>
      </c>
      <c r="B20" s="25">
        <f>BaseData2022!C19*月・曜日・天気係数!$H$18*月・曜日・天気係数!$K$14</f>
        <v>1308.7369830770076</v>
      </c>
      <c r="C20" s="25">
        <f>BaseData2022!B19*都道府県係数!$E$2*月・曜日・天気係数!$G$18*月・曜日・天気係数!$K$14</f>
        <v>164.22523838242219</v>
      </c>
      <c r="D20" s="26">
        <f t="shared" si="1"/>
        <v>68132062.839151219</v>
      </c>
    </row>
    <row r="21" spans="1:4">
      <c r="A21" s="2">
        <v>17</v>
      </c>
      <c r="B21" s="25">
        <f>BaseData2022!C20*月・曜日・天気係数!$B$18*月・曜日・天気係数!$K$14</f>
        <v>1131.6287018913727</v>
      </c>
      <c r="C21" s="25">
        <f>BaseData2022!B20*都道府県係数!$E$2*月・曜日・天気係数!$G$18*月・曜日・天気係数!$K$14</f>
        <v>177.28860961738758</v>
      </c>
      <c r="D21" s="26">
        <f t="shared" si="1"/>
        <v>63598086.694179848</v>
      </c>
    </row>
    <row r="22" spans="1:4">
      <c r="A22" s="2">
        <v>18</v>
      </c>
      <c r="B22" s="25">
        <f>BaseData2022!C21*月・曜日・天気係数!$C$18*月・曜日・天気係数!$K$14</f>
        <v>1109.680833553057</v>
      </c>
      <c r="C22" s="25">
        <f>BaseData2022!B21*都道府県係数!$E$2*月・曜日・天気係数!$G$18*月・曜日・天気係数!$K$14</f>
        <v>125.03512467752599</v>
      </c>
      <c r="D22" s="26">
        <f t="shared" si="1"/>
        <v>43983458.796054877</v>
      </c>
    </row>
    <row r="23" spans="1:4">
      <c r="A23" s="2">
        <v>19</v>
      </c>
      <c r="B23" s="25">
        <f>BaseData2022!C22*月・曜日・天気係数!$D$18*月・曜日・天気係数!$K$14</f>
        <v>842.06937327351875</v>
      </c>
      <c r="C23" s="25">
        <f>BaseData2022!B22*都道府県係数!$E$2*月・曜日・天気係数!$G$18*月・曜日・天気係数!$K$14</f>
        <v>169.82382605455024</v>
      </c>
      <c r="D23" s="26">
        <f t="shared" si="1"/>
        <v>45332091.358935185</v>
      </c>
    </row>
    <row r="24" spans="1:4">
      <c r="A24" s="2">
        <v>20</v>
      </c>
      <c r="B24" s="25">
        <f>BaseData2022!C23*月・曜日・天気係数!$E$18*月・曜日・天気係数!$K$14</f>
        <v>1118.5786180145365</v>
      </c>
      <c r="C24" s="25">
        <f>BaseData2022!B23*都道府県係数!$E$2*月・曜日・天気係数!$G$18*月・曜日・天気係数!$K$14</f>
        <v>223.94350688512114</v>
      </c>
      <c r="D24" s="26">
        <f t="shared" si="1"/>
        <v>79407998.647029385</v>
      </c>
    </row>
    <row r="25" spans="1:4">
      <c r="A25" s="2">
        <v>21</v>
      </c>
      <c r="B25" s="25">
        <f>BaseData2022!C24*月・曜日・天気係数!$F$18*月・曜日・天気係数!$K$14</f>
        <v>927.91180812569496</v>
      </c>
      <c r="C25" s="25">
        <f>BaseData2022!B24*都道府県係数!$E$2*月・曜日・天気係数!$G$18*月・曜日・天気係数!$K$14</f>
        <v>102.64077398901385</v>
      </c>
      <c r="D25" s="26">
        <f t="shared" si="1"/>
        <v>30191582.818922624</v>
      </c>
    </row>
    <row r="26" spans="1:4">
      <c r="A26" s="2">
        <v>22</v>
      </c>
      <c r="B26" s="25">
        <f>BaseData2022!C25*月・曜日・天気係数!$G$18*月・曜日・天気係数!$K$14</f>
        <v>892.82911510614804</v>
      </c>
      <c r="C26" s="25">
        <f>BaseData2022!B25*都道府県係数!$E$2*月・曜日・天気係数!$G$18*月・曜日・天気係数!$K$14</f>
        <v>184.75339318022498</v>
      </c>
      <c r="D26" s="26">
        <f t="shared" si="1"/>
        <v>52290167.109068848</v>
      </c>
    </row>
    <row r="27" spans="1:4">
      <c r="A27" s="2">
        <v>23</v>
      </c>
      <c r="B27" s="25">
        <f>BaseData2022!C26*月・曜日・天気係数!$H$18*月・曜日・天気係数!$K$14</f>
        <v>1238.8258194510991</v>
      </c>
      <c r="C27" s="25">
        <f>BaseData2022!B26*都道府県係数!$E$2*月・曜日・天気係数!$G$18*月・曜日・天気係数!$K$14</f>
        <v>141.83088769391006</v>
      </c>
      <c r="D27" s="26">
        <f t="shared" si="1"/>
        <v>55698093.717670523</v>
      </c>
    </row>
    <row r="28" spans="1:4">
      <c r="A28" s="2">
        <v>24</v>
      </c>
      <c r="B28" s="25">
        <f>BaseData2022!C27*月・曜日・天気係数!$B$18*月・曜日・天気係数!$K$14</f>
        <v>675.8079150504492</v>
      </c>
      <c r="C28" s="25">
        <f>BaseData2022!B27*都道府県係数!$E$2*月・曜日・天気係数!$G$18*月・曜日・天気係数!$K$14</f>
        <v>117.5703411146886</v>
      </c>
      <c r="D28" s="26">
        <f t="shared" si="1"/>
        <v>25187224.570854634</v>
      </c>
    </row>
    <row r="29" spans="1:4">
      <c r="A29" s="2">
        <v>25</v>
      </c>
      <c r="B29" s="25">
        <f>BaseData2022!C28*月・曜日・天気係数!$C$18*月・曜日・天気係数!$K$14</f>
        <v>611.65912612340333</v>
      </c>
      <c r="C29" s="25">
        <f>BaseData2022!B28*都道府県係数!$E$2*月・曜日・天気係数!$G$18*月・曜日・天気係数!$K$14</f>
        <v>143.69708358461941</v>
      </c>
      <c r="D29" s="26">
        <f t="shared" si="1"/>
        <v>27862281.525276437</v>
      </c>
    </row>
    <row r="30" spans="1:4">
      <c r="A30" s="2">
        <v>26</v>
      </c>
      <c r="B30" s="25">
        <f>BaseData2022!C29*月・曜日・天気係数!$D$18*月・曜日・天気係数!$K$14</f>
        <v>882.32125536116314</v>
      </c>
      <c r="C30" s="25">
        <f>BaseData2022!B29*都道府県係数!$E$2*月・曜日・天気係数!$G$18*月・曜日・天気係数!$K$14</f>
        <v>197.81676441519036</v>
      </c>
      <c r="D30" s="26">
        <f t="shared" si="1"/>
        <v>55328525.683563277</v>
      </c>
    </row>
    <row r="31" spans="1:4">
      <c r="A31" s="2">
        <v>27</v>
      </c>
      <c r="B31" s="25">
        <f>BaseData2022!C30*月・曜日・天気係数!$E$18*月・曜日・天気係数!$K$14</f>
        <v>1008.4155723009836</v>
      </c>
      <c r="C31" s="25">
        <f>BaseData2022!B30*都道府県係数!$E$2*月・曜日・天気係数!$G$18*月・曜日・天気係数!$K$14</f>
        <v>130.63371234965402</v>
      </c>
      <c r="D31" s="26">
        <f t="shared" si="1"/>
        <v>41759383.126878463</v>
      </c>
    </row>
    <row r="32" spans="1:4">
      <c r="A32" s="2">
        <v>28</v>
      </c>
      <c r="B32" s="25">
        <f>BaseData2022!C31*月・曜日・天気係数!$F$18*月・曜日・天気係数!$K$14</f>
        <v>1415.1714333971786</v>
      </c>
      <c r="C32" s="25">
        <f>BaseData2022!B31*都道府県係数!$E$2*月・曜日・天気係数!$G$18*月・曜日・天気係数!$K$14</f>
        <v>214.61252743157445</v>
      </c>
      <c r="D32" s="26">
        <f t="shared" si="1"/>
        <v>96277185.228295416</v>
      </c>
    </row>
    <row r="33" spans="1:4">
      <c r="A33" s="2">
        <v>29</v>
      </c>
      <c r="B33" s="25">
        <f>BaseData2022!C32*月・曜日・天気係数!$G$18*月・曜日・天気係数!$K$14</f>
        <v>1239.5884866906545</v>
      </c>
      <c r="C33" s="25">
        <f>BaseData2022!B32*都道府県係数!$E$2*月・曜日・天気係数!$G$18*月・曜日・天気係数!$K$14</f>
        <v>169.82382605455024</v>
      </c>
      <c r="D33" s="26">
        <f t="shared" si="1"/>
        <v>66732196.075123668</v>
      </c>
    </row>
    <row r="34" spans="1:4">
      <c r="A34" s="2">
        <v>30</v>
      </c>
      <c r="B34" s="25">
        <f>BaseData2022!C33*月・曜日・天気係数!$H$18*月・曜日・天気係数!$K$14</f>
        <v>622.67543069475869</v>
      </c>
      <c r="C34" s="25">
        <f>BaseData2022!B33*都道府県係数!$E$2*月・曜日・天気係数!$G$18*月・曜日・天気係数!$K$14</f>
        <v>216.4787233222838</v>
      </c>
      <c r="D34" s="26">
        <f t="shared" si="1"/>
        <v>42730326.383062601</v>
      </c>
    </row>
    <row r="35" spans="1:4">
      <c r="A35" s="28">
        <v>31</v>
      </c>
      <c r="B35" s="30">
        <f>BaseData2022!C34*月・曜日・天気係数!$B$18*月・曜日・天気係数!$K$14</f>
        <v>728.94039940613959</v>
      </c>
      <c r="C35" s="30">
        <f>BaseData2022!B34*都道府県係数!$E$2*月・曜日・天気係数!$G$18*月・曜日・天気係数!$K$14</f>
        <v>145.56327947532876</v>
      </c>
      <c r="D35" s="29">
        <f t="shared" si="1"/>
        <v>33635904.76023753</v>
      </c>
    </row>
    <row r="36" spans="1:4">
      <c r="A36" t="s">
        <v>267</v>
      </c>
      <c r="B36" s="27"/>
      <c r="C36" s="27"/>
      <c r="D36" s="27">
        <f>SUM(D5:D35)</f>
        <v>1643244534.5929537</v>
      </c>
    </row>
    <row r="37" spans="1:4">
      <c r="A37" t="s">
        <v>268</v>
      </c>
      <c r="B37">
        <f>AVERAGE(B5:B35)</f>
        <v>1043.9670733190385</v>
      </c>
      <c r="C37">
        <f>AVERAGE(C5:C35)</f>
        <v>161.51624434752156</v>
      </c>
      <c r="D37" s="27">
        <f>D36/31</f>
        <v>53007888.212675922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4DDC-8703-4BD9-8A8A-EA6C05581DCF}">
  <dimension ref="A1:E102"/>
  <sheetViews>
    <sheetView topLeftCell="A25" workbookViewId="0">
      <selection activeCell="E32" sqref="E32"/>
    </sheetView>
  </sheetViews>
  <sheetFormatPr defaultRowHeight="18"/>
  <cols>
    <col min="1" max="1" width="9"/>
    <col min="2" max="2" width="12.09765625" customWidth="1"/>
    <col min="3" max="3" width="13" bestFit="1" customWidth="1"/>
    <col min="4" max="5" width="19.19921875" bestFit="1" customWidth="1"/>
  </cols>
  <sheetData>
    <row r="1" spans="1:5">
      <c r="A1" s="9" t="s">
        <v>147</v>
      </c>
      <c r="B1" s="8" t="s">
        <v>161</v>
      </c>
      <c r="C1" s="15" t="s">
        <v>162</v>
      </c>
      <c r="D1" s="9" t="s">
        <v>252</v>
      </c>
      <c r="E1" s="15" t="s">
        <v>163</v>
      </c>
    </row>
    <row r="2" spans="1:5">
      <c r="A2" s="10" t="s">
        <v>94</v>
      </c>
      <c r="B2" s="7" t="s">
        <v>148</v>
      </c>
      <c r="C2" s="16">
        <v>6</v>
      </c>
      <c r="D2" s="11">
        <f>C2/$E$2</f>
        <v>0.17142857142857143</v>
      </c>
      <c r="E2" s="21">
        <v>35</v>
      </c>
    </row>
    <row r="3" spans="1:5">
      <c r="A3" s="10"/>
      <c r="B3" s="7" t="s">
        <v>149</v>
      </c>
      <c r="C3" s="16">
        <v>7</v>
      </c>
      <c r="D3" s="11">
        <f t="shared" ref="D3:D5" si="0">C3/$E$2</f>
        <v>0.2</v>
      </c>
      <c r="E3" s="16"/>
    </row>
    <row r="4" spans="1:5">
      <c r="A4" s="10"/>
      <c r="B4" s="7" t="s">
        <v>150</v>
      </c>
      <c r="C4" s="16">
        <v>13</v>
      </c>
      <c r="D4" s="11">
        <f t="shared" si="0"/>
        <v>0.37142857142857144</v>
      </c>
      <c r="E4" s="16"/>
    </row>
    <row r="5" spans="1:5">
      <c r="A5" s="10"/>
      <c r="B5" s="7" t="s">
        <v>151</v>
      </c>
      <c r="C5" s="16">
        <v>9</v>
      </c>
      <c r="D5" s="11">
        <f t="shared" si="0"/>
        <v>0.25714285714285712</v>
      </c>
      <c r="E5" s="16"/>
    </row>
    <row r="6" spans="1:5">
      <c r="A6" s="13" t="s">
        <v>60</v>
      </c>
      <c r="B6" s="14" t="s">
        <v>153</v>
      </c>
      <c r="C6" s="17">
        <v>7</v>
      </c>
      <c r="D6" s="19">
        <f>C6/$E$6</f>
        <v>0.63636363636363635</v>
      </c>
      <c r="E6" s="22">
        <v>11</v>
      </c>
    </row>
    <row r="7" spans="1:5">
      <c r="A7" s="10"/>
      <c r="B7" s="7" t="s">
        <v>152</v>
      </c>
      <c r="C7" s="16">
        <v>4</v>
      </c>
      <c r="D7" s="11">
        <f>C7/$E$6</f>
        <v>0.36363636363636365</v>
      </c>
      <c r="E7" s="21"/>
    </row>
    <row r="8" spans="1:5">
      <c r="A8" s="13" t="s">
        <v>74</v>
      </c>
      <c r="B8" s="14" t="s">
        <v>154</v>
      </c>
      <c r="C8" s="17">
        <v>8</v>
      </c>
      <c r="D8" s="19">
        <f>C8/E8</f>
        <v>1</v>
      </c>
      <c r="E8" s="22">
        <v>8</v>
      </c>
    </row>
    <row r="9" spans="1:5">
      <c r="A9" s="13" t="s">
        <v>96</v>
      </c>
      <c r="B9" s="14" t="s">
        <v>155</v>
      </c>
      <c r="C9" s="17">
        <v>8</v>
      </c>
      <c r="D9" s="19">
        <f>C9/E9</f>
        <v>1</v>
      </c>
      <c r="E9" s="22">
        <v>8</v>
      </c>
    </row>
    <row r="10" spans="1:5">
      <c r="A10" s="13" t="s">
        <v>88</v>
      </c>
      <c r="B10" s="14" t="s">
        <v>156</v>
      </c>
      <c r="C10" s="17">
        <v>8</v>
      </c>
      <c r="D10" s="19">
        <f>C10/E10</f>
        <v>1</v>
      </c>
      <c r="E10" s="22">
        <v>8</v>
      </c>
    </row>
    <row r="11" spans="1:5">
      <c r="A11" s="13" t="s">
        <v>25</v>
      </c>
      <c r="B11" s="14" t="s">
        <v>157</v>
      </c>
      <c r="C11" s="17">
        <v>5</v>
      </c>
      <c r="D11" s="19">
        <f>C11/$E$11</f>
        <v>0.17241379310344829</v>
      </c>
      <c r="E11" s="22">
        <v>29</v>
      </c>
    </row>
    <row r="12" spans="1:5">
      <c r="A12" s="10"/>
      <c r="B12" s="7" t="s">
        <v>158</v>
      </c>
      <c r="C12" s="16">
        <v>24</v>
      </c>
      <c r="D12" s="11">
        <f>C12/$E$11</f>
        <v>0.82758620689655171</v>
      </c>
      <c r="E12" s="21"/>
    </row>
    <row r="13" spans="1:5">
      <c r="A13" s="13" t="s">
        <v>114</v>
      </c>
      <c r="B13" s="14" t="s">
        <v>159</v>
      </c>
      <c r="C13" s="17">
        <v>4</v>
      </c>
      <c r="D13" s="19">
        <f>C13/$E$13</f>
        <v>0.4</v>
      </c>
      <c r="E13" s="22">
        <v>10</v>
      </c>
    </row>
    <row r="14" spans="1:5">
      <c r="A14" s="10"/>
      <c r="B14" s="7" t="s">
        <v>160</v>
      </c>
      <c r="C14" s="16">
        <v>6</v>
      </c>
      <c r="D14" s="11">
        <f>C14/$E$13</f>
        <v>0.6</v>
      </c>
      <c r="E14" s="21"/>
    </row>
    <row r="15" spans="1:5">
      <c r="A15" s="13" t="s">
        <v>41</v>
      </c>
      <c r="B15" s="14" t="s">
        <v>164</v>
      </c>
      <c r="C15" s="17">
        <v>10</v>
      </c>
      <c r="D15" s="19">
        <f>C15/$E$15</f>
        <v>0.47619047619047616</v>
      </c>
      <c r="E15" s="22">
        <v>21</v>
      </c>
    </row>
    <row r="16" spans="1:5">
      <c r="A16" s="10"/>
      <c r="B16" s="7" t="s">
        <v>165</v>
      </c>
      <c r="C16" s="16">
        <v>6</v>
      </c>
      <c r="D16" s="11">
        <f t="shared" ref="D16:D17" si="1">C16/$E$15</f>
        <v>0.2857142857142857</v>
      </c>
      <c r="E16" s="21"/>
    </row>
    <row r="17" spans="1:5">
      <c r="A17" s="10"/>
      <c r="B17" s="7" t="s">
        <v>166</v>
      </c>
      <c r="C17" s="16">
        <v>5</v>
      </c>
      <c r="D17" s="11">
        <f t="shared" si="1"/>
        <v>0.23809523809523808</v>
      </c>
      <c r="E17" s="21"/>
    </row>
    <row r="18" spans="1:5">
      <c r="A18" s="13" t="s">
        <v>19</v>
      </c>
      <c r="B18" s="14" t="s">
        <v>167</v>
      </c>
      <c r="C18" s="17">
        <v>12</v>
      </c>
      <c r="D18" s="19">
        <f>C18/$E$18</f>
        <v>0.44444444444444442</v>
      </c>
      <c r="E18" s="22">
        <v>27</v>
      </c>
    </row>
    <row r="19" spans="1:5">
      <c r="A19" s="10"/>
      <c r="B19" s="7" t="s">
        <v>168</v>
      </c>
      <c r="C19" s="16">
        <v>6</v>
      </c>
      <c r="D19" s="11">
        <f t="shared" ref="D19:D21" si="2">C19/$E$18</f>
        <v>0.22222222222222221</v>
      </c>
      <c r="E19" s="21"/>
    </row>
    <row r="20" spans="1:5">
      <c r="A20" s="10"/>
      <c r="B20" s="7" t="s">
        <v>169</v>
      </c>
      <c r="C20" s="16">
        <v>4</v>
      </c>
      <c r="D20" s="11">
        <f t="shared" si="2"/>
        <v>0.14814814814814814</v>
      </c>
      <c r="E20" s="21"/>
    </row>
    <row r="21" spans="1:5">
      <c r="A21" s="10"/>
      <c r="B21" s="7" t="s">
        <v>170</v>
      </c>
      <c r="C21" s="16">
        <v>5</v>
      </c>
      <c r="D21" s="11">
        <f t="shared" si="2"/>
        <v>0.18518518518518517</v>
      </c>
      <c r="E21" s="21"/>
    </row>
    <row r="22" spans="1:5">
      <c r="A22" s="13" t="s">
        <v>31</v>
      </c>
      <c r="B22" s="14" t="s">
        <v>171</v>
      </c>
      <c r="C22" s="17">
        <v>6</v>
      </c>
      <c r="D22" s="19">
        <f>C22/$E$22</f>
        <v>0.17142857142857143</v>
      </c>
      <c r="E22" s="22">
        <v>35</v>
      </c>
    </row>
    <row r="23" spans="1:5">
      <c r="A23" s="10"/>
      <c r="B23" s="7" t="s">
        <v>172</v>
      </c>
      <c r="C23" s="16">
        <v>13</v>
      </c>
      <c r="D23" s="11">
        <f t="shared" ref="D23:D25" si="3">C23/$E$22</f>
        <v>0.37142857142857144</v>
      </c>
      <c r="E23" s="21"/>
    </row>
    <row r="24" spans="1:5">
      <c r="A24" s="10"/>
      <c r="B24" s="7" t="s">
        <v>173</v>
      </c>
      <c r="C24" s="16">
        <v>7</v>
      </c>
      <c r="D24" s="11">
        <f t="shared" si="3"/>
        <v>0.2</v>
      </c>
      <c r="E24" s="21"/>
    </row>
    <row r="25" spans="1:5">
      <c r="A25" s="10"/>
      <c r="B25" s="7" t="s">
        <v>174</v>
      </c>
      <c r="C25" s="16">
        <v>9</v>
      </c>
      <c r="D25" s="11">
        <f t="shared" si="3"/>
        <v>0.25714285714285712</v>
      </c>
      <c r="E25" s="21"/>
    </row>
    <row r="26" spans="1:5">
      <c r="A26" s="13" t="s">
        <v>68</v>
      </c>
      <c r="B26" s="14" t="s">
        <v>175</v>
      </c>
      <c r="C26" s="17">
        <v>12</v>
      </c>
      <c r="D26" s="19">
        <f>C26/$E$26</f>
        <v>0.19047619047619047</v>
      </c>
      <c r="E26" s="22">
        <v>63</v>
      </c>
    </row>
    <row r="27" spans="1:5">
      <c r="A27" s="10"/>
      <c r="B27" s="7" t="s">
        <v>176</v>
      </c>
      <c r="C27" s="16">
        <v>9</v>
      </c>
      <c r="D27" s="11">
        <f t="shared" ref="D27:D31" si="4">C27/$E$26</f>
        <v>0.14285714285714285</v>
      </c>
      <c r="E27" s="21"/>
    </row>
    <row r="28" spans="1:5">
      <c r="A28" s="10"/>
      <c r="B28" s="7" t="s">
        <v>177</v>
      </c>
      <c r="C28" s="16">
        <v>16</v>
      </c>
      <c r="D28" s="11">
        <f t="shared" si="4"/>
        <v>0.25396825396825395</v>
      </c>
      <c r="E28" s="21"/>
    </row>
    <row r="29" spans="1:5">
      <c r="A29" s="10"/>
      <c r="B29" s="7" t="s">
        <v>178</v>
      </c>
      <c r="C29" s="16">
        <v>10</v>
      </c>
      <c r="D29" s="11">
        <f t="shared" si="4"/>
        <v>0.15873015873015872</v>
      </c>
      <c r="E29" s="21"/>
    </row>
    <row r="30" spans="1:5">
      <c r="A30" s="10"/>
      <c r="B30" s="7" t="s">
        <v>179</v>
      </c>
      <c r="C30" s="16">
        <v>9</v>
      </c>
      <c r="D30" s="11">
        <f t="shared" si="4"/>
        <v>0.14285714285714285</v>
      </c>
      <c r="E30" s="21"/>
    </row>
    <row r="31" spans="1:5">
      <c r="A31" s="10"/>
      <c r="B31" s="7" t="s">
        <v>180</v>
      </c>
      <c r="C31" s="16">
        <v>7</v>
      </c>
      <c r="D31" s="11">
        <f t="shared" si="4"/>
        <v>0.1111111111111111</v>
      </c>
      <c r="E31" s="21"/>
    </row>
    <row r="32" spans="1:5">
      <c r="A32" s="13" t="s">
        <v>13</v>
      </c>
      <c r="B32" s="14" t="s">
        <v>181</v>
      </c>
      <c r="C32" s="17">
        <v>88</v>
      </c>
      <c r="D32" s="19">
        <f>C32/$E$32</f>
        <v>0.27760252365930599</v>
      </c>
      <c r="E32" s="22">
        <v>317</v>
      </c>
    </row>
    <row r="33" spans="1:5">
      <c r="A33" s="10"/>
      <c r="B33" s="7" t="s">
        <v>182</v>
      </c>
      <c r="C33" s="16">
        <v>123</v>
      </c>
      <c r="D33" s="11">
        <f t="shared" ref="D33:D36" si="5">C33/$E$32</f>
        <v>0.38801261829652994</v>
      </c>
      <c r="E33" s="21"/>
    </row>
    <row r="34" spans="1:5">
      <c r="A34" s="10"/>
      <c r="B34" s="7" t="s">
        <v>183</v>
      </c>
      <c r="C34" s="16">
        <v>58</v>
      </c>
      <c r="D34" s="11">
        <f t="shared" si="5"/>
        <v>0.18296529968454259</v>
      </c>
      <c r="E34" s="21"/>
    </row>
    <row r="35" spans="1:5">
      <c r="A35" s="10"/>
      <c r="B35" s="7" t="s">
        <v>184</v>
      </c>
      <c r="C35" s="16">
        <v>43</v>
      </c>
      <c r="D35" s="11">
        <f t="shared" si="5"/>
        <v>0.13564668769716087</v>
      </c>
      <c r="E35" s="21"/>
    </row>
    <row r="36" spans="1:5">
      <c r="A36" s="10"/>
      <c r="B36" s="7" t="s">
        <v>185</v>
      </c>
      <c r="C36" s="16">
        <v>5</v>
      </c>
      <c r="D36" s="11">
        <f t="shared" si="5"/>
        <v>1.5772870662460567E-2</v>
      </c>
      <c r="E36" s="21"/>
    </row>
    <row r="37" spans="1:5">
      <c r="A37" s="13" t="s">
        <v>46</v>
      </c>
      <c r="B37" s="14" t="s">
        <v>186</v>
      </c>
      <c r="C37" s="17">
        <v>16</v>
      </c>
      <c r="D37" s="19">
        <f>C37/$E$37</f>
        <v>0.25</v>
      </c>
      <c r="E37" s="22">
        <v>64</v>
      </c>
    </row>
    <row r="38" spans="1:5">
      <c r="A38" s="10"/>
      <c r="B38" s="7" t="s">
        <v>187</v>
      </c>
      <c r="C38" s="16">
        <v>11</v>
      </c>
      <c r="D38" s="11">
        <f t="shared" ref="D38:D40" si="6">C38/$E$37</f>
        <v>0.171875</v>
      </c>
      <c r="E38" s="21"/>
    </row>
    <row r="39" spans="1:5">
      <c r="A39" s="10"/>
      <c r="B39" s="7" t="s">
        <v>188</v>
      </c>
      <c r="C39" s="16">
        <v>8</v>
      </c>
      <c r="D39" s="11">
        <f t="shared" si="6"/>
        <v>0.125</v>
      </c>
      <c r="E39" s="21"/>
    </row>
    <row r="40" spans="1:5">
      <c r="A40" s="10"/>
      <c r="B40" s="7" t="s">
        <v>189</v>
      </c>
      <c r="C40" s="16">
        <v>29</v>
      </c>
      <c r="D40" s="11">
        <f t="shared" si="6"/>
        <v>0.453125</v>
      </c>
      <c r="E40" s="21"/>
    </row>
    <row r="41" spans="1:5">
      <c r="A41" s="13" t="s">
        <v>43</v>
      </c>
      <c r="B41" s="14" t="s">
        <v>190</v>
      </c>
      <c r="C41" s="17">
        <v>49</v>
      </c>
      <c r="D41" s="19">
        <f>C41/$E$41</f>
        <v>0.49494949494949497</v>
      </c>
      <c r="E41" s="22">
        <v>99</v>
      </c>
    </row>
    <row r="42" spans="1:5">
      <c r="A42" s="10"/>
      <c r="B42" s="7" t="s">
        <v>191</v>
      </c>
      <c r="C42" s="16">
        <v>23</v>
      </c>
      <c r="D42" s="11">
        <f t="shared" ref="D42:D45" si="7">C42/$E$41</f>
        <v>0.23232323232323232</v>
      </c>
      <c r="E42" s="21"/>
    </row>
    <row r="43" spans="1:5">
      <c r="A43" s="10"/>
      <c r="B43" s="7" t="s">
        <v>192</v>
      </c>
      <c r="C43" s="16">
        <v>14</v>
      </c>
      <c r="D43" s="11">
        <f t="shared" si="7"/>
        <v>0.14141414141414141</v>
      </c>
      <c r="E43" s="21"/>
    </row>
    <row r="44" spans="1:5">
      <c r="A44" s="10"/>
      <c r="B44" s="7" t="s">
        <v>193</v>
      </c>
      <c r="C44" s="16">
        <v>9</v>
      </c>
      <c r="D44" s="11">
        <f t="shared" si="7"/>
        <v>9.0909090909090912E-2</v>
      </c>
      <c r="E44" s="21"/>
    </row>
    <row r="45" spans="1:5">
      <c r="A45" s="10"/>
      <c r="B45" s="7" t="s">
        <v>194</v>
      </c>
      <c r="C45" s="16">
        <v>4</v>
      </c>
      <c r="D45" s="11">
        <f t="shared" si="7"/>
        <v>4.0404040404040407E-2</v>
      </c>
      <c r="E45" s="21"/>
    </row>
    <row r="46" spans="1:5">
      <c r="A46" s="13" t="s">
        <v>116</v>
      </c>
      <c r="B46" s="14" t="s">
        <v>195</v>
      </c>
      <c r="C46" s="17">
        <v>7</v>
      </c>
      <c r="D46" s="19">
        <f>C46/$E$46</f>
        <v>0.58333333333333337</v>
      </c>
      <c r="E46" s="22">
        <v>12</v>
      </c>
    </row>
    <row r="47" spans="1:5">
      <c r="A47" s="10"/>
      <c r="B47" s="7" t="s">
        <v>196</v>
      </c>
      <c r="C47" s="16">
        <v>5</v>
      </c>
      <c r="D47" s="11">
        <f>C47/$E$46</f>
        <v>0.41666666666666669</v>
      </c>
      <c r="E47" s="21"/>
    </row>
    <row r="48" spans="1:5">
      <c r="A48" s="13" t="s">
        <v>55</v>
      </c>
      <c r="B48" s="14" t="s">
        <v>197</v>
      </c>
      <c r="C48" s="17">
        <v>8</v>
      </c>
      <c r="D48" s="19">
        <f>C48/$E$48</f>
        <v>0.42105263157894735</v>
      </c>
      <c r="E48" s="22">
        <v>19</v>
      </c>
    </row>
    <row r="49" spans="1:5">
      <c r="A49" s="10"/>
      <c r="B49" s="7" t="s">
        <v>198</v>
      </c>
      <c r="C49" s="16">
        <v>7</v>
      </c>
      <c r="D49" s="11">
        <f t="shared" ref="D49:D50" si="8">C49/$E$48</f>
        <v>0.36842105263157893</v>
      </c>
      <c r="E49" s="21"/>
    </row>
    <row r="50" spans="1:5">
      <c r="A50" s="10"/>
      <c r="B50" s="7" t="s">
        <v>199</v>
      </c>
      <c r="C50" s="16">
        <v>4</v>
      </c>
      <c r="D50" s="11">
        <f t="shared" si="8"/>
        <v>0.21052631578947367</v>
      </c>
      <c r="E50" s="21"/>
    </row>
    <row r="51" spans="1:5">
      <c r="A51" s="13" t="s">
        <v>28</v>
      </c>
      <c r="B51" s="14" t="s">
        <v>200</v>
      </c>
      <c r="C51" s="17">
        <v>8</v>
      </c>
      <c r="D51" s="19">
        <f>C51/$E$51</f>
        <v>0.8</v>
      </c>
      <c r="E51" s="22">
        <v>10</v>
      </c>
    </row>
    <row r="52" spans="1:5">
      <c r="A52" s="10"/>
      <c r="B52" s="7" t="s">
        <v>201</v>
      </c>
      <c r="C52" s="16">
        <v>2</v>
      </c>
      <c r="D52" s="11">
        <f>C52/$E$51</f>
        <v>0.2</v>
      </c>
      <c r="E52" s="21"/>
    </row>
    <row r="53" spans="1:5">
      <c r="A53" s="13" t="s">
        <v>66</v>
      </c>
      <c r="B53" s="14" t="s">
        <v>202</v>
      </c>
      <c r="C53" s="17">
        <v>9</v>
      </c>
      <c r="D53" s="19">
        <f>C53/E53</f>
        <v>1</v>
      </c>
      <c r="E53" s="22">
        <v>9</v>
      </c>
    </row>
    <row r="54" spans="1:5">
      <c r="A54" s="13" t="s">
        <v>63</v>
      </c>
      <c r="B54" s="14" t="s">
        <v>203</v>
      </c>
      <c r="C54" s="17">
        <v>10</v>
      </c>
      <c r="D54" s="19">
        <f>C54/E54</f>
        <v>1</v>
      </c>
      <c r="E54" s="22">
        <v>10</v>
      </c>
    </row>
    <row r="55" spans="1:5">
      <c r="A55" s="13" t="s">
        <v>98</v>
      </c>
      <c r="B55" s="14" t="s">
        <v>204</v>
      </c>
      <c r="C55" s="17">
        <v>6</v>
      </c>
      <c r="D55" s="19">
        <f>C55/$E$55</f>
        <v>0.46153846153846156</v>
      </c>
      <c r="E55" s="22">
        <v>13</v>
      </c>
    </row>
    <row r="56" spans="1:5">
      <c r="A56" s="10"/>
      <c r="B56" s="7" t="s">
        <v>205</v>
      </c>
      <c r="C56" s="16">
        <v>7</v>
      </c>
      <c r="D56" s="11">
        <f>C56/$E$55</f>
        <v>0.53846153846153844</v>
      </c>
      <c r="E56" s="21"/>
    </row>
    <row r="57" spans="1:5">
      <c r="A57" s="13" t="s">
        <v>82</v>
      </c>
      <c r="B57" s="14" t="s">
        <v>206</v>
      </c>
      <c r="C57" s="17">
        <v>6</v>
      </c>
      <c r="D57" s="19">
        <f>C57/E57</f>
        <v>1</v>
      </c>
      <c r="E57" s="22">
        <v>6</v>
      </c>
    </row>
    <row r="58" spans="1:5">
      <c r="A58" s="13" t="s">
        <v>77</v>
      </c>
      <c r="B58" s="14" t="s">
        <v>207</v>
      </c>
      <c r="C58" s="17">
        <v>12</v>
      </c>
      <c r="D58" s="19">
        <f>C58/$E$58</f>
        <v>0.4</v>
      </c>
      <c r="E58" s="22">
        <v>30</v>
      </c>
    </row>
    <row r="59" spans="1:5">
      <c r="A59" s="10"/>
      <c r="B59" s="7" t="s">
        <v>210</v>
      </c>
      <c r="C59" s="16">
        <v>8</v>
      </c>
      <c r="D59" s="11">
        <f t="shared" ref="D59:D61" si="9">C59/$E$58</f>
        <v>0.26666666666666666</v>
      </c>
      <c r="E59" s="21"/>
    </row>
    <row r="60" spans="1:5">
      <c r="A60" s="10"/>
      <c r="B60" s="7" t="s">
        <v>208</v>
      </c>
      <c r="C60" s="16">
        <v>6</v>
      </c>
      <c r="D60" s="11">
        <f t="shared" si="9"/>
        <v>0.2</v>
      </c>
      <c r="E60" s="21"/>
    </row>
    <row r="61" spans="1:5">
      <c r="A61" s="10"/>
      <c r="B61" s="7" t="s">
        <v>209</v>
      </c>
      <c r="C61" s="16">
        <v>4</v>
      </c>
      <c r="D61" s="11">
        <f t="shared" si="9"/>
        <v>0.13333333333333333</v>
      </c>
      <c r="E61" s="21"/>
    </row>
    <row r="62" spans="1:5">
      <c r="A62" s="13" t="s">
        <v>34</v>
      </c>
      <c r="B62" s="14" t="s">
        <v>211</v>
      </c>
      <c r="C62" s="17">
        <v>8</v>
      </c>
      <c r="D62" s="19">
        <f>C62/$E$62</f>
        <v>8.6956521739130432E-2</v>
      </c>
      <c r="E62" s="22">
        <v>92</v>
      </c>
    </row>
    <row r="63" spans="1:5">
      <c r="A63" s="10"/>
      <c r="B63" s="7" t="s">
        <v>212</v>
      </c>
      <c r="C63" s="16">
        <v>10</v>
      </c>
      <c r="D63" s="11">
        <f t="shared" ref="D63:D65" si="10">C63/$E$62</f>
        <v>0.10869565217391304</v>
      </c>
      <c r="E63" s="21"/>
    </row>
    <row r="64" spans="1:5">
      <c r="A64" s="10"/>
      <c r="B64" s="7" t="s">
        <v>213</v>
      </c>
      <c r="C64" s="16">
        <v>7</v>
      </c>
      <c r="D64" s="11">
        <f t="shared" si="10"/>
        <v>7.6086956521739135E-2</v>
      </c>
      <c r="E64" s="21"/>
    </row>
    <row r="65" spans="1:5">
      <c r="A65" s="10"/>
      <c r="B65" s="7" t="s">
        <v>214</v>
      </c>
      <c r="C65" s="16">
        <v>67</v>
      </c>
      <c r="D65" s="11">
        <f t="shared" si="10"/>
        <v>0.72826086956521741</v>
      </c>
      <c r="E65" s="21"/>
    </row>
    <row r="66" spans="1:5">
      <c r="A66" s="13" t="s">
        <v>49</v>
      </c>
      <c r="B66" s="14" t="s">
        <v>215</v>
      </c>
      <c r="C66" s="17">
        <v>5</v>
      </c>
      <c r="D66" s="19">
        <f>C66/$E$66</f>
        <v>0.35714285714285715</v>
      </c>
      <c r="E66" s="22">
        <v>14</v>
      </c>
    </row>
    <row r="67" spans="1:5">
      <c r="A67" s="10"/>
      <c r="B67" s="7" t="s">
        <v>216</v>
      </c>
      <c r="C67" s="16">
        <v>9</v>
      </c>
      <c r="D67" s="11">
        <f>C67/$E$66</f>
        <v>0.6428571428571429</v>
      </c>
      <c r="E67" s="21"/>
    </row>
    <row r="68" spans="1:5">
      <c r="A68" s="13" t="s">
        <v>57</v>
      </c>
      <c r="B68" s="14" t="s">
        <v>217</v>
      </c>
      <c r="C68" s="17">
        <v>9</v>
      </c>
      <c r="D68" s="19">
        <f>C68/$E$68</f>
        <v>0.5625</v>
      </c>
      <c r="E68" s="22">
        <v>16</v>
      </c>
    </row>
    <row r="69" spans="1:5">
      <c r="A69" s="10"/>
      <c r="B69" s="7" t="s">
        <v>218</v>
      </c>
      <c r="C69" s="16">
        <v>7</v>
      </c>
      <c r="D69" s="11">
        <f>C69/$E$68</f>
        <v>0.4375</v>
      </c>
      <c r="E69" s="21"/>
    </row>
    <row r="70" spans="1:5">
      <c r="A70" s="13" t="s">
        <v>22</v>
      </c>
      <c r="B70" s="14" t="s">
        <v>219</v>
      </c>
      <c r="C70" s="17">
        <v>6</v>
      </c>
      <c r="D70" s="19">
        <f>C70/$E$70</f>
        <v>0.18181818181818182</v>
      </c>
      <c r="E70" s="22">
        <v>33</v>
      </c>
    </row>
    <row r="71" spans="1:5">
      <c r="A71" s="10"/>
      <c r="B71" s="7" t="s">
        <v>220</v>
      </c>
      <c r="C71" s="16">
        <v>27</v>
      </c>
      <c r="D71" s="11">
        <f>C71/$E$70</f>
        <v>0.81818181818181823</v>
      </c>
      <c r="E71" s="21"/>
    </row>
    <row r="72" spans="1:5">
      <c r="A72" s="13" t="s">
        <v>76</v>
      </c>
      <c r="B72" s="14" t="s">
        <v>221</v>
      </c>
      <c r="C72" s="17">
        <v>11</v>
      </c>
      <c r="D72" s="19">
        <f>C72/E72</f>
        <v>1</v>
      </c>
      <c r="E72" s="22">
        <v>11</v>
      </c>
    </row>
    <row r="73" spans="1:5">
      <c r="A73" s="13" t="s">
        <v>36</v>
      </c>
      <c r="B73" s="14" t="s">
        <v>222</v>
      </c>
      <c r="C73" s="17">
        <v>12</v>
      </c>
      <c r="D73" s="19">
        <f>C73/$E$73</f>
        <v>0.12244897959183673</v>
      </c>
      <c r="E73" s="22">
        <v>98</v>
      </c>
    </row>
    <row r="74" spans="1:5">
      <c r="A74" s="10"/>
      <c r="B74" s="7" t="s">
        <v>227</v>
      </c>
      <c r="C74" s="16">
        <v>16</v>
      </c>
      <c r="D74" s="11">
        <f t="shared" ref="D74:D76" si="11">C74/$E$73</f>
        <v>0.16326530612244897</v>
      </c>
      <c r="E74" s="21"/>
    </row>
    <row r="75" spans="1:5">
      <c r="A75" s="10"/>
      <c r="B75" s="7" t="s">
        <v>223</v>
      </c>
      <c r="C75" s="16">
        <v>41</v>
      </c>
      <c r="D75" s="11">
        <f t="shared" si="11"/>
        <v>0.41836734693877553</v>
      </c>
      <c r="E75" s="21"/>
    </row>
    <row r="76" spans="1:5">
      <c r="A76" s="10"/>
      <c r="B76" s="7" t="s">
        <v>224</v>
      </c>
      <c r="C76" s="16">
        <v>29</v>
      </c>
      <c r="D76" s="11">
        <f t="shared" si="11"/>
        <v>0.29591836734693877</v>
      </c>
      <c r="E76" s="21"/>
    </row>
    <row r="77" spans="1:5">
      <c r="A77" s="13" t="s">
        <v>85</v>
      </c>
      <c r="B77" s="14" t="s">
        <v>225</v>
      </c>
      <c r="C77" s="17">
        <v>7</v>
      </c>
      <c r="D77" s="19">
        <f>C77/E77</f>
        <v>1</v>
      </c>
      <c r="E77" s="22">
        <v>7</v>
      </c>
    </row>
    <row r="78" spans="1:5">
      <c r="A78" s="13" t="s">
        <v>65</v>
      </c>
      <c r="B78" s="14" t="s">
        <v>226</v>
      </c>
      <c r="C78" s="17">
        <v>11</v>
      </c>
      <c r="D78" s="19">
        <f>C78/$E$78</f>
        <v>0.22916666666666666</v>
      </c>
      <c r="E78" s="22">
        <v>48</v>
      </c>
    </row>
    <row r="79" spans="1:5">
      <c r="A79" s="10"/>
      <c r="B79" s="7" t="s">
        <v>228</v>
      </c>
      <c r="C79" s="16">
        <v>29</v>
      </c>
      <c r="D79" s="11">
        <f t="shared" ref="D79:D80" si="12">C79/$E$78</f>
        <v>0.60416666666666663</v>
      </c>
      <c r="E79" s="21"/>
    </row>
    <row r="80" spans="1:5">
      <c r="A80" s="10"/>
      <c r="B80" s="7" t="s">
        <v>229</v>
      </c>
      <c r="C80" s="16">
        <v>8</v>
      </c>
      <c r="D80" s="11">
        <f t="shared" si="12"/>
        <v>0.16666666666666666</v>
      </c>
      <c r="E80" s="21"/>
    </row>
    <row r="81" spans="1:5">
      <c r="A81" s="13" t="s">
        <v>100</v>
      </c>
      <c r="B81" s="14" t="s">
        <v>230</v>
      </c>
      <c r="C81" s="17">
        <v>12</v>
      </c>
      <c r="D81" s="19">
        <f>C81/E81</f>
        <v>1</v>
      </c>
      <c r="E81" s="22">
        <v>12</v>
      </c>
    </row>
    <row r="82" spans="1:5">
      <c r="A82" s="13" t="s">
        <v>79</v>
      </c>
      <c r="B82" s="14" t="s">
        <v>231</v>
      </c>
      <c r="C82" s="17">
        <v>7</v>
      </c>
      <c r="D82" s="19">
        <f>C82/$E$82</f>
        <v>0.30434782608695654</v>
      </c>
      <c r="E82" s="22">
        <v>23</v>
      </c>
    </row>
    <row r="83" spans="1:5">
      <c r="A83" s="10"/>
      <c r="B83" s="7" t="s">
        <v>232</v>
      </c>
      <c r="C83" s="16">
        <v>16</v>
      </c>
      <c r="D83" s="11">
        <f>C83/$E$82</f>
        <v>0.69565217391304346</v>
      </c>
      <c r="E83" s="21"/>
    </row>
    <row r="84" spans="1:5">
      <c r="A84" s="13" t="s">
        <v>117</v>
      </c>
      <c r="B84" s="14" t="s">
        <v>233</v>
      </c>
      <c r="C84" s="17">
        <v>6</v>
      </c>
      <c r="D84" s="19">
        <f t="shared" ref="D84:D90" si="13">C84/E84</f>
        <v>1</v>
      </c>
      <c r="E84" s="22">
        <v>6</v>
      </c>
    </row>
    <row r="85" spans="1:5">
      <c r="A85" s="13" t="s">
        <v>91</v>
      </c>
      <c r="B85" s="14" t="s">
        <v>234</v>
      </c>
      <c r="C85" s="17">
        <v>4</v>
      </c>
      <c r="D85" s="19">
        <f t="shared" si="13"/>
        <v>1</v>
      </c>
      <c r="E85" s="22">
        <v>4</v>
      </c>
    </row>
    <row r="86" spans="1:5">
      <c r="A86" s="13" t="s">
        <v>107</v>
      </c>
      <c r="B86" s="14" t="s">
        <v>235</v>
      </c>
      <c r="C86" s="17">
        <v>4</v>
      </c>
      <c r="D86" s="19">
        <f t="shared" si="13"/>
        <v>1</v>
      </c>
      <c r="E86" s="22">
        <v>4</v>
      </c>
    </row>
    <row r="87" spans="1:5">
      <c r="A87" s="13" t="s">
        <v>71</v>
      </c>
      <c r="B87" s="14" t="s">
        <v>236</v>
      </c>
      <c r="C87" s="17">
        <v>8</v>
      </c>
      <c r="D87" s="19">
        <f t="shared" si="13"/>
        <v>1</v>
      </c>
      <c r="E87" s="22">
        <v>8</v>
      </c>
    </row>
    <row r="88" spans="1:5">
      <c r="A88" s="13" t="s">
        <v>112</v>
      </c>
      <c r="B88" s="14" t="s">
        <v>237</v>
      </c>
      <c r="C88" s="17">
        <v>4</v>
      </c>
      <c r="D88" s="19">
        <f t="shared" si="13"/>
        <v>1</v>
      </c>
      <c r="E88" s="22">
        <v>4</v>
      </c>
    </row>
    <row r="89" spans="1:5">
      <c r="A89" s="13" t="s">
        <v>90</v>
      </c>
      <c r="B89" s="14" t="s">
        <v>238</v>
      </c>
      <c r="C89" s="17">
        <v>10</v>
      </c>
      <c r="D89" s="19">
        <f t="shared" si="13"/>
        <v>1</v>
      </c>
      <c r="E89" s="22">
        <v>10</v>
      </c>
    </row>
    <row r="90" spans="1:5">
      <c r="A90" s="13" t="s">
        <v>109</v>
      </c>
      <c r="B90" s="14" t="s">
        <v>239</v>
      </c>
      <c r="C90" s="17">
        <v>4</v>
      </c>
      <c r="D90" s="19">
        <f t="shared" si="13"/>
        <v>1</v>
      </c>
      <c r="E90" s="22">
        <v>4</v>
      </c>
    </row>
    <row r="91" spans="1:5">
      <c r="A91" s="13" t="s">
        <v>52</v>
      </c>
      <c r="B91" s="14" t="s">
        <v>240</v>
      </c>
      <c r="C91" s="17">
        <v>14</v>
      </c>
      <c r="D91" s="19">
        <f>C91/$E$91</f>
        <v>0.29166666666666669</v>
      </c>
      <c r="E91" s="22">
        <v>48</v>
      </c>
    </row>
    <row r="92" spans="1:5">
      <c r="A92" s="10"/>
      <c r="B92" s="7" t="s">
        <v>241</v>
      </c>
      <c r="C92" s="16">
        <v>23</v>
      </c>
      <c r="D92" s="11">
        <f t="shared" ref="D92:D93" si="14">C92/$E$91</f>
        <v>0.47916666666666669</v>
      </c>
      <c r="E92" s="21"/>
    </row>
    <row r="93" spans="1:5">
      <c r="A93" s="9"/>
      <c r="B93" s="12" t="s">
        <v>242</v>
      </c>
      <c r="C93" s="18">
        <v>8</v>
      </c>
      <c r="D93" s="20">
        <f t="shared" si="14"/>
        <v>0.16666666666666666</v>
      </c>
      <c r="E93" s="23"/>
    </row>
    <row r="94" spans="1:5">
      <c r="A94" s="9" t="s">
        <v>39</v>
      </c>
      <c r="B94" s="12" t="s">
        <v>243</v>
      </c>
      <c r="C94" s="18">
        <v>9</v>
      </c>
      <c r="D94" s="20">
        <f>C94/E94</f>
        <v>1</v>
      </c>
      <c r="E94" s="23">
        <v>9</v>
      </c>
    </row>
    <row r="95" spans="1:5">
      <c r="A95" s="10" t="s">
        <v>105</v>
      </c>
      <c r="B95" s="7" t="s">
        <v>244</v>
      </c>
      <c r="C95" s="16">
        <v>3</v>
      </c>
      <c r="D95" s="11">
        <f>C95/$E$95</f>
        <v>0.375</v>
      </c>
      <c r="E95" s="21">
        <v>8</v>
      </c>
    </row>
    <row r="96" spans="1:5">
      <c r="A96" s="9"/>
      <c r="B96" s="12" t="s">
        <v>245</v>
      </c>
      <c r="C96" s="18">
        <v>5</v>
      </c>
      <c r="D96" s="20">
        <f>C96/$E$95</f>
        <v>0.625</v>
      </c>
      <c r="E96" s="23"/>
    </row>
    <row r="97" spans="1:5">
      <c r="A97" s="9" t="s">
        <v>103</v>
      </c>
      <c r="B97" s="12" t="s">
        <v>246</v>
      </c>
      <c r="C97" s="18">
        <v>7</v>
      </c>
      <c r="D97" s="20">
        <f>C97/E97</f>
        <v>1</v>
      </c>
      <c r="E97" s="23">
        <v>7</v>
      </c>
    </row>
    <row r="98" spans="1:5">
      <c r="A98" s="9" t="s">
        <v>111</v>
      </c>
      <c r="B98" s="12" t="s">
        <v>247</v>
      </c>
      <c r="C98" s="18">
        <v>10</v>
      </c>
      <c r="D98" s="20">
        <f>C98/E98</f>
        <v>1</v>
      </c>
      <c r="E98" s="23">
        <v>10</v>
      </c>
    </row>
    <row r="99" spans="1:5">
      <c r="A99" s="9" t="s">
        <v>119</v>
      </c>
      <c r="B99" s="12" t="s">
        <v>248</v>
      </c>
      <c r="C99" s="18">
        <v>4</v>
      </c>
      <c r="D99" s="20">
        <f>C99/E99</f>
        <v>1</v>
      </c>
      <c r="E99" s="23">
        <v>4</v>
      </c>
    </row>
    <row r="100" spans="1:5">
      <c r="A100" s="9" t="s">
        <v>121</v>
      </c>
      <c r="B100" s="12" t="s">
        <v>249</v>
      </c>
      <c r="C100" s="18">
        <v>5</v>
      </c>
      <c r="D100" s="20">
        <f>C100/E100</f>
        <v>1</v>
      </c>
      <c r="E100" s="23">
        <v>5</v>
      </c>
    </row>
    <row r="101" spans="1:5">
      <c r="A101" s="10" t="s">
        <v>16</v>
      </c>
      <c r="B101" s="7" t="s">
        <v>250</v>
      </c>
      <c r="C101" s="16">
        <v>7</v>
      </c>
      <c r="D101" s="11">
        <f>C101/$E$101</f>
        <v>0.33333333333333331</v>
      </c>
      <c r="E101" s="21">
        <v>21</v>
      </c>
    </row>
    <row r="102" spans="1:5">
      <c r="A102" s="9"/>
      <c r="B102" s="12" t="s">
        <v>251</v>
      </c>
      <c r="C102" s="18">
        <v>14</v>
      </c>
      <c r="D102" s="20">
        <f>C102/$E$101</f>
        <v>0.66666666666666663</v>
      </c>
      <c r="E102" s="1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7435-B609-43B4-BA92-12C3C547B490}">
  <dimension ref="A1:N22"/>
  <sheetViews>
    <sheetView workbookViewId="0">
      <selection activeCell="K14" sqref="K14"/>
    </sheetView>
  </sheetViews>
  <sheetFormatPr defaultRowHeight="18"/>
  <cols>
    <col min="1" max="1" width="13.3984375" customWidth="1"/>
    <col min="2" max="2" width="12.69921875" bestFit="1" customWidth="1"/>
    <col min="6" max="6" width="13.69921875" bestFit="1" customWidth="1"/>
  </cols>
  <sheetData>
    <row r="1" spans="1:14">
      <c r="B1" s="1" t="s">
        <v>257</v>
      </c>
    </row>
    <row r="2" spans="1:14">
      <c r="B2" s="1">
        <v>4</v>
      </c>
      <c r="C2" s="1">
        <v>5</v>
      </c>
      <c r="D2" s="1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</v>
      </c>
      <c r="L2" s="1">
        <v>2</v>
      </c>
      <c r="M2" s="1">
        <v>3</v>
      </c>
    </row>
    <row r="3" spans="1:14" hidden="1">
      <c r="A3" s="1" t="s">
        <v>1</v>
      </c>
      <c r="B3">
        <v>47.5</v>
      </c>
      <c r="C3">
        <v>28.2</v>
      </c>
      <c r="D3">
        <v>17.3</v>
      </c>
      <c r="E3">
        <v>34.5</v>
      </c>
      <c r="F3">
        <v>28.2</v>
      </c>
      <c r="G3">
        <v>15.8</v>
      </c>
      <c r="H3">
        <v>26.4</v>
      </c>
      <c r="I3">
        <v>38.4</v>
      </c>
      <c r="J3">
        <v>81.7</v>
      </c>
      <c r="K3">
        <v>26.1</v>
      </c>
      <c r="L3">
        <v>12.7</v>
      </c>
      <c r="M3">
        <v>59.9</v>
      </c>
    </row>
    <row r="4" spans="1:14" hidden="1">
      <c r="A4" s="1" t="s">
        <v>2</v>
      </c>
      <c r="B4">
        <v>41.5</v>
      </c>
      <c r="C4">
        <v>42.3</v>
      </c>
      <c r="D4">
        <v>56.7</v>
      </c>
      <c r="E4">
        <v>48.6</v>
      </c>
      <c r="F4">
        <v>33.1</v>
      </c>
      <c r="G4">
        <v>58.1</v>
      </c>
      <c r="H4">
        <v>54.6</v>
      </c>
      <c r="I4">
        <v>40.799999999999997</v>
      </c>
      <c r="J4">
        <v>11.3</v>
      </c>
      <c r="K4">
        <v>23.9</v>
      </c>
      <c r="L4">
        <v>25.7</v>
      </c>
      <c r="M4">
        <v>32.700000000000003</v>
      </c>
    </row>
    <row r="5" spans="1:14" hidden="1">
      <c r="A5" s="1" t="s">
        <v>3</v>
      </c>
      <c r="B5">
        <v>10.9</v>
      </c>
      <c r="C5">
        <v>29.6</v>
      </c>
      <c r="D5">
        <v>26.1</v>
      </c>
      <c r="E5">
        <v>16.899999999999999</v>
      </c>
      <c r="F5">
        <v>38.700000000000003</v>
      </c>
      <c r="G5">
        <v>26.1</v>
      </c>
      <c r="H5">
        <v>19</v>
      </c>
      <c r="I5">
        <v>20.8</v>
      </c>
      <c r="J5">
        <v>7.04</v>
      </c>
      <c r="K5">
        <v>50</v>
      </c>
      <c r="L5">
        <v>61.6</v>
      </c>
      <c r="M5">
        <v>7.4</v>
      </c>
    </row>
    <row r="6" spans="1:14" hidden="1"/>
    <row r="7" spans="1:14" hidden="1">
      <c r="A7" s="1" t="s">
        <v>5</v>
      </c>
      <c r="B7">
        <f>B3/B4</f>
        <v>1.1445783132530121</v>
      </c>
      <c r="C7">
        <f t="shared" ref="C7:M7" si="0">C3/C4</f>
        <v>0.66666666666666674</v>
      </c>
      <c r="D7">
        <f t="shared" si="0"/>
        <v>0.30511463844797176</v>
      </c>
      <c r="E7">
        <f t="shared" si="0"/>
        <v>0.70987654320987648</v>
      </c>
      <c r="F7">
        <f t="shared" si="0"/>
        <v>0.85196374622356486</v>
      </c>
      <c r="G7">
        <f t="shared" si="0"/>
        <v>0.27194492254733221</v>
      </c>
      <c r="H7">
        <f t="shared" si="0"/>
        <v>0.48351648351648346</v>
      </c>
      <c r="I7">
        <f t="shared" si="0"/>
        <v>0.94117647058823528</v>
      </c>
      <c r="J7">
        <f t="shared" si="0"/>
        <v>7.2300884955752212</v>
      </c>
      <c r="K7">
        <f t="shared" si="0"/>
        <v>1.092050209205021</v>
      </c>
      <c r="L7">
        <f t="shared" si="0"/>
        <v>0.49416342412451358</v>
      </c>
      <c r="M7">
        <f t="shared" si="0"/>
        <v>1.8318042813455655</v>
      </c>
    </row>
    <row r="8" spans="1:14" hidden="1">
      <c r="A8" s="1" t="s">
        <v>6</v>
      </c>
      <c r="B8">
        <f>B5/B4</f>
        <v>0.26265060240963856</v>
      </c>
      <c r="C8">
        <f t="shared" ref="C8:M8" si="1">C5/C4</f>
        <v>0.69976359338061478</v>
      </c>
      <c r="D8">
        <f t="shared" si="1"/>
        <v>0.46031746031746029</v>
      </c>
      <c r="E8">
        <f t="shared" si="1"/>
        <v>0.34773662551440326</v>
      </c>
      <c r="F8">
        <f t="shared" si="1"/>
        <v>1.1691842900302116</v>
      </c>
      <c r="G8">
        <f t="shared" si="1"/>
        <v>0.44922547332185886</v>
      </c>
      <c r="H8">
        <f t="shared" si="1"/>
        <v>0.34798534798534797</v>
      </c>
      <c r="I8">
        <f t="shared" si="1"/>
        <v>0.50980392156862753</v>
      </c>
      <c r="J8">
        <f t="shared" si="1"/>
        <v>0.62300884955752212</v>
      </c>
      <c r="K8">
        <f t="shared" si="1"/>
        <v>2.0920502092050208</v>
      </c>
      <c r="L8">
        <f t="shared" si="1"/>
        <v>2.3968871595330739</v>
      </c>
      <c r="M8">
        <f t="shared" si="1"/>
        <v>0.22629969418960244</v>
      </c>
    </row>
    <row r="9" spans="1:14" hidden="1">
      <c r="B9">
        <f>B7-B8</f>
        <v>0.88192771084337351</v>
      </c>
      <c r="C9">
        <f t="shared" ref="C9:M9" si="2">C7-C8</f>
        <v>-3.3096926713948038E-2</v>
      </c>
      <c r="D9">
        <f t="shared" si="2"/>
        <v>-0.15520282186948853</v>
      </c>
      <c r="E9">
        <f t="shared" si="2"/>
        <v>0.36213991769547321</v>
      </c>
      <c r="F9">
        <f t="shared" si="2"/>
        <v>-0.31722054380664677</v>
      </c>
      <c r="G9">
        <f t="shared" si="2"/>
        <v>-0.17728055077452665</v>
      </c>
      <c r="H9">
        <f t="shared" si="2"/>
        <v>0.13553113553113549</v>
      </c>
      <c r="I9">
        <f t="shared" si="2"/>
        <v>0.43137254901960775</v>
      </c>
      <c r="J9">
        <f t="shared" si="2"/>
        <v>6.6070796460176986</v>
      </c>
      <c r="K9">
        <f t="shared" si="2"/>
        <v>-0.99999999999999978</v>
      </c>
      <c r="L9">
        <f t="shared" si="2"/>
        <v>-1.9027237354085602</v>
      </c>
      <c r="M9">
        <f t="shared" si="2"/>
        <v>1.605504587155963</v>
      </c>
    </row>
    <row r="10" spans="1:14" hidden="1">
      <c r="N10">
        <f>AVERAGE(B9:M9)</f>
        <v>0.53650258064084</v>
      </c>
    </row>
    <row r="11" spans="1:14" hidden="1">
      <c r="N11">
        <f>_xlfn.STDEV.P(B9:M9)</f>
        <v>2.0138710065967884</v>
      </c>
    </row>
    <row r="12" spans="1:14" hidden="1">
      <c r="A12" s="2" t="s">
        <v>8</v>
      </c>
      <c r="B12">
        <f>STANDARDIZE(B9,$N10,$N11)</f>
        <v>0.17152296699790245</v>
      </c>
      <c r="C12">
        <f>STANDARDIZE(C9,$N10,$N11)</f>
        <v>-0.28283812890148613</v>
      </c>
      <c r="D12">
        <f t="shared" ref="D12:M12" si="3">STANDARDIZE(D9,$N10,$N11)</f>
        <v>-0.34347056005301529</v>
      </c>
      <c r="E12">
        <f t="shared" si="3"/>
        <v>-8.6580849703983637E-2</v>
      </c>
      <c r="F12">
        <f t="shared" si="3"/>
        <v>-0.42392145358415045</v>
      </c>
      <c r="G12">
        <f t="shared" si="3"/>
        <v>-0.35443339175013916</v>
      </c>
      <c r="H12">
        <f t="shared" si="3"/>
        <v>-0.19910483034725265</v>
      </c>
      <c r="I12">
        <f t="shared" si="3"/>
        <v>-5.2202961995510312E-2</v>
      </c>
      <c r="J12">
        <f t="shared" si="3"/>
        <v>3.0143822744811444</v>
      </c>
      <c r="K12">
        <f t="shared" si="3"/>
        <v>-0.76295978024796807</v>
      </c>
      <c r="L12">
        <f t="shared" si="3"/>
        <v>-1.2112127877402701</v>
      </c>
      <c r="M12">
        <f t="shared" si="3"/>
        <v>0.5308195028447299</v>
      </c>
    </row>
    <row r="13" spans="1:14" ht="1.2" customHeight="1">
      <c r="A13" s="2" t="s">
        <v>7</v>
      </c>
      <c r="B13">
        <f>B12*10+50</f>
        <v>51.715229669979024</v>
      </c>
      <c r="C13">
        <f t="shared" ref="C13:M13" si="4">C12*10+50</f>
        <v>47.171618710985136</v>
      </c>
      <c r="D13">
        <f t="shared" si="4"/>
        <v>46.565294399469849</v>
      </c>
      <c r="E13">
        <f t="shared" si="4"/>
        <v>49.134191502960164</v>
      </c>
      <c r="F13">
        <f t="shared" si="4"/>
        <v>45.760785464158495</v>
      </c>
      <c r="G13">
        <f t="shared" si="4"/>
        <v>46.45566608249861</v>
      </c>
      <c r="H13">
        <f t="shared" si="4"/>
        <v>48.008951696527475</v>
      </c>
      <c r="I13">
        <f t="shared" si="4"/>
        <v>49.477970380044894</v>
      </c>
      <c r="J13">
        <f t="shared" si="4"/>
        <v>80.143822744811445</v>
      </c>
      <c r="K13">
        <f t="shared" si="4"/>
        <v>42.37040219752032</v>
      </c>
      <c r="L13">
        <f t="shared" si="4"/>
        <v>37.887872122597301</v>
      </c>
      <c r="M13">
        <f t="shared" si="4"/>
        <v>55.308195028447301</v>
      </c>
    </row>
    <row r="14" spans="1:14">
      <c r="A14" s="1" t="s">
        <v>9</v>
      </c>
      <c r="B14">
        <f>B13/50</f>
        <v>1.0343045933995805</v>
      </c>
      <c r="C14">
        <f t="shared" ref="C14:M14" si="5">C13/50</f>
        <v>0.94343237421970272</v>
      </c>
      <c r="D14">
        <f t="shared" si="5"/>
        <v>0.93130588798939695</v>
      </c>
      <c r="E14">
        <f t="shared" si="5"/>
        <v>0.98268383005920323</v>
      </c>
      <c r="F14">
        <f t="shared" si="5"/>
        <v>0.91521570928316986</v>
      </c>
      <c r="G14">
        <f t="shared" si="5"/>
        <v>0.92911332164997218</v>
      </c>
      <c r="H14">
        <f t="shared" si="5"/>
        <v>0.96017903393054949</v>
      </c>
      <c r="I14">
        <f t="shared" si="5"/>
        <v>0.98955940760089789</v>
      </c>
      <c r="J14">
        <f t="shared" si="5"/>
        <v>1.6028764548962289</v>
      </c>
      <c r="K14">
        <f t="shared" si="5"/>
        <v>0.84740804395040636</v>
      </c>
      <c r="L14">
        <f t="shared" si="5"/>
        <v>0.75775744245194598</v>
      </c>
      <c r="M14">
        <f t="shared" si="5"/>
        <v>1.1061639005689461</v>
      </c>
    </row>
    <row r="16" spans="1:14">
      <c r="B16" s="1" t="s">
        <v>258</v>
      </c>
    </row>
    <row r="17" spans="1:8"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</row>
    <row r="18" spans="1:8">
      <c r="A18" s="1" t="s">
        <v>4</v>
      </c>
      <c r="B18">
        <v>1.1000000000000001</v>
      </c>
      <c r="C18">
        <v>0.9</v>
      </c>
      <c r="D18">
        <v>0.95</v>
      </c>
      <c r="E18">
        <v>1</v>
      </c>
      <c r="F18">
        <v>1</v>
      </c>
      <c r="G18">
        <v>1.2</v>
      </c>
      <c r="H18">
        <v>1.1000000000000001</v>
      </c>
    </row>
    <row r="20" spans="1:8">
      <c r="B20" s="1" t="s">
        <v>259</v>
      </c>
    </row>
    <row r="21" spans="1:8"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</row>
    <row r="22" spans="1:8">
      <c r="A22" s="1" t="s">
        <v>265</v>
      </c>
      <c r="B22">
        <v>1.2</v>
      </c>
      <c r="C22">
        <v>1</v>
      </c>
      <c r="D22">
        <v>0.86</v>
      </c>
      <c r="E22">
        <v>0.81</v>
      </c>
      <c r="F22">
        <v>0.78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1CC6-721F-4CD7-BB44-7D319420F5CC}">
  <dimension ref="A1:E48"/>
  <sheetViews>
    <sheetView workbookViewId="0">
      <selection activeCell="E2" sqref="E2"/>
    </sheetView>
  </sheetViews>
  <sheetFormatPr defaultRowHeight="18"/>
  <cols>
    <col min="1" max="1" width="23.19921875" customWidth="1"/>
    <col min="2" max="2" width="0" hidden="1" customWidth="1"/>
    <col min="3" max="3" width="6.796875" customWidth="1"/>
    <col min="4" max="4" width="37.3984375" customWidth="1"/>
    <col min="5" max="5" width="13.59765625" customWidth="1"/>
  </cols>
  <sheetData>
    <row r="1" spans="1:5">
      <c r="A1" s="6" t="s">
        <v>12</v>
      </c>
      <c r="B1" s="6" t="s">
        <v>10</v>
      </c>
      <c r="C1" s="6" t="s">
        <v>11</v>
      </c>
      <c r="D1" s="6" t="s">
        <v>7</v>
      </c>
      <c r="E1" s="6" t="s">
        <v>266</v>
      </c>
    </row>
    <row r="2" spans="1:5">
      <c r="A2" s="1" t="s">
        <v>13</v>
      </c>
      <c r="B2" s="3" t="s">
        <v>14</v>
      </c>
      <c r="C2" s="3" t="s">
        <v>15</v>
      </c>
      <c r="D2" s="4">
        <v>91.76</v>
      </c>
      <c r="E2">
        <f>D2/50</f>
        <v>1.8352000000000002</v>
      </c>
    </row>
    <row r="3" spans="1:5">
      <c r="A3" s="1" t="s">
        <v>16</v>
      </c>
      <c r="B3" s="3" t="s">
        <v>17</v>
      </c>
      <c r="C3" s="3" t="s">
        <v>18</v>
      </c>
      <c r="D3" s="5">
        <v>66.819999999999993</v>
      </c>
      <c r="E3">
        <f t="shared" ref="E3:E48" si="0">D3/50</f>
        <v>1.3363999999999998</v>
      </c>
    </row>
    <row r="4" spans="1:5">
      <c r="A4" s="1" t="s">
        <v>19</v>
      </c>
      <c r="B4" s="3" t="s">
        <v>20</v>
      </c>
      <c r="C4" s="3" t="s">
        <v>21</v>
      </c>
      <c r="D4" s="5">
        <v>65.790000000000006</v>
      </c>
      <c r="E4">
        <f t="shared" si="0"/>
        <v>1.3158000000000001</v>
      </c>
    </row>
    <row r="5" spans="1:5">
      <c r="A5" s="1" t="s">
        <v>22</v>
      </c>
      <c r="B5" s="3" t="s">
        <v>23</v>
      </c>
      <c r="C5" s="3" t="s">
        <v>24</v>
      </c>
      <c r="D5" s="5">
        <v>62.25</v>
      </c>
      <c r="E5">
        <f t="shared" si="0"/>
        <v>1.2450000000000001</v>
      </c>
    </row>
    <row r="6" spans="1:5">
      <c r="A6" s="1" t="s">
        <v>25</v>
      </c>
      <c r="B6" s="3" t="s">
        <v>26</v>
      </c>
      <c r="C6" s="3" t="s">
        <v>27</v>
      </c>
      <c r="D6" s="5">
        <v>61.64</v>
      </c>
      <c r="E6">
        <f t="shared" si="0"/>
        <v>1.2328000000000001</v>
      </c>
    </row>
    <row r="7" spans="1:5">
      <c r="A7" s="1" t="s">
        <v>28</v>
      </c>
      <c r="B7" s="3" t="s">
        <v>29</v>
      </c>
      <c r="C7" s="3" t="s">
        <v>30</v>
      </c>
      <c r="D7" s="5">
        <v>60.88</v>
      </c>
      <c r="E7">
        <f t="shared" si="0"/>
        <v>1.2176</v>
      </c>
    </row>
    <row r="8" spans="1:5">
      <c r="A8" s="1" t="s">
        <v>31</v>
      </c>
      <c r="B8" s="3" t="s">
        <v>32</v>
      </c>
      <c r="C8" s="3" t="s">
        <v>33</v>
      </c>
      <c r="D8" s="5">
        <v>60.46</v>
      </c>
      <c r="E8">
        <f t="shared" si="0"/>
        <v>1.2092000000000001</v>
      </c>
    </row>
    <row r="9" spans="1:5">
      <c r="A9" s="1" t="s">
        <v>34</v>
      </c>
      <c r="B9" s="3" t="s">
        <v>35</v>
      </c>
      <c r="C9" s="3" t="s">
        <v>33</v>
      </c>
      <c r="D9" s="5">
        <v>60.43</v>
      </c>
      <c r="E9">
        <f t="shared" si="0"/>
        <v>1.2085999999999999</v>
      </c>
    </row>
    <row r="10" spans="1:5">
      <c r="A10" s="1" t="s">
        <v>36</v>
      </c>
      <c r="B10" s="3" t="s">
        <v>37</v>
      </c>
      <c r="C10" s="3" t="s">
        <v>38</v>
      </c>
      <c r="D10" s="5">
        <v>57.07</v>
      </c>
      <c r="E10">
        <f t="shared" si="0"/>
        <v>1.1414</v>
      </c>
    </row>
    <row r="11" spans="1:5">
      <c r="A11" s="1" t="s">
        <v>39</v>
      </c>
      <c r="B11" s="3" t="s">
        <v>40</v>
      </c>
      <c r="C11" s="3" t="s">
        <v>38</v>
      </c>
      <c r="D11" s="5">
        <v>57.07</v>
      </c>
      <c r="E11">
        <f t="shared" si="0"/>
        <v>1.1414</v>
      </c>
    </row>
    <row r="12" spans="1:5">
      <c r="A12" s="1" t="s">
        <v>41</v>
      </c>
      <c r="B12" s="3" t="s">
        <v>17</v>
      </c>
      <c r="C12" s="3" t="s">
        <v>42</v>
      </c>
      <c r="D12" s="5">
        <v>56.28</v>
      </c>
      <c r="E12">
        <f t="shared" si="0"/>
        <v>1.1255999999999999</v>
      </c>
    </row>
    <row r="13" spans="1:5">
      <c r="A13" s="1" t="s">
        <v>43</v>
      </c>
      <c r="B13" s="3" t="s">
        <v>44</v>
      </c>
      <c r="C13" s="3" t="s">
        <v>45</v>
      </c>
      <c r="D13" s="5">
        <v>55.95</v>
      </c>
      <c r="E13">
        <f t="shared" si="0"/>
        <v>1.119</v>
      </c>
    </row>
    <row r="14" spans="1:5">
      <c r="A14" s="1" t="s">
        <v>46</v>
      </c>
      <c r="B14" s="3" t="s">
        <v>47</v>
      </c>
      <c r="C14" s="3" t="s">
        <v>48</v>
      </c>
      <c r="D14" s="5">
        <v>54.35</v>
      </c>
      <c r="E14">
        <f t="shared" si="0"/>
        <v>1.087</v>
      </c>
    </row>
    <row r="15" spans="1:5">
      <c r="A15" s="1" t="s">
        <v>49</v>
      </c>
      <c r="B15" s="3" t="s">
        <v>50</v>
      </c>
      <c r="C15" s="3" t="s">
        <v>51</v>
      </c>
      <c r="D15" s="5">
        <v>53.5</v>
      </c>
      <c r="E15">
        <f t="shared" si="0"/>
        <v>1.07</v>
      </c>
    </row>
    <row r="16" spans="1:5">
      <c r="A16" s="1" t="s">
        <v>52</v>
      </c>
      <c r="B16" s="3" t="s">
        <v>53</v>
      </c>
      <c r="C16" s="3" t="s">
        <v>54</v>
      </c>
      <c r="D16" s="5">
        <v>51.8</v>
      </c>
      <c r="E16">
        <f t="shared" si="0"/>
        <v>1.036</v>
      </c>
    </row>
    <row r="17" spans="1:5">
      <c r="A17" s="1" t="s">
        <v>55</v>
      </c>
      <c r="B17" s="3" t="s">
        <v>56</v>
      </c>
      <c r="C17" s="3" t="s">
        <v>54</v>
      </c>
      <c r="D17" s="5">
        <v>51.59</v>
      </c>
      <c r="E17">
        <f t="shared" si="0"/>
        <v>1.0318000000000001</v>
      </c>
    </row>
    <row r="18" spans="1:5">
      <c r="A18" s="1" t="s">
        <v>57</v>
      </c>
      <c r="B18" s="3" t="s">
        <v>58</v>
      </c>
      <c r="C18" s="3" t="s">
        <v>59</v>
      </c>
      <c r="D18" s="5">
        <v>50.86</v>
      </c>
      <c r="E18">
        <f t="shared" si="0"/>
        <v>1.0171999999999999</v>
      </c>
    </row>
    <row r="19" spans="1:5">
      <c r="A19" s="1" t="s">
        <v>60</v>
      </c>
      <c r="B19" s="3" t="s">
        <v>61</v>
      </c>
      <c r="C19" s="3" t="s">
        <v>62</v>
      </c>
      <c r="D19" s="5">
        <v>50.41</v>
      </c>
      <c r="E19">
        <f t="shared" si="0"/>
        <v>1.0082</v>
      </c>
    </row>
    <row r="20" spans="1:5">
      <c r="A20" s="1" t="s">
        <v>63</v>
      </c>
      <c r="B20" s="3" t="s">
        <v>29</v>
      </c>
      <c r="C20" s="3" t="s">
        <v>64</v>
      </c>
      <c r="D20" s="5">
        <v>50.23</v>
      </c>
      <c r="E20">
        <f t="shared" si="0"/>
        <v>1.0045999999999999</v>
      </c>
    </row>
    <row r="21" spans="1:5">
      <c r="A21" s="1" t="s">
        <v>65</v>
      </c>
      <c r="B21" s="3" t="s">
        <v>53</v>
      </c>
      <c r="C21" s="3" t="s">
        <v>64</v>
      </c>
      <c r="D21" s="5">
        <v>50.11</v>
      </c>
      <c r="E21">
        <f t="shared" si="0"/>
        <v>1.0022</v>
      </c>
    </row>
    <row r="22" spans="1:5">
      <c r="A22" s="1" t="s">
        <v>66</v>
      </c>
      <c r="B22" s="3" t="s">
        <v>40</v>
      </c>
      <c r="C22" s="3" t="s">
        <v>67</v>
      </c>
      <c r="D22" s="5">
        <v>49.83</v>
      </c>
      <c r="E22">
        <f t="shared" si="0"/>
        <v>0.99659999999999993</v>
      </c>
    </row>
    <row r="23" spans="1:5">
      <c r="A23" s="1" t="s">
        <v>68</v>
      </c>
      <c r="B23" s="3" t="s">
        <v>69</v>
      </c>
      <c r="C23" s="3" t="s">
        <v>70</v>
      </c>
      <c r="D23" s="5">
        <v>49.5</v>
      </c>
      <c r="E23">
        <f t="shared" si="0"/>
        <v>0.99</v>
      </c>
    </row>
    <row r="24" spans="1:5">
      <c r="A24" s="1" t="s">
        <v>71</v>
      </c>
      <c r="B24" s="3" t="s">
        <v>72</v>
      </c>
      <c r="C24" s="3" t="s">
        <v>73</v>
      </c>
      <c r="D24" s="5">
        <v>48.99</v>
      </c>
      <c r="E24">
        <f t="shared" si="0"/>
        <v>0.9798</v>
      </c>
    </row>
    <row r="25" spans="1:5">
      <c r="A25" s="1" t="s">
        <v>74</v>
      </c>
      <c r="B25" s="3" t="s">
        <v>72</v>
      </c>
      <c r="C25" s="3" t="s">
        <v>75</v>
      </c>
      <c r="D25" s="5">
        <v>48.74</v>
      </c>
      <c r="E25">
        <f t="shared" si="0"/>
        <v>0.9748</v>
      </c>
    </row>
    <row r="26" spans="1:5">
      <c r="A26" s="1" t="s">
        <v>76</v>
      </c>
      <c r="B26" s="3" t="s">
        <v>61</v>
      </c>
      <c r="C26" s="3" t="s">
        <v>75</v>
      </c>
      <c r="D26" s="5">
        <v>48.65</v>
      </c>
      <c r="E26">
        <f t="shared" si="0"/>
        <v>0.97299999999999998</v>
      </c>
    </row>
    <row r="27" spans="1:5">
      <c r="A27" s="1" t="s">
        <v>77</v>
      </c>
      <c r="B27" s="3" t="s">
        <v>78</v>
      </c>
      <c r="C27" s="3" t="s">
        <v>75</v>
      </c>
      <c r="D27" s="5">
        <v>48.5</v>
      </c>
      <c r="E27">
        <f t="shared" si="0"/>
        <v>0.97</v>
      </c>
    </row>
    <row r="28" spans="1:5">
      <c r="A28" s="1" t="s">
        <v>79</v>
      </c>
      <c r="B28" s="3" t="s">
        <v>80</v>
      </c>
      <c r="C28" s="3" t="s">
        <v>81</v>
      </c>
      <c r="D28" s="5">
        <v>48.38</v>
      </c>
      <c r="E28">
        <f t="shared" si="0"/>
        <v>0.96760000000000002</v>
      </c>
    </row>
    <row r="29" spans="1:5">
      <c r="A29" s="1" t="s">
        <v>82</v>
      </c>
      <c r="B29" s="3" t="s">
        <v>83</v>
      </c>
      <c r="C29" s="3" t="s">
        <v>84</v>
      </c>
      <c r="D29" s="5">
        <v>47.2</v>
      </c>
      <c r="E29">
        <f t="shared" si="0"/>
        <v>0.94400000000000006</v>
      </c>
    </row>
    <row r="30" spans="1:5">
      <c r="A30" s="1" t="s">
        <v>85</v>
      </c>
      <c r="B30" s="3" t="s">
        <v>86</v>
      </c>
      <c r="C30" s="3" t="s">
        <v>87</v>
      </c>
      <c r="D30" s="5">
        <v>46.47</v>
      </c>
      <c r="E30">
        <f t="shared" si="0"/>
        <v>0.9294</v>
      </c>
    </row>
    <row r="31" spans="1:5">
      <c r="A31" s="1" t="s">
        <v>88</v>
      </c>
      <c r="B31" s="3" t="s">
        <v>72</v>
      </c>
      <c r="C31" s="3" t="s">
        <v>89</v>
      </c>
      <c r="D31" s="5">
        <v>46.2</v>
      </c>
      <c r="E31">
        <f t="shared" si="0"/>
        <v>0.92400000000000004</v>
      </c>
    </row>
    <row r="32" spans="1:5">
      <c r="A32" s="1" t="s">
        <v>90</v>
      </c>
      <c r="B32" s="3" t="s">
        <v>29</v>
      </c>
      <c r="C32" s="3" t="s">
        <v>89</v>
      </c>
      <c r="D32" s="5">
        <v>46.2</v>
      </c>
      <c r="E32">
        <f t="shared" si="0"/>
        <v>0.92400000000000004</v>
      </c>
    </row>
    <row r="33" spans="1:5">
      <c r="A33" s="1" t="s">
        <v>91</v>
      </c>
      <c r="B33" s="3" t="s">
        <v>92</v>
      </c>
      <c r="C33" s="3" t="s">
        <v>93</v>
      </c>
      <c r="D33" s="5">
        <v>45.38</v>
      </c>
      <c r="E33">
        <f t="shared" si="0"/>
        <v>0.90760000000000007</v>
      </c>
    </row>
    <row r="34" spans="1:5">
      <c r="A34" s="1" t="s">
        <v>94</v>
      </c>
      <c r="B34" s="3" t="s">
        <v>32</v>
      </c>
      <c r="C34" s="3" t="s">
        <v>95</v>
      </c>
      <c r="D34" s="5">
        <v>43.78</v>
      </c>
      <c r="E34">
        <f t="shared" si="0"/>
        <v>0.87560000000000004</v>
      </c>
    </row>
    <row r="35" spans="1:5">
      <c r="A35" s="1" t="s">
        <v>96</v>
      </c>
      <c r="B35" s="3" t="s">
        <v>72</v>
      </c>
      <c r="C35" s="3" t="s">
        <v>97</v>
      </c>
      <c r="D35" s="5">
        <v>43.51</v>
      </c>
      <c r="E35">
        <f t="shared" si="0"/>
        <v>0.87019999999999997</v>
      </c>
    </row>
    <row r="36" spans="1:5">
      <c r="A36" s="1" t="s">
        <v>98</v>
      </c>
      <c r="B36" s="3" t="s">
        <v>99</v>
      </c>
      <c r="C36" s="3" t="s">
        <v>97</v>
      </c>
      <c r="D36" s="5">
        <v>43.42</v>
      </c>
      <c r="E36">
        <f t="shared" si="0"/>
        <v>0.86840000000000006</v>
      </c>
    </row>
    <row r="37" spans="1:5">
      <c r="A37" s="1" t="s">
        <v>100</v>
      </c>
      <c r="B37" s="3" t="s">
        <v>101</v>
      </c>
      <c r="C37" s="3" t="s">
        <v>102</v>
      </c>
      <c r="D37" s="5">
        <v>42.75</v>
      </c>
      <c r="E37">
        <f t="shared" si="0"/>
        <v>0.85499999999999998</v>
      </c>
    </row>
    <row r="38" spans="1:5">
      <c r="A38" s="1" t="s">
        <v>103</v>
      </c>
      <c r="B38" s="3" t="s">
        <v>86</v>
      </c>
      <c r="C38" s="3" t="s">
        <v>104</v>
      </c>
      <c r="D38" s="5">
        <v>42.36</v>
      </c>
      <c r="E38">
        <f t="shared" si="0"/>
        <v>0.84719999999999995</v>
      </c>
    </row>
    <row r="39" spans="1:5">
      <c r="A39" s="1" t="s">
        <v>105</v>
      </c>
      <c r="B39" s="3" t="s">
        <v>72</v>
      </c>
      <c r="C39" s="3" t="s">
        <v>106</v>
      </c>
      <c r="D39" s="5">
        <v>41.96</v>
      </c>
      <c r="E39">
        <f t="shared" si="0"/>
        <v>0.83920000000000006</v>
      </c>
    </row>
    <row r="40" spans="1:5">
      <c r="A40" s="1" t="s">
        <v>107</v>
      </c>
      <c r="B40" s="3" t="s">
        <v>92</v>
      </c>
      <c r="C40" s="3" t="s">
        <v>108</v>
      </c>
      <c r="D40" s="5">
        <v>41.57</v>
      </c>
      <c r="E40">
        <f t="shared" si="0"/>
        <v>0.83140000000000003</v>
      </c>
    </row>
    <row r="41" spans="1:5">
      <c r="A41" s="1" t="s">
        <v>109</v>
      </c>
      <c r="B41" s="3" t="s">
        <v>92</v>
      </c>
      <c r="C41" s="3" t="s">
        <v>110</v>
      </c>
      <c r="D41" s="5">
        <v>41.03</v>
      </c>
      <c r="E41">
        <f t="shared" si="0"/>
        <v>0.8206</v>
      </c>
    </row>
    <row r="42" spans="1:5">
      <c r="A42" s="1" t="s">
        <v>111</v>
      </c>
      <c r="B42" s="3" t="s">
        <v>29</v>
      </c>
      <c r="C42" s="3" t="s">
        <v>110</v>
      </c>
      <c r="D42" s="5">
        <v>40.93</v>
      </c>
      <c r="E42">
        <f t="shared" si="0"/>
        <v>0.81859999999999999</v>
      </c>
    </row>
    <row r="43" spans="1:5">
      <c r="A43" s="1" t="s">
        <v>112</v>
      </c>
      <c r="B43" s="3" t="s">
        <v>92</v>
      </c>
      <c r="C43" s="3" t="s">
        <v>113</v>
      </c>
      <c r="D43" s="5">
        <v>40.36</v>
      </c>
      <c r="E43">
        <f t="shared" si="0"/>
        <v>0.80720000000000003</v>
      </c>
    </row>
    <row r="44" spans="1:5">
      <c r="A44" s="1" t="s">
        <v>114</v>
      </c>
      <c r="B44" s="3" t="s">
        <v>29</v>
      </c>
      <c r="C44" s="3" t="s">
        <v>115</v>
      </c>
      <c r="D44" s="5">
        <v>40.03</v>
      </c>
      <c r="E44">
        <f t="shared" si="0"/>
        <v>0.80059999999999998</v>
      </c>
    </row>
    <row r="45" spans="1:5">
      <c r="A45" s="1" t="s">
        <v>116</v>
      </c>
      <c r="B45" s="3" t="s">
        <v>101</v>
      </c>
      <c r="C45" s="3" t="s">
        <v>115</v>
      </c>
      <c r="D45" s="5">
        <v>40.03</v>
      </c>
      <c r="E45">
        <f t="shared" si="0"/>
        <v>0.80059999999999998</v>
      </c>
    </row>
    <row r="46" spans="1:5">
      <c r="A46" s="1" t="s">
        <v>117</v>
      </c>
      <c r="B46" s="3" t="s">
        <v>83</v>
      </c>
      <c r="C46" s="3" t="s">
        <v>118</v>
      </c>
      <c r="D46" s="5">
        <v>37.06</v>
      </c>
      <c r="E46">
        <f t="shared" si="0"/>
        <v>0.74120000000000008</v>
      </c>
    </row>
    <row r="47" spans="1:5">
      <c r="A47" s="1" t="s">
        <v>119</v>
      </c>
      <c r="B47" s="3" t="s">
        <v>92</v>
      </c>
      <c r="C47" s="3" t="s">
        <v>120</v>
      </c>
      <c r="D47" s="5">
        <v>34.85</v>
      </c>
      <c r="E47">
        <f t="shared" si="0"/>
        <v>0.69700000000000006</v>
      </c>
    </row>
    <row r="48" spans="1:5">
      <c r="A48" s="1" t="s">
        <v>121</v>
      </c>
      <c r="B48" s="3" t="s">
        <v>122</v>
      </c>
      <c r="C48" s="3" t="s">
        <v>123</v>
      </c>
      <c r="D48" s="5">
        <v>33.06</v>
      </c>
      <c r="E48">
        <f t="shared" si="0"/>
        <v>0.66120000000000001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32F-C490-4953-B364-6A16122E4C38}">
  <dimension ref="A2:Y34"/>
  <sheetViews>
    <sheetView workbookViewId="0">
      <selection activeCell="B4" sqref="B4"/>
    </sheetView>
  </sheetViews>
  <sheetFormatPr defaultRowHeight="18"/>
  <sheetData>
    <row r="2" spans="1:25">
      <c r="A2" s="2"/>
      <c r="B2" s="2" t="s">
        <v>132</v>
      </c>
      <c r="C2" s="2"/>
      <c r="D2" s="2" t="s">
        <v>133</v>
      </c>
      <c r="E2" s="2"/>
      <c r="F2" s="2" t="s">
        <v>134</v>
      </c>
      <c r="G2" s="2"/>
      <c r="H2" s="2" t="s">
        <v>135</v>
      </c>
      <c r="I2" s="2"/>
      <c r="J2" s="2" t="s">
        <v>136</v>
      </c>
      <c r="K2" s="2"/>
      <c r="L2" s="2" t="s">
        <v>137</v>
      </c>
      <c r="M2" s="2"/>
      <c r="N2" s="2" t="s">
        <v>138</v>
      </c>
      <c r="O2" s="2"/>
      <c r="P2" s="2" t="s">
        <v>139</v>
      </c>
      <c r="Q2" s="2"/>
      <c r="R2" s="2" t="s">
        <v>140</v>
      </c>
      <c r="S2" s="2"/>
      <c r="T2" s="2" t="s">
        <v>141</v>
      </c>
      <c r="U2" s="2"/>
      <c r="V2" s="2" t="s">
        <v>142</v>
      </c>
      <c r="W2" s="2"/>
      <c r="X2" s="2" t="s">
        <v>143</v>
      </c>
      <c r="Y2" s="2"/>
    </row>
    <row r="3" spans="1:25">
      <c r="A3" s="2"/>
      <c r="B3" s="2" t="s">
        <v>0</v>
      </c>
      <c r="C3" s="2" t="s">
        <v>131</v>
      </c>
      <c r="D3" s="2" t="s">
        <v>0</v>
      </c>
      <c r="E3" s="2" t="s">
        <v>131</v>
      </c>
      <c r="F3" s="2" t="s">
        <v>0</v>
      </c>
      <c r="G3" s="2" t="s">
        <v>131</v>
      </c>
      <c r="H3" s="2" t="s">
        <v>0</v>
      </c>
      <c r="I3" s="2" t="s">
        <v>131</v>
      </c>
      <c r="J3" s="2" t="s">
        <v>0</v>
      </c>
      <c r="K3" s="2" t="s">
        <v>131</v>
      </c>
      <c r="L3" s="2" t="s">
        <v>0</v>
      </c>
      <c r="M3" s="2" t="s">
        <v>131</v>
      </c>
      <c r="N3" s="2" t="s">
        <v>0</v>
      </c>
      <c r="O3" s="2" t="s">
        <v>131</v>
      </c>
      <c r="P3" s="2" t="s">
        <v>0</v>
      </c>
      <c r="Q3" s="2" t="s">
        <v>131</v>
      </c>
      <c r="R3" s="2" t="s">
        <v>0</v>
      </c>
      <c r="S3" s="2" t="s">
        <v>131</v>
      </c>
      <c r="T3" s="2" t="s">
        <v>0</v>
      </c>
      <c r="U3" s="2" t="s">
        <v>131</v>
      </c>
      <c r="V3" s="2" t="s">
        <v>0</v>
      </c>
      <c r="W3" s="2" t="s">
        <v>131</v>
      </c>
      <c r="X3" s="2" t="s">
        <v>0</v>
      </c>
      <c r="Y3" s="2" t="s">
        <v>131</v>
      </c>
    </row>
    <row r="4" spans="1:25">
      <c r="A4" s="2">
        <v>1</v>
      </c>
      <c r="B4">
        <v>107</v>
      </c>
      <c r="C4">
        <v>1291</v>
      </c>
      <c r="D4">
        <v>58</v>
      </c>
      <c r="E4">
        <v>1270</v>
      </c>
      <c r="F4">
        <v>96</v>
      </c>
      <c r="G4">
        <v>653</v>
      </c>
      <c r="H4">
        <v>78</v>
      </c>
      <c r="I4">
        <v>1125</v>
      </c>
      <c r="J4">
        <v>102</v>
      </c>
      <c r="K4">
        <v>916</v>
      </c>
      <c r="L4">
        <v>80</v>
      </c>
      <c r="M4">
        <v>1496</v>
      </c>
      <c r="N4">
        <v>64</v>
      </c>
      <c r="O4">
        <v>1259</v>
      </c>
      <c r="P4">
        <v>75</v>
      </c>
      <c r="Q4">
        <v>623</v>
      </c>
      <c r="R4">
        <v>84</v>
      </c>
      <c r="S4">
        <v>1537</v>
      </c>
      <c r="T4">
        <v>97</v>
      </c>
      <c r="U4">
        <v>1775</v>
      </c>
      <c r="V4">
        <v>54</v>
      </c>
      <c r="W4">
        <v>657</v>
      </c>
      <c r="X4">
        <v>70</v>
      </c>
      <c r="Y4">
        <v>1351</v>
      </c>
    </row>
    <row r="5" spans="1:25">
      <c r="A5" s="2">
        <v>2</v>
      </c>
      <c r="B5">
        <v>75</v>
      </c>
      <c r="C5">
        <v>1742</v>
      </c>
      <c r="D5">
        <v>61</v>
      </c>
      <c r="E5">
        <v>718</v>
      </c>
      <c r="F5">
        <v>89</v>
      </c>
      <c r="G5">
        <v>1745</v>
      </c>
      <c r="H5">
        <v>66</v>
      </c>
      <c r="I5">
        <v>606</v>
      </c>
      <c r="J5">
        <v>92</v>
      </c>
      <c r="K5">
        <v>751</v>
      </c>
      <c r="L5">
        <v>68</v>
      </c>
      <c r="M5">
        <v>1306</v>
      </c>
      <c r="N5">
        <v>55</v>
      </c>
      <c r="O5">
        <v>1607</v>
      </c>
      <c r="P5">
        <v>81</v>
      </c>
      <c r="Q5">
        <v>1476</v>
      </c>
      <c r="R5">
        <v>86</v>
      </c>
      <c r="S5">
        <v>695</v>
      </c>
      <c r="T5">
        <v>56</v>
      </c>
      <c r="U5">
        <v>1698</v>
      </c>
      <c r="V5">
        <v>56</v>
      </c>
      <c r="W5">
        <v>1627</v>
      </c>
      <c r="X5">
        <v>92</v>
      </c>
      <c r="Y5">
        <v>851</v>
      </c>
    </row>
    <row r="6" spans="1:25">
      <c r="A6" s="2">
        <v>3</v>
      </c>
      <c r="B6">
        <v>54</v>
      </c>
      <c r="C6">
        <v>1325</v>
      </c>
      <c r="D6">
        <v>53</v>
      </c>
      <c r="E6">
        <v>1565</v>
      </c>
      <c r="F6">
        <v>103</v>
      </c>
      <c r="G6">
        <v>688</v>
      </c>
      <c r="H6">
        <v>120</v>
      </c>
      <c r="I6">
        <v>1630</v>
      </c>
      <c r="J6">
        <v>59</v>
      </c>
      <c r="K6">
        <v>1681</v>
      </c>
      <c r="L6">
        <v>94</v>
      </c>
      <c r="M6">
        <v>1255</v>
      </c>
      <c r="N6">
        <v>118</v>
      </c>
      <c r="O6">
        <v>1134</v>
      </c>
      <c r="P6">
        <v>75</v>
      </c>
      <c r="Q6">
        <v>904</v>
      </c>
      <c r="R6">
        <v>64</v>
      </c>
      <c r="S6">
        <v>1296</v>
      </c>
      <c r="T6">
        <v>102</v>
      </c>
      <c r="U6">
        <v>835</v>
      </c>
      <c r="V6">
        <v>58</v>
      </c>
      <c r="W6">
        <v>1673</v>
      </c>
      <c r="X6">
        <v>81</v>
      </c>
      <c r="Y6">
        <v>906</v>
      </c>
    </row>
    <row r="7" spans="1:25">
      <c r="A7" s="2">
        <v>4</v>
      </c>
      <c r="B7">
        <v>84</v>
      </c>
      <c r="C7">
        <v>611</v>
      </c>
      <c r="D7">
        <v>43</v>
      </c>
      <c r="E7">
        <v>1032</v>
      </c>
      <c r="F7">
        <v>57</v>
      </c>
      <c r="G7">
        <v>1390</v>
      </c>
      <c r="H7">
        <v>105</v>
      </c>
      <c r="I7">
        <v>1543</v>
      </c>
      <c r="J7">
        <v>59</v>
      </c>
      <c r="K7">
        <v>1472</v>
      </c>
      <c r="L7">
        <v>55</v>
      </c>
      <c r="M7">
        <v>1520</v>
      </c>
      <c r="N7">
        <v>101</v>
      </c>
      <c r="O7">
        <v>1237</v>
      </c>
      <c r="P7">
        <v>87</v>
      </c>
      <c r="Q7">
        <v>621</v>
      </c>
      <c r="R7">
        <v>73</v>
      </c>
      <c r="S7">
        <v>1363</v>
      </c>
      <c r="T7">
        <v>102</v>
      </c>
      <c r="U7">
        <v>700</v>
      </c>
      <c r="V7">
        <v>53</v>
      </c>
      <c r="W7">
        <v>1512</v>
      </c>
      <c r="X7">
        <v>67</v>
      </c>
      <c r="Y7">
        <v>1790</v>
      </c>
    </row>
    <row r="8" spans="1:25">
      <c r="A8" s="2">
        <v>5</v>
      </c>
      <c r="B8">
        <v>65</v>
      </c>
      <c r="C8">
        <v>1473</v>
      </c>
      <c r="D8">
        <v>112</v>
      </c>
      <c r="E8">
        <v>1596</v>
      </c>
      <c r="F8">
        <v>94</v>
      </c>
      <c r="G8">
        <v>1139</v>
      </c>
      <c r="H8">
        <v>106</v>
      </c>
      <c r="I8">
        <v>1590</v>
      </c>
      <c r="J8">
        <v>106</v>
      </c>
      <c r="K8">
        <v>1716</v>
      </c>
      <c r="L8">
        <v>53</v>
      </c>
      <c r="M8">
        <v>1508</v>
      </c>
      <c r="N8">
        <v>107</v>
      </c>
      <c r="O8">
        <v>1094</v>
      </c>
      <c r="P8">
        <v>110</v>
      </c>
      <c r="Q8">
        <v>1549</v>
      </c>
      <c r="R8">
        <v>70</v>
      </c>
      <c r="S8">
        <v>1671</v>
      </c>
      <c r="T8">
        <v>87</v>
      </c>
      <c r="U8">
        <v>619</v>
      </c>
      <c r="V8">
        <v>84</v>
      </c>
      <c r="W8">
        <v>1011</v>
      </c>
      <c r="X8">
        <v>109</v>
      </c>
      <c r="Y8">
        <v>1051</v>
      </c>
    </row>
    <row r="9" spans="1:25">
      <c r="A9" s="2">
        <v>6</v>
      </c>
      <c r="B9">
        <v>80</v>
      </c>
      <c r="C9">
        <v>1062</v>
      </c>
      <c r="D9">
        <v>98</v>
      </c>
      <c r="E9">
        <v>1355</v>
      </c>
      <c r="F9">
        <v>109</v>
      </c>
      <c r="G9">
        <v>1488</v>
      </c>
      <c r="H9">
        <v>117</v>
      </c>
      <c r="I9">
        <v>835</v>
      </c>
      <c r="J9">
        <v>110</v>
      </c>
      <c r="K9">
        <v>1288</v>
      </c>
      <c r="L9">
        <v>100</v>
      </c>
      <c r="M9">
        <v>1248</v>
      </c>
      <c r="N9">
        <v>99</v>
      </c>
      <c r="O9">
        <v>1719</v>
      </c>
      <c r="P9">
        <v>86</v>
      </c>
      <c r="Q9">
        <v>1750</v>
      </c>
      <c r="R9">
        <v>115</v>
      </c>
      <c r="S9">
        <v>1346</v>
      </c>
      <c r="T9">
        <v>65</v>
      </c>
      <c r="U9">
        <v>1431</v>
      </c>
      <c r="V9">
        <v>79</v>
      </c>
      <c r="W9">
        <v>986</v>
      </c>
      <c r="X9">
        <v>71</v>
      </c>
      <c r="Y9">
        <v>1313</v>
      </c>
    </row>
    <row r="10" spans="1:25">
      <c r="A10" s="2">
        <v>7</v>
      </c>
      <c r="B10">
        <v>97</v>
      </c>
      <c r="C10">
        <v>1171</v>
      </c>
      <c r="D10">
        <v>92</v>
      </c>
      <c r="E10">
        <v>703</v>
      </c>
      <c r="F10">
        <v>90</v>
      </c>
      <c r="G10">
        <v>1013</v>
      </c>
      <c r="H10">
        <v>55</v>
      </c>
      <c r="I10">
        <v>1519</v>
      </c>
      <c r="J10">
        <v>118</v>
      </c>
      <c r="K10">
        <v>649</v>
      </c>
      <c r="L10">
        <v>84</v>
      </c>
      <c r="M10">
        <v>1034</v>
      </c>
      <c r="N10">
        <v>114</v>
      </c>
      <c r="O10">
        <v>991</v>
      </c>
      <c r="P10">
        <v>110</v>
      </c>
      <c r="Q10">
        <v>864</v>
      </c>
      <c r="R10">
        <v>102</v>
      </c>
      <c r="S10">
        <v>1110</v>
      </c>
      <c r="T10">
        <v>80</v>
      </c>
      <c r="U10">
        <v>653</v>
      </c>
      <c r="V10">
        <v>101</v>
      </c>
      <c r="W10">
        <v>1195</v>
      </c>
      <c r="X10">
        <v>95</v>
      </c>
      <c r="Y10">
        <v>971</v>
      </c>
    </row>
    <row r="11" spans="1:25">
      <c r="A11" s="2">
        <v>8</v>
      </c>
      <c r="B11">
        <v>115</v>
      </c>
      <c r="C11">
        <v>1197</v>
      </c>
      <c r="D11">
        <v>67</v>
      </c>
      <c r="E11">
        <v>1511</v>
      </c>
      <c r="F11">
        <v>117</v>
      </c>
      <c r="G11">
        <v>1161</v>
      </c>
      <c r="H11">
        <v>114</v>
      </c>
      <c r="I11">
        <v>1734</v>
      </c>
      <c r="J11">
        <v>114</v>
      </c>
      <c r="K11">
        <v>1374</v>
      </c>
      <c r="L11">
        <v>94</v>
      </c>
      <c r="M11">
        <v>1052</v>
      </c>
      <c r="N11">
        <v>92</v>
      </c>
      <c r="O11">
        <v>1040</v>
      </c>
      <c r="P11">
        <v>90</v>
      </c>
      <c r="Q11">
        <v>1717</v>
      </c>
      <c r="R11">
        <v>105</v>
      </c>
      <c r="S11">
        <v>1012</v>
      </c>
      <c r="T11">
        <v>84</v>
      </c>
      <c r="U11">
        <v>1351</v>
      </c>
      <c r="V11">
        <v>105</v>
      </c>
      <c r="W11">
        <v>1762</v>
      </c>
      <c r="X11">
        <v>105</v>
      </c>
      <c r="Y11">
        <v>1528</v>
      </c>
    </row>
    <row r="12" spans="1:25">
      <c r="A12" s="2">
        <v>9</v>
      </c>
      <c r="B12">
        <v>79</v>
      </c>
      <c r="C12">
        <v>849</v>
      </c>
      <c r="D12">
        <v>46</v>
      </c>
      <c r="E12">
        <v>870</v>
      </c>
      <c r="F12">
        <v>85</v>
      </c>
      <c r="G12">
        <v>905</v>
      </c>
      <c r="H12">
        <v>54</v>
      </c>
      <c r="I12">
        <v>1179</v>
      </c>
      <c r="J12">
        <v>81</v>
      </c>
      <c r="K12">
        <v>1152</v>
      </c>
      <c r="L12">
        <v>65</v>
      </c>
      <c r="M12">
        <v>1415</v>
      </c>
      <c r="N12">
        <v>115</v>
      </c>
      <c r="O12">
        <v>1602</v>
      </c>
      <c r="P12">
        <v>104</v>
      </c>
      <c r="Q12">
        <v>1725</v>
      </c>
      <c r="R12">
        <v>98</v>
      </c>
      <c r="S12">
        <v>716</v>
      </c>
      <c r="T12">
        <v>102</v>
      </c>
      <c r="U12">
        <v>1071</v>
      </c>
      <c r="V12">
        <v>116</v>
      </c>
      <c r="W12">
        <v>914</v>
      </c>
      <c r="X12">
        <v>94</v>
      </c>
      <c r="Y12">
        <v>728</v>
      </c>
    </row>
    <row r="13" spans="1:25">
      <c r="A13" s="2">
        <v>10</v>
      </c>
      <c r="B13">
        <v>84</v>
      </c>
      <c r="C13">
        <v>1421</v>
      </c>
      <c r="D13">
        <v>109</v>
      </c>
      <c r="E13">
        <v>1370</v>
      </c>
      <c r="F13">
        <v>96</v>
      </c>
      <c r="G13">
        <v>1438</v>
      </c>
      <c r="H13">
        <v>62</v>
      </c>
      <c r="I13">
        <v>1786</v>
      </c>
      <c r="J13">
        <v>81</v>
      </c>
      <c r="K13">
        <v>729</v>
      </c>
      <c r="L13">
        <v>120</v>
      </c>
      <c r="M13">
        <v>1213</v>
      </c>
      <c r="N13">
        <v>107</v>
      </c>
      <c r="O13">
        <v>948</v>
      </c>
      <c r="P13">
        <v>102</v>
      </c>
      <c r="Q13">
        <v>1320</v>
      </c>
      <c r="R13">
        <v>104</v>
      </c>
      <c r="S13">
        <v>848</v>
      </c>
      <c r="T13">
        <v>76</v>
      </c>
      <c r="U13">
        <v>1297</v>
      </c>
      <c r="V13">
        <v>77</v>
      </c>
      <c r="W13">
        <v>1376</v>
      </c>
      <c r="X13">
        <v>69</v>
      </c>
      <c r="Y13">
        <v>1273</v>
      </c>
    </row>
    <row r="14" spans="1:25">
      <c r="A14" s="2">
        <v>11</v>
      </c>
      <c r="B14">
        <v>100</v>
      </c>
      <c r="C14">
        <v>1467</v>
      </c>
      <c r="D14">
        <v>49</v>
      </c>
      <c r="E14">
        <v>657</v>
      </c>
      <c r="F14">
        <v>107</v>
      </c>
      <c r="G14">
        <v>643</v>
      </c>
      <c r="H14">
        <v>68</v>
      </c>
      <c r="I14">
        <v>1481</v>
      </c>
      <c r="J14">
        <v>57</v>
      </c>
      <c r="K14">
        <v>1430</v>
      </c>
      <c r="L14">
        <v>94</v>
      </c>
      <c r="M14">
        <v>1052</v>
      </c>
      <c r="N14">
        <v>115</v>
      </c>
      <c r="O14">
        <v>1562</v>
      </c>
      <c r="P14">
        <v>42</v>
      </c>
      <c r="Q14">
        <v>1726</v>
      </c>
      <c r="R14">
        <v>57</v>
      </c>
      <c r="S14">
        <v>642</v>
      </c>
      <c r="T14">
        <v>78</v>
      </c>
      <c r="U14">
        <v>903</v>
      </c>
      <c r="V14">
        <v>95</v>
      </c>
      <c r="W14">
        <v>693</v>
      </c>
      <c r="X14">
        <v>111</v>
      </c>
      <c r="Y14">
        <v>710</v>
      </c>
    </row>
    <row r="15" spans="1:25">
      <c r="A15" s="2">
        <v>12</v>
      </c>
      <c r="B15">
        <v>84</v>
      </c>
      <c r="C15">
        <v>1062</v>
      </c>
      <c r="D15">
        <v>66</v>
      </c>
      <c r="E15">
        <v>1138</v>
      </c>
      <c r="F15">
        <v>80</v>
      </c>
      <c r="G15">
        <v>1656</v>
      </c>
      <c r="H15">
        <v>83</v>
      </c>
      <c r="I15">
        <v>1477</v>
      </c>
      <c r="J15">
        <v>104</v>
      </c>
      <c r="K15">
        <v>1707</v>
      </c>
      <c r="L15">
        <v>95</v>
      </c>
      <c r="M15">
        <v>1506</v>
      </c>
      <c r="N15">
        <v>108</v>
      </c>
      <c r="O15">
        <v>1481</v>
      </c>
      <c r="P15">
        <v>63</v>
      </c>
      <c r="Q15">
        <v>1383</v>
      </c>
      <c r="R15">
        <v>104</v>
      </c>
      <c r="S15">
        <v>900</v>
      </c>
      <c r="T15">
        <v>52</v>
      </c>
      <c r="U15">
        <v>853</v>
      </c>
      <c r="V15">
        <v>90</v>
      </c>
      <c r="W15">
        <v>1264</v>
      </c>
      <c r="X15">
        <v>97</v>
      </c>
      <c r="Y15">
        <v>1082</v>
      </c>
    </row>
    <row r="16" spans="1:25">
      <c r="A16" s="2">
        <v>13</v>
      </c>
      <c r="B16">
        <v>113</v>
      </c>
      <c r="C16">
        <v>638</v>
      </c>
      <c r="D16">
        <v>49</v>
      </c>
      <c r="E16">
        <v>1150</v>
      </c>
      <c r="F16">
        <v>110</v>
      </c>
      <c r="G16">
        <v>1161</v>
      </c>
      <c r="H16">
        <v>92</v>
      </c>
      <c r="I16">
        <v>897</v>
      </c>
      <c r="J16">
        <v>51</v>
      </c>
      <c r="K16">
        <v>1670</v>
      </c>
      <c r="L16">
        <v>75</v>
      </c>
      <c r="M16">
        <v>624</v>
      </c>
      <c r="N16">
        <v>117</v>
      </c>
      <c r="O16">
        <v>1413</v>
      </c>
      <c r="P16">
        <v>45</v>
      </c>
      <c r="Q16">
        <v>694</v>
      </c>
      <c r="R16">
        <v>65</v>
      </c>
      <c r="S16">
        <v>902</v>
      </c>
      <c r="T16">
        <v>117</v>
      </c>
      <c r="U16">
        <v>1101</v>
      </c>
      <c r="V16">
        <v>108</v>
      </c>
      <c r="W16">
        <v>1671</v>
      </c>
      <c r="X16">
        <v>123</v>
      </c>
      <c r="Y16">
        <v>1021</v>
      </c>
    </row>
    <row r="17" spans="1:25">
      <c r="A17" s="2">
        <v>14</v>
      </c>
      <c r="B17">
        <v>85</v>
      </c>
      <c r="C17">
        <v>1577</v>
      </c>
      <c r="D17">
        <v>96</v>
      </c>
      <c r="E17">
        <v>1032</v>
      </c>
      <c r="F17">
        <v>85</v>
      </c>
      <c r="G17">
        <v>1207</v>
      </c>
      <c r="H17">
        <v>106</v>
      </c>
      <c r="I17">
        <v>1742</v>
      </c>
      <c r="J17">
        <v>69</v>
      </c>
      <c r="K17">
        <v>1336</v>
      </c>
      <c r="L17">
        <v>85</v>
      </c>
      <c r="M17">
        <v>871</v>
      </c>
      <c r="N17">
        <v>60</v>
      </c>
      <c r="O17">
        <v>1029</v>
      </c>
      <c r="P17">
        <v>47</v>
      </c>
      <c r="Q17">
        <v>1552</v>
      </c>
      <c r="R17">
        <v>119</v>
      </c>
      <c r="S17">
        <v>611</v>
      </c>
      <c r="T17">
        <v>98</v>
      </c>
      <c r="U17">
        <v>1497</v>
      </c>
      <c r="V17">
        <v>64</v>
      </c>
      <c r="W17">
        <v>850</v>
      </c>
      <c r="X17">
        <v>123</v>
      </c>
      <c r="Y17">
        <v>976</v>
      </c>
    </row>
    <row r="18" spans="1:25">
      <c r="A18" s="2">
        <v>15</v>
      </c>
      <c r="B18">
        <v>54</v>
      </c>
      <c r="C18">
        <v>1680</v>
      </c>
      <c r="D18">
        <v>95</v>
      </c>
      <c r="E18">
        <v>1119</v>
      </c>
      <c r="F18">
        <v>52</v>
      </c>
      <c r="G18">
        <v>1790</v>
      </c>
      <c r="H18">
        <v>120</v>
      </c>
      <c r="I18">
        <v>1021</v>
      </c>
      <c r="J18">
        <v>53</v>
      </c>
      <c r="K18">
        <v>853</v>
      </c>
      <c r="L18">
        <v>72</v>
      </c>
      <c r="M18">
        <v>1691</v>
      </c>
      <c r="N18">
        <v>112</v>
      </c>
      <c r="O18">
        <v>1153</v>
      </c>
      <c r="P18">
        <v>93</v>
      </c>
      <c r="Q18">
        <v>1493</v>
      </c>
      <c r="R18">
        <v>76</v>
      </c>
      <c r="S18">
        <v>1654</v>
      </c>
      <c r="T18">
        <v>65</v>
      </c>
      <c r="U18">
        <v>623</v>
      </c>
      <c r="V18">
        <v>114</v>
      </c>
      <c r="W18">
        <v>1713</v>
      </c>
      <c r="X18">
        <v>68</v>
      </c>
      <c r="Y18">
        <v>1134</v>
      </c>
    </row>
    <row r="19" spans="1:25">
      <c r="A19" s="2">
        <v>16</v>
      </c>
      <c r="B19">
        <v>88</v>
      </c>
      <c r="C19">
        <v>1404</v>
      </c>
      <c r="D19">
        <v>68</v>
      </c>
      <c r="E19">
        <v>743</v>
      </c>
      <c r="F19">
        <v>103</v>
      </c>
      <c r="G19">
        <v>1113</v>
      </c>
      <c r="H19">
        <v>76</v>
      </c>
      <c r="I19">
        <v>1261</v>
      </c>
      <c r="J19">
        <v>91</v>
      </c>
      <c r="K19">
        <v>984</v>
      </c>
      <c r="L19">
        <v>97</v>
      </c>
      <c r="M19">
        <v>928</v>
      </c>
      <c r="N19">
        <v>67</v>
      </c>
      <c r="O19">
        <v>1679</v>
      </c>
      <c r="P19">
        <v>54</v>
      </c>
      <c r="Q19">
        <v>1150</v>
      </c>
      <c r="R19">
        <v>80</v>
      </c>
      <c r="S19">
        <v>1089</v>
      </c>
      <c r="T19">
        <v>78</v>
      </c>
      <c r="U19">
        <v>638</v>
      </c>
      <c r="V19">
        <v>57</v>
      </c>
      <c r="W19">
        <v>1352</v>
      </c>
      <c r="X19">
        <v>66</v>
      </c>
      <c r="Y19">
        <v>768</v>
      </c>
    </row>
    <row r="20" spans="1:25">
      <c r="A20" s="2">
        <v>17</v>
      </c>
      <c r="B20">
        <v>95</v>
      </c>
      <c r="C20">
        <v>1214</v>
      </c>
      <c r="D20">
        <v>117</v>
      </c>
      <c r="E20">
        <v>1416</v>
      </c>
      <c r="F20">
        <v>91</v>
      </c>
      <c r="G20">
        <v>1228</v>
      </c>
      <c r="H20">
        <v>113</v>
      </c>
      <c r="I20">
        <v>1732</v>
      </c>
      <c r="J20">
        <v>66</v>
      </c>
      <c r="K20">
        <v>1749</v>
      </c>
      <c r="L20">
        <v>77</v>
      </c>
      <c r="M20">
        <v>731</v>
      </c>
      <c r="N20">
        <v>98</v>
      </c>
      <c r="O20">
        <v>946</v>
      </c>
      <c r="P20">
        <v>89</v>
      </c>
      <c r="Q20">
        <v>1751</v>
      </c>
      <c r="R20">
        <v>71</v>
      </c>
      <c r="S20">
        <v>1661</v>
      </c>
      <c r="T20">
        <v>68</v>
      </c>
      <c r="U20">
        <v>1460</v>
      </c>
      <c r="V20">
        <v>117</v>
      </c>
      <c r="W20">
        <v>1165</v>
      </c>
      <c r="X20">
        <v>124</v>
      </c>
      <c r="Y20">
        <v>1523</v>
      </c>
    </row>
    <row r="21" spans="1:25">
      <c r="A21" s="2">
        <v>18</v>
      </c>
      <c r="B21">
        <v>67</v>
      </c>
      <c r="C21">
        <v>1455</v>
      </c>
      <c r="D21">
        <v>41</v>
      </c>
      <c r="E21">
        <v>1323</v>
      </c>
      <c r="F21">
        <v>75</v>
      </c>
      <c r="G21">
        <v>1262</v>
      </c>
      <c r="H21">
        <v>93</v>
      </c>
      <c r="I21">
        <v>1206</v>
      </c>
      <c r="J21">
        <v>54</v>
      </c>
      <c r="K21">
        <v>1140</v>
      </c>
      <c r="L21">
        <v>108</v>
      </c>
      <c r="M21">
        <v>1690</v>
      </c>
      <c r="N21">
        <v>53</v>
      </c>
      <c r="O21">
        <v>1761</v>
      </c>
      <c r="P21">
        <v>40</v>
      </c>
      <c r="Q21">
        <v>689</v>
      </c>
      <c r="R21">
        <v>83</v>
      </c>
      <c r="S21">
        <v>1755</v>
      </c>
      <c r="T21">
        <v>68</v>
      </c>
      <c r="U21">
        <v>679</v>
      </c>
      <c r="V21">
        <v>116</v>
      </c>
      <c r="W21">
        <v>1706</v>
      </c>
      <c r="X21">
        <v>96</v>
      </c>
      <c r="Y21">
        <v>1231</v>
      </c>
    </row>
    <row r="22" spans="1:25">
      <c r="A22" s="2">
        <v>19</v>
      </c>
      <c r="B22">
        <v>91</v>
      </c>
      <c r="C22">
        <v>1046</v>
      </c>
      <c r="D22">
        <v>52</v>
      </c>
      <c r="E22">
        <v>1736</v>
      </c>
      <c r="F22">
        <v>76</v>
      </c>
      <c r="G22">
        <v>708</v>
      </c>
      <c r="H22">
        <v>96</v>
      </c>
      <c r="I22">
        <v>1664</v>
      </c>
      <c r="J22">
        <v>77</v>
      </c>
      <c r="K22">
        <v>1099</v>
      </c>
      <c r="L22">
        <v>82</v>
      </c>
      <c r="M22">
        <v>1507</v>
      </c>
      <c r="N22">
        <v>108</v>
      </c>
      <c r="O22">
        <v>1209</v>
      </c>
      <c r="P22">
        <v>90</v>
      </c>
      <c r="Q22">
        <v>1198</v>
      </c>
      <c r="R22">
        <v>51</v>
      </c>
      <c r="S22">
        <v>1299</v>
      </c>
      <c r="T22">
        <v>60</v>
      </c>
      <c r="U22">
        <v>884</v>
      </c>
      <c r="V22">
        <v>86</v>
      </c>
      <c r="W22">
        <v>1778</v>
      </c>
      <c r="X22">
        <v>106</v>
      </c>
      <c r="Y22">
        <v>1486</v>
      </c>
    </row>
    <row r="23" spans="1:25">
      <c r="A23" s="2">
        <v>20</v>
      </c>
      <c r="B23">
        <v>120</v>
      </c>
      <c r="C23">
        <v>1320</v>
      </c>
      <c r="D23">
        <v>105</v>
      </c>
      <c r="E23">
        <v>1616</v>
      </c>
      <c r="F23">
        <v>62</v>
      </c>
      <c r="G23">
        <v>1689</v>
      </c>
      <c r="H23">
        <v>73</v>
      </c>
      <c r="I23">
        <v>872</v>
      </c>
      <c r="J23">
        <v>111</v>
      </c>
      <c r="K23">
        <v>1443</v>
      </c>
      <c r="L23">
        <v>116</v>
      </c>
      <c r="M23">
        <v>921</v>
      </c>
      <c r="N23">
        <v>79</v>
      </c>
      <c r="O23">
        <v>819</v>
      </c>
      <c r="P23">
        <v>91</v>
      </c>
      <c r="Q23">
        <v>1680</v>
      </c>
      <c r="R23">
        <v>51</v>
      </c>
      <c r="S23">
        <v>1141</v>
      </c>
      <c r="T23">
        <v>91</v>
      </c>
      <c r="U23">
        <v>1365</v>
      </c>
      <c r="V23">
        <v>77</v>
      </c>
      <c r="W23">
        <v>1680</v>
      </c>
      <c r="X23">
        <v>74</v>
      </c>
      <c r="Y23">
        <v>1083</v>
      </c>
    </row>
    <row r="24" spans="1:25">
      <c r="A24" s="2">
        <v>21</v>
      </c>
      <c r="B24">
        <v>55</v>
      </c>
      <c r="C24">
        <v>1095</v>
      </c>
      <c r="D24">
        <v>101</v>
      </c>
      <c r="E24">
        <v>1325</v>
      </c>
      <c r="F24">
        <v>90</v>
      </c>
      <c r="G24">
        <v>1518</v>
      </c>
      <c r="H24">
        <v>114</v>
      </c>
      <c r="I24">
        <v>1057</v>
      </c>
      <c r="J24">
        <v>114</v>
      </c>
      <c r="K24">
        <v>687</v>
      </c>
      <c r="L24">
        <v>120</v>
      </c>
      <c r="M24">
        <v>1717</v>
      </c>
      <c r="N24">
        <v>100</v>
      </c>
      <c r="O24">
        <v>1519</v>
      </c>
      <c r="P24">
        <v>102</v>
      </c>
      <c r="Q24">
        <v>1116</v>
      </c>
      <c r="R24">
        <v>88</v>
      </c>
      <c r="S24">
        <v>858</v>
      </c>
      <c r="T24">
        <v>78</v>
      </c>
      <c r="U24">
        <v>1068</v>
      </c>
      <c r="V24">
        <v>67</v>
      </c>
      <c r="W24">
        <v>1553</v>
      </c>
      <c r="X24">
        <v>95</v>
      </c>
      <c r="Y24">
        <v>1270</v>
      </c>
    </row>
    <row r="25" spans="1:25">
      <c r="A25" s="2">
        <v>22</v>
      </c>
      <c r="B25">
        <v>99</v>
      </c>
      <c r="C25">
        <v>878</v>
      </c>
      <c r="D25">
        <v>79</v>
      </c>
      <c r="E25">
        <v>1465</v>
      </c>
      <c r="F25">
        <v>58</v>
      </c>
      <c r="G25">
        <v>806</v>
      </c>
      <c r="H25">
        <v>66</v>
      </c>
      <c r="I25">
        <v>1085</v>
      </c>
      <c r="J25">
        <v>97</v>
      </c>
      <c r="K25">
        <v>819</v>
      </c>
      <c r="L25">
        <v>74</v>
      </c>
      <c r="M25">
        <v>937</v>
      </c>
      <c r="N25">
        <v>112</v>
      </c>
      <c r="O25">
        <v>1683</v>
      </c>
      <c r="P25">
        <v>68</v>
      </c>
      <c r="Q25">
        <v>1218</v>
      </c>
      <c r="R25">
        <v>104</v>
      </c>
      <c r="S25">
        <v>669</v>
      </c>
      <c r="T25">
        <v>106</v>
      </c>
      <c r="U25">
        <v>1617</v>
      </c>
      <c r="V25">
        <v>115</v>
      </c>
      <c r="W25">
        <v>1601</v>
      </c>
      <c r="X25">
        <v>87</v>
      </c>
      <c r="Y25">
        <v>1559</v>
      </c>
    </row>
    <row r="26" spans="1:25">
      <c r="A26" s="2">
        <v>23</v>
      </c>
      <c r="B26">
        <v>76</v>
      </c>
      <c r="C26">
        <v>1329</v>
      </c>
      <c r="D26">
        <v>112</v>
      </c>
      <c r="E26">
        <v>1255</v>
      </c>
      <c r="F26">
        <v>113</v>
      </c>
      <c r="G26">
        <v>905</v>
      </c>
      <c r="H26">
        <v>74</v>
      </c>
      <c r="I26">
        <v>835</v>
      </c>
      <c r="J26">
        <v>83</v>
      </c>
      <c r="K26">
        <v>1156</v>
      </c>
      <c r="L26">
        <v>51</v>
      </c>
      <c r="M26">
        <v>617</v>
      </c>
      <c r="N26">
        <v>109</v>
      </c>
      <c r="O26">
        <v>1154</v>
      </c>
      <c r="P26">
        <v>98</v>
      </c>
      <c r="Q26">
        <v>1504</v>
      </c>
      <c r="R26">
        <v>75</v>
      </c>
      <c r="S26">
        <v>1030</v>
      </c>
      <c r="T26">
        <v>65</v>
      </c>
      <c r="U26">
        <v>1090</v>
      </c>
      <c r="V26">
        <v>84</v>
      </c>
      <c r="W26">
        <v>820</v>
      </c>
      <c r="X26">
        <v>125</v>
      </c>
      <c r="Y26">
        <v>1616</v>
      </c>
    </row>
    <row r="27" spans="1:25">
      <c r="A27" s="2">
        <v>24</v>
      </c>
      <c r="B27">
        <v>63</v>
      </c>
      <c r="C27">
        <v>725</v>
      </c>
      <c r="D27">
        <v>111</v>
      </c>
      <c r="E27">
        <v>1374</v>
      </c>
      <c r="F27">
        <v>54</v>
      </c>
      <c r="G27">
        <v>638</v>
      </c>
      <c r="H27">
        <v>79</v>
      </c>
      <c r="I27">
        <v>646</v>
      </c>
      <c r="J27">
        <v>117</v>
      </c>
      <c r="K27">
        <v>1618</v>
      </c>
      <c r="L27">
        <v>114</v>
      </c>
      <c r="M27">
        <v>833</v>
      </c>
      <c r="N27">
        <v>101</v>
      </c>
      <c r="O27">
        <v>1217</v>
      </c>
      <c r="P27">
        <v>55</v>
      </c>
      <c r="Q27">
        <v>1125</v>
      </c>
      <c r="R27">
        <v>96</v>
      </c>
      <c r="S27">
        <v>1255</v>
      </c>
      <c r="T27">
        <v>114</v>
      </c>
      <c r="U27">
        <v>1769</v>
      </c>
      <c r="V27">
        <v>77</v>
      </c>
      <c r="W27">
        <v>1653</v>
      </c>
      <c r="X27">
        <v>72</v>
      </c>
      <c r="Y27">
        <v>1628</v>
      </c>
    </row>
    <row r="28" spans="1:25">
      <c r="A28" s="2">
        <v>25</v>
      </c>
      <c r="B28">
        <v>77</v>
      </c>
      <c r="C28">
        <v>802</v>
      </c>
      <c r="D28">
        <v>72</v>
      </c>
      <c r="E28">
        <v>874</v>
      </c>
      <c r="F28">
        <v>102</v>
      </c>
      <c r="G28">
        <v>1730</v>
      </c>
      <c r="H28">
        <v>118</v>
      </c>
      <c r="I28">
        <v>793</v>
      </c>
      <c r="J28">
        <v>84</v>
      </c>
      <c r="K28">
        <v>1582</v>
      </c>
      <c r="L28">
        <v>94</v>
      </c>
      <c r="M28">
        <v>668</v>
      </c>
      <c r="N28">
        <v>50</v>
      </c>
      <c r="O28">
        <v>1605</v>
      </c>
      <c r="P28">
        <v>54</v>
      </c>
      <c r="Q28">
        <v>1297</v>
      </c>
      <c r="R28">
        <v>85</v>
      </c>
      <c r="S28">
        <v>1126</v>
      </c>
      <c r="T28">
        <v>115</v>
      </c>
      <c r="U28">
        <v>1722</v>
      </c>
      <c r="V28">
        <v>112</v>
      </c>
      <c r="W28">
        <v>612</v>
      </c>
      <c r="X28">
        <v>67</v>
      </c>
      <c r="Y28">
        <v>1357</v>
      </c>
    </row>
    <row r="29" spans="1:25">
      <c r="A29" s="2">
        <v>26</v>
      </c>
      <c r="B29">
        <v>106</v>
      </c>
      <c r="C29">
        <v>1096</v>
      </c>
      <c r="D29">
        <v>98</v>
      </c>
      <c r="E29">
        <v>1694</v>
      </c>
      <c r="F29">
        <v>86</v>
      </c>
      <c r="G29">
        <v>680</v>
      </c>
      <c r="H29">
        <v>57</v>
      </c>
      <c r="I29">
        <v>808</v>
      </c>
      <c r="J29">
        <v>84</v>
      </c>
      <c r="K29">
        <v>1614</v>
      </c>
      <c r="L29">
        <v>55</v>
      </c>
      <c r="M29">
        <v>1664</v>
      </c>
      <c r="N29">
        <v>107</v>
      </c>
      <c r="O29">
        <v>1155</v>
      </c>
      <c r="P29">
        <v>103</v>
      </c>
      <c r="Q29">
        <v>1736</v>
      </c>
      <c r="R29">
        <v>79</v>
      </c>
      <c r="S29">
        <v>766</v>
      </c>
      <c r="T29">
        <v>90</v>
      </c>
      <c r="U29">
        <v>1364</v>
      </c>
      <c r="V29">
        <v>81</v>
      </c>
      <c r="W29">
        <v>623</v>
      </c>
      <c r="X29">
        <v>124</v>
      </c>
      <c r="Y29">
        <v>1540</v>
      </c>
    </row>
    <row r="30" spans="1:25">
      <c r="A30" s="2">
        <v>27</v>
      </c>
      <c r="B30">
        <v>70</v>
      </c>
      <c r="C30">
        <v>1190</v>
      </c>
      <c r="D30">
        <v>85</v>
      </c>
      <c r="E30">
        <v>1709</v>
      </c>
      <c r="F30">
        <v>118</v>
      </c>
      <c r="G30">
        <v>1017</v>
      </c>
      <c r="H30">
        <v>77</v>
      </c>
      <c r="I30">
        <v>936</v>
      </c>
      <c r="J30">
        <v>77</v>
      </c>
      <c r="K30">
        <v>1313</v>
      </c>
      <c r="L30">
        <v>59</v>
      </c>
      <c r="M30">
        <v>814</v>
      </c>
      <c r="N30">
        <v>60</v>
      </c>
      <c r="O30">
        <v>1526</v>
      </c>
      <c r="P30">
        <v>103</v>
      </c>
      <c r="Q30">
        <v>635</v>
      </c>
      <c r="R30">
        <v>100</v>
      </c>
      <c r="S30">
        <v>1570</v>
      </c>
      <c r="T30">
        <v>88</v>
      </c>
      <c r="U30">
        <v>1291</v>
      </c>
      <c r="V30">
        <v>76</v>
      </c>
      <c r="W30">
        <v>1765</v>
      </c>
      <c r="X30">
        <v>80</v>
      </c>
      <c r="Y30">
        <v>1432</v>
      </c>
    </row>
    <row r="31" spans="1:25">
      <c r="A31" s="2">
        <v>28</v>
      </c>
      <c r="B31">
        <v>115</v>
      </c>
      <c r="C31">
        <v>1670</v>
      </c>
      <c r="D31">
        <v>102</v>
      </c>
      <c r="E31">
        <v>640</v>
      </c>
      <c r="F31">
        <v>51</v>
      </c>
      <c r="G31">
        <v>1185</v>
      </c>
      <c r="H31">
        <v>77</v>
      </c>
      <c r="I31">
        <v>1393</v>
      </c>
      <c r="J31">
        <v>117</v>
      </c>
      <c r="K31">
        <v>1444</v>
      </c>
      <c r="L31">
        <v>71</v>
      </c>
      <c r="M31">
        <v>1592</v>
      </c>
      <c r="N31">
        <v>66</v>
      </c>
      <c r="O31">
        <v>1645</v>
      </c>
      <c r="P31">
        <v>45</v>
      </c>
      <c r="Q31">
        <v>1707</v>
      </c>
      <c r="R31">
        <v>87</v>
      </c>
      <c r="S31">
        <v>1658</v>
      </c>
      <c r="T31">
        <v>101</v>
      </c>
      <c r="U31">
        <v>1295</v>
      </c>
      <c r="V31">
        <v>54</v>
      </c>
      <c r="W31">
        <v>1748</v>
      </c>
      <c r="X31">
        <v>113</v>
      </c>
      <c r="Y31">
        <v>1548</v>
      </c>
    </row>
    <row r="32" spans="1:25">
      <c r="A32" s="2">
        <v>29</v>
      </c>
      <c r="B32">
        <v>91</v>
      </c>
      <c r="C32">
        <v>1219</v>
      </c>
      <c r="F32">
        <v>58</v>
      </c>
      <c r="G32">
        <v>1729</v>
      </c>
      <c r="H32">
        <v>50</v>
      </c>
      <c r="I32">
        <v>1037</v>
      </c>
      <c r="J32">
        <v>95</v>
      </c>
      <c r="K32">
        <v>1669</v>
      </c>
      <c r="L32">
        <v>78</v>
      </c>
      <c r="M32">
        <v>657</v>
      </c>
      <c r="N32">
        <v>51</v>
      </c>
      <c r="O32">
        <v>1574</v>
      </c>
      <c r="P32">
        <v>71</v>
      </c>
      <c r="Q32">
        <v>652</v>
      </c>
      <c r="R32">
        <v>84</v>
      </c>
      <c r="S32">
        <v>1518</v>
      </c>
      <c r="T32">
        <v>54</v>
      </c>
      <c r="U32">
        <v>1719</v>
      </c>
      <c r="V32">
        <v>79</v>
      </c>
      <c r="W32">
        <v>1567</v>
      </c>
      <c r="X32">
        <v>89</v>
      </c>
      <c r="Y32">
        <v>1653</v>
      </c>
    </row>
    <row r="33" spans="1:25">
      <c r="A33" s="2">
        <v>30</v>
      </c>
      <c r="B33">
        <v>116</v>
      </c>
      <c r="C33">
        <v>668</v>
      </c>
      <c r="F33">
        <v>63</v>
      </c>
      <c r="G33">
        <v>1101</v>
      </c>
      <c r="H33">
        <v>98</v>
      </c>
      <c r="I33">
        <v>1373</v>
      </c>
      <c r="J33">
        <v>53</v>
      </c>
      <c r="K33">
        <v>1572</v>
      </c>
      <c r="L33">
        <v>62</v>
      </c>
      <c r="M33">
        <v>1632</v>
      </c>
      <c r="N33">
        <v>94</v>
      </c>
      <c r="O33">
        <v>972</v>
      </c>
      <c r="P33">
        <v>58</v>
      </c>
      <c r="Q33">
        <v>1740</v>
      </c>
      <c r="R33">
        <v>54</v>
      </c>
      <c r="S33">
        <v>1575</v>
      </c>
      <c r="T33">
        <v>92</v>
      </c>
      <c r="U33">
        <v>1365</v>
      </c>
      <c r="V33">
        <v>55</v>
      </c>
      <c r="W33">
        <v>1108</v>
      </c>
      <c r="X33">
        <v>92</v>
      </c>
      <c r="Y33">
        <v>750</v>
      </c>
    </row>
    <row r="34" spans="1:25">
      <c r="A34" s="2">
        <v>31</v>
      </c>
      <c r="B34">
        <v>78</v>
      </c>
      <c r="C34">
        <v>782</v>
      </c>
      <c r="F34">
        <v>99</v>
      </c>
      <c r="G34">
        <v>772</v>
      </c>
      <c r="J34">
        <v>107</v>
      </c>
      <c r="K34">
        <v>1645</v>
      </c>
      <c r="N34">
        <v>90</v>
      </c>
      <c r="O34">
        <v>698</v>
      </c>
      <c r="P34">
        <v>93</v>
      </c>
      <c r="Q34">
        <v>1347</v>
      </c>
      <c r="T34">
        <v>115</v>
      </c>
      <c r="U34">
        <v>1779</v>
      </c>
      <c r="X34">
        <v>119</v>
      </c>
      <c r="Y34">
        <v>1632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2E63-5E8D-417E-B630-55EA2CD8FC39}">
  <dimension ref="A1:Y65"/>
  <sheetViews>
    <sheetView workbookViewId="0">
      <selection activeCell="G49" sqref="G49"/>
    </sheetView>
  </sheetViews>
  <sheetFormatPr defaultRowHeight="18"/>
  <sheetData>
    <row r="1" spans="1:25">
      <c r="A1">
        <v>2023</v>
      </c>
      <c r="B1" t="s">
        <v>256</v>
      </c>
    </row>
    <row r="3" spans="1:25">
      <c r="A3" s="7"/>
      <c r="B3" s="7" t="s">
        <v>132</v>
      </c>
      <c r="C3" s="7"/>
      <c r="D3" s="7" t="s">
        <v>133</v>
      </c>
      <c r="E3" s="7"/>
      <c r="F3" s="7" t="s">
        <v>134</v>
      </c>
      <c r="G3" s="7"/>
      <c r="H3" s="7" t="s">
        <v>135</v>
      </c>
      <c r="I3" s="7"/>
      <c r="J3" s="7" t="s">
        <v>136</v>
      </c>
      <c r="K3" s="7"/>
      <c r="L3" s="7" t="s">
        <v>137</v>
      </c>
      <c r="M3" s="7"/>
      <c r="N3" s="7" t="s">
        <v>138</v>
      </c>
      <c r="O3" s="7"/>
      <c r="P3" s="7" t="s">
        <v>139</v>
      </c>
      <c r="Q3" s="7"/>
      <c r="R3" s="7" t="s">
        <v>140</v>
      </c>
      <c r="S3" s="7"/>
      <c r="T3" s="7" t="s">
        <v>141</v>
      </c>
      <c r="U3" s="7"/>
      <c r="V3" s="7" t="s">
        <v>142</v>
      </c>
      <c r="W3" s="7"/>
      <c r="X3" s="7" t="s">
        <v>143</v>
      </c>
      <c r="Y3" s="7"/>
    </row>
    <row r="4" spans="1:25">
      <c r="A4" s="7"/>
      <c r="B4" s="7" t="s">
        <v>0</v>
      </c>
      <c r="C4" s="7" t="s">
        <v>131</v>
      </c>
      <c r="D4" s="7" t="s">
        <v>0</v>
      </c>
      <c r="E4" s="7" t="s">
        <v>131</v>
      </c>
      <c r="F4" s="7" t="s">
        <v>0</v>
      </c>
      <c r="G4" s="7" t="s">
        <v>131</v>
      </c>
      <c r="H4" s="7" t="s">
        <v>0</v>
      </c>
      <c r="I4" s="7" t="s">
        <v>131</v>
      </c>
      <c r="J4" s="7" t="s">
        <v>0</v>
      </c>
      <c r="K4" s="7" t="s">
        <v>131</v>
      </c>
      <c r="L4" s="7" t="s">
        <v>0</v>
      </c>
      <c r="M4" s="7" t="s">
        <v>131</v>
      </c>
      <c r="N4" s="7" t="s">
        <v>0</v>
      </c>
      <c r="O4" s="7" t="s">
        <v>131</v>
      </c>
      <c r="P4" s="7" t="s">
        <v>0</v>
      </c>
      <c r="Q4" s="7" t="s">
        <v>131</v>
      </c>
      <c r="R4" s="7" t="s">
        <v>0</v>
      </c>
      <c r="S4" s="7" t="s">
        <v>131</v>
      </c>
      <c r="T4" s="7" t="s">
        <v>0</v>
      </c>
      <c r="U4" s="7" t="s">
        <v>131</v>
      </c>
      <c r="V4" s="7" t="s">
        <v>0</v>
      </c>
      <c r="W4" s="7" t="s">
        <v>131</v>
      </c>
      <c r="X4" s="7" t="s">
        <v>0</v>
      </c>
      <c r="Y4" s="7" t="s">
        <v>131</v>
      </c>
    </row>
    <row r="5" spans="1:25">
      <c r="A5" s="7">
        <v>1</v>
      </c>
      <c r="B5">
        <v>104</v>
      </c>
      <c r="C5">
        <v>776</v>
      </c>
      <c r="D5">
        <v>110</v>
      </c>
      <c r="E5">
        <v>1769</v>
      </c>
      <c r="F5">
        <v>117</v>
      </c>
      <c r="G5">
        <v>950</v>
      </c>
      <c r="H5">
        <v>112</v>
      </c>
      <c r="I5">
        <v>1155</v>
      </c>
      <c r="J5">
        <v>63</v>
      </c>
      <c r="K5">
        <v>1218</v>
      </c>
      <c r="L5">
        <v>61</v>
      </c>
      <c r="M5">
        <v>847</v>
      </c>
      <c r="N5">
        <v>91</v>
      </c>
      <c r="O5">
        <v>1603</v>
      </c>
      <c r="P5">
        <v>74</v>
      </c>
      <c r="Q5">
        <v>1751</v>
      </c>
      <c r="R5">
        <v>100</v>
      </c>
      <c r="S5">
        <v>1103</v>
      </c>
      <c r="T5">
        <v>103</v>
      </c>
      <c r="U5">
        <v>944</v>
      </c>
      <c r="V5">
        <v>59</v>
      </c>
      <c r="W5">
        <v>1581</v>
      </c>
      <c r="X5">
        <v>122</v>
      </c>
      <c r="Y5">
        <v>1196</v>
      </c>
    </row>
    <row r="6" spans="1:25">
      <c r="A6" s="7">
        <v>2</v>
      </c>
      <c r="B6">
        <v>113</v>
      </c>
      <c r="C6">
        <v>1750</v>
      </c>
      <c r="D6">
        <v>60</v>
      </c>
      <c r="E6">
        <v>1668</v>
      </c>
      <c r="F6">
        <v>53</v>
      </c>
      <c r="G6">
        <v>1575</v>
      </c>
      <c r="H6">
        <v>54</v>
      </c>
      <c r="I6">
        <v>1118</v>
      </c>
      <c r="J6">
        <v>95</v>
      </c>
      <c r="K6">
        <v>673</v>
      </c>
      <c r="L6">
        <v>101</v>
      </c>
      <c r="M6">
        <v>1655</v>
      </c>
      <c r="N6">
        <v>62</v>
      </c>
      <c r="O6">
        <v>637</v>
      </c>
      <c r="P6">
        <v>98</v>
      </c>
      <c r="Q6">
        <v>1098</v>
      </c>
      <c r="R6">
        <v>73</v>
      </c>
      <c r="S6">
        <v>1072</v>
      </c>
      <c r="T6">
        <v>84</v>
      </c>
      <c r="U6">
        <v>611</v>
      </c>
      <c r="V6">
        <v>118</v>
      </c>
      <c r="W6">
        <v>1712</v>
      </c>
      <c r="X6">
        <v>66</v>
      </c>
      <c r="Y6">
        <v>1618</v>
      </c>
    </row>
    <row r="7" spans="1:25">
      <c r="A7" s="7">
        <v>3</v>
      </c>
      <c r="B7">
        <v>114</v>
      </c>
      <c r="C7">
        <v>1530</v>
      </c>
      <c r="D7">
        <v>78</v>
      </c>
      <c r="E7">
        <v>1469</v>
      </c>
      <c r="F7">
        <v>76</v>
      </c>
      <c r="G7">
        <v>890</v>
      </c>
      <c r="H7">
        <v>77</v>
      </c>
      <c r="I7">
        <v>1255</v>
      </c>
      <c r="J7">
        <v>70</v>
      </c>
      <c r="K7">
        <v>1095</v>
      </c>
      <c r="L7">
        <v>68</v>
      </c>
      <c r="M7">
        <v>1754</v>
      </c>
      <c r="N7">
        <v>77</v>
      </c>
      <c r="O7">
        <v>899</v>
      </c>
      <c r="P7">
        <v>40</v>
      </c>
      <c r="Q7">
        <v>760</v>
      </c>
      <c r="R7">
        <v>88</v>
      </c>
      <c r="S7">
        <v>1530</v>
      </c>
      <c r="T7">
        <v>72</v>
      </c>
      <c r="U7">
        <v>708</v>
      </c>
      <c r="V7">
        <v>84</v>
      </c>
      <c r="W7">
        <v>1087</v>
      </c>
      <c r="X7">
        <v>79</v>
      </c>
      <c r="Y7">
        <v>1422</v>
      </c>
    </row>
    <row r="8" spans="1:25">
      <c r="A8" s="7">
        <v>4</v>
      </c>
      <c r="B8">
        <v>75</v>
      </c>
      <c r="C8">
        <v>1079</v>
      </c>
      <c r="D8">
        <v>75</v>
      </c>
      <c r="E8">
        <v>691</v>
      </c>
      <c r="F8">
        <v>108</v>
      </c>
      <c r="G8">
        <v>1487</v>
      </c>
      <c r="H8">
        <v>55</v>
      </c>
      <c r="I8">
        <v>1443</v>
      </c>
      <c r="J8">
        <v>73</v>
      </c>
      <c r="K8">
        <v>670</v>
      </c>
      <c r="L8">
        <v>111</v>
      </c>
      <c r="M8">
        <v>955</v>
      </c>
      <c r="N8">
        <v>102</v>
      </c>
      <c r="O8">
        <v>1335</v>
      </c>
      <c r="P8">
        <v>47</v>
      </c>
      <c r="Q8">
        <v>838</v>
      </c>
      <c r="R8">
        <v>117</v>
      </c>
      <c r="S8">
        <v>1093</v>
      </c>
      <c r="T8">
        <v>57</v>
      </c>
      <c r="U8">
        <v>1653</v>
      </c>
      <c r="V8">
        <v>115</v>
      </c>
      <c r="W8">
        <v>659</v>
      </c>
      <c r="X8">
        <v>100</v>
      </c>
      <c r="Y8">
        <v>615</v>
      </c>
    </row>
    <row r="9" spans="1:25">
      <c r="A9" s="7">
        <v>5</v>
      </c>
      <c r="B9">
        <v>57</v>
      </c>
      <c r="C9">
        <v>998</v>
      </c>
      <c r="D9">
        <v>112</v>
      </c>
      <c r="E9">
        <v>863</v>
      </c>
      <c r="F9">
        <v>113</v>
      </c>
      <c r="G9">
        <v>1562</v>
      </c>
      <c r="H9">
        <v>120</v>
      </c>
      <c r="I9">
        <v>1035</v>
      </c>
      <c r="J9">
        <v>118</v>
      </c>
      <c r="K9">
        <v>1795</v>
      </c>
      <c r="L9">
        <v>75</v>
      </c>
      <c r="M9">
        <v>1771</v>
      </c>
      <c r="N9">
        <v>96</v>
      </c>
      <c r="O9">
        <v>1667</v>
      </c>
      <c r="P9">
        <v>63</v>
      </c>
      <c r="Q9">
        <v>1459</v>
      </c>
      <c r="R9">
        <v>95</v>
      </c>
      <c r="S9">
        <v>1520</v>
      </c>
      <c r="T9">
        <v>72</v>
      </c>
      <c r="U9">
        <v>1170</v>
      </c>
      <c r="V9">
        <v>91</v>
      </c>
      <c r="W9">
        <v>600</v>
      </c>
      <c r="X9">
        <v>109</v>
      </c>
      <c r="Y9">
        <v>886</v>
      </c>
    </row>
    <row r="10" spans="1:25">
      <c r="A10" s="7">
        <v>6</v>
      </c>
      <c r="B10">
        <v>66</v>
      </c>
      <c r="C10">
        <v>1425</v>
      </c>
      <c r="D10">
        <v>54</v>
      </c>
      <c r="E10">
        <v>1469</v>
      </c>
      <c r="F10">
        <v>69</v>
      </c>
      <c r="G10">
        <v>1245</v>
      </c>
      <c r="H10">
        <v>62</v>
      </c>
      <c r="I10">
        <v>667</v>
      </c>
      <c r="J10">
        <v>58</v>
      </c>
      <c r="K10">
        <v>612</v>
      </c>
      <c r="L10">
        <v>116</v>
      </c>
      <c r="M10">
        <v>1040</v>
      </c>
      <c r="N10">
        <v>81</v>
      </c>
      <c r="O10">
        <v>1359</v>
      </c>
      <c r="P10">
        <v>47</v>
      </c>
      <c r="Q10">
        <v>1019</v>
      </c>
      <c r="R10">
        <v>98</v>
      </c>
      <c r="S10">
        <v>842</v>
      </c>
      <c r="T10">
        <v>74</v>
      </c>
      <c r="U10">
        <v>1171</v>
      </c>
      <c r="V10">
        <v>117</v>
      </c>
      <c r="W10">
        <v>961</v>
      </c>
      <c r="X10">
        <v>60</v>
      </c>
      <c r="Y10">
        <v>1611</v>
      </c>
    </row>
    <row r="11" spans="1:25">
      <c r="A11" s="7">
        <v>7</v>
      </c>
      <c r="B11">
        <v>116</v>
      </c>
      <c r="C11">
        <v>936</v>
      </c>
      <c r="D11">
        <v>74</v>
      </c>
      <c r="E11">
        <v>939</v>
      </c>
      <c r="F11">
        <v>68</v>
      </c>
      <c r="G11">
        <v>1701</v>
      </c>
      <c r="H11">
        <v>67</v>
      </c>
      <c r="I11">
        <v>1154</v>
      </c>
      <c r="J11">
        <v>78</v>
      </c>
      <c r="K11">
        <v>1268</v>
      </c>
      <c r="L11">
        <v>91</v>
      </c>
      <c r="M11">
        <v>1085</v>
      </c>
      <c r="N11">
        <v>52</v>
      </c>
      <c r="O11">
        <v>1786</v>
      </c>
      <c r="P11">
        <v>48</v>
      </c>
      <c r="Q11">
        <v>985</v>
      </c>
      <c r="R11">
        <v>118</v>
      </c>
      <c r="S11">
        <v>1053</v>
      </c>
      <c r="T11">
        <v>57</v>
      </c>
      <c r="U11">
        <v>851</v>
      </c>
      <c r="V11">
        <v>74</v>
      </c>
      <c r="W11">
        <v>1457</v>
      </c>
      <c r="X11">
        <v>125</v>
      </c>
      <c r="Y11">
        <v>686</v>
      </c>
    </row>
    <row r="12" spans="1:25">
      <c r="A12" s="7">
        <v>8</v>
      </c>
      <c r="B12">
        <v>70</v>
      </c>
      <c r="C12">
        <v>1766</v>
      </c>
      <c r="D12">
        <v>65</v>
      </c>
      <c r="E12">
        <v>1288</v>
      </c>
      <c r="F12">
        <v>115</v>
      </c>
      <c r="G12">
        <v>1338</v>
      </c>
      <c r="H12">
        <v>73</v>
      </c>
      <c r="I12">
        <v>1569</v>
      </c>
      <c r="J12">
        <v>117</v>
      </c>
      <c r="K12">
        <v>1773</v>
      </c>
      <c r="L12">
        <v>63</v>
      </c>
      <c r="M12">
        <v>1163</v>
      </c>
      <c r="N12">
        <v>117</v>
      </c>
      <c r="O12">
        <v>1746</v>
      </c>
      <c r="P12">
        <v>62</v>
      </c>
      <c r="Q12">
        <v>934</v>
      </c>
      <c r="R12">
        <v>113</v>
      </c>
      <c r="S12">
        <v>1784</v>
      </c>
      <c r="T12">
        <v>113</v>
      </c>
      <c r="U12">
        <v>1285</v>
      </c>
      <c r="V12">
        <v>102</v>
      </c>
      <c r="W12">
        <v>1161</v>
      </c>
      <c r="X12">
        <v>99</v>
      </c>
      <c r="Y12">
        <v>1368</v>
      </c>
    </row>
    <row r="13" spans="1:25">
      <c r="A13" s="7">
        <v>9</v>
      </c>
      <c r="B13">
        <v>102</v>
      </c>
      <c r="C13">
        <v>1576</v>
      </c>
      <c r="D13">
        <v>85</v>
      </c>
      <c r="E13">
        <v>830</v>
      </c>
      <c r="F13">
        <v>63</v>
      </c>
      <c r="G13">
        <v>1360</v>
      </c>
      <c r="H13">
        <v>108</v>
      </c>
      <c r="I13">
        <v>628</v>
      </c>
      <c r="J13">
        <v>82</v>
      </c>
      <c r="K13">
        <v>925</v>
      </c>
      <c r="L13">
        <v>63</v>
      </c>
      <c r="M13">
        <v>1715</v>
      </c>
      <c r="N13">
        <v>115</v>
      </c>
      <c r="O13">
        <v>719</v>
      </c>
      <c r="P13">
        <v>48</v>
      </c>
      <c r="Q13">
        <v>1164</v>
      </c>
      <c r="R13">
        <v>83</v>
      </c>
      <c r="S13">
        <v>1735</v>
      </c>
      <c r="T13">
        <v>80</v>
      </c>
      <c r="U13">
        <v>1371</v>
      </c>
      <c r="V13">
        <v>117</v>
      </c>
      <c r="W13">
        <v>1433</v>
      </c>
      <c r="X13">
        <v>60</v>
      </c>
      <c r="Y13">
        <v>985</v>
      </c>
    </row>
    <row r="14" spans="1:25">
      <c r="A14" s="7">
        <v>10</v>
      </c>
      <c r="B14">
        <v>86</v>
      </c>
      <c r="C14">
        <v>1798</v>
      </c>
      <c r="D14">
        <v>86</v>
      </c>
      <c r="E14">
        <v>1582</v>
      </c>
      <c r="F14">
        <v>76</v>
      </c>
      <c r="G14">
        <v>1334</v>
      </c>
      <c r="H14">
        <v>110</v>
      </c>
      <c r="I14">
        <v>900</v>
      </c>
      <c r="J14">
        <v>88</v>
      </c>
      <c r="K14">
        <v>787</v>
      </c>
      <c r="L14">
        <v>108</v>
      </c>
      <c r="M14">
        <v>1380</v>
      </c>
      <c r="N14">
        <v>50</v>
      </c>
      <c r="O14">
        <v>1413</v>
      </c>
      <c r="P14">
        <v>49</v>
      </c>
      <c r="Q14">
        <v>1449</v>
      </c>
      <c r="R14">
        <v>107</v>
      </c>
      <c r="S14">
        <v>926</v>
      </c>
      <c r="T14">
        <v>98</v>
      </c>
      <c r="U14">
        <v>933</v>
      </c>
      <c r="V14">
        <v>77</v>
      </c>
      <c r="W14">
        <v>1174</v>
      </c>
      <c r="X14">
        <v>125</v>
      </c>
      <c r="Y14">
        <v>1006</v>
      </c>
    </row>
    <row r="15" spans="1:25">
      <c r="A15" s="7">
        <v>11</v>
      </c>
      <c r="B15">
        <v>105</v>
      </c>
      <c r="C15">
        <v>1792</v>
      </c>
      <c r="D15">
        <v>60</v>
      </c>
      <c r="E15">
        <v>1187</v>
      </c>
      <c r="F15">
        <v>67</v>
      </c>
      <c r="G15">
        <v>895</v>
      </c>
      <c r="H15">
        <v>61</v>
      </c>
      <c r="I15">
        <v>652</v>
      </c>
      <c r="J15">
        <v>103</v>
      </c>
      <c r="K15">
        <v>1275</v>
      </c>
      <c r="L15">
        <v>98</v>
      </c>
      <c r="M15">
        <v>706</v>
      </c>
      <c r="N15">
        <v>94</v>
      </c>
      <c r="O15">
        <v>866</v>
      </c>
      <c r="P15">
        <v>103</v>
      </c>
      <c r="Q15">
        <v>973</v>
      </c>
      <c r="R15">
        <v>67</v>
      </c>
      <c r="S15">
        <v>836</v>
      </c>
      <c r="T15">
        <v>67</v>
      </c>
      <c r="U15">
        <v>1033</v>
      </c>
      <c r="V15">
        <v>83</v>
      </c>
      <c r="W15">
        <v>1141</v>
      </c>
      <c r="X15">
        <v>72</v>
      </c>
      <c r="Y15">
        <v>1430</v>
      </c>
    </row>
    <row r="16" spans="1:25">
      <c r="A16" s="7">
        <v>12</v>
      </c>
      <c r="B16">
        <v>93</v>
      </c>
      <c r="C16">
        <v>1735</v>
      </c>
      <c r="D16">
        <v>49</v>
      </c>
      <c r="E16">
        <v>988</v>
      </c>
      <c r="F16">
        <v>69</v>
      </c>
      <c r="G16">
        <v>1612</v>
      </c>
      <c r="H16">
        <v>98</v>
      </c>
      <c r="I16">
        <v>601</v>
      </c>
      <c r="J16">
        <v>65</v>
      </c>
      <c r="K16">
        <v>1491</v>
      </c>
      <c r="L16">
        <v>66</v>
      </c>
      <c r="M16">
        <v>744</v>
      </c>
      <c r="N16">
        <v>105</v>
      </c>
      <c r="O16">
        <v>700</v>
      </c>
      <c r="P16">
        <v>107</v>
      </c>
      <c r="Q16">
        <v>865</v>
      </c>
      <c r="R16">
        <v>119</v>
      </c>
      <c r="S16">
        <v>1408</v>
      </c>
      <c r="T16">
        <v>57</v>
      </c>
      <c r="U16">
        <v>1632</v>
      </c>
      <c r="V16">
        <v>90</v>
      </c>
      <c r="W16">
        <v>1631</v>
      </c>
      <c r="X16">
        <v>114</v>
      </c>
      <c r="Y16">
        <v>1036</v>
      </c>
    </row>
    <row r="17" spans="1:25">
      <c r="A17" s="7">
        <v>13</v>
      </c>
      <c r="B17">
        <v>50</v>
      </c>
      <c r="C17">
        <v>939</v>
      </c>
      <c r="D17">
        <v>49</v>
      </c>
      <c r="E17">
        <v>793</v>
      </c>
      <c r="F17">
        <v>101</v>
      </c>
      <c r="G17">
        <v>1283</v>
      </c>
      <c r="H17">
        <v>114</v>
      </c>
      <c r="I17">
        <v>661</v>
      </c>
      <c r="J17">
        <v>86</v>
      </c>
      <c r="K17">
        <v>1502</v>
      </c>
      <c r="L17">
        <v>92</v>
      </c>
      <c r="M17">
        <v>984</v>
      </c>
      <c r="N17">
        <v>90</v>
      </c>
      <c r="O17">
        <v>1512</v>
      </c>
      <c r="P17">
        <v>44</v>
      </c>
      <c r="Q17">
        <v>616</v>
      </c>
      <c r="R17">
        <v>91</v>
      </c>
      <c r="S17">
        <v>991</v>
      </c>
      <c r="T17">
        <v>110</v>
      </c>
      <c r="U17">
        <v>1004</v>
      </c>
      <c r="V17">
        <v>59</v>
      </c>
      <c r="W17">
        <v>1016</v>
      </c>
      <c r="X17">
        <v>82</v>
      </c>
      <c r="Y17">
        <v>707</v>
      </c>
    </row>
    <row r="18" spans="1:25">
      <c r="A18" s="7">
        <v>14</v>
      </c>
      <c r="B18">
        <v>59</v>
      </c>
      <c r="C18">
        <v>1530</v>
      </c>
      <c r="D18">
        <v>102</v>
      </c>
      <c r="E18">
        <v>707</v>
      </c>
      <c r="F18">
        <v>80</v>
      </c>
      <c r="G18">
        <v>774</v>
      </c>
      <c r="H18">
        <v>97</v>
      </c>
      <c r="I18">
        <v>1500</v>
      </c>
      <c r="J18">
        <v>118</v>
      </c>
      <c r="K18">
        <v>1328</v>
      </c>
      <c r="L18">
        <v>114</v>
      </c>
      <c r="M18">
        <v>674</v>
      </c>
      <c r="N18">
        <v>69</v>
      </c>
      <c r="O18">
        <v>1266</v>
      </c>
      <c r="P18">
        <v>80</v>
      </c>
      <c r="Q18">
        <v>1791</v>
      </c>
      <c r="R18">
        <v>111</v>
      </c>
      <c r="S18">
        <v>899</v>
      </c>
      <c r="T18">
        <v>72</v>
      </c>
      <c r="U18">
        <v>1246</v>
      </c>
      <c r="V18">
        <v>95</v>
      </c>
      <c r="W18">
        <v>600</v>
      </c>
      <c r="X18">
        <v>82</v>
      </c>
      <c r="Y18">
        <v>1399</v>
      </c>
    </row>
    <row r="19" spans="1:25">
      <c r="A19" s="7">
        <v>15</v>
      </c>
      <c r="B19">
        <v>96</v>
      </c>
      <c r="C19">
        <v>1668</v>
      </c>
      <c r="D19">
        <v>58</v>
      </c>
      <c r="E19">
        <v>1200</v>
      </c>
      <c r="F19">
        <v>62</v>
      </c>
      <c r="G19">
        <v>754</v>
      </c>
      <c r="H19">
        <v>97</v>
      </c>
      <c r="I19">
        <v>1421</v>
      </c>
      <c r="J19">
        <v>100</v>
      </c>
      <c r="K19">
        <v>827</v>
      </c>
      <c r="L19">
        <v>61</v>
      </c>
      <c r="M19">
        <v>753</v>
      </c>
      <c r="N19">
        <v>85</v>
      </c>
      <c r="O19">
        <v>1467</v>
      </c>
      <c r="P19">
        <v>61</v>
      </c>
      <c r="Q19">
        <v>1795</v>
      </c>
      <c r="R19">
        <v>101</v>
      </c>
      <c r="S19">
        <v>1726</v>
      </c>
      <c r="T19">
        <v>71</v>
      </c>
      <c r="U19">
        <v>1635</v>
      </c>
      <c r="V19">
        <v>97</v>
      </c>
      <c r="W19">
        <v>1295</v>
      </c>
      <c r="X19">
        <v>74</v>
      </c>
      <c r="Y19">
        <v>1043</v>
      </c>
    </row>
    <row r="20" spans="1:25">
      <c r="A20" s="7">
        <v>16</v>
      </c>
      <c r="B20">
        <v>54</v>
      </c>
      <c r="C20">
        <v>766</v>
      </c>
      <c r="D20">
        <v>54</v>
      </c>
      <c r="E20">
        <v>1472</v>
      </c>
      <c r="F20">
        <v>99</v>
      </c>
      <c r="G20">
        <v>1707</v>
      </c>
      <c r="H20">
        <v>95</v>
      </c>
      <c r="I20">
        <v>824</v>
      </c>
      <c r="J20">
        <v>118</v>
      </c>
      <c r="K20">
        <v>949</v>
      </c>
      <c r="L20">
        <v>105</v>
      </c>
      <c r="M20">
        <v>802</v>
      </c>
      <c r="N20">
        <v>61</v>
      </c>
      <c r="O20">
        <v>638</v>
      </c>
      <c r="P20">
        <v>59</v>
      </c>
      <c r="Q20">
        <v>1756</v>
      </c>
      <c r="R20">
        <v>68</v>
      </c>
      <c r="S20">
        <v>883</v>
      </c>
      <c r="T20">
        <v>90</v>
      </c>
      <c r="U20">
        <v>1133</v>
      </c>
      <c r="V20">
        <v>99</v>
      </c>
      <c r="W20">
        <v>1288</v>
      </c>
      <c r="X20">
        <v>105</v>
      </c>
      <c r="Y20">
        <v>1580</v>
      </c>
    </row>
    <row r="21" spans="1:25">
      <c r="A21" s="7">
        <v>17</v>
      </c>
      <c r="B21">
        <v>75</v>
      </c>
      <c r="C21">
        <v>1260</v>
      </c>
      <c r="D21">
        <v>87</v>
      </c>
      <c r="E21">
        <v>1022</v>
      </c>
      <c r="F21">
        <v>113</v>
      </c>
      <c r="G21">
        <v>1328</v>
      </c>
      <c r="H21">
        <v>96</v>
      </c>
      <c r="I21">
        <v>1288</v>
      </c>
      <c r="J21">
        <v>89</v>
      </c>
      <c r="K21">
        <v>1007</v>
      </c>
      <c r="L21">
        <v>66</v>
      </c>
      <c r="M21">
        <v>1232</v>
      </c>
      <c r="N21">
        <v>61</v>
      </c>
      <c r="O21">
        <v>653</v>
      </c>
      <c r="P21">
        <v>98</v>
      </c>
      <c r="Q21">
        <v>985</v>
      </c>
      <c r="R21">
        <v>91</v>
      </c>
      <c r="S21">
        <v>1720</v>
      </c>
      <c r="T21">
        <v>101</v>
      </c>
      <c r="U21">
        <v>1738</v>
      </c>
      <c r="V21">
        <v>113</v>
      </c>
      <c r="W21">
        <v>1357</v>
      </c>
      <c r="X21">
        <v>81</v>
      </c>
      <c r="Y21">
        <v>1110</v>
      </c>
    </row>
    <row r="22" spans="1:25">
      <c r="A22" s="7">
        <v>18</v>
      </c>
      <c r="B22">
        <v>78</v>
      </c>
      <c r="C22">
        <v>1127</v>
      </c>
      <c r="D22">
        <v>41</v>
      </c>
      <c r="E22">
        <v>618</v>
      </c>
      <c r="F22">
        <v>83</v>
      </c>
      <c r="G22">
        <v>1073</v>
      </c>
      <c r="H22">
        <v>73</v>
      </c>
      <c r="I22">
        <v>1353</v>
      </c>
      <c r="J22">
        <v>98</v>
      </c>
      <c r="K22">
        <v>1059</v>
      </c>
      <c r="L22">
        <v>86</v>
      </c>
      <c r="M22">
        <v>1562</v>
      </c>
      <c r="N22">
        <v>108</v>
      </c>
      <c r="O22">
        <v>815</v>
      </c>
      <c r="P22">
        <v>79</v>
      </c>
      <c r="Q22">
        <v>934</v>
      </c>
      <c r="R22">
        <v>93</v>
      </c>
      <c r="S22">
        <v>1512</v>
      </c>
      <c r="T22">
        <v>111</v>
      </c>
      <c r="U22">
        <v>1424</v>
      </c>
      <c r="V22">
        <v>56</v>
      </c>
      <c r="W22">
        <v>1118</v>
      </c>
      <c r="X22">
        <v>80</v>
      </c>
      <c r="Y22">
        <v>1371</v>
      </c>
    </row>
    <row r="23" spans="1:25">
      <c r="A23" s="7">
        <v>19</v>
      </c>
      <c r="B23">
        <v>107</v>
      </c>
      <c r="C23">
        <v>1715</v>
      </c>
      <c r="D23">
        <v>109</v>
      </c>
      <c r="E23">
        <v>1370</v>
      </c>
      <c r="F23">
        <v>88</v>
      </c>
      <c r="G23">
        <v>744</v>
      </c>
      <c r="H23">
        <v>66</v>
      </c>
      <c r="I23">
        <v>867</v>
      </c>
      <c r="J23">
        <v>59</v>
      </c>
      <c r="K23">
        <v>1257</v>
      </c>
      <c r="L23">
        <v>56</v>
      </c>
      <c r="M23">
        <v>945</v>
      </c>
      <c r="N23">
        <v>65</v>
      </c>
      <c r="O23">
        <v>958</v>
      </c>
      <c r="P23">
        <v>108</v>
      </c>
      <c r="Q23">
        <v>1191</v>
      </c>
      <c r="R23">
        <v>71</v>
      </c>
      <c r="S23">
        <v>797</v>
      </c>
      <c r="T23">
        <v>72</v>
      </c>
      <c r="U23">
        <v>1753</v>
      </c>
      <c r="V23">
        <v>93</v>
      </c>
      <c r="W23">
        <v>1537</v>
      </c>
      <c r="X23">
        <v>83</v>
      </c>
      <c r="Y23">
        <v>1320</v>
      </c>
    </row>
    <row r="24" spans="1:25">
      <c r="A24" s="7">
        <v>20</v>
      </c>
      <c r="B24">
        <v>64</v>
      </c>
      <c r="C24">
        <v>1182</v>
      </c>
      <c r="D24">
        <v>81</v>
      </c>
      <c r="E24">
        <v>1444</v>
      </c>
      <c r="F24">
        <v>115</v>
      </c>
      <c r="G24">
        <v>759</v>
      </c>
      <c r="H24">
        <v>64</v>
      </c>
      <c r="I24">
        <v>1550</v>
      </c>
      <c r="J24">
        <v>103</v>
      </c>
      <c r="K24">
        <v>1557</v>
      </c>
      <c r="L24">
        <v>72</v>
      </c>
      <c r="M24">
        <v>1637</v>
      </c>
      <c r="N24">
        <v>110</v>
      </c>
      <c r="O24">
        <v>942</v>
      </c>
      <c r="P24">
        <v>103</v>
      </c>
      <c r="Q24">
        <v>1288</v>
      </c>
      <c r="R24">
        <v>53</v>
      </c>
      <c r="S24">
        <v>1312</v>
      </c>
      <c r="T24">
        <v>50</v>
      </c>
      <c r="U24">
        <v>1500</v>
      </c>
      <c r="V24">
        <v>97</v>
      </c>
      <c r="W24">
        <v>1600</v>
      </c>
      <c r="X24">
        <v>80</v>
      </c>
      <c r="Y24">
        <v>744</v>
      </c>
    </row>
    <row r="25" spans="1:25">
      <c r="A25" s="7">
        <v>21</v>
      </c>
      <c r="B25">
        <v>69</v>
      </c>
      <c r="C25">
        <v>1285</v>
      </c>
      <c r="D25">
        <v>90</v>
      </c>
      <c r="E25">
        <v>1426</v>
      </c>
      <c r="F25">
        <v>78</v>
      </c>
      <c r="G25">
        <v>1708</v>
      </c>
      <c r="H25">
        <v>86</v>
      </c>
      <c r="I25">
        <v>1000</v>
      </c>
      <c r="J25">
        <v>97</v>
      </c>
      <c r="K25">
        <v>1755</v>
      </c>
      <c r="L25">
        <v>109</v>
      </c>
      <c r="M25">
        <v>641</v>
      </c>
      <c r="N25">
        <v>89</v>
      </c>
      <c r="O25">
        <v>1060</v>
      </c>
      <c r="P25">
        <v>70</v>
      </c>
      <c r="Q25">
        <v>635</v>
      </c>
      <c r="R25">
        <v>116</v>
      </c>
      <c r="S25">
        <v>745</v>
      </c>
      <c r="T25">
        <v>78</v>
      </c>
      <c r="U25">
        <v>832</v>
      </c>
      <c r="V25">
        <v>64</v>
      </c>
      <c r="W25">
        <v>1449</v>
      </c>
      <c r="X25">
        <v>67</v>
      </c>
      <c r="Y25">
        <v>877</v>
      </c>
    </row>
    <row r="26" spans="1:25">
      <c r="A26" s="7">
        <v>22</v>
      </c>
      <c r="B26">
        <v>110</v>
      </c>
      <c r="C26">
        <v>933</v>
      </c>
      <c r="D26">
        <v>67</v>
      </c>
      <c r="E26">
        <v>961</v>
      </c>
      <c r="F26">
        <v>78</v>
      </c>
      <c r="G26">
        <v>1032</v>
      </c>
      <c r="H26">
        <v>80</v>
      </c>
      <c r="I26">
        <v>1554</v>
      </c>
      <c r="J26">
        <v>57</v>
      </c>
      <c r="K26">
        <v>828</v>
      </c>
      <c r="L26">
        <v>85</v>
      </c>
      <c r="M26">
        <v>1757</v>
      </c>
      <c r="N26">
        <v>68</v>
      </c>
      <c r="O26">
        <v>927</v>
      </c>
      <c r="P26">
        <v>71</v>
      </c>
      <c r="Q26">
        <v>1207</v>
      </c>
      <c r="R26">
        <v>50</v>
      </c>
      <c r="S26">
        <v>1771</v>
      </c>
      <c r="T26">
        <v>52</v>
      </c>
      <c r="U26">
        <v>1785</v>
      </c>
      <c r="V26">
        <v>80</v>
      </c>
      <c r="W26">
        <v>964</v>
      </c>
      <c r="X26">
        <v>68</v>
      </c>
      <c r="Y26">
        <v>941</v>
      </c>
    </row>
    <row r="27" spans="1:25">
      <c r="A27" s="7">
        <v>23</v>
      </c>
      <c r="B27">
        <v>61</v>
      </c>
      <c r="C27">
        <v>1054</v>
      </c>
      <c r="D27">
        <v>99</v>
      </c>
      <c r="E27">
        <v>1130</v>
      </c>
      <c r="F27">
        <v>92</v>
      </c>
      <c r="G27">
        <v>1010</v>
      </c>
      <c r="H27">
        <v>81</v>
      </c>
      <c r="I27">
        <v>1521</v>
      </c>
      <c r="J27">
        <v>56</v>
      </c>
      <c r="K27">
        <v>1117</v>
      </c>
      <c r="L27">
        <v>116</v>
      </c>
      <c r="M27">
        <v>760</v>
      </c>
      <c r="N27">
        <v>112</v>
      </c>
      <c r="O27">
        <v>781</v>
      </c>
      <c r="P27">
        <v>76</v>
      </c>
      <c r="Q27">
        <v>1375</v>
      </c>
      <c r="R27">
        <v>66</v>
      </c>
      <c r="S27">
        <v>1287</v>
      </c>
      <c r="T27">
        <v>72</v>
      </c>
      <c r="U27">
        <v>1229</v>
      </c>
      <c r="V27">
        <v>58</v>
      </c>
      <c r="W27">
        <v>643</v>
      </c>
      <c r="X27">
        <v>89</v>
      </c>
      <c r="Y27">
        <v>1757</v>
      </c>
    </row>
    <row r="28" spans="1:25">
      <c r="A28" s="7">
        <v>24</v>
      </c>
      <c r="B28">
        <v>77</v>
      </c>
      <c r="C28">
        <v>1328</v>
      </c>
      <c r="D28">
        <v>78</v>
      </c>
      <c r="E28">
        <v>1253</v>
      </c>
      <c r="F28">
        <v>87</v>
      </c>
      <c r="G28">
        <v>830</v>
      </c>
      <c r="H28">
        <v>69</v>
      </c>
      <c r="I28">
        <v>1329</v>
      </c>
      <c r="J28">
        <v>116</v>
      </c>
      <c r="K28">
        <v>1281</v>
      </c>
      <c r="L28">
        <v>63</v>
      </c>
      <c r="M28">
        <v>868</v>
      </c>
      <c r="N28">
        <v>82</v>
      </c>
      <c r="O28">
        <v>1413</v>
      </c>
      <c r="P28">
        <v>44</v>
      </c>
      <c r="Q28">
        <v>1100</v>
      </c>
      <c r="R28">
        <v>108</v>
      </c>
      <c r="S28">
        <v>664</v>
      </c>
      <c r="T28">
        <v>108</v>
      </c>
      <c r="U28">
        <v>1705</v>
      </c>
      <c r="V28">
        <v>112</v>
      </c>
      <c r="W28">
        <v>1412</v>
      </c>
      <c r="X28">
        <v>86</v>
      </c>
      <c r="Y28">
        <v>1078</v>
      </c>
    </row>
    <row r="29" spans="1:25">
      <c r="A29" s="7">
        <v>25</v>
      </c>
      <c r="B29">
        <v>60</v>
      </c>
      <c r="C29">
        <v>1215</v>
      </c>
      <c r="D29">
        <v>50</v>
      </c>
      <c r="E29">
        <v>1678</v>
      </c>
      <c r="F29">
        <v>97</v>
      </c>
      <c r="G29">
        <v>1127</v>
      </c>
      <c r="H29">
        <v>60</v>
      </c>
      <c r="I29">
        <v>1270</v>
      </c>
      <c r="J29">
        <v>106</v>
      </c>
      <c r="K29">
        <v>1773</v>
      </c>
      <c r="L29">
        <v>108</v>
      </c>
      <c r="M29">
        <v>1204</v>
      </c>
      <c r="N29">
        <v>78</v>
      </c>
      <c r="O29">
        <v>733</v>
      </c>
      <c r="P29">
        <v>45</v>
      </c>
      <c r="Q29">
        <v>756</v>
      </c>
      <c r="R29">
        <v>68</v>
      </c>
      <c r="S29">
        <v>1204</v>
      </c>
      <c r="T29">
        <v>105</v>
      </c>
      <c r="U29">
        <v>764</v>
      </c>
      <c r="V29">
        <v>64</v>
      </c>
      <c r="W29">
        <v>655</v>
      </c>
      <c r="X29">
        <v>109</v>
      </c>
      <c r="Y29">
        <v>1681</v>
      </c>
    </row>
    <row r="30" spans="1:25">
      <c r="A30" s="7">
        <v>26</v>
      </c>
      <c r="B30">
        <v>88</v>
      </c>
      <c r="C30">
        <v>1037</v>
      </c>
      <c r="D30">
        <v>65</v>
      </c>
      <c r="E30">
        <v>787</v>
      </c>
      <c r="F30">
        <v>55</v>
      </c>
      <c r="G30">
        <v>1070</v>
      </c>
      <c r="H30">
        <v>112</v>
      </c>
      <c r="I30">
        <v>1223</v>
      </c>
      <c r="J30">
        <v>59</v>
      </c>
      <c r="K30">
        <v>982</v>
      </c>
      <c r="L30">
        <v>89</v>
      </c>
      <c r="M30">
        <v>1008</v>
      </c>
      <c r="N30">
        <v>96</v>
      </c>
      <c r="O30">
        <v>1588</v>
      </c>
      <c r="P30">
        <v>110</v>
      </c>
      <c r="Q30">
        <v>776</v>
      </c>
      <c r="R30">
        <v>64</v>
      </c>
      <c r="S30">
        <v>725</v>
      </c>
      <c r="T30">
        <v>59</v>
      </c>
      <c r="U30">
        <v>1104</v>
      </c>
      <c r="V30">
        <v>86</v>
      </c>
      <c r="W30">
        <v>713</v>
      </c>
      <c r="X30">
        <v>83</v>
      </c>
      <c r="Y30">
        <v>1254</v>
      </c>
    </row>
    <row r="31" spans="1:25">
      <c r="A31" s="7">
        <v>27</v>
      </c>
      <c r="B31">
        <v>111</v>
      </c>
      <c r="C31">
        <v>1734</v>
      </c>
      <c r="D31">
        <v>58</v>
      </c>
      <c r="E31">
        <v>1082</v>
      </c>
      <c r="F31">
        <v>79</v>
      </c>
      <c r="G31">
        <v>659</v>
      </c>
      <c r="H31">
        <v>115</v>
      </c>
      <c r="I31">
        <v>879</v>
      </c>
      <c r="J31">
        <v>100</v>
      </c>
      <c r="K31">
        <v>602</v>
      </c>
      <c r="L31">
        <v>95</v>
      </c>
      <c r="M31">
        <v>1623</v>
      </c>
      <c r="N31">
        <v>118</v>
      </c>
      <c r="O31">
        <v>1332</v>
      </c>
      <c r="P31">
        <v>62</v>
      </c>
      <c r="Q31">
        <v>1594</v>
      </c>
      <c r="R31">
        <v>72</v>
      </c>
      <c r="S31">
        <v>1043</v>
      </c>
      <c r="T31">
        <v>111</v>
      </c>
      <c r="U31">
        <v>1515</v>
      </c>
      <c r="V31">
        <v>100</v>
      </c>
      <c r="W31">
        <v>1728</v>
      </c>
      <c r="X31">
        <v>91</v>
      </c>
      <c r="Y31">
        <v>861</v>
      </c>
    </row>
    <row r="32" spans="1:25">
      <c r="A32" s="7">
        <v>28</v>
      </c>
      <c r="B32">
        <v>67</v>
      </c>
      <c r="C32">
        <v>1478</v>
      </c>
      <c r="D32">
        <v>45</v>
      </c>
      <c r="E32">
        <v>1118</v>
      </c>
      <c r="F32">
        <v>119</v>
      </c>
      <c r="G32">
        <v>1390</v>
      </c>
      <c r="H32">
        <v>57</v>
      </c>
      <c r="I32">
        <v>1660</v>
      </c>
      <c r="J32">
        <v>83</v>
      </c>
      <c r="K32">
        <v>1748</v>
      </c>
      <c r="L32">
        <v>51</v>
      </c>
      <c r="M32">
        <v>1422</v>
      </c>
      <c r="N32">
        <v>74</v>
      </c>
      <c r="O32">
        <v>921</v>
      </c>
      <c r="P32">
        <v>74</v>
      </c>
      <c r="Q32">
        <v>622</v>
      </c>
      <c r="R32">
        <v>83</v>
      </c>
      <c r="S32">
        <v>606</v>
      </c>
      <c r="T32">
        <v>93</v>
      </c>
      <c r="U32">
        <v>1548</v>
      </c>
      <c r="V32">
        <v>65</v>
      </c>
      <c r="W32">
        <v>1437</v>
      </c>
      <c r="X32">
        <v>77</v>
      </c>
      <c r="Y32">
        <v>804</v>
      </c>
    </row>
    <row r="33" spans="1:25">
      <c r="A33" s="7">
        <v>29</v>
      </c>
      <c r="B33">
        <v>77</v>
      </c>
      <c r="C33">
        <v>866</v>
      </c>
      <c r="F33">
        <v>74</v>
      </c>
      <c r="G33">
        <v>688</v>
      </c>
      <c r="H33">
        <v>107</v>
      </c>
      <c r="I33">
        <v>656</v>
      </c>
      <c r="J33">
        <v>99</v>
      </c>
      <c r="K33">
        <v>1734</v>
      </c>
      <c r="L33">
        <v>79</v>
      </c>
      <c r="M33">
        <v>825</v>
      </c>
      <c r="N33">
        <v>95</v>
      </c>
      <c r="O33">
        <v>1007</v>
      </c>
      <c r="P33">
        <v>76</v>
      </c>
      <c r="Q33">
        <v>1129</v>
      </c>
      <c r="R33">
        <v>69</v>
      </c>
      <c r="S33">
        <v>1537</v>
      </c>
      <c r="T33">
        <v>110</v>
      </c>
      <c r="U33">
        <v>657</v>
      </c>
      <c r="V33">
        <v>53</v>
      </c>
      <c r="W33">
        <v>850</v>
      </c>
      <c r="X33">
        <v>129</v>
      </c>
      <c r="Y33">
        <v>653</v>
      </c>
    </row>
    <row r="34" spans="1:25">
      <c r="A34" s="7">
        <v>30</v>
      </c>
      <c r="B34">
        <v>90</v>
      </c>
      <c r="C34">
        <v>1575</v>
      </c>
      <c r="F34">
        <v>50</v>
      </c>
      <c r="G34">
        <v>1047</v>
      </c>
      <c r="H34">
        <v>88</v>
      </c>
      <c r="I34">
        <v>659</v>
      </c>
      <c r="J34">
        <v>102</v>
      </c>
      <c r="K34">
        <v>1184</v>
      </c>
      <c r="L34">
        <v>98</v>
      </c>
      <c r="M34">
        <v>867</v>
      </c>
      <c r="N34">
        <v>120</v>
      </c>
      <c r="O34">
        <v>1045</v>
      </c>
      <c r="P34">
        <v>58</v>
      </c>
      <c r="Q34">
        <v>1308</v>
      </c>
      <c r="R34">
        <v>113</v>
      </c>
      <c r="S34">
        <v>1335</v>
      </c>
      <c r="T34">
        <v>61</v>
      </c>
      <c r="U34">
        <v>1297</v>
      </c>
      <c r="V34">
        <v>77</v>
      </c>
      <c r="W34">
        <v>828</v>
      </c>
      <c r="X34">
        <v>79</v>
      </c>
      <c r="Y34">
        <v>1357</v>
      </c>
    </row>
    <row r="35" spans="1:25">
      <c r="A35" s="7">
        <v>31</v>
      </c>
      <c r="B35">
        <v>62</v>
      </c>
      <c r="C35">
        <v>1243</v>
      </c>
      <c r="F35">
        <v>64</v>
      </c>
      <c r="G35">
        <v>1270</v>
      </c>
      <c r="J35">
        <v>61</v>
      </c>
      <c r="K35">
        <v>1232</v>
      </c>
      <c r="N35">
        <v>104</v>
      </c>
      <c r="O35">
        <v>1411</v>
      </c>
      <c r="P35">
        <v>105</v>
      </c>
      <c r="Q35">
        <v>1156</v>
      </c>
      <c r="T35">
        <v>75</v>
      </c>
      <c r="U35">
        <v>1176</v>
      </c>
      <c r="X35">
        <v>62</v>
      </c>
      <c r="Y35">
        <v>1671</v>
      </c>
    </row>
    <row r="55" spans="4:4">
      <c r="D55" s="32"/>
    </row>
    <row r="57" spans="4:4">
      <c r="D57" s="32"/>
    </row>
    <row r="59" spans="4:4">
      <c r="D59" s="32"/>
    </row>
    <row r="61" spans="4:4">
      <c r="D61" s="32"/>
    </row>
    <row r="63" spans="4:4">
      <c r="D63" s="32"/>
    </row>
    <row r="65" spans="4:4">
      <c r="D65" s="3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東京-23区東エリアサンプル</vt:lpstr>
      <vt:lpstr>エリア店舗数</vt:lpstr>
      <vt:lpstr>月・曜日・天気係数</vt:lpstr>
      <vt:lpstr>都道府県係数</vt:lpstr>
      <vt:lpstr>BaseData2022</vt:lpstr>
      <vt:lpstr>BaseData2023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Iida</dc:creator>
  <cp:lastModifiedBy>HONGO Motomasa</cp:lastModifiedBy>
  <dcterms:created xsi:type="dcterms:W3CDTF">2023-08-14T03:03:08Z</dcterms:created>
  <dcterms:modified xsi:type="dcterms:W3CDTF">2023-09-07T06:51:16Z</dcterms:modified>
</cp:coreProperties>
</file>