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803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B41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  <c r="D30" i="1"/>
  <c r="H30" i="1"/>
  <c r="B30" i="1"/>
  <c r="C29" i="1"/>
  <c r="C30" i="1" s="1"/>
  <c r="D29" i="1"/>
  <c r="E29" i="1"/>
  <c r="E30" i="1" s="1"/>
  <c r="F29" i="1"/>
  <c r="F30" i="1" s="1"/>
  <c r="G29" i="1"/>
  <c r="G30" i="1" s="1"/>
  <c r="H29" i="1"/>
  <c r="B29" i="1"/>
  <c r="I29" i="1"/>
  <c r="I30" i="1" s="1"/>
  <c r="J29" i="1"/>
  <c r="J30" i="1" s="1"/>
  <c r="K29" i="1"/>
  <c r="K30" i="1" s="1"/>
  <c r="L29" i="1"/>
  <c r="L30" i="1" s="1"/>
  <c r="M29" i="1"/>
  <c r="M30" i="1" s="1"/>
  <c r="N29" i="1"/>
  <c r="N30" i="1" s="1"/>
  <c r="C21" i="1"/>
  <c r="D21" i="1"/>
  <c r="E21" i="1"/>
  <c r="F21" i="1"/>
  <c r="G21" i="1"/>
  <c r="B21" i="1"/>
  <c r="H21" i="1"/>
  <c r="I21" i="1"/>
  <c r="J21" i="1"/>
  <c r="K21" i="1"/>
  <c r="L21" i="1"/>
  <c r="M21" i="1"/>
  <c r="N21" i="1"/>
</calcChain>
</file>

<file path=xl/sharedStrings.xml><?xml version="1.0" encoding="utf-8"?>
<sst xmlns="http://schemas.openxmlformats.org/spreadsheetml/2006/main" count="39" uniqueCount="39">
  <si>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</si>
  <si>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</si>
  <si>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</si>
  <si>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</si>
  <si>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</si>
  <si>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</si>
  <si>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</si>
  <si>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</si>
  <si>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</si>
  <si>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</si>
  <si>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</si>
  <si>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交易额</t>
    <phoneticPr fontId="1" type="noConversion"/>
  </si>
  <si>
    <t>2011Q2</t>
    <phoneticPr fontId="1" type="noConversion"/>
  </si>
  <si>
    <t>2011Q3</t>
    <phoneticPr fontId="1" type="noConversion"/>
  </si>
  <si>
    <t>收入</t>
    <phoneticPr fontId="1" type="noConversion"/>
  </si>
  <si>
    <t>淘宝交易额</t>
    <phoneticPr fontId="1" type="noConversion"/>
  </si>
  <si>
    <t>天猫交易额</t>
    <phoneticPr fontId="1" type="noConversion"/>
  </si>
  <si>
    <t>移动端占比</t>
    <phoneticPr fontId="1" type="noConversion"/>
  </si>
  <si>
    <t>国内商业</t>
    <phoneticPr fontId="1" type="noConversion"/>
  </si>
  <si>
    <t>国际商业</t>
    <phoneticPr fontId="1" type="noConversion"/>
  </si>
  <si>
    <t>云计算</t>
    <phoneticPr fontId="1" type="noConversion"/>
  </si>
  <si>
    <t>其他</t>
    <phoneticPr fontId="1" type="noConversion"/>
  </si>
  <si>
    <t>占比</t>
    <phoneticPr fontId="1" type="noConversion"/>
  </si>
  <si>
    <t>单位：百万元</t>
    <phoneticPr fontId="1" type="noConversion"/>
  </si>
  <si>
    <t>成本和费用</t>
    <phoneticPr fontId="1" type="noConversion"/>
  </si>
  <si>
    <t>收入成本</t>
    <phoneticPr fontId="1" type="noConversion"/>
  </si>
  <si>
    <t>毛利润</t>
    <phoneticPr fontId="1" type="noConversion"/>
  </si>
  <si>
    <t>毛利率</t>
    <phoneticPr fontId="1" type="noConversion"/>
  </si>
  <si>
    <t>产品研发费用</t>
    <phoneticPr fontId="1" type="noConversion"/>
  </si>
  <si>
    <t>市场销售费用</t>
    <phoneticPr fontId="1" type="noConversion"/>
  </si>
  <si>
    <t>行政管理费用</t>
    <phoneticPr fontId="1" type="noConversion"/>
  </si>
  <si>
    <t>雅虎TIPLA</t>
    <phoneticPr fontId="1" type="noConversion"/>
  </si>
  <si>
    <t>求和</t>
    <phoneticPr fontId="1" type="noConversion"/>
  </si>
  <si>
    <t>运营利润</t>
    <phoneticPr fontId="1" type="noConversion"/>
  </si>
  <si>
    <t>净利润</t>
    <phoneticPr fontId="1" type="noConversion"/>
  </si>
  <si>
    <t>GMV generated from traffic through Juhuasuan was RMB65.6 billion (US$10.6 billion) 
in the twelve months ended June 30, 2014.</t>
    <phoneticPr fontId="1" type="noConversion"/>
  </si>
  <si>
    <t>单位：十亿</t>
    <phoneticPr fontId="1" type="noConversion"/>
  </si>
  <si>
    <t>净利率</t>
    <phoneticPr fontId="1" type="noConversion"/>
  </si>
  <si>
    <t>运营利润率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</si>
</sst>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交易额</c:v>
                </c:pt>
              </c:strCache>
            </c:strRef>
          </c:tx>
          <c:invertIfNegative val="0"/>
          <c:cat>
            <c:strRef>
              <c:f>Sheet1!$B$5:$N$5</c:f>
              <c:strCache>
                <c:ptCount val="13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131</c:v>
                </c:pt>
                <c:pt idx="1">
                  <c:v>141</c:v>
                </c:pt>
                <c:pt idx="2">
                  <c:v>213</c:v>
                </c:pt>
                <c:pt idx="3">
                  <c:v>178</c:v>
                </c:pt>
                <c:pt idx="4">
                  <c:v>209</c:v>
                </c:pt>
                <c:pt idx="5">
                  <c:v>228</c:v>
                </c:pt>
                <c:pt idx="6">
                  <c:v>346</c:v>
                </c:pt>
                <c:pt idx="7">
                  <c:v>294</c:v>
                </c:pt>
                <c:pt idx="8">
                  <c:v>345</c:v>
                </c:pt>
                <c:pt idx="9">
                  <c:v>374</c:v>
                </c:pt>
                <c:pt idx="10">
                  <c:v>529</c:v>
                </c:pt>
                <c:pt idx="11">
                  <c:v>430</c:v>
                </c:pt>
                <c:pt idx="12">
                  <c:v>501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淘宝交易额</c:v>
                </c:pt>
              </c:strCache>
            </c:strRef>
          </c:tx>
          <c:invertIfNegative val="0"/>
          <c:cat>
            <c:strRef>
              <c:f>Sheet1!$B$5:$N$5</c:f>
              <c:strCache>
                <c:ptCount val="13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114</c:v>
                </c:pt>
                <c:pt idx="1">
                  <c:v>119</c:v>
                </c:pt>
                <c:pt idx="2">
                  <c:v>172</c:v>
                </c:pt>
                <c:pt idx="3">
                  <c:v>145</c:v>
                </c:pt>
                <c:pt idx="4">
                  <c:v>167</c:v>
                </c:pt>
                <c:pt idx="5">
                  <c:v>179</c:v>
                </c:pt>
                <c:pt idx="6">
                  <c:v>255</c:v>
                </c:pt>
                <c:pt idx="7">
                  <c:v>223</c:v>
                </c:pt>
                <c:pt idx="8">
                  <c:v>257</c:v>
                </c:pt>
                <c:pt idx="9">
                  <c:v>275</c:v>
                </c:pt>
                <c:pt idx="10">
                  <c:v>346</c:v>
                </c:pt>
                <c:pt idx="11">
                  <c:v>295</c:v>
                </c:pt>
                <c:pt idx="12">
                  <c:v>342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天猫交易额</c:v>
                </c:pt>
              </c:strCache>
            </c:strRef>
          </c:tx>
          <c:invertIfNegative val="0"/>
          <c:cat>
            <c:strRef>
              <c:f>Sheet1!$B$5:$N$5</c:f>
              <c:strCache>
                <c:ptCount val="13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17</c:v>
                </c:pt>
                <c:pt idx="1">
                  <c:v>22</c:v>
                </c:pt>
                <c:pt idx="2">
                  <c:v>41</c:v>
                </c:pt>
                <c:pt idx="3">
                  <c:v>33</c:v>
                </c:pt>
                <c:pt idx="4">
                  <c:v>42</c:v>
                </c:pt>
                <c:pt idx="5">
                  <c:v>49</c:v>
                </c:pt>
                <c:pt idx="6">
                  <c:v>91</c:v>
                </c:pt>
                <c:pt idx="7">
                  <c:v>71</c:v>
                </c:pt>
                <c:pt idx="8">
                  <c:v>88</c:v>
                </c:pt>
                <c:pt idx="9">
                  <c:v>99</c:v>
                </c:pt>
                <c:pt idx="10">
                  <c:v>183</c:v>
                </c:pt>
                <c:pt idx="11">
                  <c:v>135</c:v>
                </c:pt>
                <c:pt idx="12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68480"/>
        <c:axId val="296470016"/>
      </c:barChart>
      <c:lineChart>
        <c:grouping val="standard"/>
        <c:varyColors val="0"/>
        <c:ser>
          <c:idx val="3"/>
          <c:order val="3"/>
          <c:tx>
            <c:strRef>
              <c:f>Sheet1!$A$12</c:f>
              <c:strCache>
                <c:ptCount val="1"/>
                <c:pt idx="0">
                  <c:v>移动端占比</c:v>
                </c:pt>
              </c:strCache>
            </c:strRef>
          </c:tx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2011Q2</c:v>
                </c:pt>
                <c:pt idx="1">
                  <c:v>2011Q3</c:v>
                </c:pt>
                <c:pt idx="2">
                  <c:v>2011Q4</c:v>
                </c:pt>
                <c:pt idx="3">
                  <c:v>2012Q1</c:v>
                </c:pt>
                <c:pt idx="4">
                  <c:v>2012Q2</c:v>
                </c:pt>
                <c:pt idx="5">
                  <c:v>2012Q3</c:v>
                </c:pt>
                <c:pt idx="6">
                  <c:v>2012Q4</c:v>
                </c:pt>
                <c:pt idx="7">
                  <c:v>2013Q1</c:v>
                </c:pt>
                <c:pt idx="8">
                  <c:v>2013Q2</c:v>
                </c:pt>
                <c:pt idx="9">
                  <c:v>2013Q3</c:v>
                </c:pt>
                <c:pt idx="10">
                  <c:v>2013Q4</c:v>
                </c:pt>
                <c:pt idx="11">
                  <c:v>2014Q1</c:v>
                </c:pt>
                <c:pt idx="12">
                  <c:v>2014Q2</c:v>
                </c:pt>
              </c:strCache>
            </c:strRef>
          </c:cat>
          <c:val>
            <c:numRef>
              <c:f>Sheet1!$B$12:$N$12</c:f>
              <c:numCache>
                <c:formatCode>0.0%</c:formatCode>
                <c:ptCount val="13"/>
                <c:pt idx="0">
                  <c:v>1.4E-2</c:v>
                </c:pt>
                <c:pt idx="1">
                  <c:v>1.7000000000000001E-2</c:v>
                </c:pt>
                <c:pt idx="2">
                  <c:v>2.5000000000000001E-2</c:v>
                </c:pt>
                <c:pt idx="3">
                  <c:v>3.7999999999999999E-2</c:v>
                </c:pt>
                <c:pt idx="4">
                  <c:v>4.5999999999999999E-2</c:v>
                </c:pt>
                <c:pt idx="5">
                  <c:v>5.6000000000000001E-2</c:v>
                </c:pt>
                <c:pt idx="6">
                  <c:v>7.3999999999999996E-2</c:v>
                </c:pt>
                <c:pt idx="7">
                  <c:v>0.107</c:v>
                </c:pt>
                <c:pt idx="8">
                  <c:v>0.12</c:v>
                </c:pt>
                <c:pt idx="9">
                  <c:v>0.14699999999999999</c:v>
                </c:pt>
                <c:pt idx="10">
                  <c:v>0.19700000000000001</c:v>
                </c:pt>
                <c:pt idx="11">
                  <c:v>0.27400000000000002</c:v>
                </c:pt>
                <c:pt idx="12">
                  <c:v>0.32800000000000001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46816"/>
        <c:axId val="216044672"/>
      </c:lineChart>
      <c:catAx>
        <c:axId val="2964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70016"/>
        <c:crosses val="autoZero"/>
        <c:auto val="1"/>
        <c:lblAlgn val="ctr"/>
        <c:lblOffset val="100"/>
        <c:noMultiLvlLbl val="0"/>
      </c:catAx>
      <c:valAx>
        <c:axId val="29647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68480"/>
        <c:crosses val="autoZero"/>
        <c:crossBetween val="between"/>
      </c:valAx>
      <c:valAx>
        <c:axId val="2160446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03346816"/>
        <c:crosses val="max"/>
        <c:crossBetween val="between"/>
      </c:valAx>
      <c:catAx>
        <c:axId val="30334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0446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476249</xdr:colOff>
      <xdr:row>2</xdr:row>
      <xdr:rowOff>119061</xdr:rowOff>
    </xdr:from>
    <xdr:to>
      <xdr:col>29</xdr:col>
      <xdr:colOff>219074</xdr:colOff>
      <xdr:row>36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workbookViewId="0">
      <pane xSplit="1" topLeftCell="B1" activePane="topRight" state="frozen"/>
      <selection pane="topRight" activeCell="P35" sqref="P35"/>
    </sheetView>
  </sheetViews>
  <sheetFormatPr defaultRowHeight="13.5" x14ac:dyDescent="0.15"/>
  <cols>
    <col min="1" max="1" width="12.25" customWidth="1"/>
    <col min="2" max="3" width="12.25" style="1" customWidth="1"/>
    <col min="4" max="4" width="13.5" customWidth="1"/>
    <col min="5" max="5" width="14.875" customWidth="1"/>
    <col min="6" max="6" width="11.875" customWidth="1"/>
    <col min="8" max="8" width="13.625" customWidth="1"/>
    <col min="9" max="9" width="14.125" customWidth="1"/>
    <col min="10" max="10" width="10.125" customWidth="1"/>
    <col min="11" max="11" width="14.375" customWidth="1"/>
    <col min="12" max="12" width="10.5" customWidth="1"/>
  </cols>
  <sheetData>
    <row r="2" spans="1:14" x14ac:dyDescent="0.15">
      <c r="C2" s="5" t="s">
        <v>36</v>
      </c>
      <c r="D2" s="5"/>
      <c r="E2" s="5"/>
      <c r="F2" s="5"/>
    </row>
    <row r="3" spans="1:14" x14ac:dyDescent="0.15">
      <c r="C3" s="5"/>
      <c r="D3" s="5"/>
      <c r="E3" s="5"/>
      <c r="F3" s="5"/>
      <c r="I3" s="5"/>
      <c r="J3" s="5"/>
      <c r="K3" s="5"/>
      <c r="L3" s="5"/>
    </row>
    <row r="4" spans="1:14" x14ac:dyDescent="0.15">
      <c r="C4" s="5"/>
      <c r="D4" s="5"/>
      <c r="E4" s="5"/>
      <c r="F4" s="5"/>
      <c r="I4" s="5"/>
      <c r="J4" s="5"/>
      <c r="K4" s="5"/>
      <c r="L4" s="5"/>
    </row>
    <row r="5" spans="1:14" x14ac:dyDescent="0.15">
      <c r="B5" s="1" t="s">
        <v>12</v>
      </c>
      <c r="C5" s="1" t="s">
        <v>13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</row>
    <row r="6" spans="1:14" s="1" customFormat="1" x14ac:dyDescent="0.15">
      <c r="A6" s="1" t="s">
        <v>11</v>
      </c>
      <c r="B6" s="1">
        <v>131</v>
      </c>
      <c r="C6" s="1">
        <v>141</v>
      </c>
      <c r="D6" s="1">
        <v>213</v>
      </c>
      <c r="E6" s="1">
        <v>178</v>
      </c>
      <c r="F6" s="1">
        <v>209</v>
      </c>
      <c r="G6" s="1">
        <v>228</v>
      </c>
      <c r="H6" s="1">
        <v>346</v>
      </c>
      <c r="I6" s="1">
        <v>294</v>
      </c>
      <c r="J6" s="1">
        <v>345</v>
      </c>
      <c r="K6" s="1">
        <v>374</v>
      </c>
      <c r="L6" s="1">
        <v>529</v>
      </c>
      <c r="M6" s="1">
        <v>430</v>
      </c>
      <c r="N6" s="1">
        <v>501</v>
      </c>
    </row>
    <row r="7" spans="1:14" s="1" customFormat="1" x14ac:dyDescent="0.15"/>
    <row r="8" spans="1:14" s="1" customFormat="1" x14ac:dyDescent="0.15"/>
    <row r="9" spans="1:14" x14ac:dyDescent="0.15">
      <c r="A9" s="1" t="s">
        <v>15</v>
      </c>
      <c r="B9" s="1">
        <v>114</v>
      </c>
      <c r="C9" s="1">
        <v>119</v>
      </c>
      <c r="D9">
        <v>172</v>
      </c>
      <c r="E9">
        <v>145</v>
      </c>
      <c r="F9">
        <v>167</v>
      </c>
      <c r="G9">
        <v>179</v>
      </c>
      <c r="H9">
        <v>255</v>
      </c>
      <c r="I9">
        <v>223</v>
      </c>
      <c r="J9">
        <v>257</v>
      </c>
      <c r="K9">
        <v>275</v>
      </c>
      <c r="L9">
        <v>346</v>
      </c>
      <c r="M9">
        <v>295</v>
      </c>
      <c r="N9">
        <v>342</v>
      </c>
    </row>
    <row r="10" spans="1:14" x14ac:dyDescent="0.15">
      <c r="A10" s="1" t="s">
        <v>16</v>
      </c>
      <c r="B10" s="1">
        <v>17</v>
      </c>
      <c r="C10" s="1">
        <v>22</v>
      </c>
      <c r="D10">
        <v>41</v>
      </c>
      <c r="E10">
        <v>33</v>
      </c>
      <c r="F10">
        <v>42</v>
      </c>
      <c r="G10">
        <v>49</v>
      </c>
      <c r="H10">
        <v>91</v>
      </c>
      <c r="I10">
        <v>71</v>
      </c>
      <c r="J10">
        <v>88</v>
      </c>
      <c r="K10">
        <v>99</v>
      </c>
      <c r="L10" s="1">
        <v>183</v>
      </c>
      <c r="M10">
        <v>135</v>
      </c>
      <c r="N10">
        <v>159</v>
      </c>
    </row>
    <row r="11" spans="1:14" s="1" customFormat="1" x14ac:dyDescent="0.15">
      <c r="B11" s="1">
        <f>B9+B10</f>
        <v>131</v>
      </c>
      <c r="C11" s="1">
        <f t="shared" ref="C11:N11" si="0">C9+C10</f>
        <v>141</v>
      </c>
      <c r="D11" s="1">
        <f t="shared" si="0"/>
        <v>213</v>
      </c>
      <c r="E11" s="1">
        <f t="shared" si="0"/>
        <v>178</v>
      </c>
      <c r="F11" s="1">
        <f t="shared" si="0"/>
        <v>209</v>
      </c>
      <c r="G11" s="1">
        <f t="shared" si="0"/>
        <v>228</v>
      </c>
      <c r="H11" s="1">
        <f t="shared" si="0"/>
        <v>346</v>
      </c>
      <c r="I11" s="1">
        <f t="shared" si="0"/>
        <v>294</v>
      </c>
      <c r="J11" s="1">
        <f t="shared" si="0"/>
        <v>345</v>
      </c>
      <c r="K11" s="1">
        <f t="shared" si="0"/>
        <v>374</v>
      </c>
      <c r="L11" s="1">
        <f t="shared" si="0"/>
        <v>529</v>
      </c>
      <c r="M11" s="1">
        <f t="shared" si="0"/>
        <v>430</v>
      </c>
      <c r="N11" s="1">
        <f t="shared" si="0"/>
        <v>501</v>
      </c>
    </row>
    <row r="12" spans="1:14" s="4" customFormat="1" x14ac:dyDescent="0.15">
      <c r="A12" s="4" t="s">
        <v>17</v>
      </c>
      <c r="B12" s="4">
        <v>1.4E-2</v>
      </c>
      <c r="C12" s="4">
        <v>1.7000000000000001E-2</v>
      </c>
      <c r="D12" s="4">
        <v>2.5000000000000001E-2</v>
      </c>
      <c r="E12" s="4">
        <v>3.7999999999999999E-2</v>
      </c>
      <c r="F12" s="4">
        <v>4.5999999999999999E-2</v>
      </c>
      <c r="G12" s="4">
        <v>5.6000000000000001E-2</v>
      </c>
      <c r="H12" s="4">
        <v>7.3999999999999996E-2</v>
      </c>
      <c r="I12" s="4">
        <v>0.107</v>
      </c>
      <c r="J12" s="4">
        <v>0.12</v>
      </c>
      <c r="K12" s="4">
        <v>0.14699999999999999</v>
      </c>
      <c r="L12" s="4">
        <v>0.19700000000000001</v>
      </c>
      <c r="M12" s="4">
        <v>0.27400000000000002</v>
      </c>
      <c r="N12" s="4">
        <v>0.32800000000000001</v>
      </c>
    </row>
    <row r="13" spans="1:14" x14ac:dyDescent="0.15">
      <c r="B13" s="6" t="s">
        <v>35</v>
      </c>
      <c r="C13" s="5"/>
      <c r="D13" s="5"/>
      <c r="E13" s="5"/>
      <c r="F13" s="5"/>
      <c r="G13" s="5"/>
      <c r="H13" s="5"/>
    </row>
    <row r="14" spans="1:14" s="1" customFormat="1" x14ac:dyDescent="0.15">
      <c r="B14" s="5"/>
      <c r="C14" s="5"/>
      <c r="D14" s="5"/>
      <c r="E14" s="5"/>
      <c r="F14" s="5"/>
      <c r="G14" s="5"/>
      <c r="H14" s="5"/>
    </row>
    <row r="15" spans="1:14" s="1" customFormat="1" x14ac:dyDescent="0.15">
      <c r="C15" s="5" t="s">
        <v>23</v>
      </c>
      <c r="D15" s="5"/>
      <c r="E15" s="5"/>
      <c r="F15" s="5"/>
      <c r="G15" s="5"/>
    </row>
    <row r="16" spans="1:14" s="1" customFormat="1" x14ac:dyDescent="0.15">
      <c r="C16" s="5"/>
      <c r="D16" s="5"/>
      <c r="E16" s="5"/>
      <c r="F16" s="5"/>
      <c r="G16" s="5"/>
    </row>
    <row r="17" spans="1:14" s="1" customFormat="1" x14ac:dyDescent="0.15">
      <c r="C17" s="5"/>
      <c r="D17" s="5"/>
      <c r="E17" s="5"/>
      <c r="F17" s="5"/>
      <c r="G17" s="5"/>
    </row>
    <row r="19" spans="1:14" x14ac:dyDescent="0.15">
      <c r="A19" t="s">
        <v>14</v>
      </c>
      <c r="B19" s="2">
        <v>4103</v>
      </c>
      <c r="C19" s="2">
        <v>4352</v>
      </c>
      <c r="D19" s="2">
        <v>6485</v>
      </c>
      <c r="E19" s="2">
        <v>5085</v>
      </c>
      <c r="F19" s="2">
        <v>6793</v>
      </c>
      <c r="G19" s="2">
        <v>7457</v>
      </c>
      <c r="H19" s="2">
        <v>11593</v>
      </c>
      <c r="I19" s="2">
        <v>8674</v>
      </c>
      <c r="J19" s="2">
        <v>10778</v>
      </c>
      <c r="K19" s="2">
        <v>10950</v>
      </c>
      <c r="L19" s="2">
        <v>18745</v>
      </c>
      <c r="M19" s="2">
        <v>12031</v>
      </c>
      <c r="N19" s="2">
        <v>15771</v>
      </c>
    </row>
    <row r="20" spans="1:14" x14ac:dyDescent="0.15">
      <c r="A20" t="s">
        <v>18</v>
      </c>
      <c r="B20" s="2">
        <v>3007</v>
      </c>
      <c r="C20" s="2">
        <v>3285</v>
      </c>
      <c r="D20" s="2">
        <v>5371</v>
      </c>
      <c r="E20" s="2">
        <v>3974</v>
      </c>
      <c r="F20" s="2">
        <v>5601</v>
      </c>
      <c r="G20" s="2">
        <v>6152</v>
      </c>
      <c r="H20" s="2">
        <v>10172</v>
      </c>
      <c r="I20" s="2">
        <v>7242</v>
      </c>
      <c r="J20" s="2">
        <v>9193</v>
      </c>
      <c r="K20" s="2">
        <v>9213</v>
      </c>
      <c r="L20" s="2">
        <v>16761</v>
      </c>
      <c r="M20" s="2">
        <v>9965</v>
      </c>
      <c r="N20" s="2">
        <v>13348</v>
      </c>
    </row>
    <row r="21" spans="1:14" s="3" customFormat="1" x14ac:dyDescent="0.15">
      <c r="A21" s="3" t="s">
        <v>22</v>
      </c>
      <c r="B21" s="3">
        <f>B20/B19</f>
        <v>0.73287838167194741</v>
      </c>
      <c r="C21" s="3">
        <f t="shared" ref="C21:G21" si="1">C20/C19</f>
        <v>0.75482536764705888</v>
      </c>
      <c r="D21" s="3">
        <f t="shared" si="1"/>
        <v>0.82821896684656904</v>
      </c>
      <c r="E21" s="3">
        <f t="shared" si="1"/>
        <v>0.78151425762045235</v>
      </c>
      <c r="F21" s="3">
        <f t="shared" si="1"/>
        <v>0.82452524657735904</v>
      </c>
      <c r="G21" s="3">
        <f t="shared" si="1"/>
        <v>0.82499664744535339</v>
      </c>
      <c r="H21" s="3">
        <f t="shared" ref="H21:N21" si="2">H20/H19</f>
        <v>0.8774260329509187</v>
      </c>
      <c r="I21" s="3">
        <f t="shared" si="2"/>
        <v>0.83490892321881482</v>
      </c>
      <c r="J21" s="3">
        <f t="shared" si="2"/>
        <v>0.8529411764705882</v>
      </c>
      <c r="K21" s="3">
        <f t="shared" si="2"/>
        <v>0.84136986301369865</v>
      </c>
      <c r="L21" s="3">
        <f t="shared" si="2"/>
        <v>0.89415844225126695</v>
      </c>
      <c r="M21" s="3">
        <f t="shared" si="2"/>
        <v>0.82827695120937583</v>
      </c>
      <c r="N21" s="3">
        <f t="shared" si="2"/>
        <v>0.84636357872043622</v>
      </c>
    </row>
    <row r="22" spans="1:14" x14ac:dyDescent="0.15">
      <c r="A22" t="s">
        <v>19</v>
      </c>
      <c r="B22" s="1">
        <v>950</v>
      </c>
      <c r="C22" s="1">
        <v>949</v>
      </c>
      <c r="D22">
        <v>945</v>
      </c>
      <c r="E22">
        <v>921</v>
      </c>
      <c r="F22">
        <v>974</v>
      </c>
      <c r="G22">
        <v>1049</v>
      </c>
      <c r="H22">
        <v>1094</v>
      </c>
      <c r="I22">
        <v>1043</v>
      </c>
      <c r="J22">
        <v>1117</v>
      </c>
      <c r="K22">
        <v>1176</v>
      </c>
      <c r="L22">
        <v>1264</v>
      </c>
      <c r="M22">
        <v>1294</v>
      </c>
      <c r="N22">
        <v>1469</v>
      </c>
    </row>
    <row r="23" spans="1:14" x14ac:dyDescent="0.15">
      <c r="A23" t="s">
        <v>20</v>
      </c>
      <c r="B23" s="1">
        <v>129</v>
      </c>
      <c r="C23" s="1">
        <v>104</v>
      </c>
      <c r="D23" s="1">
        <v>138</v>
      </c>
      <c r="E23" s="1">
        <v>144</v>
      </c>
      <c r="F23" s="1">
        <v>155</v>
      </c>
      <c r="G23" s="1">
        <v>164</v>
      </c>
      <c r="H23" s="1">
        <v>165</v>
      </c>
      <c r="I23" s="1">
        <v>166</v>
      </c>
      <c r="J23" s="1">
        <v>174</v>
      </c>
      <c r="K23" s="1">
        <v>190</v>
      </c>
      <c r="L23" s="1">
        <v>196</v>
      </c>
      <c r="M23" s="1">
        <v>213</v>
      </c>
      <c r="N23" s="1">
        <v>236</v>
      </c>
    </row>
    <row r="24" spans="1:14" x14ac:dyDescent="0.15">
      <c r="A24" t="s">
        <v>21</v>
      </c>
      <c r="B24" s="1">
        <v>17</v>
      </c>
      <c r="C24" s="1">
        <v>14</v>
      </c>
      <c r="D24">
        <v>31</v>
      </c>
      <c r="E24">
        <v>46</v>
      </c>
      <c r="F24">
        <v>63</v>
      </c>
      <c r="G24">
        <v>92</v>
      </c>
      <c r="H24">
        <v>162</v>
      </c>
      <c r="I24">
        <v>223</v>
      </c>
      <c r="J24">
        <v>294</v>
      </c>
      <c r="K24">
        <v>371</v>
      </c>
      <c r="L24">
        <v>524</v>
      </c>
      <c r="M24">
        <v>559</v>
      </c>
      <c r="N24">
        <v>718</v>
      </c>
    </row>
    <row r="26" spans="1:14" x14ac:dyDescent="0.15">
      <c r="A26" t="s">
        <v>24</v>
      </c>
      <c r="B26" s="1">
        <v>3218</v>
      </c>
      <c r="C26" s="1">
        <v>3537</v>
      </c>
      <c r="D26">
        <v>4529</v>
      </c>
      <c r="E26">
        <v>3726</v>
      </c>
      <c r="F26">
        <v>4448</v>
      </c>
      <c r="G26">
        <v>8563</v>
      </c>
      <c r="H26">
        <v>6533</v>
      </c>
      <c r="I26">
        <v>4222</v>
      </c>
      <c r="J26">
        <v>5358</v>
      </c>
      <c r="K26">
        <v>5702</v>
      </c>
      <c r="L26">
        <v>9944</v>
      </c>
      <c r="M26">
        <v>6580</v>
      </c>
      <c r="N26">
        <v>8927</v>
      </c>
    </row>
    <row r="27" spans="1:14" x14ac:dyDescent="0.15">
      <c r="A27" t="s">
        <v>25</v>
      </c>
      <c r="B27" s="1">
        <v>1356</v>
      </c>
      <c r="C27" s="1">
        <v>1441</v>
      </c>
      <c r="D27" s="1">
        <v>2027</v>
      </c>
      <c r="E27" s="2">
        <v>1730</v>
      </c>
      <c r="F27" s="2">
        <v>2158</v>
      </c>
      <c r="G27" s="2">
        <v>2373</v>
      </c>
      <c r="H27" s="2">
        <v>2911</v>
      </c>
      <c r="I27" s="2">
        <v>2277</v>
      </c>
      <c r="J27" s="2">
        <v>2727</v>
      </c>
      <c r="K27" s="2">
        <v>3001</v>
      </c>
      <c r="L27" s="2">
        <v>4171</v>
      </c>
      <c r="M27" s="2">
        <v>3470</v>
      </c>
      <c r="N27" s="2">
        <v>4585</v>
      </c>
    </row>
    <row r="29" spans="1:14" x14ac:dyDescent="0.15">
      <c r="A29" t="s">
        <v>26</v>
      </c>
      <c r="B29" s="2">
        <f>B19-B27</f>
        <v>2747</v>
      </c>
      <c r="C29" s="2">
        <f t="shared" ref="C29:H29" si="3">C19-C27</f>
        <v>2911</v>
      </c>
      <c r="D29" s="2">
        <f t="shared" si="3"/>
        <v>4458</v>
      </c>
      <c r="E29" s="2">
        <f t="shared" si="3"/>
        <v>3355</v>
      </c>
      <c r="F29" s="2">
        <f t="shared" si="3"/>
        <v>4635</v>
      </c>
      <c r="G29" s="2">
        <f t="shared" si="3"/>
        <v>5084</v>
      </c>
      <c r="H29" s="2">
        <f t="shared" si="3"/>
        <v>8682</v>
      </c>
      <c r="I29" s="2">
        <f t="shared" ref="I29:N29" si="4">I19-I27</f>
        <v>6397</v>
      </c>
      <c r="J29" s="2">
        <f t="shared" si="4"/>
        <v>8051</v>
      </c>
      <c r="K29" s="2">
        <f t="shared" si="4"/>
        <v>7949</v>
      </c>
      <c r="L29" s="2">
        <f t="shared" si="4"/>
        <v>14574</v>
      </c>
      <c r="M29" s="2">
        <f t="shared" si="4"/>
        <v>8561</v>
      </c>
      <c r="N29" s="2">
        <f t="shared" si="4"/>
        <v>11186</v>
      </c>
    </row>
    <row r="30" spans="1:14" s="3" customFormat="1" x14ac:dyDescent="0.15">
      <c r="A30" s="3" t="s">
        <v>27</v>
      </c>
      <c r="B30" s="3">
        <f>B29/B19</f>
        <v>0.66951011455032905</v>
      </c>
      <c r="C30" s="3">
        <f t="shared" ref="C30:N30" si="5">C29/C19</f>
        <v>0.66888786764705888</v>
      </c>
      <c r="D30" s="3">
        <f t="shared" si="5"/>
        <v>0.6874325366229761</v>
      </c>
      <c r="E30" s="3">
        <f t="shared" si="5"/>
        <v>0.65978367748279254</v>
      </c>
      <c r="F30" s="3">
        <f t="shared" si="5"/>
        <v>0.68232003533048724</v>
      </c>
      <c r="G30" s="3">
        <f t="shared" si="5"/>
        <v>0.68177551294086092</v>
      </c>
      <c r="H30" s="3">
        <f t="shared" si="5"/>
        <v>0.74890019839558353</v>
      </c>
      <c r="I30" s="3">
        <f t="shared" si="5"/>
        <v>0.73749135347014061</v>
      </c>
      <c r="J30" s="3">
        <f t="shared" si="5"/>
        <v>0.74698459825570607</v>
      </c>
      <c r="K30" s="3">
        <f t="shared" si="5"/>
        <v>0.7259360730593607</v>
      </c>
      <c r="L30" s="3">
        <f t="shared" si="5"/>
        <v>0.77748732995465453</v>
      </c>
      <c r="M30" s="3">
        <f t="shared" si="5"/>
        <v>0.71157842240877733</v>
      </c>
      <c r="N30" s="3">
        <f t="shared" si="5"/>
        <v>0.70927652019529519</v>
      </c>
    </row>
    <row r="32" spans="1:14" x14ac:dyDescent="0.15">
      <c r="A32" t="s">
        <v>28</v>
      </c>
      <c r="B32" s="1">
        <v>640</v>
      </c>
      <c r="C32" s="1">
        <v>692</v>
      </c>
      <c r="D32" s="1">
        <v>816</v>
      </c>
      <c r="E32" s="1">
        <v>749</v>
      </c>
      <c r="F32" s="1">
        <v>848</v>
      </c>
      <c r="G32" s="1">
        <v>888</v>
      </c>
      <c r="H32" s="2">
        <v>1163</v>
      </c>
      <c r="I32" s="1">
        <v>854</v>
      </c>
      <c r="J32" s="2">
        <v>1018</v>
      </c>
      <c r="K32" s="2">
        <v>1168</v>
      </c>
      <c r="L32" s="2">
        <v>1707</v>
      </c>
      <c r="M32" s="2">
        <v>1200</v>
      </c>
      <c r="N32" s="2">
        <v>1952</v>
      </c>
    </row>
    <row r="33" spans="1:15" x14ac:dyDescent="0.15">
      <c r="A33" t="s">
        <v>29</v>
      </c>
      <c r="B33" s="1">
        <v>662</v>
      </c>
      <c r="C33" s="1">
        <v>826</v>
      </c>
      <c r="D33" s="1">
        <v>929</v>
      </c>
      <c r="E33" s="1">
        <v>641</v>
      </c>
      <c r="F33" s="1">
        <v>869</v>
      </c>
      <c r="G33" s="1">
        <v>974</v>
      </c>
      <c r="H33" s="2">
        <v>1249</v>
      </c>
      <c r="I33" s="1">
        <v>521</v>
      </c>
      <c r="J33" s="1">
        <v>713</v>
      </c>
      <c r="K33" s="1">
        <v>657</v>
      </c>
      <c r="L33" s="2">
        <v>1897</v>
      </c>
      <c r="M33" s="2">
        <v>1278</v>
      </c>
      <c r="N33" s="2">
        <v>1212</v>
      </c>
    </row>
    <row r="34" spans="1:15" x14ac:dyDescent="0.15">
      <c r="A34" t="s">
        <v>30</v>
      </c>
      <c r="B34" s="1">
        <v>524</v>
      </c>
      <c r="C34" s="1">
        <v>534</v>
      </c>
      <c r="D34" s="1">
        <v>583</v>
      </c>
      <c r="E34" s="1">
        <v>570</v>
      </c>
      <c r="F34" s="1">
        <v>537</v>
      </c>
      <c r="G34" s="1">
        <v>804</v>
      </c>
      <c r="H34" s="2">
        <v>1003</v>
      </c>
      <c r="I34" s="1">
        <v>545</v>
      </c>
      <c r="J34" s="1">
        <v>865</v>
      </c>
      <c r="K34" s="1">
        <v>793</v>
      </c>
      <c r="L34" s="2">
        <v>2046</v>
      </c>
      <c r="M34" s="1">
        <v>514</v>
      </c>
      <c r="N34" s="1">
        <v>944</v>
      </c>
    </row>
    <row r="35" spans="1:15" x14ac:dyDescent="0.15">
      <c r="A35" t="s">
        <v>31</v>
      </c>
      <c r="G35" s="2">
        <v>3487</v>
      </c>
    </row>
    <row r="36" spans="1:15" x14ac:dyDescent="0.15">
      <c r="A36" t="s">
        <v>32</v>
      </c>
      <c r="B36" s="1">
        <f>B27+B32+B33+B34+B35</f>
        <v>3182</v>
      </c>
      <c r="C36" s="1">
        <f t="shared" ref="C36:N36" si="6">C27+C32+C33+C34+C35</f>
        <v>3493</v>
      </c>
      <c r="D36" s="1">
        <f t="shared" si="6"/>
        <v>4355</v>
      </c>
      <c r="E36" s="1">
        <f t="shared" si="6"/>
        <v>3690</v>
      </c>
      <c r="F36" s="1">
        <f t="shared" si="6"/>
        <v>4412</v>
      </c>
      <c r="G36" s="1">
        <f t="shared" si="6"/>
        <v>8526</v>
      </c>
      <c r="H36" s="1">
        <f t="shared" si="6"/>
        <v>6326</v>
      </c>
      <c r="I36" s="1">
        <f t="shared" si="6"/>
        <v>4197</v>
      </c>
      <c r="J36" s="1">
        <f t="shared" si="6"/>
        <v>5323</v>
      </c>
      <c r="K36" s="1">
        <f t="shared" si="6"/>
        <v>5619</v>
      </c>
      <c r="L36" s="1">
        <f t="shared" si="6"/>
        <v>9821</v>
      </c>
      <c r="M36" s="1">
        <f t="shared" si="6"/>
        <v>6462</v>
      </c>
      <c r="N36" s="1">
        <f t="shared" si="6"/>
        <v>8693</v>
      </c>
    </row>
    <row r="38" spans="1:15" x14ac:dyDescent="0.15">
      <c r="A38" t="s">
        <v>33</v>
      </c>
      <c r="B38" s="1">
        <v>885</v>
      </c>
      <c r="C38" s="1">
        <v>815</v>
      </c>
      <c r="D38" s="2">
        <v>1956</v>
      </c>
      <c r="E38" s="2">
        <v>1359</v>
      </c>
      <c r="F38" s="2">
        <v>2345</v>
      </c>
      <c r="G38" s="2">
        <v>-1106</v>
      </c>
      <c r="H38" s="2">
        <v>5060</v>
      </c>
      <c r="I38" s="2">
        <v>4452</v>
      </c>
      <c r="J38" s="2">
        <v>5420</v>
      </c>
      <c r="K38" s="2">
        <v>5248</v>
      </c>
      <c r="L38" s="2">
        <v>8801</v>
      </c>
      <c r="M38" s="2">
        <v>5451</v>
      </c>
      <c r="N38" s="2">
        <v>6844</v>
      </c>
    </row>
    <row r="39" spans="1:15" s="3" customFormat="1" x14ac:dyDescent="0.15">
      <c r="A39" s="3" t="s">
        <v>38</v>
      </c>
      <c r="B39" s="3">
        <f>B38/B19</f>
        <v>0.21569583231781622</v>
      </c>
      <c r="C39" s="3">
        <f t="shared" ref="C39:N39" si="7">C38/C19</f>
        <v>0.18727022058823528</v>
      </c>
      <c r="D39" s="3">
        <f t="shared" si="7"/>
        <v>0.30161912104857364</v>
      </c>
      <c r="E39" s="3">
        <f t="shared" si="7"/>
        <v>0.26725663716814158</v>
      </c>
      <c r="F39" s="3">
        <f t="shared" si="7"/>
        <v>0.34520830266450758</v>
      </c>
      <c r="G39" s="3">
        <f t="shared" si="7"/>
        <v>-0.14831701756738636</v>
      </c>
      <c r="H39" s="3">
        <f t="shared" si="7"/>
        <v>0.43647028379194341</v>
      </c>
      <c r="I39" s="3">
        <f t="shared" si="7"/>
        <v>0.513258012451003</v>
      </c>
      <c r="J39" s="3">
        <f t="shared" si="7"/>
        <v>0.50287622935609577</v>
      </c>
      <c r="K39" s="3">
        <f t="shared" si="7"/>
        <v>0.47926940639269405</v>
      </c>
      <c r="L39" s="3">
        <f t="shared" si="7"/>
        <v>0.4695118698319552</v>
      </c>
      <c r="M39" s="3">
        <f t="shared" si="7"/>
        <v>0.45307954451001581</v>
      </c>
      <c r="N39" s="3">
        <f t="shared" si="7"/>
        <v>0.43396106778263904</v>
      </c>
    </row>
    <row r="40" spans="1:15" x14ac:dyDescent="0.15">
      <c r="A40" t="s">
        <v>34</v>
      </c>
      <c r="B40" s="1">
        <v>775</v>
      </c>
      <c r="C40" s="1">
        <v>560</v>
      </c>
      <c r="D40" s="2">
        <v>1502</v>
      </c>
      <c r="E40" s="2">
        <v>1391</v>
      </c>
      <c r="F40" s="2">
        <v>1722</v>
      </c>
      <c r="G40" s="2">
        <v>-1560</v>
      </c>
      <c r="H40" s="2">
        <v>4045</v>
      </c>
      <c r="I40" s="2">
        <v>4197</v>
      </c>
      <c r="J40" s="2">
        <v>4384</v>
      </c>
      <c r="K40" s="2">
        <v>4883</v>
      </c>
      <c r="L40" s="2">
        <v>8266</v>
      </c>
      <c r="M40" s="2">
        <v>5543</v>
      </c>
      <c r="N40" s="2">
        <v>12344</v>
      </c>
      <c r="O40" s="2">
        <v>7300</v>
      </c>
    </row>
    <row r="41" spans="1:15" s="3" customFormat="1" x14ac:dyDescent="0.15">
      <c r="A41" s="3" t="s">
        <v>37</v>
      </c>
      <c r="B41" s="3">
        <f>B40/B19</f>
        <v>0.1888861808432854</v>
      </c>
      <c r="C41" s="3">
        <f t="shared" ref="C41:N41" si="8">C40/C19</f>
        <v>0.12867647058823528</v>
      </c>
      <c r="D41" s="3">
        <f t="shared" si="8"/>
        <v>0.23161141094834234</v>
      </c>
      <c r="E41" s="3">
        <f t="shared" si="8"/>
        <v>0.27354965585054081</v>
      </c>
      <c r="F41" s="3">
        <f t="shared" si="8"/>
        <v>0.25349624613572797</v>
      </c>
      <c r="G41" s="3">
        <f t="shared" si="8"/>
        <v>-0.20919940995038219</v>
      </c>
      <c r="H41" s="3">
        <f t="shared" si="8"/>
        <v>0.34891745018545672</v>
      </c>
      <c r="I41" s="3">
        <f t="shared" si="8"/>
        <v>0.48385981092921376</v>
      </c>
      <c r="J41" s="3">
        <f t="shared" si="8"/>
        <v>0.4067544999072184</v>
      </c>
      <c r="K41" s="3">
        <f t="shared" si="8"/>
        <v>0.44593607305936073</v>
      </c>
      <c r="L41" s="3">
        <f t="shared" si="8"/>
        <v>0.44097092558015472</v>
      </c>
      <c r="M41" s="3">
        <f t="shared" si="8"/>
        <v>0.46072645665364476</v>
      </c>
      <c r="N41" s="3">
        <f t="shared" si="8"/>
        <v>0.78270242850802108</v>
      </c>
    </row>
  </sheetData>
  <mergeCells count="4">
    <mergeCell ref="C15:G17"/>
    <mergeCell ref="B13:H14"/>
    <mergeCell ref="I3:L4"/>
    <mergeCell ref="C2:F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2014-08-29T08:02:25Z</dcterms:created>
  <dcterms:modified xsi:type="dcterms:W3CDTF">2014-08-29T14:20:49Z</dcterms:modified>
</cp:coreProperties>
</file>