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regor.CT\Documents\naloga\2021\OSD-2\ml-code\data\"/>
    </mc:Choice>
  </mc:AlternateContent>
  <xr:revisionPtr revIDLastSave="0" documentId="13_ncr:1_{C8B4CAD4-3F23-4C65-9CD0-6309A144AAB1}" xr6:coauthVersionLast="36" xr6:coauthVersionMax="36" xr10:uidLastSave="{00000000-0000-0000-0000-000000000000}"/>
  <bookViews>
    <workbookView xWindow="5580" yWindow="0" windowWidth="42120" windowHeight="20580" activeTab="3" xr2:uid="{805D8AF4-3061-4833-9AD3-0ED297DBFC20}"/>
  </bookViews>
  <sheets>
    <sheet name="get-pi" sheetId="1" r:id="rId1"/>
    <sheet name="tables" sheetId="3" r:id="rId2"/>
    <sheet name="weights" sheetId="2" r:id="rId3"/>
    <sheet name="latex" sheetId="4" r:id="rId4"/>
  </sheets>
  <definedNames>
    <definedName name="_GoBack" localSheetId="0">'get-pi'!$C$8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9" i="4" l="1"/>
  <c r="J9" i="4"/>
  <c r="K9" i="4"/>
  <c r="L9" i="4"/>
  <c r="M9" i="4"/>
  <c r="N9" i="4"/>
  <c r="O9" i="4"/>
  <c r="P9" i="4"/>
  <c r="Q9" i="4"/>
  <c r="R9" i="4"/>
  <c r="S9" i="4"/>
  <c r="T9" i="4"/>
  <c r="U9" i="4"/>
  <c r="V9" i="4"/>
  <c r="W9" i="4"/>
  <c r="X9" i="4"/>
  <c r="Y9" i="4"/>
  <c r="Z9" i="4"/>
  <c r="AA9" i="4"/>
  <c r="AB9" i="4"/>
  <c r="AC9" i="4"/>
  <c r="H9" i="4"/>
  <c r="I8" i="4"/>
  <c r="J8" i="4"/>
  <c r="K8" i="4"/>
  <c r="L8" i="4"/>
  <c r="M8" i="4"/>
  <c r="N8" i="4"/>
  <c r="O8" i="4"/>
  <c r="P8" i="4"/>
  <c r="Q8" i="4"/>
  <c r="R8" i="4"/>
  <c r="S8" i="4"/>
  <c r="T8" i="4"/>
  <c r="U8" i="4"/>
  <c r="V8" i="4"/>
  <c r="W8" i="4"/>
  <c r="X8" i="4"/>
  <c r="Y8" i="4"/>
  <c r="Z8" i="4"/>
  <c r="AA8" i="4"/>
  <c r="AB8" i="4"/>
  <c r="AC8" i="4"/>
  <c r="H8" i="4"/>
  <c r="C28" i="3" l="1"/>
  <c r="C26" i="3"/>
  <c r="E22" i="3"/>
  <c r="F22" i="3"/>
  <c r="G22" i="3"/>
  <c r="C24" i="3"/>
  <c r="C23" i="3"/>
</calcChain>
</file>

<file path=xl/sharedStrings.xml><?xml version="1.0" encoding="utf-8"?>
<sst xmlns="http://schemas.openxmlformats.org/spreadsheetml/2006/main" count="560" uniqueCount="187">
  <si>
    <t>v</t>
  </si>
  <si>
    <t>v1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</si>
  <si>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</si>
  <si>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</si>
  <si>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</si>
  <si>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</si>
  <si>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</si>
  <si>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</si>
  <si>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</si>
  <si>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</si>
  <si>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</si>
  <si>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</si>
  <si>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</si>
  <si>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</si>
  <si>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</si>
  <si>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</si>
  <si>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</si>
  <si>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</si>
  <si>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</si>
  <si>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</si>
  <si>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</si>
  <si>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</si>
  <si>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</si>
  <si>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Windows NTFS</t>
  </si>
  <si>
    <t>EOS algorithms</t>
  </si>
  <si>
    <t>EOS server</t>
  </si>
  <si>
    <t>Windows Install</t>
  </si>
  <si>
    <t>GUI</t>
  </si>
  <si>
    <t>Latency</t>
  </si>
  <si>
    <t>RW speed</t>
  </si>
  <si>
    <t>Data Capability</t>
  </si>
  <si>
    <t>High-Reliability</t>
  </si>
  <si>
    <t>Windows Integration</t>
  </si>
  <si>
    <t>Ease Of Use</t>
  </si>
  <si>
    <t>Windows Capability</t>
  </si>
  <si>
    <t>for</t>
  </si>
  <si>
    <t>and</t>
  </si>
  <si>
    <t>e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</si>
  <si>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</si>
  <si>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</si>
  <si>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</si>
  <si>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</si>
  <si>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</si>
  <si>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</si>
  <si>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</si>
  <si>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</si>
  <si>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</si>
  <si>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</si>
  <si>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</si>
  <si>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</si>
  <si>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e13</t>
  </si>
  <si>
    <t>e14</t>
  </si>
  <si>
    <t>e15</t>
  </si>
  <si>
    <t>e16</t>
  </si>
  <si>
    <t>e17</t>
  </si>
  <si>
    <t>e18</t>
  </si>
  <si>
    <t>e19</t>
  </si>
  <si>
    <t>e20</t>
  </si>
  <si>
    <t>e21</t>
  </si>
  <si>
    <t>e22</t>
  </si>
  <si>
    <t>e23</t>
  </si>
  <si>
    <t>e24</t>
  </si>
  <si>
    <t>e25</t>
  </si>
  <si>
    <t>e26</t>
  </si>
  <si>
    <t>e27</t>
  </si>
  <si>
    <t>e28</t>
  </si>
  <si>
    <t>e29</t>
  </si>
  <si>
    <t>e30</t>
  </si>
  <si>
    <t>e31</t>
  </si>
  <si>
    <t>e32</t>
  </si>
  <si>
    <t>e33</t>
  </si>
  <si>
    <t>e34</t>
  </si>
  <si>
    <t>u</t>
  </si>
  <si>
    <t>Required Latency for Windows NTFS and EOS algorithms</t>
  </si>
  <si>
    <t>Required RW speed for Windows NTFS and EOS algorithms</t>
  </si>
  <si>
    <t>Required Data Capability for Windows NTFS and EOS algorithms</t>
  </si>
  <si>
    <t>Required High-Reliability for Windows NTFS and EOS algorithms</t>
  </si>
  <si>
    <t>Required Latency for Windows NTFS and EOS server</t>
  </si>
  <si>
    <t>Required RW speed for Windows NTFS and EOS server</t>
  </si>
  <si>
    <t>Required Data Capability for Windows NTFS and EOS server</t>
  </si>
  <si>
    <t>Required High-Reliability for Windows NTFS and EOS server</t>
  </si>
  <si>
    <t>Required Latency for EOS algorithms and EOS server</t>
  </si>
  <si>
    <t>Required RW speed for EOS algorithms and EOS server</t>
  </si>
  <si>
    <t>Required Data Capability for EOS algorithms and EOS server</t>
  </si>
  <si>
    <t>Required High-Reliability for EOS algorithms and EOS server</t>
  </si>
  <si>
    <t>Required Windows Integration for EOS server and Windows Install</t>
  </si>
  <si>
    <t>Required Windows Integration for EOS server and GUI</t>
  </si>
  <si>
    <t>Required Windows Integration for Windows Install and GUI</t>
  </si>
  <si>
    <t>Required Ease Of Use for Windows Install and GUI</t>
  </si>
  <si>
    <t>Required Windows Capability for Windows Install and GUI</t>
  </si>
  <si>
    <t>π</t>
  </si>
  <si>
    <t>by</t>
  </si>
  <si>
    <t>Latency for Windows NTFS by EOS algorithms</t>
  </si>
  <si>
    <t>RW speed for Windows NTFS by EOS algorithms</t>
  </si>
  <si>
    <t>Data Capability for Windows NTFS by EOS algorithms</t>
  </si>
  <si>
    <t>High-Reliability for Windows NTFS by EOS algorithms</t>
  </si>
  <si>
    <t>Latency for EOS algorithms by Windows NTFS</t>
  </si>
  <si>
    <t>RW speed for EOS algorithms by Windows NTFS</t>
  </si>
  <si>
    <t>Data Capability for EOS algorithms by Windows NTFS</t>
  </si>
  <si>
    <t>High-Reliability for EOS algorithms by Windows NTFS</t>
  </si>
  <si>
    <t>Latency for EOS algorithms by EOS server</t>
  </si>
  <si>
    <t>RW speed for EOS algorithms by EOS server</t>
  </si>
  <si>
    <t>Data Capability for EOS algorithms by EOS server</t>
  </si>
  <si>
    <t>High-Reliability for EOS algorithms by EOS server</t>
  </si>
  <si>
    <t>Latency for EOS server by EOS algorithms</t>
  </si>
  <si>
    <t>RW speed for EOS server by EOS algorithms</t>
  </si>
  <si>
    <t>Data Capability for EOS server by EOS algorithms</t>
  </si>
  <si>
    <t>High-Reliability for EOS server by EOS algorithms</t>
  </si>
  <si>
    <t>Latency for Windows NTFS by EOS server</t>
  </si>
  <si>
    <t>RW speed for Windows NTFS by EOS server</t>
  </si>
  <si>
    <t>Data Capability for Windows NTFS by EOS server</t>
  </si>
  <si>
    <t>High-Reliability for Windows NTFS by EOS server</t>
  </si>
  <si>
    <t>Latency for EOS server by Windows NTFS</t>
  </si>
  <si>
    <t>RW speed for EOS server by Windows NTFS</t>
  </si>
  <si>
    <t>Data Capability for EOS server by Windows NTFS</t>
  </si>
  <si>
    <t>High-Reliability for EOS server by Windows NTFS</t>
  </si>
  <si>
    <t>Windows Integration for EOS server by Windows Install</t>
  </si>
  <si>
    <t>Windows Integration for EOS server by GUI</t>
  </si>
  <si>
    <t>Windows Integration for Windows Install by EOS server</t>
  </si>
  <si>
    <t>Windows Integration for GUI by EOS server</t>
  </si>
  <si>
    <t>Windows Integration for Windows Install by GUI</t>
  </si>
  <si>
    <t>Ease Of Use for Windows Install by GUI</t>
  </si>
  <si>
    <t>Windows Capability for Windows Install by GUI</t>
  </si>
  <si>
    <t>Windows Integration for GUI by Windows Install</t>
  </si>
  <si>
    <t>Ease Of Use for GUI by Windows Install</t>
  </si>
  <si>
    <t>Windows Capability for GUI by Windows Install</t>
  </si>
  <si>
    <t>κ</t>
  </si>
  <si>
    <t>ϑ</t>
  </si>
  <si>
    <t>σ</t>
  </si>
  <si>
    <t>δ</t>
  </si>
  <si>
    <t>β</t>
  </si>
  <si>
    <t>r</t>
  </si>
  <si>
    <t>-</t>
  </si>
  <si>
    <t>w</t>
  </si>
  <si>
    <t>f</t>
  </si>
  <si>
    <t>=VLOOKUP(3,TableRF[r],7)</t>
  </si>
  <si>
    <t xml:space="preserve"> &amp; $v_1$</t>
  </si>
  <si>
    <t xml:space="preserve"> &amp; $v_2$</t>
  </si>
  <si>
    <t xml:space="preserve"> &amp; $v_3$</t>
  </si>
  <si>
    <t xml:space="preserve"> &amp; $v_4$</t>
  </si>
  <si>
    <t xml:space="preserve"> &amp; $v_5$</t>
  </si>
  <si>
    <t xml:space="preserve"> &amp; $v_6$</t>
  </si>
  <si>
    <t xml:space="preserve"> &amp; $v_7$</t>
  </si>
  <si>
    <t xml:space="preserve"> &amp; $v_8$</t>
  </si>
  <si>
    <t xml:space="preserve"> &amp; $v_9$</t>
  </si>
  <si>
    <t xml:space="preserve"> &amp; $v_10$</t>
  </si>
  <si>
    <t xml:space="preserve"> &amp; $v_11$</t>
  </si>
  <si>
    <t xml:space="preserve"> &amp; $v_12$</t>
  </si>
  <si>
    <t xml:space="preserve"> &amp; $v_13$</t>
  </si>
  <si>
    <t xml:space="preserve"> &amp; $v_14$</t>
  </si>
  <si>
    <t xml:space="preserve"> &amp; $v_15$</t>
  </si>
  <si>
    <t xml:space="preserve"> &amp; $v_16$</t>
  </si>
  <si>
    <t xml:space="preserve"> &amp; $v_17$</t>
  </si>
  <si>
    <t xml:space="preserve"> &amp; $v_18$</t>
  </si>
  <si>
    <t xml:space="preserve"> &amp; $v_19$</t>
  </si>
  <si>
    <t xml:space="preserve"> &amp; $v_20$</t>
  </si>
  <si>
    <t xml:space="preserve"> &amp; $v_21$</t>
  </si>
  <si>
    <t xml:space="preserve"> &amp; $v_22$</t>
  </si>
  <si>
    <t xml:space="preserve"> $v_1$</t>
  </si>
  <si>
    <t xml:space="preserve"> $v_2$</t>
  </si>
  <si>
    <t xml:space="preserve"> $v_3$</t>
  </si>
  <si>
    <t xml:space="preserve"> $v_4$</t>
  </si>
  <si>
    <t xml:space="preserve"> $v_5$</t>
  </si>
  <si>
    <t xml:space="preserve"> $v_6$</t>
  </si>
  <si>
    <t xml:space="preserve"> $v_7$</t>
  </si>
  <si>
    <t xml:space="preserve"> $v_8$</t>
  </si>
  <si>
    <t xml:space="preserve"> $v_9$</t>
  </si>
  <si>
    <t xml:space="preserve"> $v_10$</t>
  </si>
  <si>
    <t xml:space="preserve"> $v_11$</t>
  </si>
  <si>
    <t xml:space="preserve"> $v_12$</t>
  </si>
  <si>
    <t xml:space="preserve"> $v_13$</t>
  </si>
  <si>
    <t xml:space="preserve"> $v_14$</t>
  </si>
  <si>
    <t xml:space="preserve"> $v_15$</t>
  </si>
  <si>
    <t xml:space="preserve"> $v_16$</t>
  </si>
  <si>
    <t xml:space="preserve"> $v_17$</t>
  </si>
  <si>
    <t xml:space="preserve"> $v_18$</t>
  </si>
  <si>
    <t xml:space="preserve"> $v_19$</t>
  </si>
  <si>
    <t xml:space="preserve"> $v_20$</t>
  </si>
  <si>
    <t xml:space="preserve"> $v_21$</t>
  </si>
  <si>
    <t xml:space="preserve"> $v_22$</t>
  </si>
  <si>
    <t>$\tilde{\vartheta}$</t>
  </si>
  <si>
    <t xml:space="preserve">$\beta$ </t>
  </si>
  <si>
    <t>$\delta$</t>
  </si>
  <si>
    <t>$\sigma$</t>
  </si>
  <si>
    <t>$\vartheta$</t>
  </si>
  <si>
    <t>$\tilde{\kappa}$</t>
  </si>
  <si>
    <t>$\kappa$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</si>
</sst>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/>
    <xf numFmtId="0" fontId="0" fillId="0" borderId="1" xfId="0" applyFont="1" applyBorder="1"/>
    <xf numFmtId="0" fontId="3" fillId="0" borderId="0" xfId="0" applyFont="1"/>
    <xf numFmtId="0" fontId="0" fillId="0" borderId="0" xfId="0" quotePrefix="1"/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BEAD5AC-0E85-434C-8935-1CF174D869BA}" name="TableR" displayName="TableR" ref="B2:C9" totalsRowShown="0">
  <autoFilter ref="B2:C9" xr:uid="{F0E64DFF-2902-457A-B68C-3CD2D96F62B1}"/>
  <tableColumns count="2">
    <tableColumn id="1" xr3:uid="{5A3FD544-97E5-4327-B36C-125A516A9FA1}" name="r"/>
    <tableColumn id="2" xr3:uid="{04D47E7C-9F67-4875-897F-0351F9AF6ABC}" name="w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9B52633-5544-4843-B9EB-2C5EFC0D8F16}" name="TableRF" displayName="TableRF" ref="E2:G22" totalsRowCount="1">
  <autoFilter ref="E2:G21" xr:uid="{800220D2-5B83-4F19-A58D-A437DE81DCEA}"/>
  <tableColumns count="3">
    <tableColumn id="1" xr3:uid="{D83D08E5-1D00-49A2-AAA0-932B83B4F49E}" name="r" totalsRowFunction="sum"/>
    <tableColumn id="2" xr3:uid="{F28007E5-2D96-48CA-A8B2-233344AEAD85}" name="f" totalsRowFunction="sum"/>
    <tableColumn id="3" xr3:uid="{AB35CF2B-F5D8-4AC2-898B-93D6AED4D2B5}" name="w" totalsRowFunction="sum"/>
  </tableColumns>
  <tableStyleInfo name="TableStyleMedium2" showFirstColumn="1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805AA31-7730-489E-9CF1-326A09C39A55}" name="TableF" displayName="TableF" ref="B11:C16" totalsRowShown="0">
  <autoFilter ref="B11:C16" xr:uid="{87F8E4D0-2DF9-4191-94A4-3802634BB05F}"/>
  <tableColumns count="2">
    <tableColumn id="1" xr3:uid="{92336CBC-7E45-4449-BF88-E35DCE634118}" name="f"/>
    <tableColumn id="2" xr3:uid="{5959561B-4364-4463-99BA-C8638212BB1D}" name="w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C47C92-E5C5-4B37-8070-0EC72DD88D90}">
  <sheetPr codeName="Sheet1"/>
  <dimension ref="A2:L60"/>
  <sheetViews>
    <sheetView zoomScale="160" zoomScaleNormal="160" workbookViewId="0">
      <selection activeCell="E3" sqref="E3:E24"/>
    </sheetView>
  </sheetViews>
  <sheetFormatPr defaultRowHeight="15" x14ac:dyDescent="0.25"/>
  <cols>
    <col min="1" max="1" width="3" bestFit="1" customWidth="1"/>
    <col min="7" max="7" width="64.7109375" bestFit="1" customWidth="1"/>
    <col min="8" max="8" width="19.85546875" bestFit="1" customWidth="1"/>
    <col min="10" max="10" width="15.28515625" bestFit="1" customWidth="1"/>
  </cols>
  <sheetData>
    <row r="2" spans="1:12" x14ac:dyDescent="0.25">
      <c r="B2" s="6" t="s">
        <v>131</v>
      </c>
      <c r="C2" s="6" t="s">
        <v>72</v>
      </c>
      <c r="D2" s="6" t="s">
        <v>0</v>
      </c>
      <c r="F2" s="2" t="s">
        <v>129</v>
      </c>
      <c r="G2" s="2" t="s">
        <v>90</v>
      </c>
    </row>
    <row r="3" spans="1:12" x14ac:dyDescent="0.25">
      <c r="A3" s="6">
        <v>0</v>
      </c>
      <c r="B3" s="6" t="s">
        <v>132</v>
      </c>
      <c r="C3" s="6">
        <v>1</v>
      </c>
      <c r="D3" s="6"/>
      <c r="E3" t="s">
        <v>1</v>
      </c>
      <c r="F3">
        <v>0.24</v>
      </c>
      <c r="G3" t="s">
        <v>23</v>
      </c>
    </row>
    <row r="4" spans="1:12" x14ac:dyDescent="0.25">
      <c r="A4" s="6">
        <v>1</v>
      </c>
      <c r="B4" s="6" t="s">
        <v>132</v>
      </c>
      <c r="C4" s="6">
        <v>2</v>
      </c>
      <c r="D4" s="6"/>
      <c r="E4" t="s">
        <v>2</v>
      </c>
      <c r="F4">
        <v>0.18</v>
      </c>
      <c r="G4" t="s">
        <v>24</v>
      </c>
    </row>
    <row r="5" spans="1:12" x14ac:dyDescent="0.25">
      <c r="A5" s="6">
        <v>2</v>
      </c>
      <c r="B5" s="6" t="s">
        <v>132</v>
      </c>
      <c r="C5" s="6">
        <v>3</v>
      </c>
      <c r="D5" s="6"/>
      <c r="E5" t="s">
        <v>3</v>
      </c>
      <c r="F5">
        <v>0.21</v>
      </c>
      <c r="G5" t="s">
        <v>25</v>
      </c>
    </row>
    <row r="6" spans="1:12" x14ac:dyDescent="0.25">
      <c r="A6" s="6">
        <v>3</v>
      </c>
      <c r="B6" s="6" t="s">
        <v>132</v>
      </c>
      <c r="C6" s="6">
        <v>4</v>
      </c>
      <c r="D6" s="6"/>
      <c r="E6" t="s">
        <v>4</v>
      </c>
      <c r="F6">
        <v>0.17</v>
      </c>
      <c r="G6" t="s">
        <v>26</v>
      </c>
    </row>
    <row r="7" spans="1:12" x14ac:dyDescent="0.25">
      <c r="A7" s="6">
        <v>4</v>
      </c>
      <c r="B7" s="6" t="s">
        <v>132</v>
      </c>
      <c r="C7" s="6">
        <v>5</v>
      </c>
      <c r="D7" s="6"/>
      <c r="E7" t="s">
        <v>5</v>
      </c>
      <c r="F7">
        <v>0.19</v>
      </c>
      <c r="G7" t="s">
        <v>27</v>
      </c>
    </row>
    <row r="8" spans="1:12" x14ac:dyDescent="0.25">
      <c r="A8" s="6">
        <v>5</v>
      </c>
      <c r="B8" s="6">
        <v>1</v>
      </c>
      <c r="C8" s="7">
        <v>1</v>
      </c>
      <c r="D8" s="7">
        <v>2</v>
      </c>
      <c r="E8" t="s">
        <v>6</v>
      </c>
      <c r="F8">
        <v>0.12</v>
      </c>
      <c r="G8" t="s">
        <v>73</v>
      </c>
      <c r="H8" t="s">
        <v>28</v>
      </c>
      <c r="I8" t="s">
        <v>35</v>
      </c>
      <c r="J8" t="s">
        <v>23</v>
      </c>
      <c r="K8" t="s">
        <v>36</v>
      </c>
      <c r="L8" t="s">
        <v>24</v>
      </c>
    </row>
    <row r="9" spans="1:12" x14ac:dyDescent="0.25">
      <c r="A9" s="6">
        <v>6</v>
      </c>
      <c r="B9" s="6">
        <v>2</v>
      </c>
      <c r="C9" s="7">
        <v>1</v>
      </c>
      <c r="D9" s="7">
        <v>2</v>
      </c>
      <c r="E9" t="s">
        <v>7</v>
      </c>
      <c r="G9" t="s">
        <v>74</v>
      </c>
      <c r="H9" t="s">
        <v>29</v>
      </c>
      <c r="I9" t="s">
        <v>35</v>
      </c>
      <c r="J9" t="s">
        <v>23</v>
      </c>
      <c r="K9" t="s">
        <v>36</v>
      </c>
      <c r="L9" t="s">
        <v>24</v>
      </c>
    </row>
    <row r="10" spans="1:12" x14ac:dyDescent="0.25">
      <c r="A10" s="6">
        <v>7</v>
      </c>
      <c r="B10" s="6">
        <v>3</v>
      </c>
      <c r="C10" s="7">
        <v>1</v>
      </c>
      <c r="D10" s="7">
        <v>2</v>
      </c>
      <c r="E10" t="s">
        <v>8</v>
      </c>
      <c r="G10" t="s">
        <v>75</v>
      </c>
      <c r="H10" t="s">
        <v>30</v>
      </c>
      <c r="I10" t="s">
        <v>35</v>
      </c>
      <c r="J10" t="s">
        <v>23</v>
      </c>
      <c r="K10" t="s">
        <v>36</v>
      </c>
      <c r="L10" t="s">
        <v>24</v>
      </c>
    </row>
    <row r="11" spans="1:12" x14ac:dyDescent="0.25">
      <c r="A11" s="6">
        <v>8</v>
      </c>
      <c r="B11" s="6">
        <v>5</v>
      </c>
      <c r="C11" s="7">
        <v>1</v>
      </c>
      <c r="D11" s="7">
        <v>2</v>
      </c>
      <c r="E11" t="s">
        <v>9</v>
      </c>
      <c r="G11" t="s">
        <v>76</v>
      </c>
      <c r="H11" t="s">
        <v>31</v>
      </c>
      <c r="I11" t="s">
        <v>35</v>
      </c>
      <c r="J11" t="s">
        <v>23</v>
      </c>
      <c r="K11" t="s">
        <v>36</v>
      </c>
      <c r="L11" t="s">
        <v>24</v>
      </c>
    </row>
    <row r="12" spans="1:12" x14ac:dyDescent="0.25">
      <c r="A12" s="6">
        <v>9</v>
      </c>
      <c r="B12" s="6">
        <v>1</v>
      </c>
      <c r="C12" s="7">
        <v>1</v>
      </c>
      <c r="D12" s="7">
        <v>3</v>
      </c>
      <c r="E12" t="s">
        <v>10</v>
      </c>
      <c r="G12" t="s">
        <v>77</v>
      </c>
      <c r="H12" t="s">
        <v>28</v>
      </c>
      <c r="I12" t="s">
        <v>35</v>
      </c>
      <c r="J12" t="s">
        <v>23</v>
      </c>
      <c r="K12" t="s">
        <v>36</v>
      </c>
      <c r="L12" t="s">
        <v>25</v>
      </c>
    </row>
    <row r="13" spans="1:12" x14ac:dyDescent="0.25">
      <c r="A13" s="6">
        <v>10</v>
      </c>
      <c r="B13" s="6">
        <v>2</v>
      </c>
      <c r="C13" s="7">
        <v>1</v>
      </c>
      <c r="D13" s="7">
        <v>3</v>
      </c>
      <c r="E13" t="s">
        <v>11</v>
      </c>
      <c r="G13" t="s">
        <v>78</v>
      </c>
      <c r="H13" t="s">
        <v>29</v>
      </c>
      <c r="I13" t="s">
        <v>35</v>
      </c>
      <c r="J13" t="s">
        <v>23</v>
      </c>
      <c r="K13" t="s">
        <v>36</v>
      </c>
      <c r="L13" t="s">
        <v>25</v>
      </c>
    </row>
    <row r="14" spans="1:12" x14ac:dyDescent="0.25">
      <c r="A14" s="6">
        <v>11</v>
      </c>
      <c r="B14" s="6">
        <v>3</v>
      </c>
      <c r="C14" s="7">
        <v>1</v>
      </c>
      <c r="D14" s="7">
        <v>3</v>
      </c>
      <c r="E14" t="s">
        <v>12</v>
      </c>
      <c r="G14" t="s">
        <v>79</v>
      </c>
      <c r="H14" t="s">
        <v>30</v>
      </c>
      <c r="I14" t="s">
        <v>35</v>
      </c>
      <c r="J14" t="s">
        <v>23</v>
      </c>
      <c r="K14" t="s">
        <v>36</v>
      </c>
      <c r="L14" t="s">
        <v>25</v>
      </c>
    </row>
    <row r="15" spans="1:12" x14ac:dyDescent="0.25">
      <c r="A15" s="6">
        <v>12</v>
      </c>
      <c r="B15" s="6">
        <v>5</v>
      </c>
      <c r="C15" s="7">
        <v>1</v>
      </c>
      <c r="D15" s="7">
        <v>3</v>
      </c>
      <c r="E15" t="s">
        <v>13</v>
      </c>
      <c r="G15" t="s">
        <v>80</v>
      </c>
      <c r="H15" t="s">
        <v>31</v>
      </c>
      <c r="I15" t="s">
        <v>35</v>
      </c>
      <c r="J15" t="s">
        <v>23</v>
      </c>
      <c r="K15" t="s">
        <v>36</v>
      </c>
      <c r="L15" t="s">
        <v>25</v>
      </c>
    </row>
    <row r="16" spans="1:12" x14ac:dyDescent="0.25">
      <c r="A16" s="6">
        <v>13</v>
      </c>
      <c r="B16" s="6">
        <v>1</v>
      </c>
      <c r="C16" s="7">
        <v>2</v>
      </c>
      <c r="D16" s="7">
        <v>3</v>
      </c>
      <c r="E16" t="s">
        <v>14</v>
      </c>
      <c r="G16" t="s">
        <v>81</v>
      </c>
      <c r="H16" t="s">
        <v>28</v>
      </c>
      <c r="I16" t="s">
        <v>35</v>
      </c>
      <c r="J16" t="s">
        <v>24</v>
      </c>
      <c r="K16" t="s">
        <v>36</v>
      </c>
      <c r="L16" t="s">
        <v>25</v>
      </c>
    </row>
    <row r="17" spans="1:12" x14ac:dyDescent="0.25">
      <c r="A17" s="6">
        <v>14</v>
      </c>
      <c r="B17" s="6">
        <v>2</v>
      </c>
      <c r="C17" s="7">
        <v>2</v>
      </c>
      <c r="D17" s="7">
        <v>3</v>
      </c>
      <c r="E17" t="s">
        <v>15</v>
      </c>
      <c r="G17" t="s">
        <v>82</v>
      </c>
      <c r="H17" t="s">
        <v>29</v>
      </c>
      <c r="I17" t="s">
        <v>35</v>
      </c>
      <c r="J17" t="s">
        <v>24</v>
      </c>
      <c r="K17" t="s">
        <v>36</v>
      </c>
      <c r="L17" t="s">
        <v>25</v>
      </c>
    </row>
    <row r="18" spans="1:12" x14ac:dyDescent="0.25">
      <c r="A18" s="6">
        <v>15</v>
      </c>
      <c r="B18" s="6">
        <v>3</v>
      </c>
      <c r="C18" s="7">
        <v>2</v>
      </c>
      <c r="D18" s="7">
        <v>3</v>
      </c>
      <c r="E18" t="s">
        <v>16</v>
      </c>
      <c r="G18" t="s">
        <v>83</v>
      </c>
      <c r="H18" t="s">
        <v>30</v>
      </c>
      <c r="I18" t="s">
        <v>35</v>
      </c>
      <c r="J18" t="s">
        <v>24</v>
      </c>
      <c r="K18" t="s">
        <v>36</v>
      </c>
      <c r="L18" t="s">
        <v>25</v>
      </c>
    </row>
    <row r="19" spans="1:12" x14ac:dyDescent="0.25">
      <c r="A19" s="6">
        <v>16</v>
      </c>
      <c r="B19" s="6">
        <v>5</v>
      </c>
      <c r="C19" s="7">
        <v>2</v>
      </c>
      <c r="D19" s="7">
        <v>3</v>
      </c>
      <c r="E19" t="s">
        <v>17</v>
      </c>
      <c r="G19" t="s">
        <v>84</v>
      </c>
      <c r="H19" t="s">
        <v>31</v>
      </c>
      <c r="I19" t="s">
        <v>35</v>
      </c>
      <c r="J19" t="s">
        <v>24</v>
      </c>
      <c r="K19" t="s">
        <v>36</v>
      </c>
      <c r="L19" t="s">
        <v>25</v>
      </c>
    </row>
    <row r="20" spans="1:12" x14ac:dyDescent="0.25">
      <c r="A20" s="6">
        <v>17</v>
      </c>
      <c r="B20" s="6">
        <v>4</v>
      </c>
      <c r="C20" s="7">
        <v>3</v>
      </c>
      <c r="D20" s="7">
        <v>4</v>
      </c>
      <c r="E20" t="s">
        <v>18</v>
      </c>
      <c r="G20" t="s">
        <v>85</v>
      </c>
      <c r="H20" t="s">
        <v>32</v>
      </c>
      <c r="I20" t="s">
        <v>35</v>
      </c>
      <c r="J20" t="s">
        <v>25</v>
      </c>
      <c r="K20" t="s">
        <v>36</v>
      </c>
      <c r="L20" t="s">
        <v>26</v>
      </c>
    </row>
    <row r="21" spans="1:12" x14ac:dyDescent="0.25">
      <c r="A21" s="6">
        <v>18</v>
      </c>
      <c r="B21" s="6">
        <v>4</v>
      </c>
      <c r="C21" s="7">
        <v>3</v>
      </c>
      <c r="D21" s="7">
        <v>5</v>
      </c>
      <c r="E21" t="s">
        <v>19</v>
      </c>
      <c r="G21" t="s">
        <v>86</v>
      </c>
      <c r="H21" t="s">
        <v>32</v>
      </c>
      <c r="I21" t="s">
        <v>35</v>
      </c>
      <c r="J21" t="s">
        <v>25</v>
      </c>
      <c r="K21" t="s">
        <v>36</v>
      </c>
      <c r="L21" t="s">
        <v>27</v>
      </c>
    </row>
    <row r="22" spans="1:12" x14ac:dyDescent="0.25">
      <c r="A22" s="6">
        <v>19</v>
      </c>
      <c r="B22" s="6">
        <v>4</v>
      </c>
      <c r="C22" s="7">
        <v>4</v>
      </c>
      <c r="D22" s="7">
        <v>5</v>
      </c>
      <c r="E22" t="s">
        <v>20</v>
      </c>
      <c r="G22" t="s">
        <v>87</v>
      </c>
      <c r="H22" t="s">
        <v>32</v>
      </c>
      <c r="I22" t="s">
        <v>35</v>
      </c>
      <c r="J22" t="s">
        <v>26</v>
      </c>
      <c r="K22" t="s">
        <v>36</v>
      </c>
      <c r="L22" t="s">
        <v>27</v>
      </c>
    </row>
    <row r="23" spans="1:12" x14ac:dyDescent="0.25">
      <c r="A23" s="6">
        <v>20</v>
      </c>
      <c r="B23" s="6">
        <v>6</v>
      </c>
      <c r="C23" s="7">
        <v>4</v>
      </c>
      <c r="D23" s="7">
        <v>5</v>
      </c>
      <c r="E23" t="s">
        <v>21</v>
      </c>
      <c r="G23" t="s">
        <v>88</v>
      </c>
      <c r="H23" t="s">
        <v>33</v>
      </c>
      <c r="I23" t="s">
        <v>35</v>
      </c>
      <c r="J23" t="s">
        <v>26</v>
      </c>
      <c r="K23" t="s">
        <v>36</v>
      </c>
      <c r="L23" t="s">
        <v>27</v>
      </c>
    </row>
    <row r="24" spans="1:12" x14ac:dyDescent="0.25">
      <c r="A24" s="6">
        <v>21</v>
      </c>
      <c r="B24" s="6">
        <v>7</v>
      </c>
      <c r="C24" s="7">
        <v>4</v>
      </c>
      <c r="D24" s="7">
        <v>5</v>
      </c>
      <c r="E24" t="s">
        <v>22</v>
      </c>
      <c r="G24" t="s">
        <v>89</v>
      </c>
      <c r="H24" t="s">
        <v>34</v>
      </c>
      <c r="I24" t="s">
        <v>35</v>
      </c>
      <c r="J24" t="s">
        <v>26</v>
      </c>
      <c r="K24" t="s">
        <v>36</v>
      </c>
      <c r="L24" t="s">
        <v>27</v>
      </c>
    </row>
    <row r="26" spans="1:12" x14ac:dyDescent="0.25">
      <c r="C26" t="s">
        <v>72</v>
      </c>
      <c r="D26" t="s">
        <v>0</v>
      </c>
      <c r="E26" t="s">
        <v>37</v>
      </c>
    </row>
    <row r="27" spans="1:12" x14ac:dyDescent="0.25">
      <c r="C27" s="1">
        <v>6</v>
      </c>
      <c r="D27" s="1">
        <v>1</v>
      </c>
      <c r="E27" t="s">
        <v>38</v>
      </c>
      <c r="G27" t="s">
        <v>92</v>
      </c>
      <c r="H27" t="s">
        <v>28</v>
      </c>
      <c r="I27" t="s">
        <v>35</v>
      </c>
      <c r="J27" t="s">
        <v>23</v>
      </c>
      <c r="K27" t="s">
        <v>91</v>
      </c>
      <c r="L27" t="s">
        <v>24</v>
      </c>
    </row>
    <row r="28" spans="1:12" x14ac:dyDescent="0.25">
      <c r="C28" s="1">
        <v>7</v>
      </c>
      <c r="D28" s="1">
        <v>1</v>
      </c>
      <c r="E28" t="s">
        <v>39</v>
      </c>
      <c r="G28" t="s">
        <v>93</v>
      </c>
      <c r="H28" t="s">
        <v>29</v>
      </c>
      <c r="I28" t="s">
        <v>35</v>
      </c>
      <c r="J28" t="s">
        <v>23</v>
      </c>
      <c r="K28" t="s">
        <v>91</v>
      </c>
      <c r="L28" t="s">
        <v>24</v>
      </c>
    </row>
    <row r="29" spans="1:12" x14ac:dyDescent="0.25">
      <c r="C29" s="1">
        <v>8</v>
      </c>
      <c r="D29" s="1">
        <v>1</v>
      </c>
      <c r="E29" t="s">
        <v>40</v>
      </c>
      <c r="G29" t="s">
        <v>94</v>
      </c>
      <c r="H29" t="s">
        <v>30</v>
      </c>
      <c r="I29" t="s">
        <v>35</v>
      </c>
      <c r="J29" t="s">
        <v>23</v>
      </c>
      <c r="K29" t="s">
        <v>91</v>
      </c>
      <c r="L29" t="s">
        <v>24</v>
      </c>
    </row>
    <row r="30" spans="1:12" x14ac:dyDescent="0.25">
      <c r="C30" s="1">
        <v>9</v>
      </c>
      <c r="D30" s="1">
        <v>1</v>
      </c>
      <c r="E30" t="s">
        <v>41</v>
      </c>
      <c r="G30" t="s">
        <v>95</v>
      </c>
      <c r="H30" t="s">
        <v>31</v>
      </c>
      <c r="I30" t="s">
        <v>35</v>
      </c>
      <c r="J30" t="s">
        <v>23</v>
      </c>
      <c r="K30" t="s">
        <v>91</v>
      </c>
      <c r="L30" t="s">
        <v>24</v>
      </c>
    </row>
    <row r="31" spans="1:12" x14ac:dyDescent="0.25">
      <c r="C31" s="1">
        <v>6</v>
      </c>
      <c r="D31" s="1">
        <v>2</v>
      </c>
      <c r="E31" t="s">
        <v>42</v>
      </c>
      <c r="G31" t="s">
        <v>96</v>
      </c>
      <c r="H31" t="s">
        <v>28</v>
      </c>
      <c r="I31" t="s">
        <v>35</v>
      </c>
      <c r="J31" t="s">
        <v>24</v>
      </c>
      <c r="K31" t="s">
        <v>91</v>
      </c>
      <c r="L31" t="s">
        <v>23</v>
      </c>
    </row>
    <row r="32" spans="1:12" x14ac:dyDescent="0.25">
      <c r="C32" s="1">
        <v>7</v>
      </c>
      <c r="D32" s="1">
        <v>2</v>
      </c>
      <c r="E32" t="s">
        <v>43</v>
      </c>
      <c r="G32" t="s">
        <v>97</v>
      </c>
      <c r="H32" t="s">
        <v>29</v>
      </c>
      <c r="I32" t="s">
        <v>35</v>
      </c>
      <c r="J32" t="s">
        <v>24</v>
      </c>
      <c r="K32" t="s">
        <v>91</v>
      </c>
      <c r="L32" t="s">
        <v>23</v>
      </c>
    </row>
    <row r="33" spans="3:12" x14ac:dyDescent="0.25">
      <c r="C33" s="1">
        <v>8</v>
      </c>
      <c r="D33" s="1">
        <v>2</v>
      </c>
      <c r="E33" t="s">
        <v>44</v>
      </c>
      <c r="G33" t="s">
        <v>98</v>
      </c>
      <c r="H33" t="s">
        <v>30</v>
      </c>
      <c r="I33" t="s">
        <v>35</v>
      </c>
      <c r="J33" t="s">
        <v>24</v>
      </c>
      <c r="K33" t="s">
        <v>91</v>
      </c>
      <c r="L33" t="s">
        <v>23</v>
      </c>
    </row>
    <row r="34" spans="3:12" x14ac:dyDescent="0.25">
      <c r="C34" s="1">
        <v>9</v>
      </c>
      <c r="D34" s="1">
        <v>2</v>
      </c>
      <c r="E34" t="s">
        <v>45</v>
      </c>
      <c r="G34" t="s">
        <v>99</v>
      </c>
      <c r="H34" t="s">
        <v>31</v>
      </c>
      <c r="I34" t="s">
        <v>35</v>
      </c>
      <c r="J34" t="s">
        <v>24</v>
      </c>
      <c r="K34" t="s">
        <v>91</v>
      </c>
      <c r="L34" t="s">
        <v>23</v>
      </c>
    </row>
    <row r="35" spans="3:12" x14ac:dyDescent="0.25">
      <c r="C35" s="1">
        <v>10</v>
      </c>
      <c r="D35" s="1">
        <v>1</v>
      </c>
      <c r="E35" t="s">
        <v>46</v>
      </c>
      <c r="G35" t="s">
        <v>100</v>
      </c>
      <c r="H35" t="s">
        <v>28</v>
      </c>
      <c r="I35" t="s">
        <v>35</v>
      </c>
      <c r="J35" t="s">
        <v>24</v>
      </c>
      <c r="K35" t="s">
        <v>91</v>
      </c>
      <c r="L35" t="s">
        <v>25</v>
      </c>
    </row>
    <row r="36" spans="3:12" x14ac:dyDescent="0.25">
      <c r="C36" s="1">
        <v>11</v>
      </c>
      <c r="D36" s="1">
        <v>1</v>
      </c>
      <c r="E36" t="s">
        <v>47</v>
      </c>
      <c r="G36" t="s">
        <v>101</v>
      </c>
      <c r="H36" t="s">
        <v>29</v>
      </c>
      <c r="I36" t="s">
        <v>35</v>
      </c>
      <c r="J36" t="s">
        <v>24</v>
      </c>
      <c r="K36" t="s">
        <v>91</v>
      </c>
      <c r="L36" t="s">
        <v>25</v>
      </c>
    </row>
    <row r="37" spans="3:12" x14ac:dyDescent="0.25">
      <c r="C37" s="1">
        <v>12</v>
      </c>
      <c r="D37" s="1">
        <v>1</v>
      </c>
      <c r="E37" t="s">
        <v>48</v>
      </c>
      <c r="G37" t="s">
        <v>102</v>
      </c>
      <c r="H37" t="s">
        <v>30</v>
      </c>
      <c r="I37" t="s">
        <v>35</v>
      </c>
      <c r="J37" t="s">
        <v>24</v>
      </c>
      <c r="K37" t="s">
        <v>91</v>
      </c>
      <c r="L37" t="s">
        <v>25</v>
      </c>
    </row>
    <row r="38" spans="3:12" x14ac:dyDescent="0.25">
      <c r="C38" s="1">
        <v>13</v>
      </c>
      <c r="D38" s="1">
        <v>1</v>
      </c>
      <c r="E38" t="s">
        <v>49</v>
      </c>
      <c r="G38" t="s">
        <v>103</v>
      </c>
      <c r="H38" t="s">
        <v>31</v>
      </c>
      <c r="I38" t="s">
        <v>35</v>
      </c>
      <c r="J38" t="s">
        <v>24</v>
      </c>
      <c r="K38" t="s">
        <v>91</v>
      </c>
      <c r="L38" t="s">
        <v>25</v>
      </c>
    </row>
    <row r="39" spans="3:12" x14ac:dyDescent="0.25">
      <c r="C39" s="1">
        <v>10</v>
      </c>
      <c r="D39" s="1">
        <v>3</v>
      </c>
      <c r="E39" t="s">
        <v>50</v>
      </c>
      <c r="G39" t="s">
        <v>104</v>
      </c>
      <c r="H39" t="s">
        <v>28</v>
      </c>
      <c r="I39" t="s">
        <v>35</v>
      </c>
      <c r="J39" t="s">
        <v>25</v>
      </c>
      <c r="K39" t="s">
        <v>91</v>
      </c>
      <c r="L39" t="s">
        <v>24</v>
      </c>
    </row>
    <row r="40" spans="3:12" x14ac:dyDescent="0.25">
      <c r="C40" s="1">
        <v>11</v>
      </c>
      <c r="D40" s="1">
        <v>3</v>
      </c>
      <c r="E40" t="s">
        <v>51</v>
      </c>
      <c r="G40" t="s">
        <v>105</v>
      </c>
      <c r="H40" t="s">
        <v>29</v>
      </c>
      <c r="I40" t="s">
        <v>35</v>
      </c>
      <c r="J40" t="s">
        <v>25</v>
      </c>
      <c r="K40" t="s">
        <v>91</v>
      </c>
      <c r="L40" t="s">
        <v>24</v>
      </c>
    </row>
    <row r="41" spans="3:12" x14ac:dyDescent="0.25">
      <c r="C41" s="1">
        <v>12</v>
      </c>
      <c r="D41" s="1">
        <v>3</v>
      </c>
      <c r="E41" t="s">
        <v>52</v>
      </c>
      <c r="G41" t="s">
        <v>106</v>
      </c>
      <c r="H41" t="s">
        <v>30</v>
      </c>
      <c r="I41" t="s">
        <v>35</v>
      </c>
      <c r="J41" t="s">
        <v>25</v>
      </c>
      <c r="K41" t="s">
        <v>91</v>
      </c>
      <c r="L41" t="s">
        <v>24</v>
      </c>
    </row>
    <row r="42" spans="3:12" x14ac:dyDescent="0.25">
      <c r="C42" s="1">
        <v>13</v>
      </c>
      <c r="D42" s="1">
        <v>3</v>
      </c>
      <c r="E42" t="s">
        <v>53</v>
      </c>
      <c r="G42" t="s">
        <v>107</v>
      </c>
      <c r="H42" t="s">
        <v>31</v>
      </c>
      <c r="I42" t="s">
        <v>35</v>
      </c>
      <c r="J42" t="s">
        <v>25</v>
      </c>
      <c r="K42" t="s">
        <v>91</v>
      </c>
      <c r="L42" t="s">
        <v>24</v>
      </c>
    </row>
    <row r="43" spans="3:12" x14ac:dyDescent="0.25">
      <c r="C43" s="1">
        <v>14</v>
      </c>
      <c r="D43" s="1">
        <v>2</v>
      </c>
      <c r="E43" t="s">
        <v>54</v>
      </c>
      <c r="G43" t="s">
        <v>108</v>
      </c>
      <c r="H43" t="s">
        <v>28</v>
      </c>
      <c r="I43" t="s">
        <v>35</v>
      </c>
      <c r="J43" t="s">
        <v>23</v>
      </c>
      <c r="K43" t="s">
        <v>91</v>
      </c>
      <c r="L43" t="s">
        <v>25</v>
      </c>
    </row>
    <row r="44" spans="3:12" x14ac:dyDescent="0.25">
      <c r="C44" s="1">
        <v>15</v>
      </c>
      <c r="D44" s="1">
        <v>2</v>
      </c>
      <c r="E44" t="s">
        <v>55</v>
      </c>
      <c r="G44" t="s">
        <v>109</v>
      </c>
      <c r="H44" t="s">
        <v>29</v>
      </c>
      <c r="I44" t="s">
        <v>35</v>
      </c>
      <c r="J44" t="s">
        <v>23</v>
      </c>
      <c r="K44" t="s">
        <v>91</v>
      </c>
      <c r="L44" t="s">
        <v>25</v>
      </c>
    </row>
    <row r="45" spans="3:12" x14ac:dyDescent="0.25">
      <c r="C45" s="1">
        <v>16</v>
      </c>
      <c r="D45" s="1">
        <v>2</v>
      </c>
      <c r="E45" t="s">
        <v>56</v>
      </c>
      <c r="G45" t="s">
        <v>110</v>
      </c>
      <c r="H45" t="s">
        <v>30</v>
      </c>
      <c r="I45" t="s">
        <v>35</v>
      </c>
      <c r="J45" t="s">
        <v>23</v>
      </c>
      <c r="K45" t="s">
        <v>91</v>
      </c>
      <c r="L45" t="s">
        <v>25</v>
      </c>
    </row>
    <row r="46" spans="3:12" x14ac:dyDescent="0.25">
      <c r="C46" s="1">
        <v>17</v>
      </c>
      <c r="D46" s="1">
        <v>2</v>
      </c>
      <c r="E46" t="s">
        <v>57</v>
      </c>
      <c r="G46" t="s">
        <v>111</v>
      </c>
      <c r="H46" t="s">
        <v>31</v>
      </c>
      <c r="I46" t="s">
        <v>35</v>
      </c>
      <c r="J46" t="s">
        <v>23</v>
      </c>
      <c r="K46" t="s">
        <v>91</v>
      </c>
      <c r="L46" t="s">
        <v>25</v>
      </c>
    </row>
    <row r="47" spans="3:12" x14ac:dyDescent="0.25">
      <c r="C47" s="1">
        <v>14</v>
      </c>
      <c r="D47" s="1">
        <v>3</v>
      </c>
      <c r="E47" t="s">
        <v>58</v>
      </c>
      <c r="G47" t="s">
        <v>112</v>
      </c>
      <c r="H47" t="s">
        <v>28</v>
      </c>
      <c r="I47" t="s">
        <v>35</v>
      </c>
      <c r="J47" t="s">
        <v>25</v>
      </c>
      <c r="K47" t="s">
        <v>91</v>
      </c>
      <c r="L47" t="s">
        <v>23</v>
      </c>
    </row>
    <row r="48" spans="3:12" x14ac:dyDescent="0.25">
      <c r="C48" s="1">
        <v>15</v>
      </c>
      <c r="D48" s="1">
        <v>3</v>
      </c>
      <c r="E48" t="s">
        <v>59</v>
      </c>
      <c r="G48" t="s">
        <v>113</v>
      </c>
      <c r="H48" t="s">
        <v>29</v>
      </c>
      <c r="I48" t="s">
        <v>35</v>
      </c>
      <c r="J48" t="s">
        <v>25</v>
      </c>
      <c r="K48" t="s">
        <v>91</v>
      </c>
      <c r="L48" t="s">
        <v>23</v>
      </c>
    </row>
    <row r="49" spans="3:12" x14ac:dyDescent="0.25">
      <c r="C49" s="1">
        <v>16</v>
      </c>
      <c r="D49" s="1">
        <v>3</v>
      </c>
      <c r="E49" t="s">
        <v>60</v>
      </c>
      <c r="G49" t="s">
        <v>114</v>
      </c>
      <c r="H49" t="s">
        <v>30</v>
      </c>
      <c r="I49" t="s">
        <v>35</v>
      </c>
      <c r="J49" t="s">
        <v>25</v>
      </c>
      <c r="K49" t="s">
        <v>91</v>
      </c>
      <c r="L49" t="s">
        <v>23</v>
      </c>
    </row>
    <row r="50" spans="3:12" x14ac:dyDescent="0.25">
      <c r="C50" s="1">
        <v>17</v>
      </c>
      <c r="D50" s="1">
        <v>3</v>
      </c>
      <c r="E50" t="s">
        <v>61</v>
      </c>
      <c r="G50" t="s">
        <v>115</v>
      </c>
      <c r="H50" t="s">
        <v>31</v>
      </c>
      <c r="I50" t="s">
        <v>35</v>
      </c>
      <c r="J50" t="s">
        <v>25</v>
      </c>
      <c r="K50" t="s">
        <v>91</v>
      </c>
      <c r="L50" t="s">
        <v>23</v>
      </c>
    </row>
    <row r="51" spans="3:12" x14ac:dyDescent="0.25">
      <c r="C51" s="1">
        <v>18</v>
      </c>
      <c r="D51" s="1">
        <v>3</v>
      </c>
      <c r="E51" t="s">
        <v>62</v>
      </c>
      <c r="G51" t="s">
        <v>116</v>
      </c>
      <c r="H51" t="s">
        <v>32</v>
      </c>
      <c r="I51" t="s">
        <v>35</v>
      </c>
      <c r="J51" t="s">
        <v>25</v>
      </c>
      <c r="K51" t="s">
        <v>91</v>
      </c>
      <c r="L51" t="s">
        <v>26</v>
      </c>
    </row>
    <row r="52" spans="3:12" x14ac:dyDescent="0.25">
      <c r="C52" s="1">
        <v>19</v>
      </c>
      <c r="D52" s="1">
        <v>3</v>
      </c>
      <c r="E52" t="s">
        <v>63</v>
      </c>
      <c r="G52" t="s">
        <v>117</v>
      </c>
      <c r="H52" t="s">
        <v>32</v>
      </c>
      <c r="I52" t="s">
        <v>35</v>
      </c>
      <c r="J52" t="s">
        <v>25</v>
      </c>
      <c r="K52" t="s">
        <v>91</v>
      </c>
      <c r="L52" t="s">
        <v>27</v>
      </c>
    </row>
    <row r="53" spans="3:12" x14ac:dyDescent="0.25">
      <c r="C53" s="1">
        <v>18</v>
      </c>
      <c r="D53" s="1">
        <v>4</v>
      </c>
      <c r="E53" t="s">
        <v>64</v>
      </c>
      <c r="G53" t="s">
        <v>118</v>
      </c>
      <c r="H53" t="s">
        <v>32</v>
      </c>
      <c r="I53" t="s">
        <v>35</v>
      </c>
      <c r="J53" t="s">
        <v>26</v>
      </c>
      <c r="K53" t="s">
        <v>91</v>
      </c>
      <c r="L53" t="s">
        <v>25</v>
      </c>
    </row>
    <row r="54" spans="3:12" x14ac:dyDescent="0.25">
      <c r="C54" s="1">
        <v>19</v>
      </c>
      <c r="D54" s="1">
        <v>5</v>
      </c>
      <c r="E54" t="s">
        <v>65</v>
      </c>
      <c r="G54" t="s">
        <v>119</v>
      </c>
      <c r="H54" t="s">
        <v>32</v>
      </c>
      <c r="I54" t="s">
        <v>35</v>
      </c>
      <c r="J54" t="s">
        <v>27</v>
      </c>
      <c r="K54" t="s">
        <v>91</v>
      </c>
      <c r="L54" t="s">
        <v>25</v>
      </c>
    </row>
    <row r="55" spans="3:12" x14ac:dyDescent="0.25">
      <c r="C55" s="1">
        <v>20</v>
      </c>
      <c r="D55" s="1">
        <v>4</v>
      </c>
      <c r="E55" t="s">
        <v>66</v>
      </c>
      <c r="G55" t="s">
        <v>120</v>
      </c>
      <c r="H55" t="s">
        <v>32</v>
      </c>
      <c r="I55" t="s">
        <v>35</v>
      </c>
      <c r="J55" t="s">
        <v>26</v>
      </c>
      <c r="K55" t="s">
        <v>91</v>
      </c>
      <c r="L55" t="s">
        <v>27</v>
      </c>
    </row>
    <row r="56" spans="3:12" x14ac:dyDescent="0.25">
      <c r="C56" s="1">
        <v>21</v>
      </c>
      <c r="D56" s="1">
        <v>4</v>
      </c>
      <c r="E56" t="s">
        <v>67</v>
      </c>
      <c r="G56" t="s">
        <v>121</v>
      </c>
      <c r="H56" t="s">
        <v>33</v>
      </c>
      <c r="I56" t="s">
        <v>35</v>
      </c>
      <c r="J56" t="s">
        <v>26</v>
      </c>
      <c r="K56" t="s">
        <v>91</v>
      </c>
      <c r="L56" t="s">
        <v>27</v>
      </c>
    </row>
    <row r="57" spans="3:12" x14ac:dyDescent="0.25">
      <c r="C57" s="1">
        <v>22</v>
      </c>
      <c r="D57" s="1">
        <v>4</v>
      </c>
      <c r="E57" t="s">
        <v>68</v>
      </c>
      <c r="G57" t="s">
        <v>122</v>
      </c>
      <c r="H57" t="s">
        <v>34</v>
      </c>
      <c r="I57" t="s">
        <v>35</v>
      </c>
      <c r="J57" t="s">
        <v>26</v>
      </c>
      <c r="K57" t="s">
        <v>91</v>
      </c>
      <c r="L57" t="s">
        <v>27</v>
      </c>
    </row>
    <row r="58" spans="3:12" x14ac:dyDescent="0.25">
      <c r="C58" s="1">
        <v>20</v>
      </c>
      <c r="D58" s="1">
        <v>5</v>
      </c>
      <c r="E58" t="s">
        <v>69</v>
      </c>
      <c r="G58" t="s">
        <v>123</v>
      </c>
      <c r="H58" t="s">
        <v>32</v>
      </c>
      <c r="I58" t="s">
        <v>35</v>
      </c>
      <c r="J58" t="s">
        <v>27</v>
      </c>
      <c r="K58" t="s">
        <v>91</v>
      </c>
      <c r="L58" t="s">
        <v>26</v>
      </c>
    </row>
    <row r="59" spans="3:12" x14ac:dyDescent="0.25">
      <c r="C59" s="1">
        <v>21</v>
      </c>
      <c r="D59" s="1">
        <v>5</v>
      </c>
      <c r="E59" t="s">
        <v>70</v>
      </c>
      <c r="G59" t="s">
        <v>124</v>
      </c>
      <c r="H59" t="s">
        <v>33</v>
      </c>
      <c r="I59" t="s">
        <v>35</v>
      </c>
      <c r="J59" t="s">
        <v>27</v>
      </c>
      <c r="K59" t="s">
        <v>91</v>
      </c>
      <c r="L59" t="s">
        <v>26</v>
      </c>
    </row>
    <row r="60" spans="3:12" x14ac:dyDescent="0.25">
      <c r="C60" s="1">
        <v>22</v>
      </c>
      <c r="D60" s="1">
        <v>5</v>
      </c>
      <c r="E60" t="s">
        <v>71</v>
      </c>
      <c r="G60" t="s">
        <v>125</v>
      </c>
      <c r="H60" t="s">
        <v>34</v>
      </c>
      <c r="I60" t="s">
        <v>35</v>
      </c>
      <c r="J60" t="s">
        <v>27</v>
      </c>
      <c r="K60" t="s">
        <v>91</v>
      </c>
      <c r="L60" t="s">
        <v>26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8E907B-32B5-4EA1-AA98-2BCBE4E10406}">
  <sheetPr codeName="Sheet2"/>
  <dimension ref="A2:K28"/>
  <sheetViews>
    <sheetView zoomScale="205" zoomScaleNormal="205" workbookViewId="0">
      <selection activeCell="E2" sqref="E2:G21"/>
    </sheetView>
  </sheetViews>
  <sheetFormatPr defaultRowHeight="15" x14ac:dyDescent="0.25"/>
  <sheetData>
    <row r="2" spans="2:11" x14ac:dyDescent="0.25">
      <c r="B2" t="s">
        <v>131</v>
      </c>
      <c r="C2" t="s">
        <v>133</v>
      </c>
      <c r="E2" t="s">
        <v>131</v>
      </c>
      <c r="F2" t="s">
        <v>134</v>
      </c>
      <c r="G2" t="s">
        <v>133</v>
      </c>
    </row>
    <row r="3" spans="2:11" x14ac:dyDescent="0.25">
      <c r="B3">
        <v>1</v>
      </c>
      <c r="C3">
        <v>0.15</v>
      </c>
      <c r="E3">
        <v>1</v>
      </c>
      <c r="F3">
        <v>1</v>
      </c>
      <c r="G3">
        <v>0.4</v>
      </c>
    </row>
    <row r="4" spans="2:11" x14ac:dyDescent="0.25">
      <c r="B4">
        <v>2</v>
      </c>
      <c r="C4">
        <v>0.15</v>
      </c>
      <c r="E4">
        <v>1</v>
      </c>
      <c r="F4">
        <v>2</v>
      </c>
      <c r="G4">
        <v>0.4</v>
      </c>
    </row>
    <row r="5" spans="2:11" x14ac:dyDescent="0.25">
      <c r="B5">
        <v>3</v>
      </c>
      <c r="C5">
        <v>0.15</v>
      </c>
      <c r="E5">
        <v>1</v>
      </c>
      <c r="F5">
        <v>3</v>
      </c>
      <c r="G5">
        <v>0.2</v>
      </c>
    </row>
    <row r="6" spans="2:11" x14ac:dyDescent="0.25">
      <c r="B6">
        <v>4</v>
      </c>
      <c r="C6">
        <v>0.15</v>
      </c>
      <c r="E6">
        <v>2</v>
      </c>
      <c r="F6">
        <v>1</v>
      </c>
      <c r="G6">
        <v>0.5</v>
      </c>
    </row>
    <row r="7" spans="2:11" x14ac:dyDescent="0.25">
      <c r="B7">
        <v>5</v>
      </c>
      <c r="C7">
        <v>0.15</v>
      </c>
      <c r="E7">
        <v>2</v>
      </c>
      <c r="F7">
        <v>2</v>
      </c>
      <c r="G7">
        <v>0.2</v>
      </c>
    </row>
    <row r="8" spans="2:11" x14ac:dyDescent="0.25">
      <c r="B8">
        <v>6</v>
      </c>
      <c r="C8">
        <v>0.1</v>
      </c>
      <c r="E8">
        <v>2</v>
      </c>
      <c r="F8">
        <v>3</v>
      </c>
      <c r="G8">
        <v>0.3</v>
      </c>
    </row>
    <row r="9" spans="2:11" x14ac:dyDescent="0.25">
      <c r="B9">
        <v>7</v>
      </c>
      <c r="C9">
        <v>0.15</v>
      </c>
      <c r="E9">
        <v>3</v>
      </c>
      <c r="F9">
        <v>1</v>
      </c>
      <c r="G9">
        <v>0.2</v>
      </c>
    </row>
    <row r="10" spans="2:11" x14ac:dyDescent="0.25">
      <c r="E10">
        <v>3</v>
      </c>
      <c r="F10">
        <v>2</v>
      </c>
      <c r="G10">
        <v>0.4</v>
      </c>
      <c r="J10" s="4"/>
    </row>
    <row r="11" spans="2:11" x14ac:dyDescent="0.25">
      <c r="B11" t="s">
        <v>134</v>
      </c>
      <c r="C11" t="s">
        <v>133</v>
      </c>
      <c r="E11">
        <v>3</v>
      </c>
      <c r="F11">
        <v>3</v>
      </c>
      <c r="G11">
        <v>0.4</v>
      </c>
      <c r="K11" s="3"/>
    </row>
    <row r="12" spans="2:11" x14ac:dyDescent="0.25">
      <c r="B12">
        <v>1</v>
      </c>
      <c r="C12">
        <v>0.24</v>
      </c>
      <c r="E12">
        <v>4</v>
      </c>
      <c r="F12">
        <v>3</v>
      </c>
      <c r="G12">
        <v>0.2</v>
      </c>
    </row>
    <row r="13" spans="2:11" x14ac:dyDescent="0.25">
      <c r="B13">
        <v>2</v>
      </c>
      <c r="C13">
        <v>0.18</v>
      </c>
      <c r="E13">
        <v>4</v>
      </c>
      <c r="F13">
        <v>4</v>
      </c>
      <c r="G13">
        <v>0.5</v>
      </c>
    </row>
    <row r="14" spans="2:11" x14ac:dyDescent="0.25">
      <c r="B14">
        <v>3</v>
      </c>
      <c r="C14">
        <v>0.21</v>
      </c>
      <c r="E14">
        <v>4</v>
      </c>
      <c r="F14">
        <v>5</v>
      </c>
      <c r="G14">
        <v>0.3</v>
      </c>
    </row>
    <row r="15" spans="2:11" x14ac:dyDescent="0.25">
      <c r="B15">
        <v>4</v>
      </c>
      <c r="C15">
        <v>0.17</v>
      </c>
      <c r="E15">
        <v>5</v>
      </c>
      <c r="F15">
        <v>1</v>
      </c>
      <c r="G15">
        <v>0.5</v>
      </c>
    </row>
    <row r="16" spans="2:11" x14ac:dyDescent="0.25">
      <c r="B16">
        <v>5</v>
      </c>
      <c r="C16">
        <v>0.19</v>
      </c>
      <c r="E16">
        <v>5</v>
      </c>
      <c r="F16">
        <v>2</v>
      </c>
      <c r="G16">
        <v>0.2</v>
      </c>
    </row>
    <row r="17" spans="1:7" x14ac:dyDescent="0.25">
      <c r="E17">
        <v>5</v>
      </c>
      <c r="F17">
        <v>3</v>
      </c>
      <c r="G17">
        <v>0.3</v>
      </c>
    </row>
    <row r="18" spans="1:7" x14ac:dyDescent="0.25">
      <c r="E18">
        <v>6</v>
      </c>
      <c r="F18">
        <v>4</v>
      </c>
      <c r="G18">
        <v>0.4</v>
      </c>
    </row>
    <row r="19" spans="1:7" x14ac:dyDescent="0.25">
      <c r="E19">
        <v>6</v>
      </c>
      <c r="F19">
        <v>5</v>
      </c>
      <c r="G19">
        <v>0.6</v>
      </c>
    </row>
    <row r="20" spans="1:7" x14ac:dyDescent="0.25">
      <c r="E20">
        <v>7</v>
      </c>
      <c r="F20">
        <v>4</v>
      </c>
      <c r="G20">
        <v>0.4</v>
      </c>
    </row>
    <row r="21" spans="1:7" x14ac:dyDescent="0.25">
      <c r="E21">
        <v>7</v>
      </c>
      <c r="F21">
        <v>5</v>
      </c>
      <c r="G21">
        <v>0.6</v>
      </c>
    </row>
    <row r="22" spans="1:7" x14ac:dyDescent="0.25">
      <c r="E22">
        <f>SUBTOTAL(109,TableRF[r])</f>
        <v>71</v>
      </c>
      <c r="F22">
        <f>SUBTOTAL(109,TableRF[f])</f>
        <v>54</v>
      </c>
      <c r="G22">
        <f>SUBTOTAL(109,TableRF[w])</f>
        <v>7</v>
      </c>
    </row>
    <row r="23" spans="1:7" x14ac:dyDescent="0.25">
      <c r="A23">
        <v>6</v>
      </c>
      <c r="C23">
        <f>INDEX(TableR[w],A23)</f>
        <v>0.1</v>
      </c>
    </row>
    <row r="24" spans="1:7" x14ac:dyDescent="0.25">
      <c r="A24">
        <v>19</v>
      </c>
      <c r="C24">
        <f>INDEX(TableRF[r],A24)</f>
        <v>7</v>
      </c>
    </row>
    <row r="25" spans="1:7" x14ac:dyDescent="0.25">
      <c r="C25" s="5" t="s">
        <v>135</v>
      </c>
    </row>
    <row r="26" spans="1:7" x14ac:dyDescent="0.25">
      <c r="C26">
        <f>COLUMN(TableRF[r])</f>
        <v>5</v>
      </c>
    </row>
    <row r="28" spans="1:7" x14ac:dyDescent="0.25">
      <c r="C28" t="e">
        <f>Tlookup</f>
        <v>#NAME?</v>
      </c>
    </row>
  </sheetData>
  <pageMargins left="0.7" right="0.7" top="0.75" bottom="0.75" header="0.3" footer="0.3"/>
  <tableParts count="3">
    <tablePart r:id="rId1"/>
    <tablePart r:id="rId2"/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1354FF-F16F-4BA3-A6A9-99E9E8D8724F}">
  <sheetPr codeName="Sheet3"/>
  <dimension ref="A1:J59"/>
  <sheetViews>
    <sheetView zoomScale="175" zoomScaleNormal="175" workbookViewId="0">
      <selection activeCell="A2" sqref="A2:A23"/>
    </sheetView>
  </sheetViews>
  <sheetFormatPr defaultRowHeight="15" x14ac:dyDescent="0.25"/>
  <cols>
    <col min="2" max="2" width="61" bestFit="1" customWidth="1"/>
  </cols>
  <sheetData>
    <row r="1" spans="1:10" x14ac:dyDescent="0.25">
      <c r="B1" s="2" t="s">
        <v>90</v>
      </c>
      <c r="C1" s="2" t="s">
        <v>126</v>
      </c>
      <c r="D1" s="2" t="s">
        <v>126</v>
      </c>
      <c r="E1" s="2" t="s">
        <v>127</v>
      </c>
      <c r="F1" s="2" t="s">
        <v>127</v>
      </c>
      <c r="G1" s="2" t="s">
        <v>128</v>
      </c>
      <c r="H1" s="2" t="s">
        <v>129</v>
      </c>
      <c r="I1" t="s">
        <v>130</v>
      </c>
    </row>
    <row r="2" spans="1:10" x14ac:dyDescent="0.25">
      <c r="A2" t="s">
        <v>1</v>
      </c>
      <c r="B2" t="s">
        <v>23</v>
      </c>
      <c r="J2">
        <v>24</v>
      </c>
    </row>
    <row r="3" spans="1:10" x14ac:dyDescent="0.25">
      <c r="A3" t="s">
        <v>2</v>
      </c>
      <c r="B3" t="s">
        <v>24</v>
      </c>
      <c r="J3">
        <v>18</v>
      </c>
    </row>
    <row r="4" spans="1:10" x14ac:dyDescent="0.25">
      <c r="A4" t="s">
        <v>3</v>
      </c>
      <c r="B4" t="s">
        <v>25</v>
      </c>
      <c r="J4">
        <v>21</v>
      </c>
    </row>
    <row r="5" spans="1:10" x14ac:dyDescent="0.25">
      <c r="A5" t="s">
        <v>4</v>
      </c>
      <c r="B5" t="s">
        <v>26</v>
      </c>
      <c r="J5">
        <v>17</v>
      </c>
    </row>
    <row r="6" spans="1:10" x14ac:dyDescent="0.25">
      <c r="A6" t="s">
        <v>5</v>
      </c>
      <c r="B6" t="s">
        <v>27</v>
      </c>
      <c r="J6">
        <v>19</v>
      </c>
    </row>
    <row r="7" spans="1:10" x14ac:dyDescent="0.25">
      <c r="A7" t="s">
        <v>6</v>
      </c>
      <c r="B7" t="s">
        <v>73</v>
      </c>
    </row>
    <row r="8" spans="1:10" x14ac:dyDescent="0.25">
      <c r="A8" t="s">
        <v>7</v>
      </c>
      <c r="B8" t="s">
        <v>74</v>
      </c>
    </row>
    <row r="9" spans="1:10" x14ac:dyDescent="0.25">
      <c r="A9" t="s">
        <v>8</v>
      </c>
      <c r="B9" t="s">
        <v>75</v>
      </c>
    </row>
    <row r="10" spans="1:10" x14ac:dyDescent="0.25">
      <c r="A10" t="s">
        <v>9</v>
      </c>
      <c r="B10" t="s">
        <v>76</v>
      </c>
    </row>
    <row r="11" spans="1:10" x14ac:dyDescent="0.25">
      <c r="A11" t="s">
        <v>10</v>
      </c>
      <c r="B11" t="s">
        <v>77</v>
      </c>
    </row>
    <row r="12" spans="1:10" x14ac:dyDescent="0.25">
      <c r="A12" t="s">
        <v>11</v>
      </c>
      <c r="B12" t="s">
        <v>78</v>
      </c>
    </row>
    <row r="13" spans="1:10" x14ac:dyDescent="0.25">
      <c r="A13" t="s">
        <v>12</v>
      </c>
      <c r="B13" t="s">
        <v>79</v>
      </c>
    </row>
    <row r="14" spans="1:10" x14ac:dyDescent="0.25">
      <c r="A14" t="s">
        <v>13</v>
      </c>
      <c r="B14" t="s">
        <v>80</v>
      </c>
    </row>
    <row r="15" spans="1:10" x14ac:dyDescent="0.25">
      <c r="A15" t="s">
        <v>14</v>
      </c>
      <c r="B15" t="s">
        <v>81</v>
      </c>
    </row>
    <row r="16" spans="1:10" x14ac:dyDescent="0.25">
      <c r="A16" t="s">
        <v>15</v>
      </c>
      <c r="B16" t="s">
        <v>82</v>
      </c>
    </row>
    <row r="17" spans="1:2" x14ac:dyDescent="0.25">
      <c r="A17" t="s">
        <v>16</v>
      </c>
      <c r="B17" t="s">
        <v>83</v>
      </c>
    </row>
    <row r="18" spans="1:2" x14ac:dyDescent="0.25">
      <c r="A18" t="s">
        <v>17</v>
      </c>
      <c r="B18" t="s">
        <v>84</v>
      </c>
    </row>
    <row r="19" spans="1:2" x14ac:dyDescent="0.25">
      <c r="A19" t="s">
        <v>18</v>
      </c>
      <c r="B19" t="s">
        <v>85</v>
      </c>
    </row>
    <row r="20" spans="1:2" x14ac:dyDescent="0.25">
      <c r="A20" t="s">
        <v>19</v>
      </c>
      <c r="B20" t="s">
        <v>86</v>
      </c>
    </row>
    <row r="21" spans="1:2" x14ac:dyDescent="0.25">
      <c r="A21" t="s">
        <v>20</v>
      </c>
      <c r="B21" t="s">
        <v>87</v>
      </c>
    </row>
    <row r="22" spans="1:2" x14ac:dyDescent="0.25">
      <c r="A22" t="s">
        <v>21</v>
      </c>
      <c r="B22" t="s">
        <v>88</v>
      </c>
    </row>
    <row r="23" spans="1:2" x14ac:dyDescent="0.25">
      <c r="A23" t="s">
        <v>22</v>
      </c>
      <c r="B23" t="s">
        <v>89</v>
      </c>
    </row>
    <row r="25" spans="1:2" x14ac:dyDescent="0.25">
      <c r="A25" t="s">
        <v>37</v>
      </c>
    </row>
    <row r="26" spans="1:2" x14ac:dyDescent="0.25">
      <c r="A26" t="s">
        <v>38</v>
      </c>
      <c r="B26" t="s">
        <v>92</v>
      </c>
    </row>
    <row r="27" spans="1:2" x14ac:dyDescent="0.25">
      <c r="A27" t="s">
        <v>39</v>
      </c>
      <c r="B27" t="s">
        <v>93</v>
      </c>
    </row>
    <row r="28" spans="1:2" x14ac:dyDescent="0.25">
      <c r="A28" t="s">
        <v>40</v>
      </c>
      <c r="B28" t="s">
        <v>94</v>
      </c>
    </row>
    <row r="29" spans="1:2" x14ac:dyDescent="0.25">
      <c r="A29" t="s">
        <v>41</v>
      </c>
      <c r="B29" t="s">
        <v>95</v>
      </c>
    </row>
    <row r="30" spans="1:2" x14ac:dyDescent="0.25">
      <c r="A30" t="s">
        <v>42</v>
      </c>
      <c r="B30" t="s">
        <v>96</v>
      </c>
    </row>
    <row r="31" spans="1:2" x14ac:dyDescent="0.25">
      <c r="A31" t="s">
        <v>43</v>
      </c>
      <c r="B31" t="s">
        <v>97</v>
      </c>
    </row>
    <row r="32" spans="1:2" x14ac:dyDescent="0.25">
      <c r="A32" t="s">
        <v>44</v>
      </c>
      <c r="B32" t="s">
        <v>98</v>
      </c>
    </row>
    <row r="33" spans="1:2" x14ac:dyDescent="0.25">
      <c r="A33" t="s">
        <v>45</v>
      </c>
      <c r="B33" t="s">
        <v>99</v>
      </c>
    </row>
    <row r="34" spans="1:2" x14ac:dyDescent="0.25">
      <c r="A34" t="s">
        <v>46</v>
      </c>
      <c r="B34" t="s">
        <v>100</v>
      </c>
    </row>
    <row r="35" spans="1:2" x14ac:dyDescent="0.25">
      <c r="A35" t="s">
        <v>47</v>
      </c>
      <c r="B35" t="s">
        <v>101</v>
      </c>
    </row>
    <row r="36" spans="1:2" x14ac:dyDescent="0.25">
      <c r="A36" t="s">
        <v>48</v>
      </c>
      <c r="B36" t="s">
        <v>102</v>
      </c>
    </row>
    <row r="37" spans="1:2" x14ac:dyDescent="0.25">
      <c r="A37" t="s">
        <v>49</v>
      </c>
      <c r="B37" t="s">
        <v>103</v>
      </c>
    </row>
    <row r="38" spans="1:2" x14ac:dyDescent="0.25">
      <c r="A38" t="s">
        <v>50</v>
      </c>
      <c r="B38" t="s">
        <v>104</v>
      </c>
    </row>
    <row r="39" spans="1:2" x14ac:dyDescent="0.25">
      <c r="A39" t="s">
        <v>51</v>
      </c>
      <c r="B39" t="s">
        <v>105</v>
      </c>
    </row>
    <row r="40" spans="1:2" x14ac:dyDescent="0.25">
      <c r="A40" t="s">
        <v>52</v>
      </c>
      <c r="B40" t="s">
        <v>106</v>
      </c>
    </row>
    <row r="41" spans="1:2" x14ac:dyDescent="0.25">
      <c r="A41" t="s">
        <v>53</v>
      </c>
      <c r="B41" t="s">
        <v>107</v>
      </c>
    </row>
    <row r="42" spans="1:2" x14ac:dyDescent="0.25">
      <c r="A42" t="s">
        <v>54</v>
      </c>
      <c r="B42" t="s">
        <v>108</v>
      </c>
    </row>
    <row r="43" spans="1:2" x14ac:dyDescent="0.25">
      <c r="A43" t="s">
        <v>55</v>
      </c>
      <c r="B43" t="s">
        <v>109</v>
      </c>
    </row>
    <row r="44" spans="1:2" x14ac:dyDescent="0.25">
      <c r="A44" t="s">
        <v>56</v>
      </c>
      <c r="B44" t="s">
        <v>110</v>
      </c>
    </row>
    <row r="45" spans="1:2" x14ac:dyDescent="0.25">
      <c r="A45" t="s">
        <v>57</v>
      </c>
      <c r="B45" t="s">
        <v>111</v>
      </c>
    </row>
    <row r="46" spans="1:2" x14ac:dyDescent="0.25">
      <c r="A46" t="s">
        <v>58</v>
      </c>
      <c r="B46" t="s">
        <v>112</v>
      </c>
    </row>
    <row r="47" spans="1:2" x14ac:dyDescent="0.25">
      <c r="A47" t="s">
        <v>59</v>
      </c>
      <c r="B47" t="s">
        <v>113</v>
      </c>
    </row>
    <row r="48" spans="1:2" x14ac:dyDescent="0.25">
      <c r="A48" t="s">
        <v>60</v>
      </c>
      <c r="B48" t="s">
        <v>114</v>
      </c>
    </row>
    <row r="49" spans="1:2" x14ac:dyDescent="0.25">
      <c r="A49" t="s">
        <v>61</v>
      </c>
      <c r="B49" t="s">
        <v>115</v>
      </c>
    </row>
    <row r="50" spans="1:2" x14ac:dyDescent="0.25">
      <c r="A50" t="s">
        <v>62</v>
      </c>
      <c r="B50" t="s">
        <v>116</v>
      </c>
    </row>
    <row r="51" spans="1:2" x14ac:dyDescent="0.25">
      <c r="A51" t="s">
        <v>63</v>
      </c>
      <c r="B51" t="s">
        <v>117</v>
      </c>
    </row>
    <row r="52" spans="1:2" x14ac:dyDescent="0.25">
      <c r="A52" t="s">
        <v>64</v>
      </c>
      <c r="B52" t="s">
        <v>118</v>
      </c>
    </row>
    <row r="53" spans="1:2" x14ac:dyDescent="0.25">
      <c r="A53" t="s">
        <v>65</v>
      </c>
      <c r="B53" t="s">
        <v>119</v>
      </c>
    </row>
    <row r="54" spans="1:2" x14ac:dyDescent="0.25">
      <c r="A54" t="s">
        <v>66</v>
      </c>
      <c r="B54" t="s">
        <v>120</v>
      </c>
    </row>
    <row r="55" spans="1:2" x14ac:dyDescent="0.25">
      <c r="A55" t="s">
        <v>67</v>
      </c>
      <c r="B55" t="s">
        <v>121</v>
      </c>
    </row>
    <row r="56" spans="1:2" x14ac:dyDescent="0.25">
      <c r="A56" t="s">
        <v>68</v>
      </c>
      <c r="B56" t="s">
        <v>122</v>
      </c>
    </row>
    <row r="57" spans="1:2" x14ac:dyDescent="0.25">
      <c r="A57" t="s">
        <v>69</v>
      </c>
      <c r="B57" t="s">
        <v>123</v>
      </c>
    </row>
    <row r="58" spans="1:2" x14ac:dyDescent="0.25">
      <c r="A58" t="s">
        <v>70</v>
      </c>
      <c r="B58" t="s">
        <v>124</v>
      </c>
    </row>
    <row r="59" spans="1:2" x14ac:dyDescent="0.25">
      <c r="A59" t="s">
        <v>71</v>
      </c>
      <c r="B59" t="s">
        <v>125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99C7CF-D23E-4BE2-80F2-1964AB422828}">
  <dimension ref="B2:AC23"/>
  <sheetViews>
    <sheetView tabSelected="1" topLeftCell="D1" workbookViewId="0">
      <selection activeCell="I30" sqref="I30"/>
    </sheetView>
  </sheetViews>
  <sheetFormatPr defaultRowHeight="15" x14ac:dyDescent="0.25"/>
  <cols>
    <col min="7" max="7" width="18" bestFit="1" customWidth="1"/>
  </cols>
  <sheetData>
    <row r="2" spans="2:29" x14ac:dyDescent="0.25">
      <c r="B2" t="s">
        <v>136</v>
      </c>
      <c r="C2">
        <v>30</v>
      </c>
      <c r="D2">
        <v>1</v>
      </c>
      <c r="E2">
        <v>7</v>
      </c>
      <c r="H2" t="s">
        <v>158</v>
      </c>
      <c r="I2" t="s">
        <v>159</v>
      </c>
      <c r="J2" t="s">
        <v>160</v>
      </c>
      <c r="K2" t="s">
        <v>161</v>
      </c>
      <c r="L2" t="s">
        <v>162</v>
      </c>
      <c r="M2" t="s">
        <v>163</v>
      </c>
      <c r="N2" t="s">
        <v>164</v>
      </c>
      <c r="O2" t="s">
        <v>165</v>
      </c>
      <c r="P2" t="s">
        <v>166</v>
      </c>
      <c r="Q2" t="s">
        <v>167</v>
      </c>
      <c r="R2" t="s">
        <v>168</v>
      </c>
      <c r="S2" t="s">
        <v>169</v>
      </c>
      <c r="T2" t="s">
        <v>170</v>
      </c>
      <c r="U2" t="s">
        <v>171</v>
      </c>
      <c r="V2" t="s">
        <v>172</v>
      </c>
      <c r="W2" t="s">
        <v>173</v>
      </c>
      <c r="X2" t="s">
        <v>174</v>
      </c>
      <c r="Y2" t="s">
        <v>175</v>
      </c>
      <c r="Z2" t="s">
        <v>176</v>
      </c>
      <c r="AA2" t="s">
        <v>177</v>
      </c>
      <c r="AB2" t="s">
        <v>178</v>
      </c>
      <c r="AC2" t="s">
        <v>179</v>
      </c>
    </row>
    <row r="3" spans="2:29" x14ac:dyDescent="0.25">
      <c r="B3" t="s">
        <v>137</v>
      </c>
      <c r="C3">
        <v>25</v>
      </c>
      <c r="D3">
        <v>1</v>
      </c>
      <c r="E3">
        <v>8</v>
      </c>
      <c r="G3" t="s">
        <v>186</v>
      </c>
      <c r="H3">
        <v>30</v>
      </c>
      <c r="I3">
        <v>25</v>
      </c>
      <c r="J3">
        <v>15</v>
      </c>
      <c r="K3">
        <v>20</v>
      </c>
      <c r="L3">
        <v>30</v>
      </c>
      <c r="M3">
        <v>25</v>
      </c>
      <c r="N3">
        <v>15</v>
      </c>
      <c r="O3">
        <v>20</v>
      </c>
      <c r="P3">
        <v>30</v>
      </c>
      <c r="Q3">
        <v>25</v>
      </c>
      <c r="R3">
        <v>15</v>
      </c>
      <c r="S3">
        <v>20</v>
      </c>
      <c r="T3">
        <v>30</v>
      </c>
      <c r="U3">
        <v>25</v>
      </c>
      <c r="V3">
        <v>15</v>
      </c>
      <c r="W3">
        <v>20</v>
      </c>
      <c r="X3">
        <v>30</v>
      </c>
      <c r="Y3">
        <v>25</v>
      </c>
      <c r="Z3">
        <v>30</v>
      </c>
      <c r="AA3">
        <v>25</v>
      </c>
      <c r="AB3">
        <v>15</v>
      </c>
      <c r="AC3">
        <v>20</v>
      </c>
    </row>
    <row r="4" spans="2:29" x14ac:dyDescent="0.25">
      <c r="B4" t="s">
        <v>138</v>
      </c>
      <c r="C4">
        <v>15</v>
      </c>
      <c r="D4">
        <v>1</v>
      </c>
      <c r="E4">
        <v>6</v>
      </c>
      <c r="G4" t="s">
        <v>185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0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</row>
    <row r="5" spans="2:29" x14ac:dyDescent="0.25">
      <c r="B5" t="s">
        <v>139</v>
      </c>
      <c r="C5">
        <v>20</v>
      </c>
      <c r="D5">
        <v>1</v>
      </c>
      <c r="E5">
        <v>9</v>
      </c>
      <c r="G5" t="s">
        <v>184</v>
      </c>
      <c r="H5">
        <v>7</v>
      </c>
      <c r="I5">
        <v>8</v>
      </c>
      <c r="J5">
        <v>6</v>
      </c>
      <c r="K5">
        <v>9</v>
      </c>
      <c r="L5">
        <v>10</v>
      </c>
      <c r="M5">
        <v>5</v>
      </c>
      <c r="N5">
        <v>7</v>
      </c>
      <c r="O5">
        <v>8</v>
      </c>
      <c r="P5">
        <v>6</v>
      </c>
      <c r="Q5">
        <v>9</v>
      </c>
      <c r="R5">
        <v>10</v>
      </c>
      <c r="S5">
        <v>5</v>
      </c>
      <c r="T5">
        <v>7</v>
      </c>
      <c r="U5">
        <v>8</v>
      </c>
      <c r="V5">
        <v>6</v>
      </c>
      <c r="W5">
        <v>9</v>
      </c>
      <c r="X5">
        <v>10</v>
      </c>
      <c r="Y5">
        <v>5</v>
      </c>
      <c r="Z5">
        <v>7</v>
      </c>
      <c r="AA5">
        <v>8</v>
      </c>
      <c r="AB5">
        <v>6</v>
      </c>
      <c r="AC5">
        <v>9</v>
      </c>
    </row>
    <row r="6" spans="2:29" x14ac:dyDescent="0.25">
      <c r="B6" t="s">
        <v>140</v>
      </c>
      <c r="C6">
        <v>30</v>
      </c>
      <c r="D6">
        <v>1</v>
      </c>
      <c r="E6">
        <v>10</v>
      </c>
      <c r="G6" t="s">
        <v>180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0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</row>
    <row r="7" spans="2:29" x14ac:dyDescent="0.25">
      <c r="B7" t="s">
        <v>141</v>
      </c>
      <c r="C7">
        <v>25</v>
      </c>
      <c r="D7">
        <v>1</v>
      </c>
      <c r="E7">
        <v>5</v>
      </c>
      <c r="G7" t="s">
        <v>183</v>
      </c>
      <c r="H7">
        <v>0.15</v>
      </c>
      <c r="I7">
        <v>0.1</v>
      </c>
      <c r="J7">
        <v>0.05</v>
      </c>
      <c r="K7">
        <v>0.15</v>
      </c>
      <c r="L7">
        <v>0.1</v>
      </c>
      <c r="M7">
        <v>0.05</v>
      </c>
      <c r="N7">
        <v>0.15</v>
      </c>
      <c r="O7">
        <v>0.1</v>
      </c>
      <c r="P7">
        <v>0.05</v>
      </c>
      <c r="Q7">
        <v>0.15</v>
      </c>
      <c r="R7">
        <v>0.1</v>
      </c>
      <c r="S7">
        <v>0.05</v>
      </c>
      <c r="T7">
        <v>0.15</v>
      </c>
      <c r="U7">
        <v>0.1</v>
      </c>
      <c r="V7">
        <v>0.05</v>
      </c>
      <c r="W7">
        <v>0.15</v>
      </c>
      <c r="X7">
        <v>0.1</v>
      </c>
      <c r="Y7">
        <v>0.05</v>
      </c>
      <c r="Z7">
        <v>0.15</v>
      </c>
      <c r="AA7">
        <v>0.1</v>
      </c>
      <c r="AB7">
        <v>0.05</v>
      </c>
      <c r="AC7">
        <v>0.4</v>
      </c>
    </row>
    <row r="8" spans="2:29" x14ac:dyDescent="0.25">
      <c r="B8" t="s">
        <v>142</v>
      </c>
      <c r="C8">
        <v>15</v>
      </c>
      <c r="D8">
        <v>1</v>
      </c>
      <c r="E8">
        <v>7</v>
      </c>
      <c r="G8" t="s">
        <v>182</v>
      </c>
      <c r="H8">
        <f>H3+H5</f>
        <v>37</v>
      </c>
      <c r="I8">
        <f t="shared" ref="I8:AC8" si="0">I3+I5</f>
        <v>33</v>
      </c>
      <c r="J8">
        <f t="shared" si="0"/>
        <v>21</v>
      </c>
      <c r="K8">
        <f t="shared" si="0"/>
        <v>29</v>
      </c>
      <c r="L8">
        <f t="shared" si="0"/>
        <v>40</v>
      </c>
      <c r="M8">
        <f t="shared" si="0"/>
        <v>30</v>
      </c>
      <c r="N8">
        <f t="shared" si="0"/>
        <v>22</v>
      </c>
      <c r="O8">
        <f t="shared" si="0"/>
        <v>28</v>
      </c>
      <c r="P8">
        <f t="shared" si="0"/>
        <v>36</v>
      </c>
      <c r="Q8">
        <f t="shared" si="0"/>
        <v>34</v>
      </c>
      <c r="R8">
        <f t="shared" si="0"/>
        <v>25</v>
      </c>
      <c r="S8">
        <f t="shared" si="0"/>
        <v>25</v>
      </c>
      <c r="T8">
        <f t="shared" si="0"/>
        <v>37</v>
      </c>
      <c r="U8">
        <f t="shared" si="0"/>
        <v>33</v>
      </c>
      <c r="V8">
        <f t="shared" si="0"/>
        <v>21</v>
      </c>
      <c r="W8">
        <f t="shared" si="0"/>
        <v>29</v>
      </c>
      <c r="X8">
        <f t="shared" si="0"/>
        <v>40</v>
      </c>
      <c r="Y8">
        <f t="shared" si="0"/>
        <v>30</v>
      </c>
      <c r="Z8">
        <f t="shared" si="0"/>
        <v>37</v>
      </c>
      <c r="AA8">
        <f t="shared" si="0"/>
        <v>33</v>
      </c>
      <c r="AB8">
        <f t="shared" si="0"/>
        <v>21</v>
      </c>
      <c r="AC8">
        <f t="shared" si="0"/>
        <v>29</v>
      </c>
    </row>
    <row r="9" spans="2:29" x14ac:dyDescent="0.25">
      <c r="B9" t="s">
        <v>143</v>
      </c>
      <c r="C9">
        <v>20</v>
      </c>
      <c r="D9">
        <v>1</v>
      </c>
      <c r="E9">
        <v>8</v>
      </c>
      <c r="G9" t="s">
        <v>181</v>
      </c>
      <c r="H9">
        <f>H4*H6*H7</f>
        <v>0.15</v>
      </c>
      <c r="I9">
        <f t="shared" ref="I9:AC9" si="1">I4*I6*I7</f>
        <v>0.1</v>
      </c>
      <c r="J9">
        <f t="shared" si="1"/>
        <v>0.05</v>
      </c>
      <c r="K9">
        <f t="shared" si="1"/>
        <v>0.15</v>
      </c>
      <c r="L9">
        <f t="shared" si="1"/>
        <v>0.1</v>
      </c>
      <c r="M9">
        <f t="shared" si="1"/>
        <v>0.05</v>
      </c>
      <c r="N9">
        <f t="shared" si="1"/>
        <v>0.15</v>
      </c>
      <c r="O9">
        <f t="shared" si="1"/>
        <v>0.1</v>
      </c>
      <c r="P9">
        <f t="shared" si="1"/>
        <v>0.05</v>
      </c>
      <c r="Q9">
        <f t="shared" si="1"/>
        <v>0.15</v>
      </c>
      <c r="R9">
        <f t="shared" si="1"/>
        <v>0.1</v>
      </c>
      <c r="S9">
        <f t="shared" si="1"/>
        <v>0.05</v>
      </c>
      <c r="T9">
        <f t="shared" si="1"/>
        <v>0.15</v>
      </c>
      <c r="U9">
        <f t="shared" si="1"/>
        <v>0</v>
      </c>
      <c r="V9">
        <f t="shared" si="1"/>
        <v>0.05</v>
      </c>
      <c r="W9">
        <f t="shared" si="1"/>
        <v>0.15</v>
      </c>
      <c r="X9">
        <f t="shared" si="1"/>
        <v>0.1</v>
      </c>
      <c r="Y9">
        <f t="shared" si="1"/>
        <v>0.05</v>
      </c>
      <c r="Z9">
        <f t="shared" si="1"/>
        <v>0.15</v>
      </c>
      <c r="AA9">
        <f t="shared" si="1"/>
        <v>0.1</v>
      </c>
      <c r="AB9">
        <f t="shared" si="1"/>
        <v>0.05</v>
      </c>
      <c r="AC9">
        <f t="shared" si="1"/>
        <v>0.4</v>
      </c>
    </row>
    <row r="10" spans="2:29" x14ac:dyDescent="0.25">
      <c r="B10" t="s">
        <v>144</v>
      </c>
      <c r="C10">
        <v>30</v>
      </c>
      <c r="D10">
        <v>1</v>
      </c>
      <c r="E10">
        <v>6</v>
      </c>
    </row>
    <row r="11" spans="2:29" x14ac:dyDescent="0.25">
      <c r="B11" t="s">
        <v>145</v>
      </c>
      <c r="C11">
        <v>25</v>
      </c>
      <c r="D11">
        <v>1</v>
      </c>
      <c r="E11">
        <v>9</v>
      </c>
    </row>
    <row r="12" spans="2:29" x14ac:dyDescent="0.25">
      <c r="B12" t="s">
        <v>146</v>
      </c>
      <c r="C12">
        <v>15</v>
      </c>
      <c r="D12">
        <v>1</v>
      </c>
      <c r="E12">
        <v>10</v>
      </c>
    </row>
    <row r="13" spans="2:29" x14ac:dyDescent="0.25">
      <c r="B13" t="s">
        <v>147</v>
      </c>
      <c r="C13">
        <v>20</v>
      </c>
      <c r="D13">
        <v>1</v>
      </c>
      <c r="E13">
        <v>5</v>
      </c>
    </row>
    <row r="14" spans="2:29" x14ac:dyDescent="0.25">
      <c r="B14" t="s">
        <v>148</v>
      </c>
      <c r="C14">
        <v>30</v>
      </c>
      <c r="D14">
        <v>1</v>
      </c>
      <c r="E14">
        <v>7</v>
      </c>
    </row>
    <row r="15" spans="2:29" x14ac:dyDescent="0.25">
      <c r="B15" t="s">
        <v>149</v>
      </c>
      <c r="C15">
        <v>25</v>
      </c>
      <c r="D15">
        <v>0</v>
      </c>
      <c r="E15">
        <v>8</v>
      </c>
    </row>
    <row r="16" spans="2:29" x14ac:dyDescent="0.25">
      <c r="B16" t="s">
        <v>150</v>
      </c>
      <c r="C16">
        <v>15</v>
      </c>
      <c r="D16">
        <v>1</v>
      </c>
      <c r="E16">
        <v>6</v>
      </c>
    </row>
    <row r="17" spans="2:5" x14ac:dyDescent="0.25">
      <c r="B17" t="s">
        <v>151</v>
      </c>
      <c r="C17">
        <v>20</v>
      </c>
      <c r="D17">
        <v>1</v>
      </c>
      <c r="E17">
        <v>9</v>
      </c>
    </row>
    <row r="18" spans="2:5" x14ac:dyDescent="0.25">
      <c r="B18" t="s">
        <v>152</v>
      </c>
      <c r="C18">
        <v>30</v>
      </c>
      <c r="D18">
        <v>1</v>
      </c>
      <c r="E18">
        <v>10</v>
      </c>
    </row>
    <row r="19" spans="2:5" x14ac:dyDescent="0.25">
      <c r="B19" t="s">
        <v>153</v>
      </c>
      <c r="C19">
        <v>25</v>
      </c>
      <c r="D19">
        <v>1</v>
      </c>
      <c r="E19">
        <v>5</v>
      </c>
    </row>
    <row r="20" spans="2:5" x14ac:dyDescent="0.25">
      <c r="B20" t="s">
        <v>154</v>
      </c>
      <c r="C20">
        <v>30</v>
      </c>
      <c r="D20">
        <v>1</v>
      </c>
      <c r="E20">
        <v>7</v>
      </c>
    </row>
    <row r="21" spans="2:5" x14ac:dyDescent="0.25">
      <c r="B21" t="s">
        <v>155</v>
      </c>
      <c r="C21">
        <v>25</v>
      </c>
      <c r="D21">
        <v>1</v>
      </c>
      <c r="E21">
        <v>8</v>
      </c>
    </row>
    <row r="22" spans="2:5" x14ac:dyDescent="0.25">
      <c r="B22" t="s">
        <v>156</v>
      </c>
      <c r="C22">
        <v>15</v>
      </c>
      <c r="D22">
        <v>1</v>
      </c>
      <c r="E22">
        <v>6</v>
      </c>
    </row>
    <row r="23" spans="2:5" x14ac:dyDescent="0.25">
      <c r="B23" t="s">
        <v>157</v>
      </c>
      <c r="C23">
        <v>20</v>
      </c>
      <c r="D23">
        <v>1</v>
      </c>
      <c r="E2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get-pi</vt:lpstr>
      <vt:lpstr>tables</vt:lpstr>
      <vt:lpstr>weights</vt:lpstr>
      <vt:lpstr>latex</vt:lpstr>
      <vt:lpstr>'get-pi'!_GoBack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Marija Molan</dc:creator>
  <cp:lastModifiedBy>Marija Molan</cp:lastModifiedBy>
  <dcterms:created xsi:type="dcterms:W3CDTF">2021-07-18T17:48:48Z</dcterms:created>
  <dcterms:modified xsi:type="dcterms:W3CDTF">2021-07-24T13:28:44Z</dcterms:modified>
</cp:coreProperties>
</file>