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or.CT\Documents\naloga\2021\OSD-2\ml-code\data\"/>
    </mc:Choice>
  </mc:AlternateContent>
  <xr:revisionPtr revIDLastSave="0" documentId="13_ncr:1_{8896DBE7-0639-40CF-B9D0-7404BE3F7D4F}" xr6:coauthVersionLast="36" xr6:coauthVersionMax="36" xr10:uidLastSave="{00000000-0000-0000-0000-000000000000}"/>
  <bookViews>
    <workbookView xWindow="5580" yWindow="0" windowWidth="20520" windowHeight="8430" activeTab="1" xr2:uid="{90A3BF6D-92AB-47E0-835F-F2B77D185125}"/>
  </bookViews>
  <sheets>
    <sheet name="Sheet1" sheetId="1" r:id="rId1"/>
    <sheet name="xy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2" l="1"/>
  <c r="A27" i="2" s="1"/>
  <c r="K27" i="2"/>
  <c r="B27" i="2" s="1"/>
  <c r="J26" i="2"/>
  <c r="A26" i="2" s="1"/>
  <c r="K26" i="2"/>
  <c r="B26" i="2" s="1"/>
  <c r="J25" i="2"/>
  <c r="A25" i="2" s="1"/>
  <c r="K25" i="2"/>
  <c r="B25" i="2" s="1"/>
  <c r="E25" i="2" s="1"/>
  <c r="J24" i="2"/>
  <c r="K24" i="2"/>
  <c r="B24" i="2" s="1"/>
  <c r="J23" i="2"/>
  <c r="A23" i="2" s="1"/>
  <c r="K23" i="2"/>
  <c r="B23" i="2" s="1"/>
  <c r="J22" i="2"/>
  <c r="A22" i="2" s="1"/>
  <c r="K22" i="2"/>
  <c r="B22" i="2" s="1"/>
  <c r="J21" i="2"/>
  <c r="A21" i="2" s="1"/>
  <c r="K21" i="2"/>
  <c r="B21" i="2" s="1"/>
  <c r="J20" i="2"/>
  <c r="A20" i="2" s="1"/>
  <c r="K20" i="2"/>
  <c r="B20" i="2" s="1"/>
  <c r="J19" i="2"/>
  <c r="A19" i="2" s="1"/>
  <c r="K19" i="2"/>
  <c r="B19" i="2" s="1"/>
  <c r="J18" i="2"/>
  <c r="A18" i="2" s="1"/>
  <c r="K18" i="2"/>
  <c r="B18" i="2" s="1"/>
  <c r="J17" i="2"/>
  <c r="A17" i="2" s="1"/>
  <c r="K17" i="2"/>
  <c r="B17" i="2" s="1"/>
  <c r="J16" i="2"/>
  <c r="A16" i="2" s="1"/>
  <c r="K16" i="2"/>
  <c r="B16" i="2" s="1"/>
  <c r="E16" i="2" s="1"/>
  <c r="L16" i="2" s="1"/>
  <c r="J15" i="2"/>
  <c r="A15" i="2" s="1"/>
  <c r="K15" i="2"/>
  <c r="B15" i="2" s="1"/>
  <c r="J14" i="2"/>
  <c r="A14" i="2" s="1"/>
  <c r="K14" i="2"/>
  <c r="B14" i="2" s="1"/>
  <c r="J13" i="2"/>
  <c r="A13" i="2" s="1"/>
  <c r="K13" i="2"/>
  <c r="B13" i="2" s="1"/>
  <c r="J7" i="2"/>
  <c r="A7" i="2" s="1"/>
  <c r="J8" i="2"/>
  <c r="A8" i="2" s="1"/>
  <c r="K7" i="2"/>
  <c r="B7" i="2" s="1"/>
  <c r="K8" i="2"/>
  <c r="B8" i="2" s="1"/>
  <c r="J10" i="2"/>
  <c r="A10" i="2" s="1"/>
  <c r="K10" i="2"/>
  <c r="J11" i="2"/>
  <c r="A11" i="2" s="1"/>
  <c r="K11" i="2"/>
  <c r="B11" i="2" s="1"/>
  <c r="J12" i="2"/>
  <c r="A12" i="2" s="1"/>
  <c r="K12" i="2"/>
  <c r="E21" i="2" l="1"/>
  <c r="L21" i="2" s="1"/>
  <c r="D25" i="2"/>
  <c r="M25" i="2" s="1"/>
  <c r="D26" i="2"/>
  <c r="M26" i="2" s="1"/>
  <c r="D27" i="2"/>
  <c r="M27" i="2" s="1"/>
  <c r="E27" i="2"/>
  <c r="L27" i="2" s="1"/>
  <c r="E26" i="2"/>
  <c r="L26" i="2" s="1"/>
  <c r="L25" i="2"/>
  <c r="D22" i="2"/>
  <c r="M22" i="2" s="1"/>
  <c r="D23" i="2"/>
  <c r="M23" i="2" s="1"/>
  <c r="E22" i="2"/>
  <c r="L22" i="2" s="1"/>
  <c r="A24" i="2"/>
  <c r="D24" i="2" s="1"/>
  <c r="M24" i="2" s="1"/>
  <c r="E23" i="2"/>
  <c r="L23" i="2" s="1"/>
  <c r="E20" i="2"/>
  <c r="L20" i="2" s="1"/>
  <c r="D21" i="2"/>
  <c r="M21" i="2" s="1"/>
  <c r="E18" i="2"/>
  <c r="L18" i="2" s="1"/>
  <c r="D19" i="2"/>
  <c r="M19" i="2" s="1"/>
  <c r="D20" i="2"/>
  <c r="M20" i="2" s="1"/>
  <c r="E19" i="2"/>
  <c r="L19" i="2" s="1"/>
  <c r="E7" i="2"/>
  <c r="L7" i="2" s="1"/>
  <c r="D17" i="2"/>
  <c r="M17" i="2" s="1"/>
  <c r="D18" i="2"/>
  <c r="M18" i="2" s="1"/>
  <c r="E11" i="2"/>
  <c r="L11" i="2" s="1"/>
  <c r="E17" i="2"/>
  <c r="L17" i="2" s="1"/>
  <c r="E13" i="2"/>
  <c r="L13" i="2" s="1"/>
  <c r="D16" i="2"/>
  <c r="M16" i="2" s="1"/>
  <c r="D15" i="2"/>
  <c r="M15" i="2" s="1"/>
  <c r="E15" i="2"/>
  <c r="L15" i="2" s="1"/>
  <c r="D14" i="2"/>
  <c r="M14" i="2" s="1"/>
  <c r="E8" i="2"/>
  <c r="L8" i="2" s="1"/>
  <c r="E14" i="2"/>
  <c r="L14" i="2" s="1"/>
  <c r="D13" i="2"/>
  <c r="M13" i="2" s="1"/>
  <c r="D7" i="2"/>
  <c r="M7" i="2" s="1"/>
  <c r="D8" i="2"/>
  <c r="M8" i="2" s="1"/>
  <c r="D11" i="2"/>
  <c r="M11" i="2" s="1"/>
  <c r="B10" i="2"/>
  <c r="E10" i="2" s="1"/>
  <c r="L10" i="2" s="1"/>
  <c r="B12" i="2"/>
  <c r="E12" i="2" s="1"/>
  <c r="L12" i="2" s="1"/>
  <c r="K9" i="2"/>
  <c r="B9" i="2" s="1"/>
  <c r="K5" i="2"/>
  <c r="K6" i="2"/>
  <c r="J9" i="2"/>
  <c r="A9" i="2" s="1"/>
  <c r="J5" i="2"/>
  <c r="J6" i="2"/>
  <c r="M4" i="1"/>
  <c r="M5" i="1"/>
  <c r="M6" i="1"/>
  <c r="M7" i="1"/>
  <c r="M8" i="1"/>
  <c r="M9" i="1"/>
  <c r="M10" i="1"/>
  <c r="M11" i="1"/>
  <c r="M12" i="1"/>
  <c r="M13" i="1"/>
  <c r="M14" i="1"/>
  <c r="M15" i="1"/>
  <c r="M16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E24" i="2" l="1"/>
  <c r="L24" i="2" s="1"/>
  <c r="D10" i="2"/>
  <c r="M10" i="2" s="1"/>
  <c r="D12" i="2"/>
  <c r="M12" i="2" s="1"/>
  <c r="A5" i="2"/>
  <c r="B6" i="2"/>
  <c r="A6" i="2"/>
  <c r="B5" i="2"/>
  <c r="D9" i="2"/>
  <c r="M9" i="2" s="1"/>
  <c r="E9" i="2"/>
  <c r="L9" i="2" s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I13" i="1"/>
  <c r="I4" i="1"/>
  <c r="I5" i="1"/>
  <c r="I6" i="1"/>
  <c r="I7" i="1"/>
  <c r="I8" i="1"/>
  <c r="I9" i="1"/>
  <c r="I10" i="1"/>
  <c r="I11" i="1"/>
  <c r="I12" i="1"/>
  <c r="I14" i="1"/>
  <c r="I15" i="1"/>
  <c r="I16" i="1"/>
  <c r="B14" i="1"/>
  <c r="B15" i="1"/>
  <c r="B16" i="1"/>
  <c r="B13" i="1"/>
  <c r="C14" i="1"/>
  <c r="C15" i="1"/>
  <c r="C16" i="1"/>
  <c r="C13" i="1"/>
  <c r="F4" i="1"/>
  <c r="D6" i="2" l="1"/>
  <c r="M6" i="2" s="1"/>
  <c r="E5" i="2"/>
  <c r="L5" i="2" s="1"/>
  <c r="E6" i="2"/>
  <c r="L6" i="2" s="1"/>
  <c r="D5" i="2"/>
  <c r="M5" i="2" s="1"/>
</calcChain>
</file>

<file path=xl/sharedStrings.xml><?xml version="1.0" encoding="utf-8"?>
<sst xmlns="http://schemas.openxmlformats.org/spreadsheetml/2006/main" count="55" uniqueCount="27">
  <si>
    <t>x_position</t>
  </si>
  <si>
    <t>y_position</t>
  </si>
  <si>
    <t>d</t>
  </si>
  <si>
    <t>x1</t>
  </si>
  <si>
    <t>y1</t>
  </si>
  <si>
    <t>x2</t>
  </si>
  <si>
    <t>y2</t>
  </si>
  <si>
    <t>Column7</t>
  </si>
  <si>
    <t>Column8</t>
  </si>
  <si>
    <t>Column9</t>
  </si>
  <si>
    <t>Column10</t>
  </si>
  <si>
    <t>Column11</t>
  </si>
  <si>
    <t>x3</t>
  </si>
  <si>
    <t>y3</t>
  </si>
  <si>
    <t>x</t>
  </si>
  <si>
    <t>y</t>
  </si>
  <si>
    <t>c</t>
  </si>
  <si>
    <t>b</t>
  </si>
  <si>
    <t>xd</t>
  </si>
  <si>
    <t>yd</t>
  </si>
  <si>
    <t>(u,v)</t>
  </si>
  <si>
    <t>(1,3)</t>
  </si>
  <si>
    <t>(1,2)</t>
  </si>
  <si>
    <t>(2,3)</t>
  </si>
  <si>
    <t>(3,4)</t>
  </si>
  <si>
    <t>(3,5)</t>
  </si>
  <si>
    <t>(4,5)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</si>
</sst>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9FF5B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0" xfId="0" applyFill="1"/>
    <xf numFmtId="0" fontId="0" fillId="0" borderId="0" xfId="0" applyFill="1"/>
    <xf numFmtId="2" fontId="0" fillId="3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35">
    <dxf>
      <fill>
        <patternFill patternType="solid">
          <fgColor indexed="64"/>
          <bgColor theme="9" tint="0.3999450666829432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3999450666829432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3999450666829432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3999450666829432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59996337778862885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FF5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B6DCC1-F076-453B-8CFB-A3EFB733446B}" name="Table1" displayName="Table1" ref="B3:S16" totalsRowShown="0" headerRowDxfId="34" dataDxfId="33">
  <autoFilter ref="B3:S16" xr:uid="{0535D5A5-456E-44EE-9054-0594B032963E}"/>
  <tableColumns count="18">
    <tableColumn id="1" xr3:uid="{38817D93-9749-4332-A438-D2F563B11EA1}" name="x_position" dataDxfId="32"/>
    <tableColumn id="2" xr3:uid="{6BDFEF4C-4F8B-451E-824D-4D1BFCF06D18}" name="y_position" dataDxfId="31"/>
    <tableColumn id="3" xr3:uid="{821FE007-4ADB-4034-907E-521E5ED259B4}" name="x1" dataDxfId="30"/>
    <tableColumn id="4" xr3:uid="{4FDC3EF7-7606-4D28-BA09-54C0BB46400A}" name="y1" dataDxfId="29"/>
    <tableColumn id="5" xr3:uid="{3B12519E-3605-49F6-9241-69093A9749DE}" name="x2" dataDxfId="28"/>
    <tableColumn id="6" xr3:uid="{61CD9533-824D-4854-89B9-8D71E09FAE50}" name="y2" dataDxfId="27"/>
    <tableColumn id="7" xr3:uid="{8766CAA0-5A11-4D0A-A2A7-558B0EF6509A}" name="d" dataDxfId="26"/>
    <tableColumn id="8" xr3:uid="{A9D44DB9-97D9-465A-A797-6A4D2C8E3A39}" name="x3" dataDxfId="25">
      <calculatedColumnFormula>Table1[[#This Row],[x1]]+ ((Table1[[#This Row],[x2]]-Table1[[#This Row],[x1]])/2)</calculatedColumnFormula>
    </tableColumn>
    <tableColumn id="9" xr3:uid="{3D96961D-B23B-4035-88D4-0FB90F1E24DE}" name="y3" dataDxfId="24">
      <calculatedColumnFormula>((Table1[[#This Row],[y2]]-Table1[[#This Row],[y1]])/2)</calculatedColumnFormula>
    </tableColumn>
    <tableColumn id="10" xr3:uid="{DB658896-89A9-4BAB-865A-77B0B1FD2579}" name="x" dataDxfId="23">
      <calculatedColumnFormula>(Table1[[#This Row],[x2]]-Table1[[#This Row],[x1]])</calculatedColumnFormula>
    </tableColumn>
    <tableColumn id="11" xr3:uid="{0D55F578-1D82-4CD8-88E8-7AEA21E79A98}" name="y" dataDxfId="22">
      <calculatedColumnFormula>(Table1[[#This Row],[y2]]-Table1[[#This Row],[y1]])</calculatedColumnFormula>
    </tableColumn>
    <tableColumn id="12" xr3:uid="{163174A9-4E89-4AE5-9FF8-79EFB000388D}" name="b" dataDxfId="21">
      <calculatedColumnFormula>Table1[[#This Row],[d]]*Table1[[#This Row],[x]]/((Table1[[#This Row],[x]]^2+Table1[[#This Row],[y]]^2)^0.5)</calculatedColumnFormula>
    </tableColumn>
    <tableColumn id="13" xr3:uid="{3ECC8306-C441-4FE5-B1B5-92A19B0C0A8E}" name="c" dataDxfId="20">
      <calculatedColumnFormula>Table1[[#This Row],[d]]*Table1[[#This Row],[y]]/((Table1[[#This Row],[x]]^2+Table1[[#This Row],[y]]^2)^0.5)</calculatedColumnFormula>
    </tableColumn>
    <tableColumn id="14" xr3:uid="{DDBC83DE-26CD-4858-A88C-F0E2FA864A88}" name="Column7" dataDxfId="19"/>
    <tableColumn id="15" xr3:uid="{2FD59C81-EED5-401F-86F1-BAC20DDF5B43}" name="Column8" dataDxfId="18"/>
    <tableColumn id="16" xr3:uid="{D37759BA-74BE-4BAC-AA61-BD070474080D}" name="Column9" dataDxfId="17"/>
    <tableColumn id="17" xr3:uid="{DA562B32-D122-4F77-A90F-5688D0D76691}" name="Column10" dataDxfId="16"/>
    <tableColumn id="18" xr3:uid="{EB99018C-35B0-41FC-9C43-7212CBE34F9B}" name="Column11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AB541F-C9E0-4AB8-B5BF-D0103BDCB12A}" name="Table2" displayName="Table2" ref="A4:N27" totalsRowShown="0" headerRowDxfId="14" dataDxfId="13">
  <autoFilter ref="A4:N27" xr:uid="{41C4890B-B29F-48BB-B022-C408371F1BD4}"/>
  <tableColumns count="14">
    <tableColumn id="1" xr3:uid="{95F43B43-1751-4705-8A1F-5AF6EE347597}" name="x" dataDxfId="12">
      <calculatedColumnFormula>Table2[[#This Row],[x3]]-Table2[[#This Row],[x1]]</calculatedColumnFormula>
    </tableColumn>
    <tableColumn id="2" xr3:uid="{82DC6E87-34A9-4401-91E7-5EF4DE6814C7}" name="y" dataCellStyle="Normal">
      <calculatedColumnFormula>Table2[[#This Row],[y3]]-Table2[[#This Row],[y2]]</calculatedColumnFormula>
    </tableColumn>
    <tableColumn id="3" xr3:uid="{A2236DC9-270C-4D8D-80D4-250E82219995}" name="d" dataDxfId="7" dataCellStyle="Normal"/>
    <tableColumn id="4" xr3:uid="{BD9F5BD9-9F59-4100-AAFC-C31BA14DBB4C}" name="b" dataDxfId="11">
      <calculatedColumnFormula>Table2[[#This Row],[d]]*Table2[[#This Row],[x]]/SQRT(Table2[[#This Row],[x]]^2+Table2[[#This Row],[y]]^2)</calculatedColumnFormula>
    </tableColumn>
    <tableColumn id="5" xr3:uid="{9CFADF66-7544-4984-A225-8BB5F4EF7AA1}" name="c" dataDxfId="10">
      <calculatedColumnFormula>Table2[[#This Row],[d]]*Table2[[#This Row],[y]]/SQRT(Table2[[#This Row],[x]]^2+Table2[[#This Row],[y]]^2)</calculatedColumnFormula>
    </tableColumn>
    <tableColumn id="6" xr3:uid="{FD344376-F966-4358-9531-402DD9E56A0D}" name="x1" dataDxfId="3"/>
    <tableColumn id="7" xr3:uid="{73706A4F-9D67-48B2-85A6-5D2F09565C1A}" name="y1" dataDxfId="2"/>
    <tableColumn id="8" xr3:uid="{7BCFCB33-CDBF-4F74-B3FF-0B6C119722B2}" name="x2" dataDxfId="1"/>
    <tableColumn id="9" xr3:uid="{03279B20-C3D0-4E22-A6E9-56A3EDF93F02}" name="y2" dataDxfId="0"/>
    <tableColumn id="10" xr3:uid="{5CB03965-478B-436E-AD5F-45E37A23712D}" name="x3" dataDxfId="9">
      <calculatedColumnFormula>Table2[[#This Row],[x1]]+(Table2[[#This Row],[x2]]-Table2[[#This Row],[x1]])/2</calculatedColumnFormula>
    </tableColumn>
    <tableColumn id="11" xr3:uid="{E26A4A9E-FFB0-41C7-A22E-17F5B46657EB}" name="y3" dataDxfId="8">
      <calculatedColumnFormula>Table2[[#This Row],[y1]]+(Table2[[#This Row],[y2]]-Table2[[#This Row],[y1]])/2</calculatedColumnFormula>
    </tableColumn>
    <tableColumn id="12" xr3:uid="{AD5BBBD1-D854-4A05-8498-2EA41DCE27E9}" name="xd" dataDxfId="5">
      <calculatedColumnFormula>Table2[[#This Row],[x3]]+Table2[[#This Row],[c]]</calculatedColumnFormula>
    </tableColumn>
    <tableColumn id="13" xr3:uid="{2174AB76-9FC1-4702-8D53-F11779F4A1A7}" name="yd" dataDxfId="4">
      <calculatedColumnFormula>Table2[[#This Row],[y3]]+Table2[[#This Row],[b]]</calculatedColumnFormula>
    </tableColumn>
    <tableColumn id="14" xr3:uid="{2F519D1C-DD61-4475-8033-3599E881B92F}" name="(u,v)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12DE6-DB04-4740-8C22-E95375C8E5E3}">
  <dimension ref="B3:S16"/>
  <sheetViews>
    <sheetView zoomScale="250" zoomScaleNormal="250" workbookViewId="0">
      <selection activeCell="M14" sqref="M14"/>
    </sheetView>
  </sheetViews>
  <sheetFormatPr defaultRowHeight="15" x14ac:dyDescent="0.25"/>
  <cols>
    <col min="2" max="2" width="10.42578125" customWidth="1"/>
    <col min="3" max="3" width="10.5703125" customWidth="1"/>
  </cols>
  <sheetData>
    <row r="3" spans="2:19" x14ac:dyDescent="0.25">
      <c r="B3" s="1" t="s">
        <v>0</v>
      </c>
      <c r="C3" s="1" t="s">
        <v>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2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17</v>
      </c>
      <c r="N3" s="1" t="s">
        <v>16</v>
      </c>
      <c r="O3" s="1" t="s">
        <v>7</v>
      </c>
      <c r="P3" s="1" t="s">
        <v>8</v>
      </c>
      <c r="Q3" s="1" t="s">
        <v>9</v>
      </c>
      <c r="R3" s="1" t="s">
        <v>10</v>
      </c>
      <c r="S3" s="1" t="s">
        <v>11</v>
      </c>
    </row>
    <row r="4" spans="2:19" x14ac:dyDescent="0.25">
      <c r="B4" s="1">
        <v>2</v>
      </c>
      <c r="C4" s="1">
        <v>6</v>
      </c>
      <c r="D4" s="1"/>
      <c r="E4" s="1"/>
      <c r="F4" s="1">
        <f>2/3</f>
        <v>0.66666666666666663</v>
      </c>
      <c r="G4" s="1"/>
      <c r="H4" s="1"/>
      <c r="I4" s="1">
        <f>Table1[[#This Row],[x1]]+ ((Table1[[#This Row],[x2]]-Table1[[#This Row],[x1]])/2)</f>
        <v>0.33333333333333331</v>
      </c>
      <c r="J4" s="1">
        <f>((Table1[[#This Row],[y2]]-Table1[[#This Row],[y1]])/2)</f>
        <v>0</v>
      </c>
      <c r="K4" s="1">
        <f>(Table1[[#This Row],[x2]]-Table1[[#This Row],[x1]])</f>
        <v>0.66666666666666663</v>
      </c>
      <c r="L4" s="1">
        <f>(Table1[[#This Row],[y2]]-Table1[[#This Row],[y1]])</f>
        <v>0</v>
      </c>
      <c r="M4" s="1">
        <f>Table1[[#This Row],[d]]*Table1[[#This Row],[x]]/((Table1[[#This Row],[x]]^2+Table1[[#This Row],[y]]^2)^0.5)</f>
        <v>0</v>
      </c>
      <c r="N4" s="1">
        <f>Table1[[#This Row],[d]]*Table1[[#This Row],[y]]/((Table1[[#This Row],[x]]^2+Table1[[#This Row],[y]]^2)^0.5)</f>
        <v>0</v>
      </c>
      <c r="O4" s="1"/>
      <c r="P4" s="1"/>
      <c r="Q4" s="1"/>
      <c r="R4" s="1"/>
      <c r="S4" s="1"/>
    </row>
    <row r="5" spans="2:19" x14ac:dyDescent="0.25">
      <c r="B5" s="1">
        <v>2</v>
      </c>
      <c r="C5" s="1">
        <v>2</v>
      </c>
      <c r="D5" s="1"/>
      <c r="E5" s="1"/>
      <c r="F5" s="1"/>
      <c r="G5" s="1"/>
      <c r="H5" s="1"/>
      <c r="I5" s="1">
        <f>Table1[[#This Row],[x1]]+ ((Table1[[#This Row],[x2]]-Table1[[#This Row],[x1]])/2)</f>
        <v>0</v>
      </c>
      <c r="J5" s="1">
        <f>((Table1[[#This Row],[y2]]-Table1[[#This Row],[y1]])/2)</f>
        <v>0</v>
      </c>
      <c r="K5" s="1">
        <f>(Table1[[#This Row],[x2]]-Table1[[#This Row],[x1]])</f>
        <v>0</v>
      </c>
      <c r="L5" s="1">
        <f>(Table1[[#This Row],[y2]]-Table1[[#This Row],[y1]])</f>
        <v>0</v>
      </c>
      <c r="M5" s="1" t="e">
        <f>Table1[[#This Row],[d]]*Table1[[#This Row],[x]]/((Table1[[#This Row],[x]]^2+Table1[[#This Row],[y]]^2)^0.5)</f>
        <v>#DIV/0!</v>
      </c>
      <c r="N5" s="1" t="e">
        <f>Table1[[#This Row],[d]]*Table1[[#This Row],[y]]/((Table1[[#This Row],[x]]^2+Table1[[#This Row],[y]]^2)^0.5)</f>
        <v>#DIV/0!</v>
      </c>
      <c r="O5" s="1"/>
      <c r="P5" s="1"/>
      <c r="Q5" s="1"/>
      <c r="R5" s="1"/>
      <c r="S5" s="1"/>
    </row>
    <row r="6" spans="2:19" x14ac:dyDescent="0.25">
      <c r="B6" s="1">
        <v>5.46</v>
      </c>
      <c r="C6" s="1">
        <v>4</v>
      </c>
      <c r="D6" s="1"/>
      <c r="E6" s="1"/>
      <c r="F6" s="1"/>
      <c r="G6" s="1"/>
      <c r="H6" s="1"/>
      <c r="I6" s="1">
        <f>Table1[[#This Row],[x1]]+ ((Table1[[#This Row],[x2]]-Table1[[#This Row],[x1]])/2)</f>
        <v>0</v>
      </c>
      <c r="J6" s="1">
        <f>((Table1[[#This Row],[y2]]-Table1[[#This Row],[y1]])/2)</f>
        <v>0</v>
      </c>
      <c r="K6" s="1">
        <f>(Table1[[#This Row],[x2]]-Table1[[#This Row],[x1]])</f>
        <v>0</v>
      </c>
      <c r="L6" s="1">
        <f>(Table1[[#This Row],[y2]]-Table1[[#This Row],[y1]])</f>
        <v>0</v>
      </c>
      <c r="M6" s="1" t="e">
        <f>Table1[[#This Row],[d]]*Table1[[#This Row],[x]]/((Table1[[#This Row],[x]]^2+Table1[[#This Row],[y]]^2)^0.5)</f>
        <v>#DIV/0!</v>
      </c>
      <c r="N6" s="1" t="e">
        <f>Table1[[#This Row],[d]]*Table1[[#This Row],[y]]/((Table1[[#This Row],[x]]^2+Table1[[#This Row],[y]]^2)^0.5)</f>
        <v>#DIV/0!</v>
      </c>
      <c r="O6" s="1"/>
      <c r="P6" s="1"/>
      <c r="Q6" s="1"/>
      <c r="R6" s="1"/>
      <c r="S6" s="1"/>
    </row>
    <row r="7" spans="2:19" x14ac:dyDescent="0.25">
      <c r="B7" s="1">
        <v>8.92</v>
      </c>
      <c r="C7" s="1">
        <v>6</v>
      </c>
      <c r="D7" s="1"/>
      <c r="E7" s="1"/>
      <c r="F7" s="1"/>
      <c r="G7" s="1"/>
      <c r="H7" s="1"/>
      <c r="I7" s="1">
        <f>Table1[[#This Row],[x1]]+ ((Table1[[#This Row],[x2]]-Table1[[#This Row],[x1]])/2)</f>
        <v>0</v>
      </c>
      <c r="J7" s="1">
        <f>((Table1[[#This Row],[y2]]-Table1[[#This Row],[y1]])/2)</f>
        <v>0</v>
      </c>
      <c r="K7" s="1">
        <f>(Table1[[#This Row],[x2]]-Table1[[#This Row],[x1]])</f>
        <v>0</v>
      </c>
      <c r="L7" s="1">
        <f>(Table1[[#This Row],[y2]]-Table1[[#This Row],[y1]])</f>
        <v>0</v>
      </c>
      <c r="M7" s="1" t="e">
        <f>Table1[[#This Row],[d]]*Table1[[#This Row],[x]]/((Table1[[#This Row],[x]]^2+Table1[[#This Row],[y]]^2)^0.5)</f>
        <v>#DIV/0!</v>
      </c>
      <c r="N7" s="1" t="e">
        <f>Table1[[#This Row],[d]]*Table1[[#This Row],[y]]/((Table1[[#This Row],[x]]^2+Table1[[#This Row],[y]]^2)^0.5)</f>
        <v>#DIV/0!</v>
      </c>
      <c r="O7" s="1"/>
      <c r="P7" s="1"/>
      <c r="Q7" s="1"/>
      <c r="R7" s="1"/>
      <c r="S7" s="1"/>
    </row>
    <row r="8" spans="2:19" x14ac:dyDescent="0.25">
      <c r="B8" s="1">
        <v>8.92</v>
      </c>
      <c r="C8" s="1">
        <v>2</v>
      </c>
      <c r="D8" s="1"/>
      <c r="E8" s="1"/>
      <c r="F8" s="1"/>
      <c r="G8" s="1"/>
      <c r="H8" s="1"/>
      <c r="I8" s="1">
        <f>Table1[[#This Row],[x1]]+ ((Table1[[#This Row],[x2]]-Table1[[#This Row],[x1]])/2)</f>
        <v>0</v>
      </c>
      <c r="J8" s="1">
        <f>((Table1[[#This Row],[y2]]-Table1[[#This Row],[y1]])/2)</f>
        <v>0</v>
      </c>
      <c r="K8" s="1">
        <f>(Table1[[#This Row],[x2]]-Table1[[#This Row],[x1]])</f>
        <v>0</v>
      </c>
      <c r="L8" s="1">
        <f>(Table1[[#This Row],[y2]]-Table1[[#This Row],[y1]])</f>
        <v>0</v>
      </c>
      <c r="M8" s="1" t="e">
        <f>Table1[[#This Row],[d]]*Table1[[#This Row],[x]]/((Table1[[#This Row],[x]]^2+Table1[[#This Row],[y]]^2)^0.5)</f>
        <v>#DIV/0!</v>
      </c>
      <c r="N8" s="1" t="e">
        <f>Table1[[#This Row],[d]]*Table1[[#This Row],[y]]/((Table1[[#This Row],[x]]^2+Table1[[#This Row],[y]]^2)^0.5)</f>
        <v>#DIV/0!</v>
      </c>
      <c r="O8" s="1"/>
      <c r="P8" s="1"/>
      <c r="Q8" s="1"/>
      <c r="R8" s="1"/>
      <c r="S8" s="1"/>
    </row>
    <row r="9" spans="2:19" x14ac:dyDescent="0.25">
      <c r="B9" s="1">
        <v>0.5</v>
      </c>
      <c r="C9" s="1">
        <v>4</v>
      </c>
      <c r="D9" s="1"/>
      <c r="E9" s="1"/>
      <c r="F9" s="1"/>
      <c r="G9" s="1"/>
      <c r="H9" s="1"/>
      <c r="I9" s="1">
        <f>Table1[[#This Row],[x1]]+ ((Table1[[#This Row],[x2]]-Table1[[#This Row],[x1]])/2)</f>
        <v>0</v>
      </c>
      <c r="J9" s="1">
        <f>((Table1[[#This Row],[y2]]-Table1[[#This Row],[y1]])/2)</f>
        <v>0</v>
      </c>
      <c r="K9" s="1">
        <f>(Table1[[#This Row],[x2]]-Table1[[#This Row],[x1]])</f>
        <v>0</v>
      </c>
      <c r="L9" s="1">
        <f>(Table1[[#This Row],[y2]]-Table1[[#This Row],[y1]])</f>
        <v>0</v>
      </c>
      <c r="M9" s="1" t="e">
        <f>Table1[[#This Row],[d]]*Table1[[#This Row],[x]]/((Table1[[#This Row],[x]]^2+Table1[[#This Row],[y]]^2)^0.5)</f>
        <v>#DIV/0!</v>
      </c>
      <c r="N9" s="1" t="e">
        <f>Table1[[#This Row],[d]]*Table1[[#This Row],[y]]/((Table1[[#This Row],[x]]^2+Table1[[#This Row],[y]]^2)^0.5)</f>
        <v>#DIV/0!</v>
      </c>
      <c r="O9" s="1"/>
      <c r="P9" s="1"/>
      <c r="Q9" s="1"/>
      <c r="R9" s="1"/>
      <c r="S9" s="1"/>
    </row>
    <row r="10" spans="2:19" x14ac:dyDescent="0.25">
      <c r="B10" s="1">
        <v>1.1000000000000001</v>
      </c>
      <c r="C10" s="1">
        <v>4</v>
      </c>
      <c r="D10" s="1"/>
      <c r="E10" s="1"/>
      <c r="F10" s="1"/>
      <c r="G10" s="1"/>
      <c r="H10" s="1"/>
      <c r="I10" s="1">
        <f>Table1[[#This Row],[x1]]+ ((Table1[[#This Row],[x2]]-Table1[[#This Row],[x1]])/2)</f>
        <v>0</v>
      </c>
      <c r="J10" s="1">
        <f>((Table1[[#This Row],[y2]]-Table1[[#This Row],[y1]])/2)</f>
        <v>0</v>
      </c>
      <c r="K10" s="1">
        <f>(Table1[[#This Row],[x2]]-Table1[[#This Row],[x1]])</f>
        <v>0</v>
      </c>
      <c r="L10" s="1">
        <f>(Table1[[#This Row],[y2]]-Table1[[#This Row],[y1]])</f>
        <v>0</v>
      </c>
      <c r="M10" s="1" t="e">
        <f>Table1[[#This Row],[d]]*Table1[[#This Row],[x]]/((Table1[[#This Row],[x]]^2+Table1[[#This Row],[y]]^2)^0.5)</f>
        <v>#DIV/0!</v>
      </c>
      <c r="N10" s="1" t="e">
        <f>Table1[[#This Row],[d]]*Table1[[#This Row],[y]]/((Table1[[#This Row],[x]]^2+Table1[[#This Row],[y]]^2)^0.5)</f>
        <v>#DIV/0!</v>
      </c>
      <c r="O10" s="1"/>
      <c r="P10" s="1"/>
      <c r="Q10" s="1"/>
      <c r="R10" s="1"/>
      <c r="S10" s="1"/>
    </row>
    <row r="11" spans="2:19" x14ac:dyDescent="0.25">
      <c r="B11" s="1">
        <v>1.7</v>
      </c>
      <c r="C11" s="1">
        <v>4</v>
      </c>
      <c r="D11" s="1"/>
      <c r="E11" s="1"/>
      <c r="F11" s="1"/>
      <c r="G11" s="1"/>
      <c r="H11" s="1"/>
      <c r="I11" s="1">
        <f>Table1[[#This Row],[x1]]+ ((Table1[[#This Row],[x2]]-Table1[[#This Row],[x1]])/2)</f>
        <v>0</v>
      </c>
      <c r="J11" s="1">
        <f>((Table1[[#This Row],[y2]]-Table1[[#This Row],[y1]])/2)</f>
        <v>0</v>
      </c>
      <c r="K11" s="1">
        <f>(Table1[[#This Row],[x2]]-Table1[[#This Row],[x1]])</f>
        <v>0</v>
      </c>
      <c r="L11" s="1">
        <f>(Table1[[#This Row],[y2]]-Table1[[#This Row],[y1]])</f>
        <v>0</v>
      </c>
      <c r="M11" s="1" t="e">
        <f>Table1[[#This Row],[d]]*Table1[[#This Row],[x]]/((Table1[[#This Row],[x]]^2+Table1[[#This Row],[y]]^2)^0.5)</f>
        <v>#DIV/0!</v>
      </c>
      <c r="N11" s="1" t="e">
        <f>Table1[[#This Row],[d]]*Table1[[#This Row],[y]]/((Table1[[#This Row],[x]]^2+Table1[[#This Row],[y]]^2)^0.5)</f>
        <v>#DIV/0!</v>
      </c>
      <c r="O11" s="1"/>
      <c r="P11" s="1"/>
      <c r="Q11" s="1"/>
      <c r="R11" s="1"/>
      <c r="S11" s="1"/>
    </row>
    <row r="12" spans="2:19" x14ac:dyDescent="0.25">
      <c r="B12" s="1">
        <v>2.2999999999999998</v>
      </c>
      <c r="C12" s="1">
        <v>4</v>
      </c>
      <c r="D12" s="1"/>
      <c r="E12" s="1"/>
      <c r="F12" s="1"/>
      <c r="G12" s="1"/>
      <c r="H12" s="1"/>
      <c r="I12" s="1">
        <f>Table1[[#This Row],[x1]]+ ((Table1[[#This Row],[x2]]-Table1[[#This Row],[x1]])/2)</f>
        <v>0</v>
      </c>
      <c r="J12" s="1">
        <f>((Table1[[#This Row],[y2]]-Table1[[#This Row],[y1]])/2)</f>
        <v>0</v>
      </c>
      <c r="K12" s="1">
        <f>(Table1[[#This Row],[x2]]-Table1[[#This Row],[x1]])</f>
        <v>0</v>
      </c>
      <c r="L12" s="1">
        <f>(Table1[[#This Row],[y2]]-Table1[[#This Row],[y1]])</f>
        <v>0</v>
      </c>
      <c r="M12" s="1" t="e">
        <f>Table1[[#This Row],[d]]*Table1[[#This Row],[x]]/((Table1[[#This Row],[x]]^2+Table1[[#This Row],[y]]^2)^0.5)</f>
        <v>#DIV/0!</v>
      </c>
      <c r="N12" s="1" t="e">
        <f>Table1[[#This Row],[d]]*Table1[[#This Row],[y]]/((Table1[[#This Row],[x]]^2+Table1[[#This Row],[y]]^2)^0.5)</f>
        <v>#DIV/0!</v>
      </c>
      <c r="O12" s="1"/>
      <c r="P12" s="1"/>
      <c r="Q12" s="1"/>
      <c r="R12" s="1"/>
      <c r="S12" s="1"/>
    </row>
    <row r="13" spans="2:19" x14ac:dyDescent="0.25">
      <c r="B13" s="1">
        <f>Table1[[#This Row],[x1]] + ( (Table1[[#This Row],[d]]*((Table1[[#This Row],[x2]]-Table1[[#This Row],[x1]])/2)+Table1[[#This Row],[x1]]) / SQRT( ( (((Table1[[#This Row],[x2]]-Table1[[#This Row],[x1]])/2)+Table1[[#This Row],[x1]])^2 ) + ( (((Table1[[#This Row],[y2]]-Table1[[#This Row],[y1]])/2)+Table1[[#This Row],[y1]])^2 ) ) )</f>
        <v>2.4551832387313022</v>
      </c>
      <c r="C13" s="1">
        <f>Table1[[#This Row],[y1]] + ( (Table1[[#This Row],[d]]*((Table1[[#This Row],[y2]]-Table1[[#This Row],[y1]])/2)+Table1[[#This Row],[y1]]) / SQRT( ( (((Table1[[#This Row],[x2]]-Table1[[#This Row],[x1]])/2)+Table1[[#This Row],[x1]])^2 ) + ( (((Table1[[#This Row],[y2]]-Table1[[#This Row],[y1]])/2)+Table1[[#This Row],[y1]])^2 ) ) )</f>
        <v>5.9517467718927231</v>
      </c>
      <c r="D13" s="1">
        <v>2</v>
      </c>
      <c r="E13" s="1">
        <v>5</v>
      </c>
      <c r="F13" s="1">
        <v>3</v>
      </c>
      <c r="G13" s="1">
        <v>6</v>
      </c>
      <c r="H13" s="1">
        <v>1.5</v>
      </c>
      <c r="I13" s="1">
        <f>Table1[[#This Row],[x1]]+ ((Table1[[#This Row],[x2]]-Table1[[#This Row],[x1]])/2)</f>
        <v>2.5</v>
      </c>
      <c r="J13" s="1">
        <f>((Table1[[#This Row],[y2]]-Table1[[#This Row],[y1]])/2)</f>
        <v>0.5</v>
      </c>
      <c r="K13" s="1">
        <f>(Table1[[#This Row],[x2]]-Table1[[#This Row],[x1]])</f>
        <v>1</v>
      </c>
      <c r="L13" s="1">
        <f>(Table1[[#This Row],[y2]]-Table1[[#This Row],[y1]])</f>
        <v>1</v>
      </c>
      <c r="M13" s="1">
        <f>Table1[[#This Row],[d]]*Table1[[#This Row],[x]]/((Table1[[#This Row],[x]]^2+Table1[[#This Row],[y]]^2)^0.5)</f>
        <v>1.0606601717798212</v>
      </c>
      <c r="N13" s="1">
        <f>Table1[[#This Row],[d]]*Table1[[#This Row],[y]]/((Table1[[#This Row],[x]]^2+Table1[[#This Row],[y]]^2)^0.5)</f>
        <v>1.0606601717798212</v>
      </c>
      <c r="O13" s="1"/>
      <c r="P13" s="1"/>
      <c r="Q13" s="1"/>
      <c r="R13" s="1"/>
      <c r="S13" s="1"/>
    </row>
    <row r="14" spans="2:19" x14ac:dyDescent="0.25">
      <c r="B14" s="1">
        <f>Table1[[#This Row],[x1]] + ( (Table1[[#This Row],[d]]*((Table1[[#This Row],[x2]]-Table1[[#This Row],[x1]])/2)+Table1[[#This Row],[x1]]) / SQRT( ( (((Table1[[#This Row],[x2]]-Table1[[#This Row],[x1]])/2)+Table1[[#This Row],[x1]])^2 ) + ( (((Table1[[#This Row],[y2]]-Table1[[#This Row],[y1]])/2)+Table1[[#This Row],[y1]])^2 ) ) )</f>
        <v>2.714947859971534</v>
      </c>
      <c r="C14" s="1">
        <f>Table1[[#This Row],[y1]] + ( (Table1[[#This Row],[d]]*((Table1[[#This Row],[y2]]-Table1[[#This Row],[y1]])/2)+Table1[[#This Row],[y1]]) / SQRT( ( (((Table1[[#This Row],[x2]]-Table1[[#This Row],[x1]])/2)+Table1[[#This Row],[x1]])^2 ) + ( (((Table1[[#This Row],[y2]]-Table1[[#This Row],[y1]])/2)+Table1[[#This Row],[y1]])^2 ) ) )</f>
        <v>2.6302829818170101</v>
      </c>
      <c r="D14" s="1">
        <v>2</v>
      </c>
      <c r="E14" s="1">
        <v>2</v>
      </c>
      <c r="F14" s="1">
        <v>6</v>
      </c>
      <c r="G14" s="1">
        <v>5</v>
      </c>
      <c r="H14" s="1">
        <v>0.9</v>
      </c>
      <c r="I14" s="1">
        <f>Table1[[#This Row],[x1]]+ ((Table1[[#This Row],[x2]]-Table1[[#This Row],[x1]])/2)</f>
        <v>4</v>
      </c>
      <c r="J14" s="1">
        <f>((Table1[[#This Row],[y2]]-Table1[[#This Row],[y1]])/2)</f>
        <v>1.5</v>
      </c>
      <c r="K14" s="1">
        <f>(Table1[[#This Row],[x2]]-Table1[[#This Row],[x1]])</f>
        <v>4</v>
      </c>
      <c r="L14" s="1">
        <f>(Table1[[#This Row],[y2]]-Table1[[#This Row],[y1]])</f>
        <v>3</v>
      </c>
      <c r="M14" s="1">
        <f>Table1[[#This Row],[d]]*Table1[[#This Row],[x]]/((Table1[[#This Row],[x]]^2+Table1[[#This Row],[y]]^2)^0.5)</f>
        <v>0.72</v>
      </c>
      <c r="N14" s="1">
        <f>Table1[[#This Row],[d]]*Table1[[#This Row],[y]]/((Table1[[#This Row],[x]]^2+Table1[[#This Row],[y]]^2)^0.5)</f>
        <v>0.54</v>
      </c>
      <c r="O14" s="1"/>
      <c r="P14" s="1"/>
      <c r="Q14" s="1"/>
      <c r="R14" s="1"/>
      <c r="S14" s="1"/>
    </row>
    <row r="15" spans="2:19" x14ac:dyDescent="0.25">
      <c r="B15" s="1">
        <f>Table1[[#This Row],[x1]] + ( (Table1[[#This Row],[d]]*((Table1[[#This Row],[x2]]-Table1[[#This Row],[x1]])/2)+Table1[[#This Row],[x1]]) / SQRT( ( (((Table1[[#This Row],[x2]]-Table1[[#This Row],[x1]])/2)+Table1[[#This Row],[x1]])^2 ) + ( (((Table1[[#This Row],[y2]]-Table1[[#This Row],[y1]])/2)+Table1[[#This Row],[y1]])^2 ) ) )</f>
        <v>6.8485281374238571</v>
      </c>
      <c r="C15" s="1">
        <f>Table1[[#This Row],[y1]] + ( (Table1[[#This Row],[d]]*((Table1[[#This Row],[y2]]-Table1[[#This Row],[y1]])/2)+Table1[[#This Row],[y1]]) / SQRT( ( (((Table1[[#This Row],[x2]]-Table1[[#This Row],[x1]])/2)+Table1[[#This Row],[x1]])^2 ) + ( (((Table1[[#This Row],[y2]]-Table1[[#This Row],[y1]])/2)+Table1[[#This Row],[y1]])^2 ) ) )</f>
        <v>2.5656854249492378</v>
      </c>
      <c r="D15" s="1">
        <v>6</v>
      </c>
      <c r="E15" s="1">
        <v>2</v>
      </c>
      <c r="F15" s="1">
        <v>2</v>
      </c>
      <c r="G15" s="1">
        <v>6</v>
      </c>
      <c r="H15" s="1">
        <v>0.6</v>
      </c>
      <c r="I15" s="1">
        <f>Table1[[#This Row],[x1]]+ ((Table1[[#This Row],[x2]]-Table1[[#This Row],[x1]])/2)</f>
        <v>4</v>
      </c>
      <c r="J15" s="1">
        <f>((Table1[[#This Row],[y2]]-Table1[[#This Row],[y1]])/2)</f>
        <v>2</v>
      </c>
      <c r="K15" s="1">
        <f>(Table1[[#This Row],[x2]]-Table1[[#This Row],[x1]])</f>
        <v>-4</v>
      </c>
      <c r="L15" s="1">
        <f>(Table1[[#This Row],[y2]]-Table1[[#This Row],[y1]])</f>
        <v>4</v>
      </c>
      <c r="M15" s="1">
        <f>Table1[[#This Row],[d]]*Table1[[#This Row],[x]]/((Table1[[#This Row],[x]]^2+Table1[[#This Row],[y]]^2)^0.5)</f>
        <v>-0.42426406871192845</v>
      </c>
      <c r="N15" s="1">
        <f>Table1[[#This Row],[d]]*Table1[[#This Row],[y]]/((Table1[[#This Row],[x]]^2+Table1[[#This Row],[y]]^2)^0.5)</f>
        <v>0.42426406871192845</v>
      </c>
      <c r="O15" s="1"/>
      <c r="P15" s="1"/>
      <c r="Q15" s="1"/>
      <c r="R15" s="1"/>
      <c r="S15" s="1"/>
    </row>
    <row r="16" spans="2:19" x14ac:dyDescent="0.25">
      <c r="B16" s="1">
        <f>Table1[[#This Row],[x1]] + ( (Table1[[#This Row],[d]]*((Table1[[#This Row],[x2]]-Table1[[#This Row],[x1]])/2)+Table1[[#This Row],[x1]]) / SQRT( ( (((Table1[[#This Row],[x2]]-Table1[[#This Row],[x1]])/2)+Table1[[#This Row],[x1]])^2 ) + ( (((Table1[[#This Row],[y2]]-Table1[[#This Row],[y1]])/2)+Table1[[#This Row],[y1]])^2 ) ) )</f>
        <v>2.4472135954999579</v>
      </c>
      <c r="C16" s="1">
        <f>Table1[[#This Row],[y1]] + ( (Table1[[#This Row],[d]]*((Table1[[#This Row],[y2]]-Table1[[#This Row],[y1]])/2)+Table1[[#This Row],[y1]]) / SQRT( ( (((Table1[[#This Row],[x2]]-Table1[[#This Row],[x1]])/2)+Table1[[#This Row],[x1]])^2 ) + ( (((Table1[[#This Row],[y2]]-Table1[[#This Row],[y1]])/2)+Table1[[#This Row],[y1]])^2 ) ) )</f>
        <v>2.4919349550499539</v>
      </c>
      <c r="D16" s="1">
        <v>2</v>
      </c>
      <c r="E16" s="1">
        <v>2</v>
      </c>
      <c r="F16" s="1">
        <v>2</v>
      </c>
      <c r="G16" s="1">
        <v>6</v>
      </c>
      <c r="H16" s="1">
        <v>0.1</v>
      </c>
      <c r="I16" s="1">
        <f>Table1[[#This Row],[x1]]+ ((Table1[[#This Row],[x2]]-Table1[[#This Row],[x1]])/2)</f>
        <v>2</v>
      </c>
      <c r="J16" s="1">
        <f>((Table1[[#This Row],[y2]]-Table1[[#This Row],[y1]])/2)</f>
        <v>2</v>
      </c>
      <c r="K16" s="1">
        <f>(Table1[[#This Row],[x2]]-Table1[[#This Row],[x1]])</f>
        <v>0</v>
      </c>
      <c r="L16" s="1">
        <f>(Table1[[#This Row],[y2]]-Table1[[#This Row],[y1]])</f>
        <v>4</v>
      </c>
      <c r="M16" s="1">
        <f>Table1[[#This Row],[d]]*Table1[[#This Row],[x]]/((Table1[[#This Row],[x]]^2+Table1[[#This Row],[y]]^2)^0.5)</f>
        <v>0</v>
      </c>
      <c r="N16" s="1">
        <f>Table1[[#This Row],[d]]*Table1[[#This Row],[y]]/((Table1[[#This Row],[x]]^2+Table1[[#This Row],[y]]^2)^0.5)</f>
        <v>0.1</v>
      </c>
      <c r="O16" s="1"/>
      <c r="P16" s="1"/>
      <c r="Q16" s="1"/>
      <c r="R16" s="1"/>
      <c r="S16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A176F-FF81-48B9-8CE5-7FF962086F20}">
  <dimension ref="A4:N27"/>
  <sheetViews>
    <sheetView tabSelected="1" topLeftCell="A4" zoomScale="175" zoomScaleNormal="175" workbookViewId="0">
      <selection activeCell="E8" sqref="E8"/>
    </sheetView>
  </sheetViews>
  <sheetFormatPr defaultRowHeight="15" x14ac:dyDescent="0.25"/>
  <sheetData>
    <row r="4" spans="1:14" x14ac:dyDescent="0.25">
      <c r="A4" s="2" t="s">
        <v>14</v>
      </c>
      <c r="B4" s="2" t="s">
        <v>15</v>
      </c>
      <c r="C4" s="2" t="s">
        <v>2</v>
      </c>
      <c r="D4" s="2" t="s">
        <v>17</v>
      </c>
      <c r="E4" s="2" t="s">
        <v>16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12</v>
      </c>
      <c r="K4" s="2" t="s">
        <v>13</v>
      </c>
      <c r="L4" s="2" t="s">
        <v>18</v>
      </c>
      <c r="M4" s="2" t="s">
        <v>19</v>
      </c>
      <c r="N4" s="2" t="s">
        <v>20</v>
      </c>
    </row>
    <row r="5" spans="1:14" x14ac:dyDescent="0.25">
      <c r="A5" s="2">
        <f>Table2[[#This Row],[x3]]-Table2[[#This Row],[x1]]</f>
        <v>0</v>
      </c>
      <c r="B5">
        <f>Table2[[#This Row],[y3]]-Table2[[#This Row],[y2]]</f>
        <v>2</v>
      </c>
      <c r="C5" s="9">
        <v>0.9</v>
      </c>
      <c r="D5" s="2">
        <f>Table2[[#This Row],[d]]*Table2[[#This Row],[x]]/SQRT(Table2[[#This Row],[x]]^2+Table2[[#This Row],[y]]^2)</f>
        <v>0</v>
      </c>
      <c r="E5" s="2">
        <f>Table2[[#This Row],[d]]*Table2[[#This Row],[y]]/SQRT(Table2[[#This Row],[x]]^2+Table2[[#This Row],[y]]^2)</f>
        <v>0.9</v>
      </c>
      <c r="F5" s="7">
        <v>2</v>
      </c>
      <c r="G5" s="7">
        <v>6</v>
      </c>
      <c r="H5" s="7">
        <v>2</v>
      </c>
      <c r="I5" s="7">
        <v>2</v>
      </c>
      <c r="J5" s="2">
        <f>Table2[[#This Row],[x1]]+(Table2[[#This Row],[x2]]-Table2[[#This Row],[x1]])/2</f>
        <v>2</v>
      </c>
      <c r="K5" s="2">
        <f>Table2[[#This Row],[y1]]+(Table2[[#This Row],[y2]]-Table2[[#This Row],[y1]])/2</f>
        <v>4</v>
      </c>
      <c r="L5" s="6">
        <f>Table2[[#This Row],[x3]]+Table2[[#This Row],[c]]</f>
        <v>2.9</v>
      </c>
      <c r="M5" s="6">
        <f>Table2[[#This Row],[y3]]+Table2[[#This Row],[b]]</f>
        <v>4</v>
      </c>
      <c r="N5" s="2" t="s">
        <v>22</v>
      </c>
    </row>
    <row r="6" spans="1:14" x14ac:dyDescent="0.25">
      <c r="A6" s="2">
        <f>Table2[[#This Row],[x3]]-Table2[[#This Row],[x1]]</f>
        <v>0</v>
      </c>
      <c r="B6">
        <f>Table2[[#This Row],[y3]]-Table2[[#This Row],[y2]]</f>
        <v>2</v>
      </c>
      <c r="C6" s="9">
        <v>0.3</v>
      </c>
      <c r="D6" s="2">
        <f>Table2[[#This Row],[d]]*Table2[[#This Row],[x]]/SQRT(Table2[[#This Row],[x]]^2+Table2[[#This Row],[y]]^2)</f>
        <v>0</v>
      </c>
      <c r="E6" s="2">
        <f>Table2[[#This Row],[d]]*Table2[[#This Row],[y]]/SQRT(Table2[[#This Row],[x]]^2+Table2[[#This Row],[y]]^2)</f>
        <v>0.3</v>
      </c>
      <c r="F6" s="7">
        <v>2</v>
      </c>
      <c r="G6" s="7">
        <v>6</v>
      </c>
      <c r="H6" s="7">
        <v>2</v>
      </c>
      <c r="I6" s="7">
        <v>2</v>
      </c>
      <c r="J6" s="2">
        <f>Table2[[#This Row],[x1]]+(Table2[[#This Row],[x2]]-Table2[[#This Row],[x1]])/2</f>
        <v>2</v>
      </c>
      <c r="K6" s="2">
        <f>Table2[[#This Row],[y1]]+(Table2[[#This Row],[y2]]-Table2[[#This Row],[y1]])/2</f>
        <v>4</v>
      </c>
      <c r="L6" s="6">
        <f>Table2[[#This Row],[x3]]+Table2[[#This Row],[c]]</f>
        <v>2.2999999999999998</v>
      </c>
      <c r="M6" s="6">
        <f>Table2[[#This Row],[y3]]+Table2[[#This Row],[b]]</f>
        <v>4</v>
      </c>
      <c r="N6" s="2" t="s">
        <v>22</v>
      </c>
    </row>
    <row r="7" spans="1:14" x14ac:dyDescent="0.25">
      <c r="A7" s="3">
        <f>Table2[[#This Row],[x3]]-Table2[[#This Row],[x1]]</f>
        <v>0</v>
      </c>
      <c r="B7" s="5">
        <f>Table2[[#This Row],[y3]]-Table2[[#This Row],[y2]]</f>
        <v>2</v>
      </c>
      <c r="C7" s="9">
        <v>-0.3</v>
      </c>
      <c r="D7" s="2">
        <f>Table2[[#This Row],[d]]*Table2[[#This Row],[x]]/SQRT(Table2[[#This Row],[x]]^2+Table2[[#This Row],[y]]^2)</f>
        <v>0</v>
      </c>
      <c r="E7" s="2">
        <f>Table2[[#This Row],[d]]*Table2[[#This Row],[y]]/SQRT(Table2[[#This Row],[x]]^2+Table2[[#This Row],[y]]^2)</f>
        <v>-0.3</v>
      </c>
      <c r="F7" s="7">
        <v>2</v>
      </c>
      <c r="G7" s="7">
        <v>6</v>
      </c>
      <c r="H7" s="7">
        <v>2</v>
      </c>
      <c r="I7" s="7">
        <v>2</v>
      </c>
      <c r="J7" s="3">
        <f>Table2[[#This Row],[x1]]+(Table2[[#This Row],[x2]]-Table2[[#This Row],[x1]])/2</f>
        <v>2</v>
      </c>
      <c r="K7" s="3">
        <f>Table2[[#This Row],[y1]]+(Table2[[#This Row],[y2]]-Table2[[#This Row],[y1]])/2</f>
        <v>4</v>
      </c>
      <c r="L7" s="6">
        <f>Table2[[#This Row],[x3]]+Table2[[#This Row],[c]]</f>
        <v>1.7</v>
      </c>
      <c r="M7" s="6">
        <f>Table2[[#This Row],[y3]]+Table2[[#This Row],[b]]</f>
        <v>4</v>
      </c>
      <c r="N7" s="2" t="s">
        <v>22</v>
      </c>
    </row>
    <row r="8" spans="1:14" x14ac:dyDescent="0.25">
      <c r="A8" s="3">
        <f>Table2[[#This Row],[x3]]-Table2[[#This Row],[x1]]</f>
        <v>0</v>
      </c>
      <c r="B8" s="5">
        <f>Table2[[#This Row],[y3]]-Table2[[#This Row],[y2]]</f>
        <v>2</v>
      </c>
      <c r="C8" s="9">
        <v>-0.9</v>
      </c>
      <c r="D8" s="2">
        <f>Table2[[#This Row],[d]]*Table2[[#This Row],[x]]/SQRT(Table2[[#This Row],[x]]^2+Table2[[#This Row],[y]]^2)</f>
        <v>0</v>
      </c>
      <c r="E8" s="2">
        <f>Table2[[#This Row],[d]]*Table2[[#This Row],[y]]/SQRT(Table2[[#This Row],[x]]^2+Table2[[#This Row],[y]]^2)</f>
        <v>-0.9</v>
      </c>
      <c r="F8" s="7">
        <v>2</v>
      </c>
      <c r="G8" s="7">
        <v>6</v>
      </c>
      <c r="H8" s="7">
        <v>2</v>
      </c>
      <c r="I8" s="7">
        <v>2</v>
      </c>
      <c r="J8" s="3">
        <f>Table2[[#This Row],[x1]]+(Table2[[#This Row],[x2]]-Table2[[#This Row],[x1]])/2</f>
        <v>2</v>
      </c>
      <c r="K8" s="3">
        <f>Table2[[#This Row],[y1]]+(Table2[[#This Row],[y2]]-Table2[[#This Row],[y1]])/2</f>
        <v>4</v>
      </c>
      <c r="L8" s="6">
        <f>Table2[[#This Row],[x3]]+Table2[[#This Row],[c]]</f>
        <v>1.1000000000000001</v>
      </c>
      <c r="M8" s="6">
        <f>Table2[[#This Row],[y3]]+Table2[[#This Row],[b]]</f>
        <v>4</v>
      </c>
      <c r="N8" s="2" t="s">
        <v>22</v>
      </c>
    </row>
    <row r="9" spans="1:14" x14ac:dyDescent="0.25">
      <c r="A9" s="2">
        <f>Table2[[#This Row],[x3]]-Table2[[#This Row],[x1]]</f>
        <v>1.73</v>
      </c>
      <c r="B9">
        <f>Table2[[#This Row],[y3]]-Table2[[#This Row],[y2]]</f>
        <v>1</v>
      </c>
      <c r="C9" s="4">
        <v>-0.3</v>
      </c>
      <c r="D9" s="2">
        <f>Table2[[#This Row],[d]]*Table2[[#This Row],[x]]/SQRT(Table2[[#This Row],[x]]^2+Table2[[#This Row],[y]]^2)</f>
        <v>-0.25973061329940617</v>
      </c>
      <c r="E9" s="2">
        <f>Table2[[#This Row],[d]]*Table2[[#This Row],[y]]/SQRT(Table2[[#This Row],[x]]^2+Table2[[#This Row],[y]]^2)</f>
        <v>-0.15013330248520587</v>
      </c>
      <c r="F9" s="7">
        <v>2</v>
      </c>
      <c r="G9" s="7">
        <v>6</v>
      </c>
      <c r="H9" s="7">
        <v>5.46</v>
      </c>
      <c r="I9" s="7">
        <v>4</v>
      </c>
      <c r="J9" s="2">
        <f>Table2[[#This Row],[x1]]+(Table2[[#This Row],[x2]]-Table2[[#This Row],[x1]])/2</f>
        <v>3.73</v>
      </c>
      <c r="K9" s="2">
        <f>Table2[[#This Row],[y1]]+(Table2[[#This Row],[y2]]-Table2[[#This Row],[y1]])/2</f>
        <v>5</v>
      </c>
      <c r="L9" s="6">
        <f>Table2[[#This Row],[x3]]+Table2[[#This Row],[c]]</f>
        <v>3.5798666975147939</v>
      </c>
      <c r="M9" s="6">
        <f>Table2[[#This Row],[y3]]+Table2[[#This Row],[b]]</f>
        <v>4.7402693867005938</v>
      </c>
      <c r="N9" s="2" t="s">
        <v>21</v>
      </c>
    </row>
    <row r="10" spans="1:14" x14ac:dyDescent="0.25">
      <c r="A10" s="3">
        <f>Table2[[#This Row],[x3]]-Table2[[#This Row],[x1]]</f>
        <v>1.73</v>
      </c>
      <c r="B10">
        <f>Table2[[#This Row],[y3]]-Table2[[#This Row],[y2]]</f>
        <v>1</v>
      </c>
      <c r="C10" s="4">
        <v>0.3</v>
      </c>
      <c r="D10" s="2">
        <f>Table2[[#This Row],[d]]*Table2[[#This Row],[x]]/SQRT(Table2[[#This Row],[x]]^2+Table2[[#This Row],[y]]^2)</f>
        <v>0.25973061329940617</v>
      </c>
      <c r="E10" s="2">
        <f>Table2[[#This Row],[d]]*Table2[[#This Row],[y]]/SQRT(Table2[[#This Row],[x]]^2+Table2[[#This Row],[y]]^2)</f>
        <v>0.15013330248520587</v>
      </c>
      <c r="F10" s="7">
        <v>2</v>
      </c>
      <c r="G10" s="7">
        <v>6</v>
      </c>
      <c r="H10" s="7">
        <v>5.46</v>
      </c>
      <c r="I10" s="7">
        <v>4</v>
      </c>
      <c r="J10" s="3">
        <f>Table2[[#This Row],[x1]]+(Table2[[#This Row],[x2]]-Table2[[#This Row],[x1]])/2</f>
        <v>3.73</v>
      </c>
      <c r="K10" s="3">
        <f>Table2[[#This Row],[y1]]+(Table2[[#This Row],[y2]]-Table2[[#This Row],[y1]])/2</f>
        <v>5</v>
      </c>
      <c r="L10" s="6">
        <f>Table2[[#This Row],[x3]]+Table2[[#This Row],[c]]</f>
        <v>3.880133302485206</v>
      </c>
      <c r="M10" s="6">
        <f>Table2[[#This Row],[y3]]+Table2[[#This Row],[b]]</f>
        <v>5.2597306132994062</v>
      </c>
      <c r="N10" s="2" t="s">
        <v>21</v>
      </c>
    </row>
    <row r="11" spans="1:14" x14ac:dyDescent="0.25">
      <c r="A11" s="3">
        <f>Table2[[#This Row],[x3]]-Table2[[#This Row],[x1]]</f>
        <v>1.73</v>
      </c>
      <c r="B11">
        <f>Table2[[#This Row],[y3]]-Table2[[#This Row],[y2]]</f>
        <v>1</v>
      </c>
      <c r="C11" s="4">
        <v>0.9</v>
      </c>
      <c r="D11" s="2">
        <f>Table2[[#This Row],[d]]*Table2[[#This Row],[x]]/SQRT(Table2[[#This Row],[x]]^2+Table2[[#This Row],[y]]^2)</f>
        <v>0.7791918398982185</v>
      </c>
      <c r="E11" s="2">
        <f>Table2[[#This Row],[d]]*Table2[[#This Row],[y]]/SQRT(Table2[[#This Row],[x]]^2+Table2[[#This Row],[y]]^2)</f>
        <v>0.4503999074556177</v>
      </c>
      <c r="F11" s="7">
        <v>2</v>
      </c>
      <c r="G11" s="7">
        <v>6</v>
      </c>
      <c r="H11" s="7">
        <v>5.46</v>
      </c>
      <c r="I11" s="7">
        <v>4</v>
      </c>
      <c r="J11" s="3">
        <f>Table2[[#This Row],[x1]]+(Table2[[#This Row],[x2]]-Table2[[#This Row],[x1]])/2</f>
        <v>3.73</v>
      </c>
      <c r="K11" s="3">
        <f>Table2[[#This Row],[y1]]+(Table2[[#This Row],[y2]]-Table2[[#This Row],[y1]])/2</f>
        <v>5</v>
      </c>
      <c r="L11" s="6">
        <f>Table2[[#This Row],[x3]]+Table2[[#This Row],[c]]</f>
        <v>4.1803999074556177</v>
      </c>
      <c r="M11" s="6">
        <f>Table2[[#This Row],[y3]]+Table2[[#This Row],[b]]</f>
        <v>5.7791918398982185</v>
      </c>
      <c r="N11" s="2" t="s">
        <v>21</v>
      </c>
    </row>
    <row r="12" spans="1:14" x14ac:dyDescent="0.25">
      <c r="A12" s="3">
        <f>Table2[[#This Row],[x3]]-Table2[[#This Row],[x1]]</f>
        <v>1.73</v>
      </c>
      <c r="B12">
        <f>Table2[[#This Row],[y3]]-Table2[[#This Row],[y2]]</f>
        <v>1</v>
      </c>
      <c r="C12" s="4">
        <v>1.5</v>
      </c>
      <c r="D12" s="2">
        <f>Table2[[#This Row],[d]]*Table2[[#This Row],[x]]/SQRT(Table2[[#This Row],[x]]^2+Table2[[#This Row],[y]]^2)</f>
        <v>1.2986530664970308</v>
      </c>
      <c r="E12" s="2">
        <f>Table2[[#This Row],[d]]*Table2[[#This Row],[y]]/SQRT(Table2[[#This Row],[x]]^2+Table2[[#This Row],[y]]^2)</f>
        <v>0.75066651242602944</v>
      </c>
      <c r="F12" s="7">
        <v>2</v>
      </c>
      <c r="G12" s="7">
        <v>6</v>
      </c>
      <c r="H12" s="7">
        <v>5.46</v>
      </c>
      <c r="I12" s="7">
        <v>4</v>
      </c>
      <c r="J12" s="3">
        <f>Table2[[#This Row],[x1]]+(Table2[[#This Row],[x2]]-Table2[[#This Row],[x1]])/2</f>
        <v>3.73</v>
      </c>
      <c r="K12" s="3">
        <f>Table2[[#This Row],[y1]]+(Table2[[#This Row],[y2]]-Table2[[#This Row],[y1]])/2</f>
        <v>5</v>
      </c>
      <c r="L12" s="6">
        <f>Table2[[#This Row],[x3]]+Table2[[#This Row],[c]]</f>
        <v>4.4806665124260299</v>
      </c>
      <c r="M12" s="6">
        <f>Table2[[#This Row],[y3]]+Table2[[#This Row],[b]]</f>
        <v>6.2986530664970308</v>
      </c>
      <c r="N12" s="2" t="s">
        <v>21</v>
      </c>
    </row>
    <row r="13" spans="1:14" x14ac:dyDescent="0.25">
      <c r="A13" s="3">
        <f>Table2[[#This Row],[x3]]-Table2[[#This Row],[x1]]</f>
        <v>1.73</v>
      </c>
      <c r="B13" s="5">
        <f>Table2[[#This Row],[y3]]-Table2[[#This Row],[y2]]</f>
        <v>-1</v>
      </c>
      <c r="C13" s="9">
        <v>0.3</v>
      </c>
      <c r="D13" s="2">
        <f>Table2[[#This Row],[d]]*Table2[[#This Row],[x]]/SQRT(Table2[[#This Row],[x]]^2+Table2[[#This Row],[y]]^2)</f>
        <v>0.25973061329940617</v>
      </c>
      <c r="E13" s="2">
        <f>Table2[[#This Row],[d]]*Table2[[#This Row],[y]]/SQRT(Table2[[#This Row],[x]]^2+Table2[[#This Row],[y]]^2)</f>
        <v>-0.15013330248520587</v>
      </c>
      <c r="F13" s="7">
        <v>2</v>
      </c>
      <c r="G13" s="7">
        <v>2</v>
      </c>
      <c r="H13" s="7">
        <v>5.46</v>
      </c>
      <c r="I13" s="7">
        <v>4</v>
      </c>
      <c r="J13" s="3">
        <f>Table2[[#This Row],[x1]]+(Table2[[#This Row],[x2]]-Table2[[#This Row],[x1]])/2</f>
        <v>3.73</v>
      </c>
      <c r="K13" s="3">
        <f>Table2[[#This Row],[y1]]+(Table2[[#This Row],[y2]]-Table2[[#This Row],[y1]])/2</f>
        <v>3</v>
      </c>
      <c r="L13" s="6">
        <f>Table2[[#This Row],[x3]]+Table2[[#This Row],[c]]</f>
        <v>3.5798666975147939</v>
      </c>
      <c r="M13" s="6">
        <f>Table2[[#This Row],[y3]]+Table2[[#This Row],[b]]</f>
        <v>3.2597306132994062</v>
      </c>
      <c r="N13" s="2" t="s">
        <v>23</v>
      </c>
    </row>
    <row r="14" spans="1:14" x14ac:dyDescent="0.25">
      <c r="A14" s="3">
        <f>Table2[[#This Row],[x3]]-Table2[[#This Row],[x1]]</f>
        <v>1.73</v>
      </c>
      <c r="B14" s="5">
        <f>Table2[[#This Row],[y3]]-Table2[[#This Row],[y2]]</f>
        <v>-1</v>
      </c>
      <c r="C14" s="9">
        <v>-0.3</v>
      </c>
      <c r="D14" s="2">
        <f>Table2[[#This Row],[d]]*Table2[[#This Row],[x]]/SQRT(Table2[[#This Row],[x]]^2+Table2[[#This Row],[y]]^2)</f>
        <v>-0.25973061329940617</v>
      </c>
      <c r="E14" s="2">
        <f>Table2[[#This Row],[d]]*Table2[[#This Row],[y]]/SQRT(Table2[[#This Row],[x]]^2+Table2[[#This Row],[y]]^2)</f>
        <v>0.15013330248520587</v>
      </c>
      <c r="F14" s="7">
        <v>2</v>
      </c>
      <c r="G14" s="7">
        <v>2</v>
      </c>
      <c r="H14" s="7">
        <v>5.46</v>
      </c>
      <c r="I14" s="7">
        <v>4</v>
      </c>
      <c r="J14" s="3">
        <f>Table2[[#This Row],[x1]]+(Table2[[#This Row],[x2]]-Table2[[#This Row],[x1]])/2</f>
        <v>3.73</v>
      </c>
      <c r="K14" s="3">
        <f>Table2[[#This Row],[y1]]+(Table2[[#This Row],[y2]]-Table2[[#This Row],[y1]])/2</f>
        <v>3</v>
      </c>
      <c r="L14" s="6">
        <f>Table2[[#This Row],[x3]]+Table2[[#This Row],[c]]</f>
        <v>3.880133302485206</v>
      </c>
      <c r="M14" s="6">
        <f>Table2[[#This Row],[y3]]+Table2[[#This Row],[b]]</f>
        <v>2.7402693867005938</v>
      </c>
      <c r="N14" s="2" t="s">
        <v>23</v>
      </c>
    </row>
    <row r="15" spans="1:14" x14ac:dyDescent="0.25">
      <c r="A15" s="3">
        <f>Table2[[#This Row],[x3]]-Table2[[#This Row],[x1]]</f>
        <v>1.73</v>
      </c>
      <c r="B15" s="5">
        <f>Table2[[#This Row],[y3]]-Table2[[#This Row],[y2]]</f>
        <v>-1</v>
      </c>
      <c r="C15" s="9">
        <v>-0.9</v>
      </c>
      <c r="D15" s="2">
        <f>Table2[[#This Row],[d]]*Table2[[#This Row],[x]]/SQRT(Table2[[#This Row],[x]]^2+Table2[[#This Row],[y]]^2)</f>
        <v>-0.7791918398982185</v>
      </c>
      <c r="E15" s="2">
        <f>Table2[[#This Row],[d]]*Table2[[#This Row],[y]]/SQRT(Table2[[#This Row],[x]]^2+Table2[[#This Row],[y]]^2)</f>
        <v>0.4503999074556177</v>
      </c>
      <c r="F15" s="7">
        <v>2</v>
      </c>
      <c r="G15" s="7">
        <v>2</v>
      </c>
      <c r="H15" s="7">
        <v>5.46</v>
      </c>
      <c r="I15" s="7">
        <v>4</v>
      </c>
      <c r="J15" s="3">
        <f>Table2[[#This Row],[x1]]+(Table2[[#This Row],[x2]]-Table2[[#This Row],[x1]])/2</f>
        <v>3.73</v>
      </c>
      <c r="K15" s="3">
        <f>Table2[[#This Row],[y1]]+(Table2[[#This Row],[y2]]-Table2[[#This Row],[y1]])/2</f>
        <v>3</v>
      </c>
      <c r="L15" s="6">
        <f>Table2[[#This Row],[x3]]+Table2[[#This Row],[c]]</f>
        <v>4.1803999074556177</v>
      </c>
      <c r="M15" s="6">
        <f>Table2[[#This Row],[y3]]+Table2[[#This Row],[b]]</f>
        <v>2.2208081601017815</v>
      </c>
      <c r="N15" s="2" t="s">
        <v>23</v>
      </c>
    </row>
    <row r="16" spans="1:14" x14ac:dyDescent="0.25">
      <c r="A16" s="3">
        <f>Table2[[#This Row],[x3]]-Table2[[#This Row],[x1]]</f>
        <v>1.73</v>
      </c>
      <c r="B16" s="5">
        <f>Table2[[#This Row],[y3]]-Table2[[#This Row],[y2]]</f>
        <v>-1</v>
      </c>
      <c r="C16" s="9">
        <v>-1.5</v>
      </c>
      <c r="D16" s="2">
        <f>Table2[[#This Row],[d]]*Table2[[#This Row],[x]]/SQRT(Table2[[#This Row],[x]]^2+Table2[[#This Row],[y]]^2)</f>
        <v>-1.2986530664970308</v>
      </c>
      <c r="E16" s="2">
        <f>Table2[[#This Row],[d]]*Table2[[#This Row],[y]]/SQRT(Table2[[#This Row],[x]]^2+Table2[[#This Row],[y]]^2)</f>
        <v>0.75066651242602944</v>
      </c>
      <c r="F16" s="7">
        <v>2</v>
      </c>
      <c r="G16" s="7">
        <v>2</v>
      </c>
      <c r="H16" s="7">
        <v>5.46</v>
      </c>
      <c r="I16" s="7">
        <v>4</v>
      </c>
      <c r="J16" s="3">
        <f>Table2[[#This Row],[x1]]+(Table2[[#This Row],[x2]]-Table2[[#This Row],[x1]])/2</f>
        <v>3.73</v>
      </c>
      <c r="K16" s="3">
        <f>Table2[[#This Row],[y1]]+(Table2[[#This Row],[y2]]-Table2[[#This Row],[y1]])/2</f>
        <v>3</v>
      </c>
      <c r="L16" s="6">
        <f>Table2[[#This Row],[x3]]+Table2[[#This Row],[c]]</f>
        <v>4.4806665124260299</v>
      </c>
      <c r="M16" s="6">
        <f>Table2[[#This Row],[y3]]+Table2[[#This Row],[b]]</f>
        <v>1.7013469335029692</v>
      </c>
      <c r="N16" s="2" t="s">
        <v>23</v>
      </c>
    </row>
    <row r="17" spans="1:14" x14ac:dyDescent="0.25">
      <c r="A17" s="3">
        <f>Table2[[#This Row],[x3]]-Table2[[#This Row],[x1]]</f>
        <v>1.7299999999999995</v>
      </c>
      <c r="B17" s="5">
        <f>Table2[[#This Row],[y3]]-Table2[[#This Row],[y2]]</f>
        <v>-1</v>
      </c>
      <c r="C17" s="9">
        <v>-0.3</v>
      </c>
      <c r="D17" s="2">
        <f>Table2[[#This Row],[d]]*Table2[[#This Row],[x]]/SQRT(Table2[[#This Row],[x]]^2+Table2[[#This Row],[y]]^2)</f>
        <v>-0.25973061329940617</v>
      </c>
      <c r="E17" s="2">
        <f>Table2[[#This Row],[d]]*Table2[[#This Row],[y]]/SQRT(Table2[[#This Row],[x]]^2+Table2[[#This Row],[y]]^2)</f>
        <v>0.15013330248520593</v>
      </c>
      <c r="F17" s="7">
        <v>5.46</v>
      </c>
      <c r="G17" s="7">
        <v>4</v>
      </c>
      <c r="H17" s="8">
        <v>8.92</v>
      </c>
      <c r="I17" s="8">
        <v>6</v>
      </c>
      <c r="J17" s="3">
        <f>Table2[[#This Row],[x1]]+(Table2[[#This Row],[x2]]-Table2[[#This Row],[x1]])/2</f>
        <v>7.1899999999999995</v>
      </c>
      <c r="K17" s="3">
        <f>Table2[[#This Row],[y1]]+(Table2[[#This Row],[y2]]-Table2[[#This Row],[y1]])/2</f>
        <v>5</v>
      </c>
      <c r="L17" s="6">
        <f>Table2[[#This Row],[x3]]+Table2[[#This Row],[c]]</f>
        <v>7.3401333024852056</v>
      </c>
      <c r="M17" s="6">
        <f>Table2[[#This Row],[y3]]+Table2[[#This Row],[b]]</f>
        <v>4.7402693867005938</v>
      </c>
      <c r="N17" s="2" t="s">
        <v>24</v>
      </c>
    </row>
    <row r="18" spans="1:14" x14ac:dyDescent="0.25">
      <c r="A18" s="3">
        <f>Table2[[#This Row],[x3]]-Table2[[#This Row],[x1]]</f>
        <v>1.7299999999999995</v>
      </c>
      <c r="B18" s="5">
        <f>Table2[[#This Row],[y3]]-Table2[[#This Row],[y2]]</f>
        <v>-1</v>
      </c>
      <c r="C18" s="4">
        <v>0.3</v>
      </c>
      <c r="D18" s="2">
        <f>Table2[[#This Row],[d]]*Table2[[#This Row],[x]]/SQRT(Table2[[#This Row],[x]]^2+Table2[[#This Row],[y]]^2)</f>
        <v>0.25973061329940617</v>
      </c>
      <c r="E18" s="2">
        <f>Table2[[#This Row],[d]]*Table2[[#This Row],[y]]/SQRT(Table2[[#This Row],[x]]^2+Table2[[#This Row],[y]]^2)</f>
        <v>-0.15013330248520593</v>
      </c>
      <c r="F18" s="7">
        <v>5.46</v>
      </c>
      <c r="G18" s="7">
        <v>4</v>
      </c>
      <c r="H18" s="8">
        <v>8.92</v>
      </c>
      <c r="I18" s="8">
        <v>6</v>
      </c>
      <c r="J18" s="3">
        <f>Table2[[#This Row],[x1]]+(Table2[[#This Row],[x2]]-Table2[[#This Row],[x1]])/2</f>
        <v>7.1899999999999995</v>
      </c>
      <c r="K18" s="3">
        <f>Table2[[#This Row],[y1]]+(Table2[[#This Row],[y2]]-Table2[[#This Row],[y1]])/2</f>
        <v>5</v>
      </c>
      <c r="L18" s="6">
        <f>Table2[[#This Row],[x3]]+Table2[[#This Row],[c]]</f>
        <v>7.0398666975147934</v>
      </c>
      <c r="M18" s="6">
        <f>Table2[[#This Row],[y3]]+Table2[[#This Row],[b]]</f>
        <v>5.2597306132994062</v>
      </c>
      <c r="N18" s="2" t="s">
        <v>24</v>
      </c>
    </row>
    <row r="19" spans="1:14" x14ac:dyDescent="0.25">
      <c r="A19" s="3">
        <f>Table2[[#This Row],[x3]]-Table2[[#This Row],[x1]]</f>
        <v>1.7299999999999995</v>
      </c>
      <c r="B19" s="5">
        <f>Table2[[#This Row],[y3]]-Table2[[#This Row],[y2]]</f>
        <v>-1</v>
      </c>
      <c r="C19" s="4">
        <v>0.9</v>
      </c>
      <c r="D19" s="2">
        <f>Table2[[#This Row],[d]]*Table2[[#This Row],[x]]/SQRT(Table2[[#This Row],[x]]^2+Table2[[#This Row],[y]]^2)</f>
        <v>0.77919183989821861</v>
      </c>
      <c r="E19" s="2">
        <f>Table2[[#This Row],[d]]*Table2[[#This Row],[y]]/SQRT(Table2[[#This Row],[x]]^2+Table2[[#This Row],[y]]^2)</f>
        <v>-0.45039990745561775</v>
      </c>
      <c r="F19" s="7">
        <v>5.46</v>
      </c>
      <c r="G19" s="7">
        <v>4</v>
      </c>
      <c r="H19" s="8">
        <v>8.92</v>
      </c>
      <c r="I19" s="8">
        <v>6</v>
      </c>
      <c r="J19" s="3">
        <f>Table2[[#This Row],[x1]]+(Table2[[#This Row],[x2]]-Table2[[#This Row],[x1]])/2</f>
        <v>7.1899999999999995</v>
      </c>
      <c r="K19" s="3">
        <f>Table2[[#This Row],[y1]]+(Table2[[#This Row],[y2]]-Table2[[#This Row],[y1]])/2</f>
        <v>5</v>
      </c>
      <c r="L19" s="6">
        <f>Table2[[#This Row],[x3]]+Table2[[#This Row],[c]]</f>
        <v>6.7396000925443822</v>
      </c>
      <c r="M19" s="6">
        <f>Table2[[#This Row],[y3]]+Table2[[#This Row],[b]]</f>
        <v>5.7791918398982185</v>
      </c>
      <c r="N19" s="2" t="s">
        <v>24</v>
      </c>
    </row>
    <row r="20" spans="1:14" x14ac:dyDescent="0.25">
      <c r="A20" s="3">
        <f>Table2[[#This Row],[x3]]-Table2[[#This Row],[x1]]</f>
        <v>1.7299999999999995</v>
      </c>
      <c r="B20" s="5">
        <f>Table2[[#This Row],[y3]]-Table2[[#This Row],[y2]]</f>
        <v>-1</v>
      </c>
      <c r="C20" s="4">
        <v>1.5</v>
      </c>
      <c r="D20" s="2">
        <f>Table2[[#This Row],[d]]*Table2[[#This Row],[x]]/SQRT(Table2[[#This Row],[x]]^2+Table2[[#This Row],[y]]^2)</f>
        <v>1.2986530664970308</v>
      </c>
      <c r="E20" s="2">
        <f>Table2[[#This Row],[d]]*Table2[[#This Row],[y]]/SQRT(Table2[[#This Row],[x]]^2+Table2[[#This Row],[y]]^2)</f>
        <v>-0.75066651242602955</v>
      </c>
      <c r="F20" s="7">
        <v>5.46</v>
      </c>
      <c r="G20" s="7">
        <v>4</v>
      </c>
      <c r="H20" s="8">
        <v>8.92</v>
      </c>
      <c r="I20" s="8">
        <v>6</v>
      </c>
      <c r="J20" s="3">
        <f>Table2[[#This Row],[x1]]+(Table2[[#This Row],[x2]]-Table2[[#This Row],[x1]])/2</f>
        <v>7.1899999999999995</v>
      </c>
      <c r="K20" s="3">
        <f>Table2[[#This Row],[y1]]+(Table2[[#This Row],[y2]]-Table2[[#This Row],[y1]])/2</f>
        <v>5</v>
      </c>
      <c r="L20" s="6">
        <f>Table2[[#This Row],[x3]]+Table2[[#This Row],[c]]</f>
        <v>6.4393334875739701</v>
      </c>
      <c r="M20" s="6">
        <f>Table2[[#This Row],[y3]]+Table2[[#This Row],[b]]</f>
        <v>6.2986530664970308</v>
      </c>
      <c r="N20" s="2" t="s">
        <v>24</v>
      </c>
    </row>
    <row r="21" spans="1:14" x14ac:dyDescent="0.25">
      <c r="A21" s="3">
        <f>Table2[[#This Row],[x3]]-Table2[[#This Row],[x1]]</f>
        <v>-1.7300000000000004</v>
      </c>
      <c r="B21" s="5">
        <f>Table2[[#This Row],[y3]]-Table2[[#This Row],[y2]]</f>
        <v>-1</v>
      </c>
      <c r="C21" s="9">
        <v>-0.3</v>
      </c>
      <c r="D21" s="2">
        <f>Table2[[#This Row],[d]]*Table2[[#This Row],[x]]/SQRT(Table2[[#This Row],[x]]^2+Table2[[#This Row],[y]]^2)</f>
        <v>0.25973061329940617</v>
      </c>
      <c r="E21" s="2">
        <f>Table2[[#This Row],[d]]*Table2[[#This Row],[y]]/SQRT(Table2[[#This Row],[x]]^2+Table2[[#This Row],[y]]^2)</f>
        <v>0.15013330248520584</v>
      </c>
      <c r="F21" s="7">
        <v>8.92</v>
      </c>
      <c r="G21" s="7">
        <v>2</v>
      </c>
      <c r="H21" s="7">
        <v>5.46</v>
      </c>
      <c r="I21" s="7">
        <v>4</v>
      </c>
      <c r="J21" s="3">
        <f>Table2[[#This Row],[x1]]+(Table2[[#This Row],[x2]]-Table2[[#This Row],[x1]])/2</f>
        <v>7.1899999999999995</v>
      </c>
      <c r="K21" s="3">
        <f>Table2[[#This Row],[y1]]+(Table2[[#This Row],[y2]]-Table2[[#This Row],[y1]])/2</f>
        <v>3</v>
      </c>
      <c r="L21" s="6">
        <f>Table2[[#This Row],[x3]]+Table2[[#This Row],[c]]</f>
        <v>7.3401333024852056</v>
      </c>
      <c r="M21" s="6">
        <f>Table2[[#This Row],[y3]]+Table2[[#This Row],[b]]</f>
        <v>3.2597306132994062</v>
      </c>
      <c r="N21" s="2" t="s">
        <v>25</v>
      </c>
    </row>
    <row r="22" spans="1:14" x14ac:dyDescent="0.25">
      <c r="A22" s="3">
        <f>Table2[[#This Row],[x3]]-Table2[[#This Row],[x1]]</f>
        <v>-1.7300000000000004</v>
      </c>
      <c r="B22" s="5">
        <f>Table2[[#This Row],[y3]]-Table2[[#This Row],[y2]]</f>
        <v>-1</v>
      </c>
      <c r="C22" s="9">
        <v>0.3</v>
      </c>
      <c r="D22" s="2">
        <f>Table2[[#This Row],[d]]*Table2[[#This Row],[x]]/SQRT(Table2[[#This Row],[x]]^2+Table2[[#This Row],[y]]^2)</f>
        <v>-0.25973061329940617</v>
      </c>
      <c r="E22" s="2">
        <f>Table2[[#This Row],[d]]*Table2[[#This Row],[y]]/SQRT(Table2[[#This Row],[x]]^2+Table2[[#This Row],[y]]^2)</f>
        <v>-0.15013330248520584</v>
      </c>
      <c r="F22" s="7">
        <v>8.92</v>
      </c>
      <c r="G22" s="7">
        <v>2</v>
      </c>
      <c r="H22" s="7">
        <v>5.46</v>
      </c>
      <c r="I22" s="7">
        <v>4</v>
      </c>
      <c r="J22" s="3">
        <f>Table2[[#This Row],[x1]]+(Table2[[#This Row],[x2]]-Table2[[#This Row],[x1]])/2</f>
        <v>7.1899999999999995</v>
      </c>
      <c r="K22" s="3">
        <f>Table2[[#This Row],[y1]]+(Table2[[#This Row],[y2]]-Table2[[#This Row],[y1]])/2</f>
        <v>3</v>
      </c>
      <c r="L22" s="6">
        <f>Table2[[#This Row],[x3]]+Table2[[#This Row],[c]]</f>
        <v>7.0398666975147934</v>
      </c>
      <c r="M22" s="6">
        <f>Table2[[#This Row],[y3]]+Table2[[#This Row],[b]]</f>
        <v>2.7402693867005938</v>
      </c>
      <c r="N22" s="2" t="s">
        <v>25</v>
      </c>
    </row>
    <row r="23" spans="1:14" x14ac:dyDescent="0.25">
      <c r="A23" s="3">
        <f>Table2[[#This Row],[x3]]-Table2[[#This Row],[x1]]</f>
        <v>-1.7300000000000004</v>
      </c>
      <c r="B23" s="5">
        <f>Table2[[#This Row],[y3]]-Table2[[#This Row],[y2]]</f>
        <v>-1</v>
      </c>
      <c r="C23" s="9">
        <v>0.9</v>
      </c>
      <c r="D23" s="2">
        <f>Table2[[#This Row],[d]]*Table2[[#This Row],[x]]/SQRT(Table2[[#This Row],[x]]^2+Table2[[#This Row],[y]]^2)</f>
        <v>-0.77919183989821861</v>
      </c>
      <c r="E23" s="2">
        <f>Table2[[#This Row],[d]]*Table2[[#This Row],[y]]/SQRT(Table2[[#This Row],[x]]^2+Table2[[#This Row],[y]]^2)</f>
        <v>-0.45039990745561759</v>
      </c>
      <c r="F23" s="7">
        <v>8.92</v>
      </c>
      <c r="G23" s="7">
        <v>2</v>
      </c>
      <c r="H23" s="7">
        <v>5.46</v>
      </c>
      <c r="I23" s="7">
        <v>4</v>
      </c>
      <c r="J23" s="3">
        <f>Table2[[#This Row],[x1]]+(Table2[[#This Row],[x2]]-Table2[[#This Row],[x1]])/2</f>
        <v>7.1899999999999995</v>
      </c>
      <c r="K23" s="3">
        <f>Table2[[#This Row],[y1]]+(Table2[[#This Row],[y2]]-Table2[[#This Row],[y1]])/2</f>
        <v>3</v>
      </c>
      <c r="L23" s="6">
        <f>Table2[[#This Row],[x3]]+Table2[[#This Row],[c]]</f>
        <v>6.7396000925443822</v>
      </c>
      <c r="M23" s="6">
        <f>Table2[[#This Row],[y3]]+Table2[[#This Row],[b]]</f>
        <v>2.2208081601017815</v>
      </c>
      <c r="N23" s="2" t="s">
        <v>25</v>
      </c>
    </row>
    <row r="24" spans="1:14" x14ac:dyDescent="0.25">
      <c r="A24" s="3">
        <f>Table2[[#This Row],[x3]]-Table2[[#This Row],[x1]]</f>
        <v>-1.7300000000000004</v>
      </c>
      <c r="B24" s="5">
        <f>Table2[[#This Row],[y3]]-Table2[[#This Row],[y2]]</f>
        <v>-1</v>
      </c>
      <c r="C24" s="9">
        <v>1.5</v>
      </c>
      <c r="D24" s="2">
        <f>Table2[[#This Row],[d]]*Table2[[#This Row],[x]]/SQRT(Table2[[#This Row],[x]]^2+Table2[[#This Row],[y]]^2)</f>
        <v>-1.2986530664970311</v>
      </c>
      <c r="E24" s="2">
        <f>Table2[[#This Row],[d]]*Table2[[#This Row],[y]]/SQRT(Table2[[#This Row],[x]]^2+Table2[[#This Row],[y]]^2)</f>
        <v>-0.75066651242602922</v>
      </c>
      <c r="F24" s="7">
        <v>8.92</v>
      </c>
      <c r="G24" s="7">
        <v>2</v>
      </c>
      <c r="H24" s="7">
        <v>5.46</v>
      </c>
      <c r="I24" s="7">
        <v>4</v>
      </c>
      <c r="J24" s="3">
        <f>Table2[[#This Row],[x1]]+(Table2[[#This Row],[x2]]-Table2[[#This Row],[x1]])/2</f>
        <v>7.1899999999999995</v>
      </c>
      <c r="K24" s="3">
        <f>Table2[[#This Row],[y1]]+(Table2[[#This Row],[y2]]-Table2[[#This Row],[y1]])/2</f>
        <v>3</v>
      </c>
      <c r="L24" s="6">
        <f>Table2[[#This Row],[x3]]+Table2[[#This Row],[c]]</f>
        <v>6.4393334875739701</v>
      </c>
      <c r="M24" s="6">
        <f>Table2[[#This Row],[y3]]+Table2[[#This Row],[b]]</f>
        <v>1.7013469335029689</v>
      </c>
      <c r="N24" s="2" t="s">
        <v>25</v>
      </c>
    </row>
    <row r="25" spans="1:14" x14ac:dyDescent="0.25">
      <c r="A25" s="3">
        <f>Table2[[#This Row],[x3]]-Table2[[#This Row],[x1]]</f>
        <v>0</v>
      </c>
      <c r="B25" s="5">
        <f>Table2[[#This Row],[y3]]-Table2[[#This Row],[y2]]</f>
        <v>2</v>
      </c>
      <c r="C25" s="4">
        <v>-0.6</v>
      </c>
      <c r="D25" s="2">
        <f>Table2[[#This Row],[d]]*Table2[[#This Row],[x]]/SQRT(Table2[[#This Row],[x]]^2+Table2[[#This Row],[y]]^2)</f>
        <v>0</v>
      </c>
      <c r="E25" s="2">
        <f>Table2[[#This Row],[d]]*Table2[[#This Row],[y]]/SQRT(Table2[[#This Row],[x]]^2+Table2[[#This Row],[y]]^2)</f>
        <v>-0.6</v>
      </c>
      <c r="F25" s="8">
        <v>8.92</v>
      </c>
      <c r="G25" s="8">
        <v>6</v>
      </c>
      <c r="H25" s="7">
        <v>8.92</v>
      </c>
      <c r="I25" s="7">
        <v>2</v>
      </c>
      <c r="J25" s="3">
        <f>Table2[[#This Row],[x1]]+(Table2[[#This Row],[x2]]-Table2[[#This Row],[x1]])/2</f>
        <v>8.92</v>
      </c>
      <c r="K25" s="3">
        <f>Table2[[#This Row],[y1]]+(Table2[[#This Row],[y2]]-Table2[[#This Row],[y1]])/2</f>
        <v>4</v>
      </c>
      <c r="L25" s="6">
        <f>Table2[[#This Row],[x3]]+Table2[[#This Row],[c]]</f>
        <v>8.32</v>
      </c>
      <c r="M25" s="6">
        <f>Table2[[#This Row],[y3]]+Table2[[#This Row],[b]]</f>
        <v>4</v>
      </c>
      <c r="N25" s="2" t="s">
        <v>26</v>
      </c>
    </row>
    <row r="26" spans="1:14" x14ac:dyDescent="0.25">
      <c r="A26" s="3">
        <f>Table2[[#This Row],[x3]]-Table2[[#This Row],[x1]]</f>
        <v>0</v>
      </c>
      <c r="B26" s="5">
        <f>Table2[[#This Row],[y3]]-Table2[[#This Row],[y2]]</f>
        <v>2</v>
      </c>
      <c r="C26" s="4">
        <v>0</v>
      </c>
      <c r="D26" s="2">
        <f>Table2[[#This Row],[d]]*Table2[[#This Row],[x]]/SQRT(Table2[[#This Row],[x]]^2+Table2[[#This Row],[y]]^2)</f>
        <v>0</v>
      </c>
      <c r="E26" s="2">
        <f>Table2[[#This Row],[d]]*Table2[[#This Row],[y]]/SQRT(Table2[[#This Row],[x]]^2+Table2[[#This Row],[y]]^2)</f>
        <v>0</v>
      </c>
      <c r="F26" s="8">
        <v>8.92</v>
      </c>
      <c r="G26" s="8">
        <v>6</v>
      </c>
      <c r="H26" s="7">
        <v>8.92</v>
      </c>
      <c r="I26" s="7">
        <v>2</v>
      </c>
      <c r="J26" s="3">
        <f>Table2[[#This Row],[x1]]+(Table2[[#This Row],[x2]]-Table2[[#This Row],[x1]])/2</f>
        <v>8.92</v>
      </c>
      <c r="K26" s="3">
        <f>Table2[[#This Row],[y1]]+(Table2[[#This Row],[y2]]-Table2[[#This Row],[y1]])/2</f>
        <v>4</v>
      </c>
      <c r="L26" s="6">
        <f>Table2[[#This Row],[x3]]+Table2[[#This Row],[c]]</f>
        <v>8.92</v>
      </c>
      <c r="M26" s="6">
        <f>Table2[[#This Row],[y3]]+Table2[[#This Row],[b]]</f>
        <v>4</v>
      </c>
      <c r="N26" s="2" t="s">
        <v>26</v>
      </c>
    </row>
    <row r="27" spans="1:14" x14ac:dyDescent="0.25">
      <c r="A27" s="3">
        <f>Table2[[#This Row],[x3]]-Table2[[#This Row],[x1]]</f>
        <v>0</v>
      </c>
      <c r="B27" s="5">
        <f>Table2[[#This Row],[y3]]-Table2[[#This Row],[y2]]</f>
        <v>2</v>
      </c>
      <c r="C27" s="4">
        <v>0.6</v>
      </c>
      <c r="D27" s="2">
        <f>Table2[[#This Row],[d]]*Table2[[#This Row],[x]]/SQRT(Table2[[#This Row],[x]]^2+Table2[[#This Row],[y]]^2)</f>
        <v>0</v>
      </c>
      <c r="E27" s="2">
        <f>Table2[[#This Row],[d]]*Table2[[#This Row],[y]]/SQRT(Table2[[#This Row],[x]]^2+Table2[[#This Row],[y]]^2)</f>
        <v>0.6</v>
      </c>
      <c r="F27" s="8">
        <v>8.92</v>
      </c>
      <c r="G27" s="8">
        <v>6</v>
      </c>
      <c r="H27" s="7">
        <v>8.92</v>
      </c>
      <c r="I27" s="7">
        <v>2</v>
      </c>
      <c r="J27" s="3">
        <f>Table2[[#This Row],[x1]]+(Table2[[#This Row],[x2]]-Table2[[#This Row],[x1]])/2</f>
        <v>8.92</v>
      </c>
      <c r="K27" s="3">
        <f>Table2[[#This Row],[y1]]+(Table2[[#This Row],[y2]]-Table2[[#This Row],[y1]])/2</f>
        <v>4</v>
      </c>
      <c r="L27" s="6">
        <f>Table2[[#This Row],[x3]]+Table2[[#This Row],[c]]</f>
        <v>9.52</v>
      </c>
      <c r="M27" s="6">
        <f>Table2[[#This Row],[y3]]+Table2[[#This Row],[b]]</f>
        <v>4</v>
      </c>
      <c r="N27" s="2" t="s">
        <v>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xyd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Marija Molan</dc:creator>
  <cp:lastModifiedBy>Marija Molan</cp:lastModifiedBy>
  <dcterms:created xsi:type="dcterms:W3CDTF">2021-07-08T15:56:56Z</dcterms:created>
  <dcterms:modified xsi:type="dcterms:W3CDTF">2021-07-10T12:59:12Z</dcterms:modified>
</cp:coreProperties>
</file>