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O/Desktop/"/>
    </mc:Choice>
  </mc:AlternateContent>
  <xr:revisionPtr revIDLastSave="0" documentId="13_ncr:1_{C567C702-5160-4F42-94DB-424D5C47E24B}" xr6:coauthVersionLast="36" xr6:coauthVersionMax="38" xr10:uidLastSave="{00000000-0000-0000-0000-000000000000}"/>
  <bookViews>
    <workbookView xWindow="0" yWindow="460" windowWidth="12980" windowHeight="14200" activeTab="2" xr2:uid="{00000000-000D-0000-FFFF-FFFF00000000}"/>
  </bookViews>
  <sheets>
    <sheet name="Stephanie" sheetId="7" r:id="rId1"/>
    <sheet name="Jeff" sheetId="9" r:id="rId2"/>
    <sheet name="Eric" sheetId="10" r:id="rId3"/>
    <sheet name="Anna" sheetId="15" r:id="rId4"/>
    <sheet name="Jim" sheetId="16" r:id="rId5"/>
    <sheet name="Alexis" sheetId="17" r:id="rId6"/>
    <sheet name="Daryl" sheetId="18" r:id="rId7"/>
    <sheet name="Geer" sheetId="19" r:id="rId8"/>
    <sheet name="Kevin" sheetId="20" r:id="rId9"/>
    <sheet name="Jorge" sheetId="22" r:id="rId10"/>
    <sheet name="Bob" sheetId="23" r:id="rId11"/>
    <sheet name="Jacques" sheetId="24" r:id="rId12"/>
    <sheet name="Formato" sheetId="6" r:id="rId13"/>
    <sheet name="Electronegatividad" sheetId="1" r:id="rId14"/>
  </sheets>
  <calcPr calcId="162913"/>
</workbook>
</file>

<file path=xl/calcChain.xml><?xml version="1.0" encoding="utf-8"?>
<calcChain xmlns="http://schemas.openxmlformats.org/spreadsheetml/2006/main">
  <c r="G76" i="10" l="1"/>
  <c r="C76" i="10"/>
  <c r="G75" i="10"/>
  <c r="C75" i="10"/>
  <c r="G74" i="10"/>
  <c r="C74" i="10"/>
  <c r="G73" i="10"/>
  <c r="C73" i="10"/>
  <c r="G72" i="10"/>
  <c r="C72" i="10"/>
  <c r="G71" i="10"/>
  <c r="G70" i="10"/>
  <c r="F63" i="15"/>
  <c r="C63" i="15"/>
  <c r="F62" i="15"/>
  <c r="C62" i="15"/>
  <c r="F61" i="15"/>
  <c r="C61" i="15"/>
  <c r="F60" i="15"/>
  <c r="C60" i="15"/>
  <c r="F59" i="15"/>
  <c r="C59" i="15"/>
  <c r="F58" i="15"/>
  <c r="C91" i="16"/>
  <c r="C93" i="16"/>
  <c r="H93" i="16"/>
  <c r="H91" i="16"/>
  <c r="C92" i="16"/>
  <c r="H92" i="16"/>
  <c r="C40" i="20"/>
  <c r="C41" i="20"/>
  <c r="F45" i="20"/>
  <c r="C44" i="20"/>
  <c r="C45" i="20"/>
  <c r="C43" i="20"/>
  <c r="F43" i="20"/>
  <c r="F42" i="20"/>
  <c r="C42" i="20"/>
  <c r="F41" i="20"/>
  <c r="F40" i="20"/>
  <c r="F44" i="20"/>
  <c r="H90" i="16"/>
  <c r="C90" i="16"/>
  <c r="H89" i="16"/>
  <c r="C89" i="16"/>
  <c r="H88" i="16"/>
  <c r="C88" i="16"/>
  <c r="H87" i="16"/>
  <c r="C87" i="16"/>
  <c r="H86" i="16"/>
  <c r="C86" i="16"/>
  <c r="H85" i="16"/>
  <c r="C85" i="16"/>
  <c r="H84" i="16"/>
  <c r="C84" i="16"/>
  <c r="H83" i="16"/>
  <c r="C83" i="16"/>
  <c r="H82" i="16"/>
  <c r="C82" i="16"/>
  <c r="H81" i="16"/>
  <c r="C81" i="16"/>
  <c r="C74" i="16" l="1"/>
  <c r="H74" i="16"/>
  <c r="F37" i="20"/>
  <c r="C37" i="20"/>
  <c r="F36" i="20"/>
  <c r="C36" i="20"/>
  <c r="F35" i="20"/>
  <c r="C35" i="20"/>
  <c r="F34" i="20"/>
  <c r="C34" i="20"/>
  <c r="C68" i="16"/>
  <c r="H68" i="16"/>
  <c r="C69" i="16"/>
  <c r="H69" i="16"/>
  <c r="C70" i="16"/>
  <c r="H70" i="16"/>
  <c r="C71" i="16"/>
  <c r="H71" i="16"/>
  <c r="C72" i="16"/>
  <c r="H72" i="16"/>
  <c r="C73" i="16"/>
  <c r="H73" i="16"/>
  <c r="C75" i="16"/>
  <c r="H75" i="16"/>
  <c r="C76" i="16"/>
  <c r="H76" i="16"/>
  <c r="C77" i="16"/>
  <c r="H77" i="16"/>
  <c r="C78" i="16"/>
  <c r="H78" i="16"/>
  <c r="F15" i="19" l="1"/>
  <c r="C15" i="19"/>
  <c r="F16" i="22"/>
  <c r="C16" i="22"/>
  <c r="F15" i="22"/>
  <c r="C15" i="22"/>
  <c r="C14" i="19"/>
  <c r="C13" i="19"/>
  <c r="F13" i="19"/>
  <c r="F14" i="19"/>
  <c r="F22" i="18"/>
  <c r="C22" i="18"/>
  <c r="F21" i="18"/>
  <c r="C21" i="18"/>
  <c r="F20" i="18"/>
  <c r="C20" i="18"/>
  <c r="C5" i="24"/>
  <c r="F5" i="24"/>
  <c r="C12" i="22" l="1"/>
  <c r="F12" i="22"/>
  <c r="C26" i="20"/>
  <c r="F26" i="20"/>
  <c r="C27" i="20"/>
  <c r="F27" i="20"/>
  <c r="C28" i="20"/>
  <c r="F28" i="20"/>
  <c r="C29" i="20"/>
  <c r="F29" i="20"/>
  <c r="C30" i="20"/>
  <c r="F30" i="20"/>
  <c r="C31" i="20"/>
  <c r="F31" i="20"/>
  <c r="G57" i="10"/>
  <c r="F45" i="15"/>
  <c r="F55" i="15"/>
  <c r="C55" i="15"/>
  <c r="F54" i="15"/>
  <c r="C54" i="15"/>
  <c r="F53" i="15"/>
  <c r="C53" i="15"/>
  <c r="F52" i="15"/>
  <c r="C52" i="15"/>
  <c r="F51" i="15"/>
  <c r="C51" i="15"/>
  <c r="F50" i="15"/>
  <c r="C50" i="15"/>
  <c r="F49" i="15"/>
  <c r="C49" i="15"/>
  <c r="F48" i="15"/>
  <c r="C48" i="15"/>
  <c r="F47" i="15"/>
  <c r="C47" i="15"/>
  <c r="F46" i="15"/>
  <c r="C46" i="15"/>
  <c r="G68" i="10"/>
  <c r="C68" i="10"/>
  <c r="G67" i="10"/>
  <c r="C67" i="10"/>
  <c r="G66" i="10"/>
  <c r="C66" i="10"/>
  <c r="G65" i="10"/>
  <c r="C65" i="10"/>
  <c r="G64" i="10"/>
  <c r="C64" i="10"/>
  <c r="G63" i="10"/>
  <c r="C63" i="10"/>
  <c r="G62" i="10"/>
  <c r="C62" i="10"/>
  <c r="G61" i="10"/>
  <c r="C61" i="10"/>
  <c r="G60" i="10"/>
  <c r="C60" i="10"/>
  <c r="G59" i="10"/>
  <c r="C59" i="10"/>
  <c r="G58" i="10"/>
  <c r="C17" i="18" l="1"/>
  <c r="F17" i="18"/>
  <c r="C65" i="16"/>
  <c r="C62" i="16"/>
  <c r="H62" i="16"/>
  <c r="C63" i="16"/>
  <c r="H63" i="16"/>
  <c r="C64" i="16"/>
  <c r="H64" i="16"/>
  <c r="H65" i="16"/>
  <c r="C10" i="22"/>
  <c r="C9" i="19"/>
  <c r="C15" i="18"/>
  <c r="G45" i="10"/>
  <c r="G46" i="10"/>
  <c r="G47" i="10"/>
  <c r="G48" i="10"/>
  <c r="G49" i="10"/>
  <c r="G50" i="10"/>
  <c r="G51" i="10"/>
  <c r="G52" i="10"/>
  <c r="G53" i="10"/>
  <c r="G54" i="10"/>
  <c r="G55" i="10"/>
  <c r="G44" i="10"/>
  <c r="G32" i="10"/>
  <c r="G33" i="10"/>
  <c r="G34" i="10"/>
  <c r="G35" i="10"/>
  <c r="G36" i="10"/>
  <c r="G37" i="10"/>
  <c r="G38" i="10"/>
  <c r="G39" i="10"/>
  <c r="G40" i="10"/>
  <c r="G41" i="10"/>
  <c r="G42" i="10"/>
  <c r="G31" i="10"/>
  <c r="G18" i="10"/>
  <c r="G19" i="10"/>
  <c r="G20" i="10"/>
  <c r="G21" i="10"/>
  <c r="G22" i="10"/>
  <c r="G23" i="10"/>
  <c r="G24" i="10"/>
  <c r="G25" i="10"/>
  <c r="G26" i="10"/>
  <c r="G27" i="10"/>
  <c r="G28" i="10"/>
  <c r="G17" i="10"/>
  <c r="G6" i="10"/>
  <c r="G7" i="10"/>
  <c r="G8" i="10"/>
  <c r="G9" i="10"/>
  <c r="G10" i="10"/>
  <c r="G11" i="10"/>
  <c r="G12" i="10"/>
  <c r="G13" i="10"/>
  <c r="G14" i="10"/>
  <c r="G5" i="10"/>
  <c r="C29" i="15"/>
  <c r="F23" i="20"/>
  <c r="C23" i="20"/>
  <c r="F22" i="20"/>
  <c r="C22" i="20"/>
  <c r="F21" i="20"/>
  <c r="C21" i="20"/>
  <c r="F20" i="20"/>
  <c r="C20" i="20"/>
  <c r="F19" i="20"/>
  <c r="C19" i="20"/>
  <c r="F18" i="20"/>
  <c r="C18" i="20"/>
  <c r="F17" i="20"/>
  <c r="C17" i="20"/>
  <c r="F16" i="20"/>
  <c r="C16" i="20"/>
  <c r="F42" i="15"/>
  <c r="C42" i="15"/>
  <c r="F41" i="15"/>
  <c r="C41" i="15"/>
  <c r="F40" i="15"/>
  <c r="C40" i="15"/>
  <c r="F39" i="15"/>
  <c r="C39" i="15"/>
  <c r="F38" i="15"/>
  <c r="C38" i="15"/>
  <c r="F37" i="15"/>
  <c r="C37" i="15"/>
  <c r="F36" i="15"/>
  <c r="C36" i="15"/>
  <c r="F35" i="15"/>
  <c r="C35" i="15"/>
  <c r="C50" i="10"/>
  <c r="F34" i="15"/>
  <c r="C34" i="15"/>
  <c r="F33" i="15"/>
  <c r="C33" i="15"/>
  <c r="F32" i="15"/>
  <c r="C32" i="15"/>
  <c r="F11" i="22"/>
  <c r="C11" i="22"/>
  <c r="F10" i="22"/>
  <c r="F15" i="20"/>
  <c r="C15" i="20"/>
  <c r="F14" i="20"/>
  <c r="C14" i="20"/>
  <c r="F13" i="20"/>
  <c r="C13" i="20"/>
  <c r="F10" i="19"/>
  <c r="C10" i="19"/>
  <c r="F9" i="19"/>
  <c r="F16" i="18"/>
  <c r="C16" i="18"/>
  <c r="F15" i="18"/>
  <c r="H61" i="16"/>
  <c r="H60" i="16"/>
  <c r="H59" i="16"/>
  <c r="H58" i="16"/>
  <c r="H57" i="16"/>
  <c r="H56" i="16"/>
  <c r="H55" i="16"/>
  <c r="H54" i="16"/>
  <c r="H53" i="16"/>
  <c r="H52" i="16"/>
  <c r="H51" i="16"/>
  <c r="C61" i="16"/>
  <c r="C60" i="16"/>
  <c r="C59" i="16"/>
  <c r="C58" i="16"/>
  <c r="C57" i="16"/>
  <c r="C56" i="16"/>
  <c r="C55" i="16"/>
  <c r="C54" i="16"/>
  <c r="C53" i="16"/>
  <c r="C52" i="16"/>
  <c r="C51" i="16"/>
  <c r="C55" i="10"/>
  <c r="C54" i="10"/>
  <c r="C53" i="10"/>
  <c r="C52" i="10"/>
  <c r="C51" i="10"/>
  <c r="C49" i="10"/>
  <c r="C48" i="10"/>
  <c r="C47" i="10"/>
  <c r="C46" i="10"/>
  <c r="C45" i="10"/>
  <c r="C48" i="16" l="1"/>
  <c r="H48" i="16"/>
  <c r="C47" i="16"/>
  <c r="C43" i="16"/>
  <c r="C44" i="16"/>
  <c r="C45" i="16"/>
  <c r="C46" i="16"/>
  <c r="C5" i="23"/>
  <c r="C6" i="22"/>
  <c r="C7" i="22"/>
  <c r="C5" i="22"/>
  <c r="C6" i="20"/>
  <c r="C7" i="20"/>
  <c r="C8" i="20"/>
  <c r="C9" i="20"/>
  <c r="C10" i="20"/>
  <c r="C5" i="20"/>
  <c r="C6" i="19"/>
  <c r="C5" i="19"/>
  <c r="C11" i="18"/>
  <c r="C12" i="18"/>
  <c r="C10" i="18"/>
  <c r="C6" i="18"/>
  <c r="C7" i="18"/>
  <c r="C5" i="18"/>
  <c r="C6" i="17"/>
  <c r="C7" i="17"/>
  <c r="C8" i="17"/>
  <c r="C9" i="17"/>
  <c r="C10" i="17"/>
  <c r="C11" i="17"/>
  <c r="C12" i="17"/>
  <c r="C13" i="17"/>
  <c r="C14" i="17"/>
  <c r="C15" i="17"/>
  <c r="C16" i="17"/>
  <c r="C5" i="17"/>
  <c r="C39" i="16"/>
  <c r="C40" i="16"/>
  <c r="C41" i="16"/>
  <c r="C42" i="16"/>
  <c r="C38" i="16"/>
  <c r="C25" i="16"/>
  <c r="C26" i="16"/>
  <c r="C27" i="16"/>
  <c r="C28" i="16"/>
  <c r="C29" i="16"/>
  <c r="C30" i="16"/>
  <c r="C31" i="16"/>
  <c r="C32" i="16"/>
  <c r="C33" i="16"/>
  <c r="C34" i="16"/>
  <c r="C35" i="16"/>
  <c r="C24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5" i="16"/>
  <c r="C16" i="15"/>
  <c r="C17" i="15"/>
  <c r="C18" i="15"/>
  <c r="C19" i="15"/>
  <c r="C20" i="15"/>
  <c r="C21" i="15"/>
  <c r="C22" i="15"/>
  <c r="C23" i="15"/>
  <c r="C24" i="15"/>
  <c r="C25" i="15"/>
  <c r="C26" i="15"/>
  <c r="C15" i="15"/>
  <c r="C6" i="15"/>
  <c r="C7" i="15"/>
  <c r="C8" i="15"/>
  <c r="C9" i="15"/>
  <c r="C10" i="15"/>
  <c r="C11" i="15"/>
  <c r="C12" i="15"/>
  <c r="C5" i="15"/>
  <c r="C32" i="10"/>
  <c r="C33" i="10"/>
  <c r="C34" i="10"/>
  <c r="C35" i="10"/>
  <c r="C36" i="10"/>
  <c r="C37" i="10"/>
  <c r="C38" i="10"/>
  <c r="C39" i="10"/>
  <c r="C40" i="10"/>
  <c r="C41" i="10"/>
  <c r="C42" i="10"/>
  <c r="C31" i="10"/>
  <c r="C18" i="10"/>
  <c r="C19" i="10"/>
  <c r="C20" i="10"/>
  <c r="C21" i="10"/>
  <c r="C22" i="10"/>
  <c r="C23" i="10"/>
  <c r="C24" i="10"/>
  <c r="C25" i="10"/>
  <c r="C26" i="10"/>
  <c r="C27" i="10"/>
  <c r="C28" i="10"/>
  <c r="C17" i="10"/>
  <c r="C6" i="10"/>
  <c r="C7" i="10"/>
  <c r="C8" i="10"/>
  <c r="C9" i="10"/>
  <c r="C10" i="10"/>
  <c r="C11" i="10"/>
  <c r="C12" i="10"/>
  <c r="C13" i="10"/>
  <c r="C14" i="10"/>
  <c r="C5" i="10"/>
  <c r="C37" i="7"/>
  <c r="C38" i="7"/>
  <c r="C39" i="7"/>
  <c r="C40" i="7"/>
  <c r="C36" i="7"/>
  <c r="C24" i="7"/>
  <c r="C25" i="7"/>
  <c r="C26" i="7"/>
  <c r="C27" i="7"/>
  <c r="C28" i="7"/>
  <c r="C29" i="7"/>
  <c r="C30" i="7"/>
  <c r="C31" i="7"/>
  <c r="C32" i="7"/>
  <c r="C33" i="7"/>
  <c r="C2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5" i="7"/>
  <c r="C5" i="9"/>
  <c r="C15" i="9"/>
  <c r="C16" i="9"/>
  <c r="C17" i="9"/>
  <c r="C18" i="9"/>
  <c r="C19" i="9"/>
  <c r="C20" i="9"/>
  <c r="C21" i="9"/>
  <c r="C22" i="9"/>
  <c r="C23" i="9"/>
  <c r="C6" i="9"/>
  <c r="C7" i="9"/>
  <c r="C8" i="9"/>
  <c r="C9" i="9"/>
  <c r="C10" i="9"/>
  <c r="C11" i="9"/>
  <c r="C12" i="9"/>
  <c r="C13" i="9"/>
  <c r="C14" i="9"/>
  <c r="H39" i="16" l="1"/>
  <c r="H40" i="16"/>
  <c r="H41" i="16"/>
  <c r="H42" i="16"/>
  <c r="H43" i="16"/>
  <c r="H44" i="16"/>
  <c r="H45" i="16"/>
  <c r="H46" i="16"/>
  <c r="H47" i="16"/>
  <c r="H38" i="16"/>
  <c r="H25" i="16"/>
  <c r="H26" i="16"/>
  <c r="H27" i="16"/>
  <c r="H28" i="16"/>
  <c r="H29" i="16"/>
  <c r="H30" i="16"/>
  <c r="H31" i="16"/>
  <c r="H32" i="16"/>
  <c r="H33" i="16"/>
  <c r="H34" i="16"/>
  <c r="H35" i="16"/>
  <c r="H24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37" i="7"/>
  <c r="G38" i="7"/>
  <c r="G39" i="7"/>
  <c r="G40" i="7"/>
  <c r="G36" i="7"/>
  <c r="G24" i="7"/>
  <c r="G25" i="7"/>
  <c r="G26" i="7"/>
  <c r="G27" i="7"/>
  <c r="G28" i="7"/>
  <c r="G29" i="7"/>
  <c r="G30" i="7"/>
  <c r="G31" i="7"/>
  <c r="G32" i="7"/>
  <c r="G33" i="7"/>
  <c r="G23" i="7"/>
  <c r="F5" i="23" l="1"/>
  <c r="F29" i="15"/>
  <c r="F7" i="22"/>
  <c r="F6" i="22"/>
  <c r="F5" i="22"/>
  <c r="F5" i="9" l="1"/>
  <c r="F10" i="20" l="1"/>
  <c r="F9" i="20"/>
  <c r="F8" i="20"/>
  <c r="F7" i="20"/>
  <c r="F6" i="20"/>
  <c r="F5" i="20"/>
  <c r="F5" i="19" l="1"/>
  <c r="F6" i="19"/>
  <c r="F10" i="18"/>
  <c r="F11" i="18"/>
  <c r="F12" i="18"/>
  <c r="F5" i="18"/>
  <c r="F8" i="17"/>
  <c r="F9" i="17"/>
  <c r="F10" i="17"/>
  <c r="F11" i="17"/>
  <c r="F12" i="17"/>
  <c r="F13" i="17"/>
  <c r="F14" i="17"/>
  <c r="F15" i="17"/>
  <c r="F16" i="17"/>
  <c r="F7" i="17"/>
  <c r="F7" i="18"/>
  <c r="F6" i="18"/>
  <c r="F6" i="17"/>
  <c r="F5" i="17"/>
  <c r="F23" i="15"/>
  <c r="F24" i="15"/>
  <c r="F25" i="15"/>
  <c r="F26" i="15"/>
  <c r="F22" i="15"/>
  <c r="F21" i="15"/>
  <c r="F20" i="15"/>
  <c r="F19" i="15"/>
  <c r="F18" i="15"/>
  <c r="F17" i="15"/>
  <c r="F16" i="15"/>
  <c r="F15" i="15"/>
  <c r="F6" i="15"/>
  <c r="F7" i="15"/>
  <c r="F8" i="15"/>
  <c r="F9" i="15"/>
  <c r="F10" i="15"/>
  <c r="F11" i="15"/>
  <c r="F12" i="15"/>
  <c r="F5" i="15"/>
  <c r="F23" i="9"/>
  <c r="F18" i="9"/>
  <c r="F19" i="9"/>
  <c r="F20" i="9"/>
  <c r="F22" i="9"/>
  <c r="F21" i="9"/>
  <c r="F17" i="9"/>
  <c r="F16" i="9"/>
  <c r="F15" i="9"/>
  <c r="F14" i="9"/>
  <c r="F13" i="9"/>
  <c r="F12" i="9"/>
  <c r="F11" i="9"/>
  <c r="F10" i="9"/>
  <c r="F9" i="9"/>
  <c r="F8" i="9"/>
  <c r="F7" i="9"/>
  <c r="F6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5" i="7"/>
  <c r="H193" i="1" l="1"/>
  <c r="R179" i="1" l="1"/>
  <c r="H192" i="1"/>
  <c r="H191" i="1" l="1"/>
  <c r="H76" i="1"/>
  <c r="H75" i="1"/>
  <c r="H74" i="1" l="1"/>
  <c r="H190" i="1"/>
  <c r="H180" i="1"/>
  <c r="H189" i="1"/>
  <c r="H187" i="1" l="1"/>
  <c r="H183" i="1" l="1"/>
  <c r="H184" i="1"/>
  <c r="H242" i="1"/>
  <c r="H247" i="1"/>
  <c r="H236" i="1"/>
  <c r="H237" i="1"/>
  <c r="H246" i="1"/>
  <c r="H245" i="1"/>
  <c r="H244" i="1"/>
  <c r="H243" i="1"/>
  <c r="H241" i="1"/>
  <c r="H240" i="1"/>
  <c r="H239" i="1"/>
  <c r="H222" i="1"/>
  <c r="H178" i="1"/>
  <c r="H179" i="1"/>
  <c r="H181" i="1"/>
  <c r="H182" i="1"/>
  <c r="H115" i="1"/>
  <c r="H112" i="1"/>
  <c r="H109" i="1"/>
  <c r="H108" i="1"/>
  <c r="H72" i="1"/>
  <c r="H63" i="1"/>
  <c r="H64" i="1"/>
  <c r="H65" i="1"/>
  <c r="H66" i="1"/>
  <c r="H67" i="1"/>
  <c r="H68" i="1"/>
  <c r="H69" i="1"/>
  <c r="H56" i="1"/>
  <c r="H62" i="1"/>
  <c r="H31" i="1"/>
  <c r="H32" i="1"/>
  <c r="H33" i="1"/>
  <c r="H34" i="1"/>
  <c r="H35" i="1"/>
  <c r="H36" i="1"/>
  <c r="H28" i="1"/>
  <c r="H29" i="1"/>
  <c r="H30" i="1"/>
  <c r="H27" i="1" l="1"/>
  <c r="H209" i="1" l="1"/>
  <c r="H173" i="1"/>
  <c r="H172" i="1"/>
  <c r="H171" i="1"/>
  <c r="H104" i="1"/>
  <c r="H61" i="1"/>
  <c r="H26" i="1"/>
  <c r="H24" i="1"/>
  <c r="H210" i="1" l="1"/>
  <c r="H208" i="1"/>
  <c r="H177" i="1"/>
  <c r="H176" i="1"/>
  <c r="H175" i="1"/>
  <c r="H174" i="1"/>
  <c r="H10" i="1"/>
  <c r="H23" i="1" l="1"/>
  <c r="H22" i="1"/>
  <c r="H154" i="1"/>
  <c r="H155" i="1"/>
  <c r="H21" i="1"/>
  <c r="H153" i="1"/>
  <c r="H152" i="1"/>
  <c r="H20" i="1"/>
  <c r="H150" i="1"/>
  <c r="H151" i="1"/>
  <c r="H59" i="1"/>
  <c r="H19" i="1"/>
  <c r="H18" i="1"/>
  <c r="H102" i="1"/>
  <c r="H101" i="1" l="1"/>
  <c r="H58" i="1"/>
  <c r="H17" i="1"/>
  <c r="H57" i="1" l="1"/>
  <c r="H149" i="1"/>
  <c r="H16" i="1"/>
  <c r="H148" i="1"/>
  <c r="H100" i="1"/>
  <c r="H15" i="1"/>
  <c r="H99" i="1"/>
  <c r="H147" i="1"/>
  <c r="H146" i="1"/>
  <c r="H139" i="1"/>
  <c r="H12" i="1"/>
  <c r="H143" i="1" l="1"/>
  <c r="H142" i="1"/>
  <c r="H138" i="1"/>
  <c r="H140" i="1"/>
  <c r="H141" i="1"/>
  <c r="H137" i="1"/>
  <c r="H136" i="1"/>
  <c r="H98" i="1"/>
  <c r="H97" i="1"/>
  <c r="H96" i="1"/>
  <c r="H55" i="1"/>
  <c r="H54" i="1"/>
  <c r="H53" i="1"/>
  <c r="H52" i="1"/>
  <c r="H51" i="1"/>
  <c r="H50" i="1"/>
  <c r="H14" i="1"/>
  <c r="H13" i="1"/>
  <c r="H11" i="1"/>
  <c r="H9" i="1"/>
</calcChain>
</file>

<file path=xl/sharedStrings.xml><?xml version="1.0" encoding="utf-8"?>
<sst xmlns="http://schemas.openxmlformats.org/spreadsheetml/2006/main" count="662" uniqueCount="170">
  <si>
    <t>Polarity level before therapy</t>
  </si>
  <si>
    <t>Day</t>
  </si>
  <si>
    <t>Day 1 (08/21/2018)</t>
  </si>
  <si>
    <t>Day 2 (08/22/2018)</t>
  </si>
  <si>
    <t>Day 3 (08/23/2018)</t>
  </si>
  <si>
    <t>Stephanie Dahl</t>
  </si>
  <si>
    <t>Eric Bernier</t>
  </si>
  <si>
    <t>Day 1 (08/23/2018)</t>
  </si>
  <si>
    <t>Anna Melino</t>
  </si>
  <si>
    <t>Day 4 (08/24/2018)</t>
  </si>
  <si>
    <t>Day 2 (08/24/2018)</t>
  </si>
  <si>
    <t>Jeff</t>
  </si>
  <si>
    <t>Day 1 (08/13/2018)</t>
  </si>
  <si>
    <t>Day 2 (08/14/2018)</t>
  </si>
  <si>
    <t>Day 3 (08/15/2018)</t>
  </si>
  <si>
    <t>Day 4 (08/16/2018)</t>
  </si>
  <si>
    <t>Day 5 (08/17/2018)</t>
  </si>
  <si>
    <t>*Morning</t>
  </si>
  <si>
    <t>*Afternoon</t>
  </si>
  <si>
    <t>Day 6 (08/21/2018)</t>
  </si>
  <si>
    <t>Day 7 (08/22/2018)</t>
  </si>
  <si>
    <t>Day 8 (08/23/2018)</t>
  </si>
  <si>
    <t>It could not be taken because the machine has a different configuration.</t>
  </si>
  <si>
    <t>Day 5 (08/27/2018)</t>
  </si>
  <si>
    <t>Day 3 (08/27/2018)</t>
  </si>
  <si>
    <t xml:space="preserve">Polarity level after therapy </t>
  </si>
  <si>
    <t>Therapy duration (h)</t>
  </si>
  <si>
    <t>Day 4 (08/28/2018)</t>
  </si>
  <si>
    <t>Day 9 (08/24/2018)</t>
  </si>
  <si>
    <t>Day 10 (08/27/2018)</t>
  </si>
  <si>
    <t>Day 11 (08/28/2018)</t>
  </si>
  <si>
    <t>Polarity difference</t>
  </si>
  <si>
    <t>*1 hour with electrostatic fields machine</t>
  </si>
  <si>
    <t>Day 6 (08/28/2018)</t>
  </si>
  <si>
    <t>Day 7 (08/29/2018)</t>
  </si>
  <si>
    <t>Day 5 (08/29/2018)</t>
  </si>
  <si>
    <t>Day 12 (08/29/2018)</t>
  </si>
  <si>
    <t>Day 6 (08/30/2018)</t>
  </si>
  <si>
    <t>*2 hours with electrostatic fields machine</t>
  </si>
  <si>
    <t>Day 8 (08/30/2018)</t>
  </si>
  <si>
    <t>Day 13 (08/30/2018)</t>
  </si>
  <si>
    <t>Day 9 (08/31/2018)</t>
  </si>
  <si>
    <t>Day 7 (08/31/2018)</t>
  </si>
  <si>
    <t>*Porque tuvo cita de cardiología</t>
  </si>
  <si>
    <t>Day 11 (09/03/2018)</t>
  </si>
  <si>
    <t>Day 10 (09/01/2018)</t>
  </si>
  <si>
    <t>Day 8 (09/01/2018)</t>
  </si>
  <si>
    <t>Day 14 (08/31/2018)</t>
  </si>
  <si>
    <t>Day 15 (09/03/2018)</t>
  </si>
  <si>
    <t>Day 12 (09/04/2018)</t>
  </si>
  <si>
    <t>Day 16 (09/04/2018)</t>
  </si>
  <si>
    <t>Day 13 (09/05/2018)</t>
  </si>
  <si>
    <t>Day 17 (09/05/2018)</t>
  </si>
  <si>
    <t>Day 18 (09/06/2018)</t>
  </si>
  <si>
    <t>Day 14 (09/06/2018)</t>
  </si>
  <si>
    <t>Day 19 (09/07/2018)</t>
  </si>
  <si>
    <t>Day 15 (09/07/2018)</t>
  </si>
  <si>
    <t>Day 16 (09/08/2018)</t>
  </si>
  <si>
    <t>Kevin Hanlon</t>
  </si>
  <si>
    <t>Check</t>
  </si>
  <si>
    <t>Test results dates</t>
  </si>
  <si>
    <t>Test</t>
  </si>
  <si>
    <t>CBC</t>
  </si>
  <si>
    <t>Day 1 (09/24/2018)</t>
  </si>
  <si>
    <t xml:space="preserve">Daryl Richardson </t>
  </si>
  <si>
    <t>Day 2 (09/25/2018)</t>
  </si>
  <si>
    <t>Day 3 (09/26/2018)</t>
  </si>
  <si>
    <t>Day 4 (09/27/2018)</t>
  </si>
  <si>
    <t>Day 5 (09/28/2018)</t>
  </si>
  <si>
    <t>Day 6 (09/29/2018)</t>
  </si>
  <si>
    <t>Day 7 (10/01/2018)</t>
  </si>
  <si>
    <t>Day 8 (10/02/2018)</t>
  </si>
  <si>
    <t>Day 9 (10/03/2018)</t>
  </si>
  <si>
    <t>Day 10 (10/04/2018)</t>
  </si>
  <si>
    <t>Day 11 (10/05/2018)</t>
  </si>
  <si>
    <t>Day 12 (10/06/2018)</t>
  </si>
  <si>
    <t>No reading</t>
  </si>
  <si>
    <t>4 horas el sábado</t>
  </si>
  <si>
    <t>No therapy</t>
  </si>
  <si>
    <t>Jim Solly</t>
  </si>
  <si>
    <t>Day 13 (10/08/2018)</t>
  </si>
  <si>
    <t>Day 14 (10/09/2018)</t>
  </si>
  <si>
    <t>Day 15 (10/10/2018)</t>
  </si>
  <si>
    <t>Day 16 (10/11/2018)</t>
  </si>
  <si>
    <t>Day 17 (10/12/2018)</t>
  </si>
  <si>
    <t>Day 1 (09/25/2018)</t>
  </si>
  <si>
    <t>End of his therapy session</t>
  </si>
  <si>
    <t>End of his first therapy session</t>
  </si>
  <si>
    <t>End of her second therapy session</t>
  </si>
  <si>
    <t>End of her first therapy session</t>
  </si>
  <si>
    <t>End of his second therapy session</t>
  </si>
  <si>
    <t>End of her FIRST therapy session</t>
  </si>
  <si>
    <t>End of her SECOND therapy session</t>
  </si>
  <si>
    <t>Geer</t>
  </si>
  <si>
    <t>Day 2 (09/26/2018)</t>
  </si>
  <si>
    <t>Alexis Solly</t>
  </si>
  <si>
    <t>*Estos días se le hizo terapia? PREGUNTARLE A MI PAPÁ</t>
  </si>
  <si>
    <t>*3 hours with electrostatic fields machine</t>
  </si>
  <si>
    <t xml:space="preserve">Eric </t>
  </si>
  <si>
    <t>Anna</t>
  </si>
  <si>
    <t>Jim</t>
  </si>
  <si>
    <t>Daryl</t>
  </si>
  <si>
    <t>Valor electr.</t>
  </si>
  <si>
    <t>Comentarios:</t>
  </si>
  <si>
    <t>Day 1 (10/22/2018)</t>
  </si>
  <si>
    <t>Day 2 (10/23/2018)</t>
  </si>
  <si>
    <t>Day 3 (10/24/2018)</t>
  </si>
  <si>
    <t>Day 4 (10/25/2018)</t>
  </si>
  <si>
    <t>Day 5 (10/26/2018)</t>
  </si>
  <si>
    <t>Day 6 (10/27/2018)</t>
  </si>
  <si>
    <t>Day 7 (10/29/2018)</t>
  </si>
  <si>
    <t>Day 8 (10/30/2018)</t>
  </si>
  <si>
    <t>Day 9 (10/31/2018)</t>
  </si>
  <si>
    <t>Day 10 (11/01/2018)</t>
  </si>
  <si>
    <t>Day 11 (11/02/2018)</t>
  </si>
  <si>
    <t>Day 12 (11/03/2018)</t>
  </si>
  <si>
    <t>Day 1 (10/31/2018)</t>
  </si>
  <si>
    <t>Day 2 (11/01/2018)</t>
  </si>
  <si>
    <t>Day 3 (11/02/2018)</t>
  </si>
  <si>
    <t>Day 4 (11/03/2018)</t>
  </si>
  <si>
    <t>No reading because it's a different machine</t>
  </si>
  <si>
    <t>*2 hours with electrostatic fields machine / 55 min with rehabilitation machine</t>
  </si>
  <si>
    <t>Day 0 (Before therapy)</t>
  </si>
  <si>
    <t>NA</t>
  </si>
  <si>
    <t>Total therapy duration (Hrs)</t>
  </si>
  <si>
    <t>Repolarization device (Hrs)</t>
  </si>
  <si>
    <t>Electrostatic fields device (Hrs)</t>
  </si>
  <si>
    <t>Jeffrey Volmrich</t>
  </si>
  <si>
    <t>Polarity level</t>
  </si>
  <si>
    <t>End of her THIRD therapy session</t>
  </si>
  <si>
    <t>James Solly</t>
  </si>
  <si>
    <t>End of his FIRST therapy session</t>
  </si>
  <si>
    <t>End of his SECOND therapy session</t>
  </si>
  <si>
    <t>End of his THIRD therapy session</t>
  </si>
  <si>
    <t>End of hIs SECOND therapy session</t>
  </si>
  <si>
    <t>Daryl Richardson</t>
  </si>
  <si>
    <t>Gerardus Scheres</t>
  </si>
  <si>
    <t>End of hIs FIRST therapy session</t>
  </si>
  <si>
    <t>Rehabilitation device (Hrs)</t>
  </si>
  <si>
    <t>Jorge Puentes</t>
  </si>
  <si>
    <t>Robert Hanlon</t>
  </si>
  <si>
    <t>Portable device (Hrs)</t>
  </si>
  <si>
    <t>Kevin</t>
  </si>
  <si>
    <t>Lunes 3 Dic</t>
  </si>
  <si>
    <t>Martes 4 Dic</t>
  </si>
  <si>
    <t>Jueves 6 Dic</t>
  </si>
  <si>
    <t>Viernes 7 Dic</t>
  </si>
  <si>
    <t>Sábado 8 Dic</t>
  </si>
  <si>
    <t>VALORES DE ELECTRONEGATIVIDAD SEMANA 03 DIC A 08 DIC</t>
  </si>
  <si>
    <t>Campos (h)</t>
  </si>
  <si>
    <t>VALORES DE ELECTRONEGATIVIDAD SEMANA 10 DIC A 15 DIC</t>
  </si>
  <si>
    <t>Jorge</t>
  </si>
  <si>
    <t>Repolar. (h)</t>
  </si>
  <si>
    <t>Lunes 10 Dic</t>
  </si>
  <si>
    <t>Martes 11 Dic</t>
  </si>
  <si>
    <t>Miercoles 12 Dic</t>
  </si>
  <si>
    <t>Jueves 13 Dic</t>
  </si>
  <si>
    <t>Viernes 14 Dic</t>
  </si>
  <si>
    <t>Miércoles 5 Dic</t>
  </si>
  <si>
    <t>Sabado 15 Dic</t>
  </si>
  <si>
    <t>End of his FOURTH therapy session</t>
  </si>
  <si>
    <t>End of her FOURTH therapy session</t>
  </si>
  <si>
    <t>Jacques Scheres</t>
  </si>
  <si>
    <t>End of his FIFTH therapy session</t>
  </si>
  <si>
    <t>End of hIs THIRD therapy session</t>
  </si>
  <si>
    <t>End of hIs FOURTH therapy session</t>
  </si>
  <si>
    <t>End of his SIXTH therapy session</t>
  </si>
  <si>
    <t>End of hIs FIFTH therapy session</t>
  </si>
  <si>
    <t>End of her FIFTH therapy session</t>
  </si>
  <si>
    <t>End of her SIXTH therapy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</si>
</sst>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entury Gothic"/>
      <family val="2"/>
    </font>
    <font>
      <sz val="20"/>
      <color theme="1"/>
      <name val="Calibri"/>
      <family val="2"/>
      <scheme val="minor"/>
    </font>
    <font>
      <sz val="20"/>
      <color theme="1"/>
      <name val="Century Gothic"/>
      <family val="2"/>
    </font>
    <font>
      <b/>
      <sz val="40"/>
      <color theme="1"/>
      <name val="Century Gothic"/>
      <family val="2"/>
    </font>
    <font>
      <b/>
      <sz val="33"/>
      <color theme="1"/>
      <name val="Century Gothic"/>
      <family val="2"/>
    </font>
    <font>
      <sz val="33"/>
      <color theme="1"/>
      <name val="Century Gothic"/>
      <family val="2"/>
    </font>
    <font>
      <sz val="33"/>
      <color theme="1"/>
      <name val="Calibri"/>
      <family val="2"/>
      <scheme val="minor"/>
    </font>
    <font>
      <sz val="28"/>
      <color theme="1"/>
      <name val="Century Gothic"/>
      <family val="2"/>
    </font>
    <font>
      <b/>
      <sz val="11"/>
      <color rgb="FF00206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Alignment="1"/>
    <xf numFmtId="0" fontId="3" fillId="0" borderId="0" xfId="0" applyFont="1"/>
    <xf numFmtId="0" fontId="0" fillId="0" borderId="0" xfId="0" applyFill="1" applyBorder="1" applyAlignment="1">
      <alignment horizontal="center"/>
    </xf>
    <xf numFmtId="164" fontId="0" fillId="0" borderId="0" xfId="1" applyFont="1"/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5" xfId="0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64" fontId="1" fillId="0" borderId="0" xfId="1" applyFont="1"/>
    <xf numFmtId="16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4" fillId="0" borderId="0" xfId="0" applyFont="1"/>
    <xf numFmtId="0" fontId="13" fillId="0" borderId="0" xfId="0" applyFont="1" applyBorder="1" applyAlignment="1">
      <alignment horizontal="center"/>
    </xf>
    <xf numFmtId="0" fontId="15" fillId="0" borderId="0" xfId="0" applyFont="1"/>
    <xf numFmtId="0" fontId="18" fillId="0" borderId="14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/>
    <xf numFmtId="0" fontId="18" fillId="0" borderId="7" xfId="0" applyFont="1" applyBorder="1"/>
    <xf numFmtId="0" fontId="18" fillId="0" borderId="27" xfId="0" applyFont="1" applyBorder="1"/>
    <xf numFmtId="0" fontId="18" fillId="0" borderId="31" xfId="0" applyFont="1" applyBorder="1"/>
    <xf numFmtId="0" fontId="18" fillId="0" borderId="22" xfId="0" applyFont="1" applyBorder="1" applyAlignment="1">
      <alignment horizontal="center" vertical="center" wrapText="1"/>
    </xf>
    <xf numFmtId="0" fontId="18" fillId="0" borderId="8" xfId="0" applyFont="1" applyBorder="1"/>
    <xf numFmtId="0" fontId="18" fillId="0" borderId="23" xfId="0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2" xfId="0" applyFont="1" applyBorder="1"/>
    <xf numFmtId="0" fontId="18" fillId="0" borderId="28" xfId="0" applyFont="1" applyBorder="1"/>
    <xf numFmtId="0" fontId="18" fillId="0" borderId="32" xfId="0" applyFont="1" applyBorder="1"/>
    <xf numFmtId="0" fontId="18" fillId="0" borderId="0" xfId="0" applyFont="1"/>
    <xf numFmtId="0" fontId="19" fillId="0" borderId="0" xfId="0" applyFont="1"/>
    <xf numFmtId="0" fontId="17" fillId="0" borderId="10" xfId="0" applyFont="1" applyBorder="1"/>
    <xf numFmtId="0" fontId="17" fillId="0" borderId="0" xfId="0" applyFont="1" applyBorder="1" applyAlignment="1">
      <alignment horizontal="center"/>
    </xf>
    <xf numFmtId="0" fontId="18" fillId="0" borderId="33" xfId="0" applyFont="1" applyBorder="1" applyAlignment="1">
      <alignment vertical="center"/>
    </xf>
    <xf numFmtId="0" fontId="18" fillId="0" borderId="21" xfId="0" applyFont="1" applyBorder="1"/>
    <xf numFmtId="0" fontId="20" fillId="2" borderId="18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9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2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Font="1" applyBorder="1" applyAlignment="1">
      <alignment horizont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9" fillId="5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/>
    <xf numFmtId="14" fontId="9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11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F8DD-A6AA-A24D-A11E-3E07DEFA85C5}">
  <dimension ref="A1:I41"/>
  <sheetViews>
    <sheetView zoomScale="80" zoomScaleNormal="80" workbookViewId="0">
      <pane ySplit="3" topLeftCell="A23" activePane="bottomLeft" state="frozen"/>
      <selection pane="bottomLeft" activeCell="D48" sqref="D48"/>
    </sheetView>
  </sheetViews>
  <sheetFormatPr baseColWidth="10" defaultRowHeight="15"/>
  <cols>
    <col min="1" max="1" width="19.83203125" customWidth="1"/>
    <col min="2" max="7" width="15.83203125" customWidth="1"/>
  </cols>
  <sheetData>
    <row r="1" spans="1:9" ht="20" customHeight="1">
      <c r="A1" s="109" t="s">
        <v>5</v>
      </c>
      <c r="B1" s="109"/>
      <c r="C1" s="109"/>
      <c r="D1" s="109"/>
      <c r="E1" s="109"/>
      <c r="F1" s="109"/>
      <c r="G1" s="109"/>
      <c r="H1" s="12"/>
      <c r="I1" s="12"/>
    </row>
    <row r="2" spans="1:9" ht="20" customHeight="1" thickBot="1">
      <c r="A2" s="110"/>
      <c r="B2" s="110"/>
      <c r="C2" s="110"/>
      <c r="D2" s="110"/>
      <c r="E2" s="110"/>
      <c r="F2" s="110"/>
      <c r="G2" s="110"/>
      <c r="H2" s="12"/>
      <c r="I2" s="12"/>
    </row>
    <row r="3" spans="1:9" ht="30" customHeight="1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141</v>
      </c>
      <c r="G3" s="8" t="s">
        <v>124</v>
      </c>
      <c r="H3" s="12"/>
      <c r="I3" s="12"/>
    </row>
    <row r="4" spans="1:9" ht="21" customHeight="1">
      <c r="A4" s="55" t="s">
        <v>122</v>
      </c>
      <c r="B4" s="55">
        <v>173</v>
      </c>
      <c r="C4" s="55" t="s">
        <v>123</v>
      </c>
      <c r="D4" s="55">
        <v>0</v>
      </c>
      <c r="E4" s="55">
        <v>0</v>
      </c>
      <c r="F4" s="55">
        <v>0</v>
      </c>
      <c r="G4" s="55">
        <v>0</v>
      </c>
      <c r="H4" s="53"/>
      <c r="I4" s="12"/>
    </row>
    <row r="5" spans="1:9" ht="21" customHeight="1">
      <c r="A5" s="103">
        <v>43333</v>
      </c>
      <c r="B5" s="4">
        <v>164</v>
      </c>
      <c r="C5" s="4">
        <f>IF(B5=0,"",IF(OR(B5 ="NA", B4 ="NA"),"NA",B4-B5))</f>
        <v>9</v>
      </c>
      <c r="D5" s="4">
        <v>5</v>
      </c>
      <c r="E5" s="4">
        <v>0</v>
      </c>
      <c r="F5" s="55">
        <v>0</v>
      </c>
      <c r="G5" s="4">
        <f t="shared" ref="G5:G20" si="0">D5+E5</f>
        <v>5</v>
      </c>
      <c r="H5" s="12"/>
      <c r="I5" s="12"/>
    </row>
    <row r="6" spans="1:9" ht="21" customHeight="1">
      <c r="A6" s="103">
        <v>43334</v>
      </c>
      <c r="B6" s="56">
        <v>158.69999999999999</v>
      </c>
      <c r="C6" s="4">
        <f t="shared" ref="C6:C20" si="1">IF(B6=0,"",IF(OR(B6 ="NA", B5 ="NA"),"NA",B5-B6))</f>
        <v>5.3000000000000114</v>
      </c>
      <c r="D6" s="4">
        <v>5</v>
      </c>
      <c r="E6" s="4">
        <v>0</v>
      </c>
      <c r="F6" s="55">
        <v>0</v>
      </c>
      <c r="G6" s="4">
        <f t="shared" si="0"/>
        <v>5</v>
      </c>
      <c r="H6" s="12"/>
      <c r="I6" s="12"/>
    </row>
    <row r="7" spans="1:9" ht="21" customHeight="1">
      <c r="A7" s="103">
        <v>43335</v>
      </c>
      <c r="B7" s="51">
        <v>154.5</v>
      </c>
      <c r="C7" s="4">
        <f t="shared" si="1"/>
        <v>4.1999999999999886</v>
      </c>
      <c r="D7" s="4">
        <v>7</v>
      </c>
      <c r="E7" s="4">
        <v>0</v>
      </c>
      <c r="F7" s="55">
        <v>0</v>
      </c>
      <c r="G7" s="4">
        <f t="shared" si="0"/>
        <v>7</v>
      </c>
      <c r="H7" s="4"/>
      <c r="I7" s="4"/>
    </row>
    <row r="8" spans="1:9" ht="21" customHeight="1">
      <c r="A8" s="103">
        <v>43336</v>
      </c>
      <c r="B8" s="51">
        <v>146.19999999999999</v>
      </c>
      <c r="C8" s="4">
        <f t="shared" si="1"/>
        <v>8.3000000000000114</v>
      </c>
      <c r="D8" s="4">
        <v>7</v>
      </c>
      <c r="E8" s="4">
        <v>0</v>
      </c>
      <c r="F8" s="55">
        <v>0</v>
      </c>
      <c r="G8" s="4">
        <f t="shared" si="0"/>
        <v>7</v>
      </c>
      <c r="H8" s="4"/>
      <c r="I8" s="4"/>
    </row>
    <row r="9" spans="1:9" ht="21" customHeight="1">
      <c r="A9" s="104">
        <v>43339</v>
      </c>
      <c r="B9" s="51">
        <v>140.69999999999999</v>
      </c>
      <c r="C9" s="4">
        <f t="shared" si="1"/>
        <v>5.5</v>
      </c>
      <c r="D9" s="4">
        <v>6</v>
      </c>
      <c r="E9" s="4">
        <v>1</v>
      </c>
      <c r="F9" s="55">
        <v>0</v>
      </c>
      <c r="G9" s="4">
        <f t="shared" si="0"/>
        <v>7</v>
      </c>
      <c r="H9" s="4"/>
      <c r="I9" s="4"/>
    </row>
    <row r="10" spans="1:9" ht="21" customHeight="1">
      <c r="A10" s="104">
        <v>43340</v>
      </c>
      <c r="B10" s="51">
        <v>135.6</v>
      </c>
      <c r="C10" s="4">
        <f t="shared" si="1"/>
        <v>5.0999999999999943</v>
      </c>
      <c r="D10" s="4">
        <v>6</v>
      </c>
      <c r="E10" s="4">
        <v>1</v>
      </c>
      <c r="F10" s="55">
        <v>0</v>
      </c>
      <c r="G10" s="4">
        <f t="shared" si="0"/>
        <v>7</v>
      </c>
      <c r="H10" s="12"/>
      <c r="I10" s="12"/>
    </row>
    <row r="11" spans="1:9" ht="21" customHeight="1">
      <c r="A11" s="104">
        <v>43341</v>
      </c>
      <c r="B11" s="35">
        <v>129.4</v>
      </c>
      <c r="C11" s="4">
        <f t="shared" si="1"/>
        <v>6.1999999999999886</v>
      </c>
      <c r="D11" s="4">
        <v>6</v>
      </c>
      <c r="E11" s="4">
        <v>1</v>
      </c>
      <c r="F11" s="55">
        <v>0</v>
      </c>
      <c r="G11" s="4">
        <f t="shared" si="0"/>
        <v>7</v>
      </c>
      <c r="H11" s="12"/>
      <c r="I11" s="12"/>
    </row>
    <row r="12" spans="1:9" ht="21" customHeight="1">
      <c r="A12" s="104">
        <v>43342</v>
      </c>
      <c r="B12" s="35">
        <v>121.6</v>
      </c>
      <c r="C12" s="4">
        <f t="shared" si="1"/>
        <v>7.8000000000000114</v>
      </c>
      <c r="D12" s="4">
        <v>7</v>
      </c>
      <c r="E12" s="4">
        <v>0</v>
      </c>
      <c r="F12" s="55">
        <v>0</v>
      </c>
      <c r="G12" s="4">
        <f t="shared" si="0"/>
        <v>7</v>
      </c>
      <c r="H12" s="12"/>
      <c r="I12" s="12"/>
    </row>
    <row r="13" spans="1:9" ht="21" customHeight="1">
      <c r="A13" s="104">
        <v>43343</v>
      </c>
      <c r="B13" s="35">
        <v>113.1</v>
      </c>
      <c r="C13" s="4">
        <f t="shared" si="1"/>
        <v>8.5</v>
      </c>
      <c r="D13" s="4">
        <v>6</v>
      </c>
      <c r="E13" s="4">
        <v>0</v>
      </c>
      <c r="F13" s="55">
        <v>0</v>
      </c>
      <c r="G13" s="4">
        <f t="shared" si="0"/>
        <v>6</v>
      </c>
      <c r="H13" s="12"/>
      <c r="I13" s="12"/>
    </row>
    <row r="14" spans="1:9" ht="21" customHeight="1">
      <c r="A14" s="104">
        <v>43344</v>
      </c>
      <c r="B14" s="57">
        <v>107.3</v>
      </c>
      <c r="C14" s="4">
        <f t="shared" si="1"/>
        <v>5.7999999999999972</v>
      </c>
      <c r="D14" s="4">
        <v>5</v>
      </c>
      <c r="E14" s="4">
        <v>0</v>
      </c>
      <c r="F14" s="55">
        <v>0</v>
      </c>
      <c r="G14" s="4">
        <f t="shared" si="0"/>
        <v>5</v>
      </c>
      <c r="H14" s="12"/>
      <c r="I14" s="12"/>
    </row>
    <row r="15" spans="1:9" ht="21" customHeight="1">
      <c r="A15" s="61">
        <v>43346</v>
      </c>
      <c r="B15" s="35">
        <v>101.9</v>
      </c>
      <c r="C15" s="4">
        <f t="shared" si="1"/>
        <v>5.3999999999999915</v>
      </c>
      <c r="D15" s="4">
        <v>7</v>
      </c>
      <c r="E15" s="4">
        <v>1</v>
      </c>
      <c r="F15" s="55">
        <v>0</v>
      </c>
      <c r="G15" s="4">
        <f t="shared" si="0"/>
        <v>8</v>
      </c>
      <c r="H15" s="12"/>
      <c r="I15" s="12"/>
    </row>
    <row r="16" spans="1:9" ht="21" customHeight="1">
      <c r="A16" s="61">
        <v>43347</v>
      </c>
      <c r="B16" s="57">
        <v>96.1</v>
      </c>
      <c r="C16" s="4">
        <f t="shared" si="1"/>
        <v>5.8000000000000114</v>
      </c>
      <c r="D16" s="4">
        <v>7</v>
      </c>
      <c r="E16" s="4">
        <v>1</v>
      </c>
      <c r="F16" s="55">
        <v>0</v>
      </c>
      <c r="G16" s="4">
        <f t="shared" si="0"/>
        <v>8</v>
      </c>
      <c r="H16" s="12"/>
      <c r="I16" s="12"/>
    </row>
    <row r="17" spans="1:9" ht="21" customHeight="1">
      <c r="A17" s="61">
        <v>43348</v>
      </c>
      <c r="B17" s="57">
        <v>91.3</v>
      </c>
      <c r="C17" s="4">
        <f t="shared" si="1"/>
        <v>4.7999999999999972</v>
      </c>
      <c r="D17" s="4">
        <v>7</v>
      </c>
      <c r="E17" s="4">
        <v>1</v>
      </c>
      <c r="F17" s="55">
        <v>0</v>
      </c>
      <c r="G17" s="4">
        <f t="shared" si="0"/>
        <v>8</v>
      </c>
      <c r="H17" s="12"/>
      <c r="I17" s="12"/>
    </row>
    <row r="18" spans="1:9" ht="21" customHeight="1">
      <c r="A18" s="61">
        <v>43349</v>
      </c>
      <c r="B18" s="57">
        <v>86.8</v>
      </c>
      <c r="C18" s="4">
        <f t="shared" si="1"/>
        <v>4.5</v>
      </c>
      <c r="D18" s="4">
        <v>5.5</v>
      </c>
      <c r="E18" s="4">
        <v>1</v>
      </c>
      <c r="F18" s="55">
        <v>0</v>
      </c>
      <c r="G18" s="4">
        <f t="shared" si="0"/>
        <v>6.5</v>
      </c>
      <c r="H18" s="12"/>
      <c r="I18" s="12"/>
    </row>
    <row r="19" spans="1:9" ht="21" customHeight="1">
      <c r="A19" s="61">
        <v>43350</v>
      </c>
      <c r="B19" s="57">
        <v>80.3</v>
      </c>
      <c r="C19" s="4">
        <f t="shared" si="1"/>
        <v>6.5</v>
      </c>
      <c r="D19" s="4">
        <v>7.5</v>
      </c>
      <c r="E19" s="4">
        <v>1</v>
      </c>
      <c r="F19" s="55">
        <v>0</v>
      </c>
      <c r="G19" s="4">
        <f t="shared" si="0"/>
        <v>8.5</v>
      </c>
      <c r="H19" s="12"/>
      <c r="I19" s="12"/>
    </row>
    <row r="20" spans="1:9" ht="21" customHeight="1">
      <c r="A20" s="61">
        <v>43351</v>
      </c>
      <c r="B20" s="44">
        <v>75.099999999999994</v>
      </c>
      <c r="C20" s="4">
        <f t="shared" si="1"/>
        <v>5.2000000000000028</v>
      </c>
      <c r="D20" s="37">
        <v>4</v>
      </c>
      <c r="E20" s="37">
        <v>0</v>
      </c>
      <c r="F20" s="55">
        <v>0</v>
      </c>
      <c r="G20" s="4">
        <f t="shared" si="0"/>
        <v>4</v>
      </c>
      <c r="H20" s="12"/>
      <c r="I20" s="12"/>
    </row>
    <row r="21" spans="1:9" ht="40" customHeight="1">
      <c r="A21" s="111" t="s">
        <v>91</v>
      </c>
      <c r="B21" s="111"/>
      <c r="C21" s="111"/>
      <c r="D21" s="111"/>
      <c r="E21" s="111"/>
      <c r="F21" s="111"/>
      <c r="G21" s="111"/>
      <c r="H21" s="12"/>
      <c r="I21" s="12"/>
    </row>
    <row r="22" spans="1:9" ht="21" customHeight="1">
      <c r="A22" s="49" t="s">
        <v>122</v>
      </c>
      <c r="B22" s="49">
        <v>91.2</v>
      </c>
      <c r="C22" s="49" t="s">
        <v>123</v>
      </c>
      <c r="D22" s="49">
        <v>0</v>
      </c>
      <c r="E22" s="49">
        <v>0</v>
      </c>
      <c r="F22" s="49">
        <v>0</v>
      </c>
      <c r="G22" s="49">
        <v>0</v>
      </c>
      <c r="H22" s="12"/>
      <c r="I22" s="12"/>
    </row>
    <row r="23" spans="1:9" ht="21" customHeight="1">
      <c r="A23" s="61">
        <v>43367</v>
      </c>
      <c r="B23" s="37">
        <v>81.599999999999994</v>
      </c>
      <c r="C23" s="4">
        <f>IF(B23=0,"",IF(OR(B23 ="NA", B22 ="NA"),"NA",B22-B23))</f>
        <v>9.6000000000000085</v>
      </c>
      <c r="D23" s="37">
        <v>4</v>
      </c>
      <c r="E23" s="37">
        <v>1</v>
      </c>
      <c r="F23" s="37">
        <v>0</v>
      </c>
      <c r="G23" s="37">
        <f>D23+E23+F23</f>
        <v>5</v>
      </c>
      <c r="H23" s="12"/>
      <c r="I23" s="12"/>
    </row>
    <row r="24" spans="1:9" ht="21" customHeight="1">
      <c r="A24" s="61">
        <v>43368</v>
      </c>
      <c r="B24" s="42">
        <v>73.2</v>
      </c>
      <c r="C24" s="4">
        <f t="shared" ref="C24:C33" si="2">IF(B24=0,"",IF(OR(B24 ="NA", B23 ="NA"),"NA",B23-B24))</f>
        <v>8.3999999999999915</v>
      </c>
      <c r="D24" s="42">
        <v>5</v>
      </c>
      <c r="E24" s="42">
        <v>1</v>
      </c>
      <c r="F24" s="37">
        <v>0</v>
      </c>
      <c r="G24" s="37">
        <f t="shared" ref="G24:G33" si="3">D24+E24+F24</f>
        <v>6</v>
      </c>
      <c r="H24" s="12"/>
      <c r="I24" s="12"/>
    </row>
    <row r="25" spans="1:9" ht="21" customHeight="1">
      <c r="A25" s="61">
        <v>43369</v>
      </c>
      <c r="B25" s="42">
        <v>63.7</v>
      </c>
      <c r="C25" s="4">
        <f t="shared" si="2"/>
        <v>9.5</v>
      </c>
      <c r="D25" s="42">
        <v>5</v>
      </c>
      <c r="E25" s="42">
        <v>1</v>
      </c>
      <c r="F25" s="37">
        <v>0</v>
      </c>
      <c r="G25" s="37">
        <f t="shared" si="3"/>
        <v>6</v>
      </c>
      <c r="H25" s="12"/>
      <c r="I25" s="12"/>
    </row>
    <row r="26" spans="1:9" ht="21" customHeight="1">
      <c r="A26" s="61">
        <v>43370</v>
      </c>
      <c r="B26" s="42">
        <v>54.8</v>
      </c>
      <c r="C26" s="4">
        <f t="shared" si="2"/>
        <v>8.9000000000000057</v>
      </c>
      <c r="D26" s="42">
        <v>5</v>
      </c>
      <c r="E26" s="42">
        <v>0</v>
      </c>
      <c r="F26" s="37">
        <v>0</v>
      </c>
      <c r="G26" s="37">
        <f t="shared" si="3"/>
        <v>5</v>
      </c>
      <c r="H26" s="12"/>
      <c r="I26" s="12"/>
    </row>
    <row r="27" spans="1:9" ht="21" customHeight="1">
      <c r="A27" s="61">
        <v>43371</v>
      </c>
      <c r="B27" s="42">
        <v>47.6</v>
      </c>
      <c r="C27" s="4">
        <f t="shared" si="2"/>
        <v>7.1999999999999957</v>
      </c>
      <c r="D27" s="42">
        <v>4</v>
      </c>
      <c r="E27" s="42">
        <v>1</v>
      </c>
      <c r="F27" s="37">
        <v>0</v>
      </c>
      <c r="G27" s="37">
        <f t="shared" si="3"/>
        <v>5</v>
      </c>
      <c r="H27" s="12"/>
      <c r="I27" s="12"/>
    </row>
    <row r="28" spans="1:9" ht="21" customHeight="1">
      <c r="A28" s="61">
        <v>43372</v>
      </c>
      <c r="B28" s="42">
        <v>43.7</v>
      </c>
      <c r="C28" s="4">
        <f t="shared" si="2"/>
        <v>3.8999999999999986</v>
      </c>
      <c r="D28" s="42">
        <v>4</v>
      </c>
      <c r="E28" s="42">
        <v>1</v>
      </c>
      <c r="F28" s="37">
        <v>0</v>
      </c>
      <c r="G28" s="37">
        <f t="shared" si="3"/>
        <v>5</v>
      </c>
      <c r="H28" s="12"/>
      <c r="I28" s="12"/>
    </row>
    <row r="29" spans="1:9" ht="21" customHeight="1">
      <c r="A29" s="102">
        <v>43374</v>
      </c>
      <c r="B29" s="42">
        <v>38.1</v>
      </c>
      <c r="C29" s="4">
        <f t="shared" si="2"/>
        <v>5.6000000000000014</v>
      </c>
      <c r="D29" s="42">
        <v>4</v>
      </c>
      <c r="E29" s="42">
        <v>1</v>
      </c>
      <c r="F29" s="37">
        <v>0</v>
      </c>
      <c r="G29" s="37">
        <f t="shared" si="3"/>
        <v>5</v>
      </c>
      <c r="H29" s="12"/>
      <c r="I29" s="12"/>
    </row>
    <row r="30" spans="1:9" ht="21" customHeight="1">
      <c r="A30" s="102">
        <v>43375</v>
      </c>
      <c r="B30" s="42">
        <v>34.299999999999997</v>
      </c>
      <c r="C30" s="4">
        <f t="shared" si="2"/>
        <v>3.8000000000000043</v>
      </c>
      <c r="D30" s="42">
        <v>4</v>
      </c>
      <c r="E30" s="42">
        <v>1</v>
      </c>
      <c r="F30" s="37">
        <v>0</v>
      </c>
      <c r="G30" s="37">
        <f t="shared" si="3"/>
        <v>5</v>
      </c>
      <c r="H30" s="12"/>
      <c r="I30" s="12"/>
    </row>
    <row r="31" spans="1:9" ht="21" customHeight="1">
      <c r="A31" s="102">
        <v>43376</v>
      </c>
      <c r="B31" s="42">
        <v>29.7</v>
      </c>
      <c r="C31" s="4">
        <f t="shared" si="2"/>
        <v>4.5999999999999979</v>
      </c>
      <c r="D31" s="42">
        <v>4</v>
      </c>
      <c r="E31" s="42">
        <v>1</v>
      </c>
      <c r="F31" s="37">
        <v>0</v>
      </c>
      <c r="G31" s="37">
        <f t="shared" si="3"/>
        <v>5</v>
      </c>
      <c r="H31" s="12"/>
      <c r="I31" s="12"/>
    </row>
    <row r="32" spans="1:9" ht="21" customHeight="1">
      <c r="A32" s="102">
        <v>43377</v>
      </c>
      <c r="B32" s="42">
        <v>25.1</v>
      </c>
      <c r="C32" s="4">
        <f t="shared" si="2"/>
        <v>4.5999999999999979</v>
      </c>
      <c r="D32" s="42">
        <v>5</v>
      </c>
      <c r="E32" s="42">
        <v>0</v>
      </c>
      <c r="F32" s="37">
        <v>0</v>
      </c>
      <c r="G32" s="37">
        <f t="shared" si="3"/>
        <v>5</v>
      </c>
      <c r="H32" s="12"/>
      <c r="I32" s="12"/>
    </row>
    <row r="33" spans="1:9" ht="21" customHeight="1">
      <c r="A33" s="102">
        <v>43378</v>
      </c>
      <c r="B33" s="43">
        <v>20.9</v>
      </c>
      <c r="C33" s="4">
        <f t="shared" si="2"/>
        <v>4.2000000000000028</v>
      </c>
      <c r="D33" s="42">
        <v>6</v>
      </c>
      <c r="E33" s="42">
        <v>1</v>
      </c>
      <c r="F33" s="37">
        <v>0</v>
      </c>
      <c r="G33" s="37">
        <f t="shared" si="3"/>
        <v>7</v>
      </c>
      <c r="H33" s="12"/>
      <c r="I33" s="12"/>
    </row>
    <row r="34" spans="1:9" ht="40" customHeight="1">
      <c r="A34" s="111" t="s">
        <v>92</v>
      </c>
      <c r="B34" s="111"/>
      <c r="C34" s="111"/>
      <c r="D34" s="111"/>
      <c r="E34" s="111"/>
      <c r="F34" s="111"/>
      <c r="G34" s="111"/>
      <c r="H34" s="12"/>
      <c r="I34" s="12"/>
    </row>
    <row r="35" spans="1:9" ht="21" customHeight="1">
      <c r="A35" s="49" t="s">
        <v>122</v>
      </c>
      <c r="B35" s="49" t="s">
        <v>123</v>
      </c>
      <c r="C35" s="49" t="s">
        <v>123</v>
      </c>
      <c r="D35" s="49">
        <v>0</v>
      </c>
      <c r="E35" s="49">
        <v>0</v>
      </c>
      <c r="F35" s="49">
        <v>0</v>
      </c>
      <c r="G35" s="49">
        <v>0</v>
      </c>
      <c r="H35" s="12"/>
      <c r="I35" s="12"/>
    </row>
    <row r="36" spans="1:9" ht="21" customHeight="1">
      <c r="A36" s="61">
        <v>43417</v>
      </c>
      <c r="B36" s="37">
        <v>77.3</v>
      </c>
      <c r="C36" s="4" t="str">
        <f>IF(B36=0,"",IF(OR(B36 ="NA", B35 ="NA"),"NA",B35-B36))</f>
        <v>NA</v>
      </c>
      <c r="D36" s="37">
        <v>6</v>
      </c>
      <c r="E36" s="37">
        <v>2</v>
      </c>
      <c r="F36" s="37">
        <v>0</v>
      </c>
      <c r="G36" s="37">
        <f>D36+E36+F36</f>
        <v>8</v>
      </c>
      <c r="H36" s="12"/>
      <c r="I36" s="12"/>
    </row>
    <row r="37" spans="1:9" ht="21" customHeight="1">
      <c r="A37" s="61">
        <v>43418</v>
      </c>
      <c r="B37" s="42">
        <v>73.099999999999994</v>
      </c>
      <c r="C37" s="4">
        <f t="shared" ref="C37:C40" si="4">IF(B37=0,"",IF(OR(B37 ="NA", B36 ="NA"),"NA",B36-B37))</f>
        <v>4.2000000000000028</v>
      </c>
      <c r="D37" s="42">
        <v>5</v>
      </c>
      <c r="E37" s="42">
        <v>2</v>
      </c>
      <c r="F37" s="42">
        <v>0</v>
      </c>
      <c r="G37" s="37">
        <f t="shared" ref="G37:G40" si="5">D37+E37+F37</f>
        <v>7</v>
      </c>
      <c r="H37" s="12"/>
      <c r="I37" s="12"/>
    </row>
    <row r="38" spans="1:9" ht="21" customHeight="1">
      <c r="A38" s="61">
        <v>43419</v>
      </c>
      <c r="B38" s="42">
        <v>68.7</v>
      </c>
      <c r="C38" s="4">
        <f t="shared" si="4"/>
        <v>4.3999999999999915</v>
      </c>
      <c r="D38" s="42">
        <v>8.4</v>
      </c>
      <c r="E38" s="42">
        <v>2</v>
      </c>
      <c r="F38" s="42">
        <v>0</v>
      </c>
      <c r="G38" s="37">
        <f t="shared" si="5"/>
        <v>10.4</v>
      </c>
      <c r="H38" s="12"/>
      <c r="I38" s="12"/>
    </row>
    <row r="39" spans="1:9" ht="21" customHeight="1">
      <c r="A39" s="61">
        <v>43420</v>
      </c>
      <c r="B39" s="42">
        <v>62.1</v>
      </c>
      <c r="C39" s="4">
        <f t="shared" si="4"/>
        <v>6.6000000000000014</v>
      </c>
      <c r="D39" s="42">
        <v>6.5</v>
      </c>
      <c r="E39" s="42">
        <v>1.5</v>
      </c>
      <c r="F39" s="42">
        <v>0</v>
      </c>
      <c r="G39" s="37">
        <f t="shared" si="5"/>
        <v>8</v>
      </c>
      <c r="H39" s="12"/>
      <c r="I39" s="12"/>
    </row>
    <row r="40" spans="1:9" ht="21" customHeight="1">
      <c r="A40" s="61">
        <v>43421</v>
      </c>
      <c r="B40" s="43" t="s">
        <v>123</v>
      </c>
      <c r="C40" s="4" t="str">
        <f t="shared" si="4"/>
        <v>NA</v>
      </c>
      <c r="D40" s="42">
        <v>4.8</v>
      </c>
      <c r="E40" s="42">
        <v>0</v>
      </c>
      <c r="F40" s="64">
        <v>0</v>
      </c>
      <c r="G40" s="37">
        <f t="shared" si="5"/>
        <v>4.8</v>
      </c>
      <c r="H40" s="12"/>
      <c r="I40" s="12"/>
    </row>
    <row r="41" spans="1:9" ht="40" customHeight="1">
      <c r="A41" s="111" t="s">
        <v>129</v>
      </c>
      <c r="B41" s="111"/>
      <c r="C41" s="111"/>
      <c r="D41" s="111"/>
      <c r="E41" s="111"/>
      <c r="F41" s="111"/>
      <c r="G41" s="111"/>
    </row>
  </sheetData>
  <mergeCells count="4">
    <mergeCell ref="A1:G2"/>
    <mergeCell ref="A21:G21"/>
    <mergeCell ref="A34:G34"/>
    <mergeCell ref="A41:G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558F-FE58-D840-B67F-1B9303D7BA90}">
  <dimension ref="A1:F18"/>
  <sheetViews>
    <sheetView zoomScale="80" zoomScaleNormal="80" workbookViewId="0">
      <pane ySplit="3" topLeftCell="A4" activePane="bottomLeft" state="frozen"/>
      <selection pane="bottomLeft" activeCell="C24" sqref="C24"/>
    </sheetView>
  </sheetViews>
  <sheetFormatPr baseColWidth="10" defaultRowHeight="15"/>
  <cols>
    <col min="1" max="1" width="19.83203125" customWidth="1"/>
    <col min="2" max="6" width="15.83203125" customWidth="1"/>
  </cols>
  <sheetData>
    <row r="1" spans="1:6" ht="20" customHeight="1">
      <c r="A1" s="109" t="s">
        <v>139</v>
      </c>
      <c r="B1" s="109"/>
      <c r="C1" s="109"/>
      <c r="D1" s="109"/>
      <c r="E1" s="109"/>
      <c r="F1" s="109"/>
    </row>
    <row r="2" spans="1:6" ht="20" customHeight="1" thickBot="1">
      <c r="A2" s="110"/>
      <c r="B2" s="110"/>
      <c r="C2" s="110"/>
      <c r="D2" s="110"/>
      <c r="E2" s="110"/>
      <c r="F2" s="110"/>
    </row>
    <row r="3" spans="1:6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6" ht="21" customHeight="1">
      <c r="A4" s="42" t="s">
        <v>122</v>
      </c>
      <c r="B4" s="12">
        <v>42</v>
      </c>
      <c r="C4" s="49" t="s">
        <v>123</v>
      </c>
      <c r="D4" s="49">
        <v>0</v>
      </c>
      <c r="E4" s="49">
        <v>0</v>
      </c>
      <c r="F4" s="49">
        <v>0</v>
      </c>
    </row>
    <row r="5" spans="1:6" ht="21" customHeight="1">
      <c r="A5" s="102">
        <v>43405</v>
      </c>
      <c r="B5" s="12">
        <v>34.299999999999997</v>
      </c>
      <c r="C5" s="12">
        <f>IF(B5=0,"",IF(OR(B5 ="NA", B4 ="NA"),"NA",B4-B5))</f>
        <v>7.7000000000000028</v>
      </c>
      <c r="D5" s="12">
        <v>4</v>
      </c>
      <c r="E5" s="12">
        <v>0</v>
      </c>
      <c r="F5" s="12">
        <f t="shared" ref="F5:F7" si="0">D5+E5</f>
        <v>4</v>
      </c>
    </row>
    <row r="6" spans="1:6" ht="21" customHeight="1">
      <c r="A6" s="102">
        <v>43406</v>
      </c>
      <c r="B6" s="12">
        <v>27.5</v>
      </c>
      <c r="C6" s="12">
        <f t="shared" ref="C6:C7" si="1">IF(B6=0,"",IF(OR(B6 ="NA", B5 ="NA"),"NA",B5-B6))</f>
        <v>6.7999999999999972</v>
      </c>
      <c r="D6" s="12">
        <v>7</v>
      </c>
      <c r="E6" s="12">
        <v>0</v>
      </c>
      <c r="F6" s="12">
        <f t="shared" si="0"/>
        <v>7</v>
      </c>
    </row>
    <row r="7" spans="1:6" ht="21" customHeight="1">
      <c r="A7" s="102">
        <v>43407</v>
      </c>
      <c r="B7" s="43">
        <v>18.7</v>
      </c>
      <c r="C7" s="12">
        <f t="shared" si="1"/>
        <v>8.8000000000000007</v>
      </c>
      <c r="D7" s="12">
        <v>3.3</v>
      </c>
      <c r="E7" s="12"/>
      <c r="F7" s="12">
        <f t="shared" si="0"/>
        <v>3.3</v>
      </c>
    </row>
    <row r="8" spans="1:6" ht="40" customHeight="1">
      <c r="A8" s="111" t="s">
        <v>137</v>
      </c>
      <c r="B8" s="111"/>
      <c r="C8" s="111"/>
      <c r="D8" s="111"/>
      <c r="E8" s="111"/>
      <c r="F8" s="111"/>
    </row>
    <row r="9" spans="1:6" ht="21" customHeight="1">
      <c r="A9" s="55" t="s">
        <v>122</v>
      </c>
      <c r="B9" s="49" t="s">
        <v>123</v>
      </c>
      <c r="C9" s="49" t="s">
        <v>123</v>
      </c>
      <c r="D9" s="49">
        <v>0</v>
      </c>
      <c r="E9" s="49">
        <v>0</v>
      </c>
      <c r="F9" s="49">
        <v>0</v>
      </c>
    </row>
    <row r="10" spans="1:6" ht="21" customHeight="1">
      <c r="A10" s="102">
        <v>43445</v>
      </c>
      <c r="B10" s="12">
        <v>13.2</v>
      </c>
      <c r="C10" s="12" t="str">
        <f>IF(B10=0,"",IF(OR(B10 ="NA",B9 = "NA"),"NA",B9-B10))</f>
        <v>NA</v>
      </c>
      <c r="D10" s="12">
        <v>6.5</v>
      </c>
      <c r="E10" s="12">
        <v>0</v>
      </c>
      <c r="F10" s="12">
        <f t="shared" ref="F10:F11" si="2">D10+E10</f>
        <v>6.5</v>
      </c>
    </row>
    <row r="11" spans="1:6" ht="21" customHeight="1">
      <c r="A11" s="102">
        <v>43446</v>
      </c>
      <c r="B11" s="12">
        <v>7.7</v>
      </c>
      <c r="C11" s="12">
        <f t="shared" ref="C11" si="3">IF(B11=0,"",IF(OR(B11 ="NA", B10 ="NA"),"NA",B10-B11))</f>
        <v>5.4999999999999991</v>
      </c>
      <c r="D11" s="12">
        <v>5</v>
      </c>
      <c r="E11" s="12">
        <v>0</v>
      </c>
      <c r="F11" s="12">
        <f t="shared" si="2"/>
        <v>5</v>
      </c>
    </row>
    <row r="12" spans="1:6" ht="21" customHeight="1">
      <c r="A12" s="102">
        <v>43447</v>
      </c>
      <c r="B12" s="58">
        <v>5.9</v>
      </c>
      <c r="C12" s="12">
        <f t="shared" ref="C12" si="4">IF(B12=0,"",IF(OR(B12 ="NA", B11 ="NA"),"NA",B11-B12))</f>
        <v>1.7999999999999998</v>
      </c>
      <c r="D12" s="12">
        <v>6.8</v>
      </c>
      <c r="E12" s="12">
        <v>0</v>
      </c>
      <c r="F12" s="12">
        <f t="shared" ref="F12" si="5">D12+E12</f>
        <v>6.8</v>
      </c>
    </row>
    <row r="13" spans="1:6" ht="40" customHeight="1">
      <c r="A13" s="111" t="s">
        <v>134</v>
      </c>
      <c r="B13" s="111"/>
      <c r="C13" s="111"/>
      <c r="D13" s="111"/>
      <c r="E13" s="111"/>
      <c r="F13" s="111"/>
    </row>
    <row r="14" spans="1:6" ht="21" customHeight="1">
      <c r="A14" s="55" t="s">
        <v>122</v>
      </c>
      <c r="B14" s="49" t="s">
        <v>123</v>
      </c>
      <c r="C14" s="49" t="s">
        <v>123</v>
      </c>
      <c r="D14" s="49">
        <v>0</v>
      </c>
      <c r="E14" s="49">
        <v>0</v>
      </c>
      <c r="F14" s="49">
        <v>0</v>
      </c>
    </row>
    <row r="15" spans="1:6" ht="21" customHeight="1">
      <c r="A15" s="102">
        <v>43480</v>
      </c>
      <c r="B15" s="12">
        <v>8.6</v>
      </c>
      <c r="C15" s="12" t="str">
        <f>IF(B15=0,"",IF(OR(B15 ="NA",B14 = "NA"),"NA",B14-B15))</f>
        <v>NA</v>
      </c>
      <c r="D15" s="12">
        <v>4</v>
      </c>
      <c r="E15" s="12">
        <v>0</v>
      </c>
      <c r="F15" s="12">
        <f t="shared" ref="F15:F16" si="6">D15+E15</f>
        <v>4</v>
      </c>
    </row>
    <row r="16" spans="1:6" ht="21" customHeight="1">
      <c r="A16" s="102">
        <v>43481</v>
      </c>
      <c r="B16" s="58">
        <v>5.8</v>
      </c>
      <c r="C16" s="12">
        <f t="shared" ref="C16" si="7">IF(B16=0,"",IF(OR(B16 ="NA", B15 ="NA"),"NA",B15-B16))</f>
        <v>2.8</v>
      </c>
      <c r="D16" s="12">
        <v>8</v>
      </c>
      <c r="E16" s="12">
        <v>0</v>
      </c>
      <c r="F16" s="12">
        <f t="shared" si="6"/>
        <v>8</v>
      </c>
    </row>
    <row r="18" spans="2:2">
      <c r="B18">
        <v>8.1</v>
      </c>
    </row>
  </sheetData>
  <mergeCells count="3">
    <mergeCell ref="A1:F2"/>
    <mergeCell ref="A8:F8"/>
    <mergeCell ref="A13:F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458C-3A88-8044-BF40-4382BE616923}">
  <dimension ref="A1:F6"/>
  <sheetViews>
    <sheetView zoomScale="80" zoomScaleNormal="80" workbookViewId="0">
      <pane ySplit="3" topLeftCell="A4" activePane="bottomLeft" state="frozen"/>
      <selection pane="bottomLeft" activeCell="A6" sqref="A6:F6"/>
    </sheetView>
  </sheetViews>
  <sheetFormatPr baseColWidth="10" defaultRowHeight="15"/>
  <cols>
    <col min="1" max="1" width="19.83203125" customWidth="1"/>
    <col min="2" max="6" width="15.83203125" customWidth="1"/>
  </cols>
  <sheetData>
    <row r="1" spans="1:6" ht="20" customHeight="1">
      <c r="A1" s="109" t="s">
        <v>140</v>
      </c>
      <c r="B1" s="109"/>
      <c r="C1" s="109"/>
      <c r="D1" s="109"/>
      <c r="E1" s="109"/>
      <c r="F1" s="109"/>
    </row>
    <row r="2" spans="1:6" ht="20" customHeight="1" thickBot="1">
      <c r="A2" s="110"/>
      <c r="B2" s="110"/>
      <c r="C2" s="110"/>
      <c r="D2" s="110"/>
      <c r="E2" s="110"/>
      <c r="F2" s="110"/>
    </row>
    <row r="3" spans="1:6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6" ht="21" customHeight="1">
      <c r="A4" s="42" t="s">
        <v>122</v>
      </c>
      <c r="B4" s="12" t="s">
        <v>123</v>
      </c>
      <c r="C4" s="49" t="s">
        <v>123</v>
      </c>
      <c r="D4" s="49">
        <v>0</v>
      </c>
      <c r="E4" s="49">
        <v>0</v>
      </c>
      <c r="F4" s="49">
        <v>0</v>
      </c>
    </row>
    <row r="5" spans="1:6" ht="21" customHeight="1">
      <c r="A5" s="102">
        <v>43406</v>
      </c>
      <c r="B5" s="58">
        <v>16.2</v>
      </c>
      <c r="C5" s="12" t="str">
        <f>IF(B5=0,"",IF(OR(B5 ="NA", B4 ="NA"),"NA",B4-B5))</f>
        <v>NA</v>
      </c>
      <c r="D5" s="12">
        <v>2</v>
      </c>
      <c r="E5" s="12">
        <v>0</v>
      </c>
      <c r="F5" s="12">
        <f t="shared" ref="F5" si="0">D5+E5</f>
        <v>2</v>
      </c>
    </row>
    <row r="6" spans="1:6" ht="40" customHeight="1">
      <c r="A6" s="111" t="s">
        <v>137</v>
      </c>
      <c r="B6" s="111"/>
      <c r="C6" s="111"/>
      <c r="D6" s="111"/>
      <c r="E6" s="111"/>
      <c r="F6" s="111"/>
    </row>
  </sheetData>
  <mergeCells count="2">
    <mergeCell ref="A1:F2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0367-BDB0-3C40-BECE-B88447706EF8}">
  <dimension ref="A1:F6"/>
  <sheetViews>
    <sheetView zoomScale="80" zoomScaleNormal="80" workbookViewId="0">
      <pane ySplit="3" topLeftCell="A4" activePane="bottomLeft" state="frozen"/>
      <selection pane="bottomLeft" activeCell="C19" sqref="C19"/>
    </sheetView>
  </sheetViews>
  <sheetFormatPr baseColWidth="10" defaultRowHeight="15"/>
  <cols>
    <col min="1" max="1" width="19.83203125" customWidth="1"/>
    <col min="2" max="6" width="15.83203125" customWidth="1"/>
  </cols>
  <sheetData>
    <row r="1" spans="1:6" ht="20" customHeight="1">
      <c r="A1" s="109" t="s">
        <v>162</v>
      </c>
      <c r="B1" s="109"/>
      <c r="C1" s="109"/>
      <c r="D1" s="109"/>
      <c r="E1" s="109"/>
      <c r="F1" s="109"/>
    </row>
    <row r="2" spans="1:6" ht="20" customHeight="1" thickBot="1">
      <c r="A2" s="110"/>
      <c r="B2" s="110"/>
      <c r="C2" s="110"/>
      <c r="D2" s="110"/>
      <c r="E2" s="110"/>
      <c r="F2" s="110"/>
    </row>
    <row r="3" spans="1:6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6" ht="21" customHeight="1">
      <c r="A4" s="42" t="s">
        <v>122</v>
      </c>
      <c r="B4" s="12" t="s">
        <v>123</v>
      </c>
      <c r="C4" s="49" t="s">
        <v>123</v>
      </c>
      <c r="D4" s="49">
        <v>0</v>
      </c>
      <c r="E4" s="49">
        <v>0</v>
      </c>
      <c r="F4" s="49">
        <v>0</v>
      </c>
    </row>
    <row r="5" spans="1:6" ht="21" customHeight="1">
      <c r="A5" s="102">
        <v>43481</v>
      </c>
      <c r="B5" s="58">
        <v>19.2</v>
      </c>
      <c r="C5" s="12" t="str">
        <f>IF(B5=0,"",IF(OR(B5 ="NA", B4 ="NA"),"NA",B4-B5))</f>
        <v>NA</v>
      </c>
      <c r="D5" s="12">
        <v>4</v>
      </c>
      <c r="E5" s="12">
        <v>0</v>
      </c>
      <c r="F5" s="12">
        <f t="shared" ref="F5" si="0">D5+E5</f>
        <v>4</v>
      </c>
    </row>
    <row r="6" spans="1:6" ht="40" customHeight="1">
      <c r="A6" s="111" t="s">
        <v>137</v>
      </c>
      <c r="B6" s="111"/>
      <c r="C6" s="111"/>
      <c r="D6" s="111"/>
      <c r="E6" s="111"/>
      <c r="F6" s="111"/>
    </row>
  </sheetData>
  <mergeCells count="2">
    <mergeCell ref="A1:F2"/>
    <mergeCell ref="A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25C2-A2CC-42B2-9FC8-B4140C2E9C36}">
  <sheetPr>
    <pageSetUpPr fitToPage="1"/>
  </sheetPr>
  <dimension ref="A2:S43"/>
  <sheetViews>
    <sheetView zoomScale="40" zoomScaleNormal="40" workbookViewId="0">
      <selection activeCell="D8" sqref="D8"/>
    </sheetView>
  </sheetViews>
  <sheetFormatPr baseColWidth="10" defaultRowHeight="26"/>
  <cols>
    <col min="1" max="1" width="19" style="65" customWidth="1"/>
    <col min="2" max="19" width="28.83203125" style="65" customWidth="1"/>
    <col min="20" max="16384" width="10.83203125" style="65"/>
  </cols>
  <sheetData>
    <row r="2" spans="1:19" ht="45" customHeight="1" thickBot="1">
      <c r="A2" s="119" t="s">
        <v>148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8" customHeight="1" thickTop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19" ht="27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</row>
    <row r="5" spans="1:19" ht="45" customHeight="1">
      <c r="A5" s="114"/>
      <c r="B5" s="116" t="s">
        <v>143</v>
      </c>
      <c r="C5" s="116"/>
      <c r="D5" s="117"/>
      <c r="E5" s="116" t="s">
        <v>144</v>
      </c>
      <c r="F5" s="116"/>
      <c r="G5" s="117"/>
      <c r="H5" s="116" t="s">
        <v>158</v>
      </c>
      <c r="I5" s="116"/>
      <c r="J5" s="117"/>
      <c r="K5" s="116" t="s">
        <v>145</v>
      </c>
      <c r="L5" s="116"/>
      <c r="M5" s="117"/>
      <c r="N5" s="116" t="s">
        <v>146</v>
      </c>
      <c r="O5" s="116"/>
      <c r="P5" s="117"/>
      <c r="Q5" s="116" t="s">
        <v>147</v>
      </c>
      <c r="R5" s="116"/>
      <c r="S5" s="118"/>
    </row>
    <row r="6" spans="1:19" ht="45" customHeight="1">
      <c r="A6" s="115"/>
      <c r="B6" s="91" t="s">
        <v>102</v>
      </c>
      <c r="C6" s="92" t="s">
        <v>152</v>
      </c>
      <c r="D6" s="93" t="s">
        <v>149</v>
      </c>
      <c r="E6" s="91" t="s">
        <v>102</v>
      </c>
      <c r="F6" s="92" t="s">
        <v>152</v>
      </c>
      <c r="G6" s="93" t="s">
        <v>149</v>
      </c>
      <c r="H6" s="91" t="s">
        <v>102</v>
      </c>
      <c r="I6" s="92" t="s">
        <v>152</v>
      </c>
      <c r="J6" s="93" t="s">
        <v>149</v>
      </c>
      <c r="K6" s="91" t="s">
        <v>102</v>
      </c>
      <c r="L6" s="92" t="s">
        <v>152</v>
      </c>
      <c r="M6" s="93" t="s">
        <v>149</v>
      </c>
      <c r="N6" s="91" t="s">
        <v>102</v>
      </c>
      <c r="O6" s="92" t="s">
        <v>152</v>
      </c>
      <c r="P6" s="93" t="s">
        <v>149</v>
      </c>
      <c r="Q6" s="91" t="s">
        <v>102</v>
      </c>
      <c r="R6" s="92" t="s">
        <v>152</v>
      </c>
      <c r="S6" s="94" t="s">
        <v>149</v>
      </c>
    </row>
    <row r="7" spans="1:19" ht="120" customHeight="1">
      <c r="A7" s="68" t="s">
        <v>142</v>
      </c>
      <c r="B7" s="69"/>
      <c r="C7" s="70"/>
      <c r="D7" s="71"/>
      <c r="E7" s="69"/>
      <c r="F7" s="70"/>
      <c r="G7" s="71"/>
      <c r="H7" s="69"/>
      <c r="I7" s="70"/>
      <c r="J7" s="71"/>
      <c r="K7" s="69"/>
      <c r="L7" s="70"/>
      <c r="M7" s="71"/>
      <c r="N7" s="69"/>
      <c r="O7" s="70"/>
      <c r="P7" s="71"/>
      <c r="Q7" s="69"/>
      <c r="R7" s="70"/>
      <c r="S7" s="72"/>
    </row>
    <row r="8" spans="1:19" ht="120" customHeight="1">
      <c r="A8" s="73" t="s">
        <v>98</v>
      </c>
      <c r="B8" s="74"/>
      <c r="C8" s="75"/>
      <c r="D8" s="76"/>
      <c r="E8" s="74"/>
      <c r="F8" s="75"/>
      <c r="G8" s="76"/>
      <c r="H8" s="74"/>
      <c r="I8" s="75"/>
      <c r="J8" s="76"/>
      <c r="K8" s="74"/>
      <c r="L8" s="75"/>
      <c r="M8" s="76"/>
      <c r="N8" s="74"/>
      <c r="O8" s="75"/>
      <c r="P8" s="76"/>
      <c r="Q8" s="74"/>
      <c r="R8" s="75"/>
      <c r="S8" s="77"/>
    </row>
    <row r="9" spans="1:19" ht="120" customHeight="1">
      <c r="A9" s="78" t="s">
        <v>99</v>
      </c>
      <c r="B9" s="79"/>
      <c r="C9" s="75"/>
      <c r="D9" s="76"/>
      <c r="E9" s="79"/>
      <c r="F9" s="75"/>
      <c r="G9" s="76"/>
      <c r="H9" s="79"/>
      <c r="I9" s="75"/>
      <c r="J9" s="76"/>
      <c r="K9" s="79"/>
      <c r="L9" s="75"/>
      <c r="M9" s="76"/>
      <c r="N9" s="79"/>
      <c r="O9" s="75"/>
      <c r="P9" s="76"/>
      <c r="Q9" s="79"/>
      <c r="R9" s="75"/>
      <c r="S9" s="77"/>
    </row>
    <row r="10" spans="1:19" ht="120" customHeight="1" thickBot="1">
      <c r="A10" s="80" t="s">
        <v>100</v>
      </c>
      <c r="B10" s="81"/>
      <c r="C10" s="82"/>
      <c r="D10" s="83"/>
      <c r="E10" s="81"/>
      <c r="F10" s="82"/>
      <c r="G10" s="83"/>
      <c r="H10" s="81"/>
      <c r="I10" s="82"/>
      <c r="J10" s="83"/>
      <c r="K10" s="81"/>
      <c r="L10" s="82"/>
      <c r="M10" s="83"/>
      <c r="N10" s="81"/>
      <c r="O10" s="82"/>
      <c r="P10" s="83"/>
      <c r="Q10" s="81"/>
      <c r="R10" s="82"/>
      <c r="S10" s="84"/>
    </row>
    <row r="11" spans="1:19" ht="43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6"/>
      <c r="S11" s="86"/>
    </row>
    <row r="12" spans="1:19" ht="43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6"/>
      <c r="S12" s="86"/>
    </row>
    <row r="13" spans="1:19" ht="4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6"/>
      <c r="S13" s="86"/>
    </row>
    <row r="14" spans="1:19" ht="43">
      <c r="A14" s="87" t="s">
        <v>103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6"/>
      <c r="S14" s="86"/>
    </row>
    <row r="15" spans="1:19" ht="43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6"/>
      <c r="S15" s="86"/>
    </row>
    <row r="16" spans="1:19" ht="43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6"/>
      <c r="S16" s="86"/>
    </row>
    <row r="17" spans="1:19" ht="43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6"/>
      <c r="S17" s="86"/>
    </row>
    <row r="18" spans="1:19" ht="43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6"/>
      <c r="S18" s="86"/>
    </row>
    <row r="19" spans="1:19" ht="43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6"/>
      <c r="S19" s="86"/>
    </row>
    <row r="20" spans="1:19" ht="43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6"/>
      <c r="S20" s="86"/>
    </row>
    <row r="21" spans="1:19" ht="42" thickBot="1">
      <c r="A21" s="113" t="s">
        <v>150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</row>
    <row r="22" spans="1:19" ht="42" thickTop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</row>
    <row r="23" spans="1:19" ht="44" thickBo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6"/>
      <c r="S23" s="86"/>
    </row>
    <row r="24" spans="1:19" ht="45" customHeight="1">
      <c r="A24" s="114"/>
      <c r="B24" s="116" t="s">
        <v>153</v>
      </c>
      <c r="C24" s="116"/>
      <c r="D24" s="117"/>
      <c r="E24" s="116" t="s">
        <v>154</v>
      </c>
      <c r="F24" s="116"/>
      <c r="G24" s="117"/>
      <c r="H24" s="116" t="s">
        <v>155</v>
      </c>
      <c r="I24" s="116"/>
      <c r="J24" s="117"/>
      <c r="K24" s="116" t="s">
        <v>156</v>
      </c>
      <c r="L24" s="116"/>
      <c r="M24" s="117"/>
      <c r="N24" s="116" t="s">
        <v>157</v>
      </c>
      <c r="O24" s="116"/>
      <c r="P24" s="117"/>
      <c r="Q24" s="116" t="s">
        <v>159</v>
      </c>
      <c r="R24" s="116"/>
      <c r="S24" s="118"/>
    </row>
    <row r="25" spans="1:19" ht="45" customHeight="1">
      <c r="A25" s="115"/>
      <c r="B25" s="95" t="s">
        <v>102</v>
      </c>
      <c r="C25" s="92" t="s">
        <v>152</v>
      </c>
      <c r="D25" s="93" t="s">
        <v>149</v>
      </c>
      <c r="E25" s="91" t="s">
        <v>102</v>
      </c>
      <c r="F25" s="92" t="s">
        <v>152</v>
      </c>
      <c r="G25" s="93" t="s">
        <v>149</v>
      </c>
      <c r="H25" s="91" t="s">
        <v>102</v>
      </c>
      <c r="I25" s="92" t="s">
        <v>152</v>
      </c>
      <c r="J25" s="93" t="s">
        <v>149</v>
      </c>
      <c r="K25" s="91" t="s">
        <v>102</v>
      </c>
      <c r="L25" s="92" t="s">
        <v>152</v>
      </c>
      <c r="M25" s="93" t="s">
        <v>149</v>
      </c>
      <c r="N25" s="91" t="s">
        <v>102</v>
      </c>
      <c r="O25" s="92" t="s">
        <v>152</v>
      </c>
      <c r="P25" s="93" t="s">
        <v>149</v>
      </c>
      <c r="Q25" s="91" t="s">
        <v>102</v>
      </c>
      <c r="R25" s="92" t="s">
        <v>152</v>
      </c>
      <c r="S25" s="94" t="s">
        <v>149</v>
      </c>
    </row>
    <row r="26" spans="1:19" ht="120" customHeight="1">
      <c r="A26" s="68" t="s">
        <v>142</v>
      </c>
      <c r="B26" s="89"/>
      <c r="C26" s="70"/>
      <c r="D26" s="71"/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2"/>
    </row>
    <row r="27" spans="1:19" ht="120" customHeight="1">
      <c r="A27" s="78" t="s">
        <v>98</v>
      </c>
      <c r="B27" s="90"/>
      <c r="C27" s="75"/>
      <c r="D27" s="76"/>
      <c r="E27" s="74"/>
      <c r="F27" s="75"/>
      <c r="G27" s="76"/>
      <c r="H27" s="74"/>
      <c r="I27" s="75"/>
      <c r="J27" s="76"/>
      <c r="K27" s="74"/>
      <c r="L27" s="75"/>
      <c r="M27" s="76"/>
      <c r="N27" s="74"/>
      <c r="O27" s="75"/>
      <c r="P27" s="76"/>
      <c r="Q27" s="74"/>
      <c r="R27" s="75"/>
      <c r="S27" s="77"/>
    </row>
    <row r="28" spans="1:19" ht="120" customHeight="1">
      <c r="A28" s="78" t="s">
        <v>99</v>
      </c>
      <c r="B28" s="90"/>
      <c r="C28" s="75"/>
      <c r="D28" s="76"/>
      <c r="E28" s="90"/>
      <c r="F28" s="75"/>
      <c r="G28" s="76"/>
      <c r="H28" s="90"/>
      <c r="I28" s="75"/>
      <c r="J28" s="76"/>
      <c r="K28" s="90"/>
      <c r="L28" s="75"/>
      <c r="M28" s="76"/>
      <c r="N28" s="90"/>
      <c r="O28" s="75"/>
      <c r="P28" s="76"/>
      <c r="Q28" s="90"/>
      <c r="R28" s="75"/>
      <c r="S28" s="77"/>
    </row>
    <row r="29" spans="1:19" ht="120" customHeight="1">
      <c r="A29" s="78" t="s">
        <v>100</v>
      </c>
      <c r="B29" s="90"/>
      <c r="C29" s="75"/>
      <c r="D29" s="76"/>
      <c r="E29" s="90"/>
      <c r="F29" s="75"/>
      <c r="G29" s="76"/>
      <c r="H29" s="90"/>
      <c r="I29" s="75"/>
      <c r="J29" s="76"/>
      <c r="K29" s="90"/>
      <c r="L29" s="75"/>
      <c r="M29" s="76"/>
      <c r="N29" s="90"/>
      <c r="O29" s="75"/>
      <c r="P29" s="76"/>
      <c r="Q29" s="90"/>
      <c r="R29" s="75"/>
      <c r="S29" s="77"/>
    </row>
    <row r="30" spans="1:19" ht="120" customHeight="1">
      <c r="A30" s="78" t="s">
        <v>101</v>
      </c>
      <c r="B30" s="90"/>
      <c r="C30" s="75"/>
      <c r="D30" s="76"/>
      <c r="E30" s="90"/>
      <c r="F30" s="75"/>
      <c r="G30" s="76"/>
      <c r="H30" s="90"/>
      <c r="I30" s="75"/>
      <c r="J30" s="76"/>
      <c r="K30" s="90"/>
      <c r="L30" s="75"/>
      <c r="M30" s="76"/>
      <c r="N30" s="90"/>
      <c r="O30" s="75"/>
      <c r="P30" s="76"/>
      <c r="Q30" s="90"/>
      <c r="R30" s="75"/>
      <c r="S30" s="77"/>
    </row>
    <row r="31" spans="1:19" ht="120" customHeight="1">
      <c r="A31" s="78" t="s">
        <v>93</v>
      </c>
      <c r="B31" s="90"/>
      <c r="C31" s="75"/>
      <c r="D31" s="76"/>
      <c r="E31" s="79"/>
      <c r="F31" s="75"/>
      <c r="G31" s="76"/>
      <c r="H31" s="79"/>
      <c r="I31" s="75"/>
      <c r="J31" s="76"/>
      <c r="K31" s="79"/>
      <c r="L31" s="75"/>
      <c r="M31" s="76"/>
      <c r="N31" s="79"/>
      <c r="O31" s="75"/>
      <c r="P31" s="76"/>
      <c r="Q31" s="79"/>
      <c r="R31" s="75"/>
      <c r="S31" s="77"/>
    </row>
    <row r="32" spans="1:19" ht="120" customHeight="1" thickBot="1">
      <c r="A32" s="80" t="s">
        <v>151</v>
      </c>
      <c r="B32" s="81"/>
      <c r="C32" s="82"/>
      <c r="D32" s="83"/>
      <c r="E32" s="81"/>
      <c r="F32" s="82"/>
      <c r="G32" s="83"/>
      <c r="H32" s="81"/>
      <c r="I32" s="82"/>
      <c r="J32" s="83"/>
      <c r="K32" s="81"/>
      <c r="L32" s="82"/>
      <c r="M32" s="83"/>
      <c r="N32" s="81"/>
      <c r="O32" s="82"/>
      <c r="P32" s="83"/>
      <c r="Q32" s="81"/>
      <c r="R32" s="82"/>
      <c r="S32" s="84"/>
    </row>
    <row r="33" spans="1:19" ht="4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6"/>
      <c r="S33" s="86"/>
    </row>
    <row r="34" spans="1:19" ht="43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6"/>
      <c r="S34" s="86"/>
    </row>
    <row r="35" spans="1:19" ht="43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6"/>
      <c r="S35" s="86"/>
    </row>
    <row r="36" spans="1:19" ht="43">
      <c r="A36" s="87" t="s">
        <v>103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6"/>
      <c r="S36" s="86"/>
    </row>
    <row r="37" spans="1:19" ht="43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</row>
    <row r="38" spans="1:19" ht="43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</row>
    <row r="39" spans="1:19" ht="43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</row>
    <row r="40" spans="1:19" ht="43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</row>
    <row r="41" spans="1:19" ht="43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</row>
    <row r="42" spans="1:19" ht="43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</row>
    <row r="43" spans="1:19" ht="4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</row>
  </sheetData>
  <mergeCells count="16">
    <mergeCell ref="A2:S2"/>
    <mergeCell ref="K5:M5"/>
    <mergeCell ref="A5:A6"/>
    <mergeCell ref="B5:D5"/>
    <mergeCell ref="E5:G5"/>
    <mergeCell ref="H5:J5"/>
    <mergeCell ref="N5:P5"/>
    <mergeCell ref="Q5:S5"/>
    <mergeCell ref="A21:S21"/>
    <mergeCell ref="A24:A25"/>
    <mergeCell ref="B24:D24"/>
    <mergeCell ref="E24:G24"/>
    <mergeCell ref="H24:J24"/>
    <mergeCell ref="N24:P24"/>
    <mergeCell ref="Q24:S24"/>
    <mergeCell ref="K24:M24"/>
  </mergeCells>
  <printOptions horizontalCentered="1"/>
  <pageMargins left="0" right="0" top="0.39370078740157483" bottom="0" header="0" footer="0"/>
  <pageSetup scale="23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AR259"/>
  <sheetViews>
    <sheetView topLeftCell="A111" zoomScale="57" zoomScaleNormal="80" workbookViewId="0">
      <selection activeCell="C19" sqref="C19"/>
    </sheetView>
  </sheetViews>
  <sheetFormatPr baseColWidth="10" defaultRowHeight="15"/>
  <cols>
    <col min="5" max="5" width="19.1640625" customWidth="1"/>
    <col min="6" max="6" width="16.33203125" customWidth="1"/>
    <col min="7" max="7" width="18.33203125" customWidth="1"/>
    <col min="8" max="8" width="12.1640625" customWidth="1"/>
    <col min="13" max="13" width="10.83203125" bestFit="1" customWidth="1"/>
    <col min="18" max="18" width="24.1640625" customWidth="1"/>
    <col min="19" max="19" width="13.6640625" customWidth="1"/>
    <col min="20" max="20" width="18.5" customWidth="1"/>
    <col min="33" max="33" width="13.33203125" customWidth="1"/>
    <col min="34" max="36" width="2" customWidth="1"/>
    <col min="37" max="37" width="4" customWidth="1"/>
    <col min="38" max="38" width="18.83203125" customWidth="1"/>
    <col min="39" max="39" width="4" customWidth="1"/>
    <col min="40" max="40" width="8.6640625" customWidth="1"/>
    <col min="41" max="41" width="4" customWidth="1"/>
    <col min="42" max="42" width="8.6640625" customWidth="1"/>
    <col min="43" max="43" width="4" customWidth="1"/>
    <col min="44" max="44" width="8.6640625" customWidth="1"/>
    <col min="45" max="45" width="11.33203125" customWidth="1"/>
  </cols>
  <sheetData>
    <row r="5" spans="5:18" ht="16" thickBot="1"/>
    <row r="6" spans="5:18" ht="9" customHeight="1">
      <c r="E6" s="120" t="s">
        <v>5</v>
      </c>
      <c r="F6" s="120"/>
      <c r="G6" s="120"/>
      <c r="H6" s="120"/>
      <c r="I6" s="120"/>
    </row>
    <row r="7" spans="5:18" ht="9" customHeight="1" thickBot="1">
      <c r="E7" s="121"/>
      <c r="F7" s="121"/>
      <c r="G7" s="121"/>
      <c r="H7" s="121"/>
      <c r="I7" s="121"/>
    </row>
    <row r="8" spans="5:18" ht="32">
      <c r="E8" s="7" t="s">
        <v>1</v>
      </c>
      <c r="F8" s="8" t="s">
        <v>0</v>
      </c>
      <c r="G8" s="8" t="s">
        <v>25</v>
      </c>
      <c r="H8" s="8" t="s">
        <v>31</v>
      </c>
      <c r="I8" s="8" t="s">
        <v>26</v>
      </c>
    </row>
    <row r="9" spans="5:18" ht="15" customHeight="1">
      <c r="E9" t="s">
        <v>2</v>
      </c>
      <c r="F9" s="2">
        <v>173</v>
      </c>
      <c r="G9" s="2">
        <v>164</v>
      </c>
      <c r="H9" s="2">
        <f>+F9-G9</f>
        <v>9</v>
      </c>
      <c r="I9" s="2">
        <v>5</v>
      </c>
    </row>
    <row r="10" spans="5:18" ht="15" customHeight="1">
      <c r="E10" t="s">
        <v>3</v>
      </c>
      <c r="F10" s="2"/>
      <c r="G10" s="50">
        <v>158.69999999999999</v>
      </c>
      <c r="H10" s="2">
        <f>+G9-G10</f>
        <v>5.3000000000000114</v>
      </c>
      <c r="I10" s="2">
        <v>5</v>
      </c>
    </row>
    <row r="11" spans="5:18" s="1" customFormat="1" ht="15" customHeight="1">
      <c r="E11" s="10" t="s">
        <v>4</v>
      </c>
      <c r="F11" s="9"/>
      <c r="G11" s="51">
        <v>154.5</v>
      </c>
      <c r="H11" s="2">
        <f t="shared" ref="H11:H23" si="0">+G10-G11</f>
        <v>4.1999999999999886</v>
      </c>
      <c r="I11" s="4">
        <v>7</v>
      </c>
    </row>
    <row r="12" spans="5:18" s="1" customFormat="1" ht="15" customHeight="1">
      <c r="E12" s="10" t="s">
        <v>9</v>
      </c>
      <c r="F12" s="9"/>
      <c r="G12" s="51">
        <v>146.19999999999999</v>
      </c>
      <c r="H12" s="2">
        <f t="shared" si="0"/>
        <v>8.3000000000000114</v>
      </c>
      <c r="I12" s="4">
        <v>7</v>
      </c>
    </row>
    <row r="13" spans="5:18" s="1" customFormat="1" ht="15" customHeight="1">
      <c r="E13" s="10" t="s">
        <v>23</v>
      </c>
      <c r="F13" s="9"/>
      <c r="G13" s="51">
        <v>140.69999999999999</v>
      </c>
      <c r="H13" s="2">
        <f t="shared" si="0"/>
        <v>5.5</v>
      </c>
      <c r="I13" s="4">
        <v>7</v>
      </c>
      <c r="J13" t="s">
        <v>32</v>
      </c>
    </row>
    <row r="14" spans="5:18" ht="15" customHeight="1">
      <c r="E14" s="14" t="s">
        <v>33</v>
      </c>
      <c r="F14" s="6"/>
      <c r="G14" s="52">
        <v>135.6</v>
      </c>
      <c r="H14" s="2">
        <f t="shared" si="0"/>
        <v>5.0999999999999943</v>
      </c>
      <c r="I14" s="4">
        <v>7</v>
      </c>
      <c r="J14" t="s">
        <v>32</v>
      </c>
      <c r="R14" s="1"/>
    </row>
    <row r="15" spans="5:18" ht="15" customHeight="1">
      <c r="E15" s="14" t="s">
        <v>34</v>
      </c>
      <c r="F15" s="6"/>
      <c r="G15" s="6">
        <v>129.4</v>
      </c>
      <c r="H15" s="2">
        <f t="shared" si="0"/>
        <v>6.1999999999999886</v>
      </c>
      <c r="I15" s="4">
        <v>7</v>
      </c>
      <c r="J15" t="s">
        <v>32</v>
      </c>
      <c r="R15" s="1"/>
    </row>
    <row r="16" spans="5:18" ht="15" customHeight="1">
      <c r="E16" s="14" t="s">
        <v>39</v>
      </c>
      <c r="F16" s="6"/>
      <c r="G16" s="6">
        <v>121.6</v>
      </c>
      <c r="H16" s="2">
        <f t="shared" si="0"/>
        <v>7.8000000000000114</v>
      </c>
      <c r="I16" s="4">
        <v>7</v>
      </c>
      <c r="R16" s="1"/>
    </row>
    <row r="17" spans="5:18" ht="15" customHeight="1">
      <c r="E17" s="14" t="s">
        <v>41</v>
      </c>
      <c r="F17" s="6"/>
      <c r="G17" s="6">
        <v>113.1</v>
      </c>
      <c r="H17" s="2">
        <f t="shared" si="0"/>
        <v>8.5</v>
      </c>
      <c r="I17" s="4">
        <v>6</v>
      </c>
      <c r="R17" s="1"/>
    </row>
    <row r="18" spans="5:18" ht="15" customHeight="1">
      <c r="E18" s="14" t="s">
        <v>45</v>
      </c>
      <c r="G18" s="18">
        <v>107.3</v>
      </c>
      <c r="H18" s="2">
        <f t="shared" si="0"/>
        <v>5.7999999999999972</v>
      </c>
      <c r="I18" s="4">
        <v>5</v>
      </c>
      <c r="R18" s="1"/>
    </row>
    <row r="19" spans="5:18" ht="15" customHeight="1">
      <c r="E19" s="14" t="s">
        <v>44</v>
      </c>
      <c r="F19" s="6"/>
      <c r="G19" s="6">
        <v>101.9</v>
      </c>
      <c r="H19" s="2">
        <f t="shared" si="0"/>
        <v>5.3999999999999915</v>
      </c>
      <c r="I19" s="4">
        <v>8</v>
      </c>
      <c r="J19" t="s">
        <v>32</v>
      </c>
      <c r="R19" s="1"/>
    </row>
    <row r="20" spans="5:18" ht="15" customHeight="1">
      <c r="E20" s="14" t="s">
        <v>49</v>
      </c>
      <c r="G20" s="18">
        <v>96.1</v>
      </c>
      <c r="H20" s="2">
        <f t="shared" si="0"/>
        <v>5.8000000000000114</v>
      </c>
      <c r="I20" s="4">
        <v>8</v>
      </c>
      <c r="J20" t="s">
        <v>32</v>
      </c>
      <c r="R20" s="1"/>
    </row>
    <row r="21" spans="5:18" ht="15" customHeight="1">
      <c r="E21" s="14" t="s">
        <v>51</v>
      </c>
      <c r="G21" s="18">
        <v>91.3</v>
      </c>
      <c r="H21" s="2">
        <f t="shared" si="0"/>
        <v>4.7999999999999972</v>
      </c>
      <c r="I21" s="4">
        <v>8</v>
      </c>
      <c r="J21" t="s">
        <v>32</v>
      </c>
      <c r="R21" s="1"/>
    </row>
    <row r="22" spans="5:18" ht="15" customHeight="1">
      <c r="E22" s="14" t="s">
        <v>54</v>
      </c>
      <c r="G22" s="18">
        <v>86.8</v>
      </c>
      <c r="H22" s="2">
        <f t="shared" si="0"/>
        <v>4.5</v>
      </c>
      <c r="I22" s="4">
        <v>6.5</v>
      </c>
      <c r="J22" t="s">
        <v>32</v>
      </c>
      <c r="R22" s="1"/>
    </row>
    <row r="23" spans="5:18" ht="15" customHeight="1">
      <c r="E23" s="14" t="s">
        <v>56</v>
      </c>
      <c r="G23" s="18">
        <v>80.3</v>
      </c>
      <c r="H23" s="2">
        <f t="shared" si="0"/>
        <v>6.5</v>
      </c>
      <c r="I23" s="4">
        <v>8.5</v>
      </c>
      <c r="J23" t="s">
        <v>32</v>
      </c>
      <c r="R23" s="1"/>
    </row>
    <row r="24" spans="5:18" ht="15" customHeight="1">
      <c r="E24" s="14" t="s">
        <v>57</v>
      </c>
      <c r="F24" s="24"/>
      <c r="G24" s="44">
        <v>75.099999999999994</v>
      </c>
      <c r="H24" s="2">
        <f>+G23-G24</f>
        <v>5.2000000000000028</v>
      </c>
      <c r="I24" s="37">
        <v>4</v>
      </c>
      <c r="R24" s="1"/>
    </row>
    <row r="25" spans="5:18" ht="15" customHeight="1">
      <c r="E25" s="111" t="s">
        <v>91</v>
      </c>
      <c r="F25" s="111"/>
      <c r="G25" s="111"/>
      <c r="H25" s="111"/>
      <c r="I25" s="111"/>
      <c r="R25" s="1"/>
    </row>
    <row r="26" spans="5:18" ht="15" customHeight="1">
      <c r="E26" s="24" t="s">
        <v>63</v>
      </c>
      <c r="F26" s="37">
        <v>91.2</v>
      </c>
      <c r="G26" s="37">
        <v>81.599999999999994</v>
      </c>
      <c r="H26" s="2">
        <f>+F26-G26</f>
        <v>9.6000000000000085</v>
      </c>
      <c r="I26" s="37">
        <v>5</v>
      </c>
      <c r="J26" t="s">
        <v>32</v>
      </c>
      <c r="R26" s="1"/>
    </row>
    <row r="27" spans="5:18" ht="15" customHeight="1">
      <c r="E27" s="24" t="s">
        <v>65</v>
      </c>
      <c r="F27" s="42"/>
      <c r="G27" s="42">
        <v>73.2</v>
      </c>
      <c r="H27" s="42">
        <f>+G26-G27</f>
        <v>8.3999999999999915</v>
      </c>
      <c r="I27" s="42">
        <v>6</v>
      </c>
      <c r="J27" t="s">
        <v>32</v>
      </c>
      <c r="R27" s="1"/>
    </row>
    <row r="28" spans="5:18" ht="15" customHeight="1">
      <c r="E28" s="24" t="s">
        <v>66</v>
      </c>
      <c r="F28" s="42"/>
      <c r="G28" s="42">
        <v>63.7</v>
      </c>
      <c r="H28" s="42">
        <f t="shared" ref="H28:H36" si="1">+G27-G28</f>
        <v>9.5</v>
      </c>
      <c r="I28" s="42">
        <v>6</v>
      </c>
      <c r="J28" t="s">
        <v>32</v>
      </c>
      <c r="R28" s="1"/>
    </row>
    <row r="29" spans="5:18" ht="15" customHeight="1">
      <c r="E29" s="41" t="s">
        <v>67</v>
      </c>
      <c r="F29" s="42"/>
      <c r="G29" s="42">
        <v>54.8</v>
      </c>
      <c r="H29" s="42">
        <f t="shared" si="1"/>
        <v>8.9000000000000057</v>
      </c>
      <c r="I29" s="42">
        <v>5</v>
      </c>
      <c r="R29" s="1"/>
    </row>
    <row r="30" spans="5:18" ht="15" customHeight="1">
      <c r="E30" s="41" t="s">
        <v>68</v>
      </c>
      <c r="F30" s="42"/>
      <c r="G30" s="42">
        <v>47.6</v>
      </c>
      <c r="H30" s="42">
        <f t="shared" si="1"/>
        <v>7.1999999999999957</v>
      </c>
      <c r="I30" s="42">
        <v>5</v>
      </c>
      <c r="J30" t="s">
        <v>32</v>
      </c>
      <c r="R30" s="1"/>
    </row>
    <row r="31" spans="5:18" ht="15" customHeight="1">
      <c r="E31" s="41" t="s">
        <v>69</v>
      </c>
      <c r="F31" s="42"/>
      <c r="G31" s="42">
        <v>43.7</v>
      </c>
      <c r="H31" s="42">
        <f>+G30-G31</f>
        <v>3.8999999999999986</v>
      </c>
      <c r="I31" s="42">
        <v>5</v>
      </c>
      <c r="J31" t="s">
        <v>32</v>
      </c>
      <c r="R31" s="1"/>
    </row>
    <row r="32" spans="5:18" ht="15" customHeight="1">
      <c r="E32" s="41" t="s">
        <v>70</v>
      </c>
      <c r="F32" s="42"/>
      <c r="G32" s="42">
        <v>38.1</v>
      </c>
      <c r="H32" s="42">
        <f t="shared" si="1"/>
        <v>5.6000000000000014</v>
      </c>
      <c r="I32" s="42">
        <v>5</v>
      </c>
      <c r="J32" t="s">
        <v>32</v>
      </c>
      <c r="R32" s="1"/>
    </row>
    <row r="33" spans="5:18" ht="15" customHeight="1">
      <c r="E33" s="41" t="s">
        <v>71</v>
      </c>
      <c r="F33" s="42"/>
      <c r="G33" s="42">
        <v>34.299999999999997</v>
      </c>
      <c r="H33" s="42">
        <f t="shared" si="1"/>
        <v>3.8000000000000043</v>
      </c>
      <c r="I33" s="42">
        <v>5</v>
      </c>
      <c r="J33" t="s">
        <v>32</v>
      </c>
      <c r="R33" s="1"/>
    </row>
    <row r="34" spans="5:18" ht="15" customHeight="1">
      <c r="E34" s="41" t="s">
        <v>72</v>
      </c>
      <c r="F34" s="42"/>
      <c r="G34" s="42">
        <v>29.7</v>
      </c>
      <c r="H34" s="42">
        <f t="shared" si="1"/>
        <v>4.5999999999999979</v>
      </c>
      <c r="I34" s="42">
        <v>5</v>
      </c>
      <c r="J34" t="s">
        <v>32</v>
      </c>
      <c r="R34" s="1"/>
    </row>
    <row r="35" spans="5:18" ht="15" customHeight="1">
      <c r="E35" s="41" t="s">
        <v>73</v>
      </c>
      <c r="F35" s="42"/>
      <c r="G35" s="42">
        <v>25.1</v>
      </c>
      <c r="H35" s="42">
        <f t="shared" si="1"/>
        <v>4.5999999999999979</v>
      </c>
      <c r="I35" s="42">
        <v>5</v>
      </c>
      <c r="R35" s="1"/>
    </row>
    <row r="36" spans="5:18" ht="15" customHeight="1">
      <c r="E36" s="41" t="s">
        <v>74</v>
      </c>
      <c r="F36" s="42"/>
      <c r="G36" s="43">
        <v>20.9</v>
      </c>
      <c r="H36" s="42">
        <f t="shared" si="1"/>
        <v>4.2000000000000028</v>
      </c>
      <c r="I36" s="42">
        <v>7</v>
      </c>
      <c r="J36" t="s">
        <v>32</v>
      </c>
      <c r="Q36" t="s">
        <v>77</v>
      </c>
      <c r="R36" s="1"/>
    </row>
    <row r="37" spans="5:18" ht="15" customHeight="1">
      <c r="E37" s="111" t="s">
        <v>92</v>
      </c>
      <c r="F37" s="111"/>
      <c r="G37" s="111"/>
      <c r="H37" s="111"/>
      <c r="I37" s="111"/>
      <c r="R37" s="1"/>
    </row>
    <row r="38" spans="5:18" ht="15" customHeight="1">
      <c r="E38" s="23"/>
      <c r="F38" s="23"/>
      <c r="G38" s="23"/>
      <c r="H38" s="23"/>
      <c r="I38" s="23"/>
      <c r="R38" s="1"/>
    </row>
    <row r="39" spans="5:18" ht="15" customHeight="1">
      <c r="E39" s="23"/>
      <c r="F39" s="23"/>
      <c r="G39" s="23"/>
      <c r="H39" s="23"/>
      <c r="I39" s="23"/>
      <c r="R39" s="1"/>
    </row>
    <row r="40" spans="5:18" ht="15" customHeight="1">
      <c r="E40" s="23"/>
      <c r="F40" s="23"/>
      <c r="G40" s="23"/>
      <c r="H40" s="23"/>
      <c r="I40" s="23"/>
      <c r="R40" s="1"/>
    </row>
    <row r="41" spans="5:18" ht="15" customHeight="1">
      <c r="E41" s="23"/>
      <c r="F41" s="23"/>
      <c r="G41" s="23"/>
      <c r="H41" s="23"/>
      <c r="I41" s="23"/>
      <c r="R41" s="1"/>
    </row>
    <row r="42" spans="5:18" ht="15" customHeight="1">
      <c r="E42" s="23"/>
      <c r="F42" s="23"/>
      <c r="G42" s="23"/>
      <c r="H42" s="23"/>
      <c r="I42" s="23"/>
      <c r="R42" s="1"/>
    </row>
    <row r="43" spans="5:18" ht="15" customHeight="1">
      <c r="E43" s="23"/>
      <c r="F43" s="23"/>
      <c r="G43" s="23"/>
      <c r="H43" s="23"/>
      <c r="I43" s="23"/>
      <c r="R43" s="1"/>
    </row>
    <row r="44" spans="5:18" ht="15" customHeight="1">
      <c r="E44" s="14"/>
      <c r="G44" s="18"/>
      <c r="H44" s="2"/>
      <c r="I44" s="4"/>
      <c r="R44" s="1"/>
    </row>
    <row r="45" spans="5:18" ht="15" customHeight="1">
      <c r="E45" s="14"/>
      <c r="F45" s="6"/>
      <c r="G45" s="6"/>
      <c r="H45" s="2"/>
      <c r="I45" s="4"/>
      <c r="M45" s="38"/>
      <c r="R45" s="1"/>
    </row>
    <row r="46" spans="5:18" ht="15" customHeight="1" thickBot="1">
      <c r="E46" s="5"/>
      <c r="F46" s="6"/>
      <c r="G46" s="2"/>
      <c r="H46" s="2"/>
      <c r="I46" s="13"/>
    </row>
    <row r="47" spans="5:18" s="3" customFormat="1" ht="9" customHeight="1">
      <c r="E47" s="120" t="s">
        <v>6</v>
      </c>
      <c r="F47" s="120"/>
      <c r="G47" s="120"/>
      <c r="H47" s="120"/>
      <c r="I47" s="120"/>
      <c r="M47" s="39"/>
    </row>
    <row r="48" spans="5:18" ht="9" customHeight="1" thickBot="1">
      <c r="E48" s="121"/>
      <c r="F48" s="121"/>
      <c r="G48" s="121"/>
      <c r="H48" s="121"/>
      <c r="I48" s="121"/>
    </row>
    <row r="49" spans="5:10" ht="32">
      <c r="E49" s="7" t="s">
        <v>1</v>
      </c>
      <c r="F49" s="8" t="s">
        <v>0</v>
      </c>
      <c r="G49" s="8" t="s">
        <v>25</v>
      </c>
      <c r="H49" s="8" t="s">
        <v>31</v>
      </c>
      <c r="I49" s="8" t="s">
        <v>26</v>
      </c>
    </row>
    <row r="50" spans="5:10">
      <c r="E50" t="s">
        <v>2</v>
      </c>
      <c r="F50" s="2">
        <v>210</v>
      </c>
      <c r="G50" s="50">
        <v>197.4</v>
      </c>
      <c r="H50" s="2">
        <f>+F50-G50</f>
        <v>12.599999999999994</v>
      </c>
      <c r="I50" s="2">
        <v>5</v>
      </c>
    </row>
    <row r="51" spans="5:10">
      <c r="E51" t="s">
        <v>3</v>
      </c>
      <c r="F51" s="2"/>
      <c r="G51" s="50">
        <v>190.2</v>
      </c>
      <c r="H51" s="2">
        <f>+G50-G51</f>
        <v>7.2000000000000171</v>
      </c>
      <c r="I51" s="2">
        <v>5</v>
      </c>
    </row>
    <row r="52" spans="5:10" ht="16">
      <c r="E52" s="10" t="s">
        <v>4</v>
      </c>
      <c r="F52" s="9"/>
      <c r="G52" s="51">
        <v>184.9</v>
      </c>
      <c r="H52" s="2">
        <f t="shared" ref="H52" si="2">+G51-G52</f>
        <v>5.2999999999999829</v>
      </c>
      <c r="I52" s="4">
        <v>7</v>
      </c>
    </row>
    <row r="53" spans="5:10" ht="16">
      <c r="E53" s="10" t="s">
        <v>9</v>
      </c>
      <c r="F53" s="9"/>
      <c r="G53" s="51">
        <v>173.2</v>
      </c>
      <c r="H53" s="2">
        <f t="shared" ref="H53:H59" si="3">+G52-G53</f>
        <v>11.700000000000017</v>
      </c>
      <c r="I53" s="4">
        <v>7</v>
      </c>
    </row>
    <row r="54" spans="5:10" ht="16">
      <c r="E54" s="10" t="s">
        <v>23</v>
      </c>
      <c r="F54" s="9"/>
      <c r="G54" s="51">
        <v>162.9</v>
      </c>
      <c r="H54" s="2">
        <f t="shared" si="3"/>
        <v>10.299999999999983</v>
      </c>
      <c r="I54" s="4">
        <v>7</v>
      </c>
    </row>
    <row r="55" spans="5:10" ht="16">
      <c r="E55" s="14" t="s">
        <v>33</v>
      </c>
      <c r="G55" s="50">
        <v>153.1</v>
      </c>
      <c r="H55" s="2">
        <f t="shared" si="3"/>
        <v>9.8000000000000114</v>
      </c>
      <c r="I55" s="2">
        <v>7</v>
      </c>
    </row>
    <row r="56" spans="5:10" ht="16">
      <c r="E56" s="14" t="s">
        <v>34</v>
      </c>
      <c r="G56" s="2">
        <v>142.69999999999999</v>
      </c>
      <c r="H56" s="2">
        <f>+G55-G56</f>
        <v>10.400000000000006</v>
      </c>
      <c r="I56" s="2">
        <v>7</v>
      </c>
      <c r="J56" t="s">
        <v>32</v>
      </c>
    </row>
    <row r="57" spans="5:10" ht="16">
      <c r="E57" s="14" t="s">
        <v>39</v>
      </c>
      <c r="G57" s="2">
        <v>131.1</v>
      </c>
      <c r="H57" s="2">
        <f t="shared" si="3"/>
        <v>11.599999999999994</v>
      </c>
      <c r="I57" s="2">
        <v>5</v>
      </c>
    </row>
    <row r="58" spans="5:10" ht="16">
      <c r="E58" s="14" t="s">
        <v>41</v>
      </c>
      <c r="G58" s="2">
        <v>119.8</v>
      </c>
      <c r="H58" s="2">
        <f t="shared" si="3"/>
        <v>11.299999999999997</v>
      </c>
      <c r="I58" s="2">
        <v>6</v>
      </c>
    </row>
    <row r="59" spans="5:10" ht="14.5" customHeight="1">
      <c r="E59" s="14" t="s">
        <v>45</v>
      </c>
      <c r="G59" s="2">
        <v>111.2</v>
      </c>
      <c r="H59" s="2">
        <f t="shared" si="3"/>
        <v>8.5999999999999943</v>
      </c>
      <c r="I59" s="2">
        <v>5</v>
      </c>
    </row>
    <row r="60" spans="5:10" ht="14.5" customHeight="1">
      <c r="E60" s="111" t="s">
        <v>87</v>
      </c>
      <c r="F60" s="111"/>
      <c r="G60" s="111"/>
      <c r="H60" s="111"/>
      <c r="I60" s="111"/>
    </row>
    <row r="61" spans="5:10" ht="14.5" customHeight="1">
      <c r="E61" s="24" t="s">
        <v>63</v>
      </c>
      <c r="F61" s="2">
        <v>123.1</v>
      </c>
      <c r="G61" s="2">
        <v>115.3</v>
      </c>
      <c r="H61" s="2">
        <f>+F61-G61</f>
        <v>7.7999999999999972</v>
      </c>
      <c r="I61" s="37">
        <v>6</v>
      </c>
      <c r="J61" t="s">
        <v>32</v>
      </c>
    </row>
    <row r="62" spans="5:10" ht="14.5" customHeight="1">
      <c r="E62" s="24" t="s">
        <v>65</v>
      </c>
      <c r="G62" s="2">
        <v>107.1</v>
      </c>
      <c r="H62" s="2">
        <f>+G61-G62</f>
        <v>8.2000000000000028</v>
      </c>
      <c r="I62" s="42">
        <v>6</v>
      </c>
      <c r="J62" t="s">
        <v>32</v>
      </c>
    </row>
    <row r="63" spans="5:10" ht="14.5" customHeight="1">
      <c r="E63" s="24" t="s">
        <v>66</v>
      </c>
      <c r="G63" s="2">
        <v>99.7</v>
      </c>
      <c r="H63" s="2">
        <f>+G62-G63</f>
        <v>7.3999999999999915</v>
      </c>
      <c r="I63" s="42">
        <v>6</v>
      </c>
      <c r="J63" t="s">
        <v>32</v>
      </c>
    </row>
    <row r="64" spans="5:10" ht="14.5" customHeight="1">
      <c r="E64" s="41" t="s">
        <v>67</v>
      </c>
      <c r="G64" s="2">
        <v>92.1</v>
      </c>
      <c r="H64" s="2">
        <f t="shared" ref="H64:H69" si="4">+G63-G64</f>
        <v>7.6000000000000085</v>
      </c>
      <c r="I64" s="42">
        <v>5</v>
      </c>
      <c r="J64" t="s">
        <v>32</v>
      </c>
    </row>
    <row r="65" spans="5:10" ht="14.5" customHeight="1">
      <c r="E65" s="41" t="s">
        <v>68</v>
      </c>
      <c r="G65" s="2">
        <v>84.2</v>
      </c>
      <c r="H65" s="2">
        <f t="shared" si="4"/>
        <v>7.8999999999999915</v>
      </c>
      <c r="I65" s="42">
        <v>5</v>
      </c>
      <c r="J65" t="s">
        <v>32</v>
      </c>
    </row>
    <row r="66" spans="5:10" ht="14.5" customHeight="1">
      <c r="E66" s="41" t="s">
        <v>69</v>
      </c>
      <c r="G66" s="2">
        <v>81.099999999999994</v>
      </c>
      <c r="H66" s="2">
        <f t="shared" si="4"/>
        <v>3.1000000000000085</v>
      </c>
      <c r="I66" s="42">
        <v>5</v>
      </c>
      <c r="J66" t="s">
        <v>32</v>
      </c>
    </row>
    <row r="67" spans="5:10" ht="14.5" customHeight="1">
      <c r="E67" s="41" t="s">
        <v>70</v>
      </c>
      <c r="G67" s="2">
        <v>73.7</v>
      </c>
      <c r="H67" s="2">
        <f t="shared" si="4"/>
        <v>7.3999999999999915</v>
      </c>
      <c r="I67" s="42">
        <v>5</v>
      </c>
      <c r="J67" t="s">
        <v>32</v>
      </c>
    </row>
    <row r="68" spans="5:10" ht="14.5" customHeight="1">
      <c r="E68" s="41" t="s">
        <v>71</v>
      </c>
      <c r="G68" s="2">
        <v>66.8</v>
      </c>
      <c r="H68" s="2">
        <f t="shared" si="4"/>
        <v>6.9000000000000057</v>
      </c>
      <c r="I68" s="42">
        <v>5</v>
      </c>
      <c r="J68" t="s">
        <v>32</v>
      </c>
    </row>
    <row r="69" spans="5:10" ht="14.5" customHeight="1">
      <c r="E69" s="41" t="s">
        <v>72</v>
      </c>
      <c r="G69" s="2">
        <v>60.7</v>
      </c>
      <c r="H69" s="2">
        <f t="shared" si="4"/>
        <v>6.0999999999999943</v>
      </c>
      <c r="I69" s="42">
        <v>5</v>
      </c>
      <c r="J69" t="s">
        <v>32</v>
      </c>
    </row>
    <row r="70" spans="5:10" ht="14.5" customHeight="1">
      <c r="E70" s="41" t="s">
        <v>73</v>
      </c>
      <c r="G70" s="2" t="s">
        <v>76</v>
      </c>
      <c r="H70" s="2"/>
      <c r="I70" s="42">
        <v>5</v>
      </c>
      <c r="J70" t="s">
        <v>32</v>
      </c>
    </row>
    <row r="71" spans="5:10" ht="14.5" customHeight="1">
      <c r="E71" s="41" t="s">
        <v>74</v>
      </c>
      <c r="G71" s="2">
        <v>40.5</v>
      </c>
      <c r="H71" s="2"/>
      <c r="I71" s="42">
        <v>7</v>
      </c>
      <c r="J71" t="s">
        <v>32</v>
      </c>
    </row>
    <row r="72" spans="5:10" ht="14.5" customHeight="1">
      <c r="E72" s="41" t="s">
        <v>75</v>
      </c>
      <c r="G72" s="45">
        <v>35.1</v>
      </c>
      <c r="H72" s="2">
        <f>+G71-G72</f>
        <v>5.3999999999999986</v>
      </c>
      <c r="I72" s="2">
        <v>4</v>
      </c>
      <c r="J72" t="s">
        <v>32</v>
      </c>
    </row>
    <row r="73" spans="5:10" ht="14.5" customHeight="1">
      <c r="E73" s="111" t="s">
        <v>90</v>
      </c>
      <c r="F73" s="111"/>
      <c r="G73" s="111"/>
      <c r="H73" s="111"/>
      <c r="I73" s="111"/>
    </row>
    <row r="74" spans="5:10" ht="14.5" customHeight="1">
      <c r="E74" s="41" t="s">
        <v>104</v>
      </c>
      <c r="F74" s="40"/>
      <c r="G74" s="42">
        <v>43.7</v>
      </c>
      <c r="H74" s="42">
        <f>+G72-G74</f>
        <v>-8.6000000000000014</v>
      </c>
      <c r="I74" s="42">
        <v>9</v>
      </c>
      <c r="J74" t="s">
        <v>38</v>
      </c>
    </row>
    <row r="75" spans="5:10" ht="14.5" customHeight="1">
      <c r="E75" s="41" t="s">
        <v>105</v>
      </c>
      <c r="F75" s="40"/>
      <c r="G75" s="42">
        <v>37.1</v>
      </c>
      <c r="H75" s="42">
        <f>+G74-G75</f>
        <v>6.6000000000000014</v>
      </c>
      <c r="I75" s="42">
        <v>8</v>
      </c>
      <c r="J75" t="s">
        <v>38</v>
      </c>
    </row>
    <row r="76" spans="5:10" ht="14.5" customHeight="1">
      <c r="E76" s="41" t="s">
        <v>106</v>
      </c>
      <c r="F76" s="48"/>
      <c r="G76" s="48">
        <v>28.7</v>
      </c>
      <c r="H76" s="42">
        <f>+G75-G76</f>
        <v>8.4000000000000021</v>
      </c>
      <c r="I76" s="48">
        <v>8.5</v>
      </c>
      <c r="J76" t="s">
        <v>38</v>
      </c>
    </row>
    <row r="77" spans="5:10" ht="14.5" customHeight="1">
      <c r="E77" s="41" t="s">
        <v>107</v>
      </c>
      <c r="F77" s="40"/>
      <c r="G77" s="2" t="s">
        <v>120</v>
      </c>
      <c r="H77" s="42"/>
      <c r="I77" s="48">
        <v>7.5</v>
      </c>
      <c r="J77" t="s">
        <v>38</v>
      </c>
    </row>
    <row r="78" spans="5:10" ht="14.5" customHeight="1">
      <c r="E78" s="41" t="s">
        <v>108</v>
      </c>
      <c r="F78" s="40"/>
      <c r="G78" s="49">
        <v>18.2</v>
      </c>
      <c r="H78" s="40"/>
      <c r="I78" s="48">
        <v>7</v>
      </c>
      <c r="J78" t="s">
        <v>38</v>
      </c>
    </row>
    <row r="79" spans="5:10" ht="14.5" customHeight="1">
      <c r="E79" s="41" t="s">
        <v>109</v>
      </c>
      <c r="F79" s="40"/>
      <c r="G79" s="40"/>
      <c r="H79" s="40"/>
      <c r="I79" s="40"/>
    </row>
    <row r="80" spans="5:10" ht="14.5" customHeight="1">
      <c r="E80" s="41" t="s">
        <v>110</v>
      </c>
      <c r="F80" s="40"/>
      <c r="G80" s="40"/>
      <c r="H80" s="40"/>
      <c r="I80" s="40"/>
    </row>
    <row r="81" spans="5:9" ht="14.5" customHeight="1">
      <c r="E81" s="41" t="s">
        <v>111</v>
      </c>
      <c r="F81" s="40"/>
      <c r="G81" s="40"/>
      <c r="H81" s="40"/>
      <c r="I81" s="40"/>
    </row>
    <row r="82" spans="5:9" ht="14.5" customHeight="1">
      <c r="E82" s="41" t="s">
        <v>112</v>
      </c>
      <c r="G82" s="2"/>
      <c r="H82" s="2"/>
      <c r="I82" s="2"/>
    </row>
    <row r="83" spans="5:9" ht="14.5" customHeight="1">
      <c r="E83" s="41" t="s">
        <v>113</v>
      </c>
      <c r="G83" s="2"/>
      <c r="H83" s="2"/>
      <c r="I83" s="2"/>
    </row>
    <row r="84" spans="5:9" ht="14.5" customHeight="1">
      <c r="E84" s="41" t="s">
        <v>114</v>
      </c>
      <c r="G84" s="2"/>
      <c r="H84" s="2"/>
      <c r="I84" s="2"/>
    </row>
    <row r="85" spans="5:9" ht="14.5" customHeight="1">
      <c r="E85" s="41" t="s">
        <v>115</v>
      </c>
      <c r="G85" s="2"/>
      <c r="H85" s="2"/>
      <c r="I85" s="2"/>
    </row>
    <row r="86" spans="5:9" ht="14.5" customHeight="1">
      <c r="E86" s="14"/>
      <c r="G86" s="2"/>
      <c r="H86" s="2"/>
      <c r="I86" s="2"/>
    </row>
    <row r="87" spans="5:9" ht="14.5" customHeight="1">
      <c r="E87" s="14"/>
      <c r="G87" s="2"/>
      <c r="H87" s="2"/>
      <c r="I87" s="2"/>
    </row>
    <row r="88" spans="5:9" ht="14.5" customHeight="1">
      <c r="E88" s="14"/>
      <c r="G88" s="2"/>
      <c r="H88" s="2"/>
      <c r="I88" s="2"/>
    </row>
    <row r="89" spans="5:9" ht="14.5" customHeight="1">
      <c r="E89" s="14"/>
      <c r="G89" s="2"/>
      <c r="H89" s="2"/>
      <c r="I89" s="2"/>
    </row>
    <row r="90" spans="5:9">
      <c r="E90" s="14"/>
      <c r="G90" s="2"/>
      <c r="H90" s="2"/>
      <c r="I90" s="2"/>
    </row>
    <row r="91" spans="5:9" ht="16" thickBot="1">
      <c r="I91" s="2"/>
    </row>
    <row r="92" spans="5:9" ht="9" customHeight="1">
      <c r="E92" s="120" t="s">
        <v>8</v>
      </c>
      <c r="F92" s="120"/>
      <c r="G92" s="120"/>
      <c r="H92" s="120"/>
      <c r="I92" s="120"/>
    </row>
    <row r="93" spans="5:9" ht="9" customHeight="1" thickBot="1">
      <c r="E93" s="121"/>
      <c r="F93" s="121"/>
      <c r="G93" s="121"/>
      <c r="H93" s="121"/>
      <c r="I93" s="121"/>
    </row>
    <row r="94" spans="5:9" ht="32">
      <c r="E94" s="7" t="s">
        <v>1</v>
      </c>
      <c r="F94" s="8" t="s">
        <v>0</v>
      </c>
      <c r="G94" s="8" t="s">
        <v>25</v>
      </c>
      <c r="H94" s="8" t="s">
        <v>31</v>
      </c>
      <c r="I94" s="8" t="s">
        <v>26</v>
      </c>
    </row>
    <row r="95" spans="5:9">
      <c r="E95" t="s">
        <v>7</v>
      </c>
      <c r="F95" s="2"/>
      <c r="G95" s="2">
        <v>63</v>
      </c>
      <c r="H95" s="2"/>
      <c r="I95" s="2">
        <v>2</v>
      </c>
    </row>
    <row r="96" spans="5:9" ht="16">
      <c r="E96" s="10" t="s">
        <v>10</v>
      </c>
      <c r="F96" s="2"/>
      <c r="G96" s="50">
        <v>51.1</v>
      </c>
      <c r="H96" s="2">
        <f>+G95-G96</f>
        <v>11.899999999999999</v>
      </c>
      <c r="I96" s="2">
        <v>5</v>
      </c>
    </row>
    <row r="97" spans="5:15" ht="16">
      <c r="E97" s="10" t="s">
        <v>24</v>
      </c>
      <c r="F97" s="9"/>
      <c r="G97" s="51">
        <v>40.799999999999997</v>
      </c>
      <c r="H97" s="2">
        <f t="shared" ref="H97" si="5">+G96-G97</f>
        <v>10.300000000000004</v>
      </c>
      <c r="I97" s="2">
        <v>5</v>
      </c>
    </row>
    <row r="98" spans="5:15" ht="16">
      <c r="E98" s="10" t="s">
        <v>27</v>
      </c>
      <c r="G98" s="50">
        <v>31.3</v>
      </c>
      <c r="H98" s="2">
        <f>+G97-G98</f>
        <v>9.4999999999999964</v>
      </c>
      <c r="I98" s="2">
        <v>5</v>
      </c>
      <c r="O98" s="1"/>
    </row>
    <row r="99" spans="5:15" ht="16">
      <c r="E99" s="10" t="s">
        <v>35</v>
      </c>
      <c r="G99" s="2">
        <v>21.1</v>
      </c>
      <c r="H99" s="2">
        <f>+G98-G99</f>
        <v>10.199999999999999</v>
      </c>
      <c r="I99" s="2">
        <v>5</v>
      </c>
    </row>
    <row r="100" spans="5:15" ht="16">
      <c r="E100" s="10" t="s">
        <v>37</v>
      </c>
      <c r="G100" s="2">
        <v>11.3</v>
      </c>
      <c r="H100" s="2">
        <f>+G99-G100</f>
        <v>9.8000000000000007</v>
      </c>
      <c r="I100" s="2">
        <v>2.5</v>
      </c>
    </row>
    <row r="101" spans="5:15" ht="16">
      <c r="E101" s="10" t="s">
        <v>42</v>
      </c>
      <c r="G101" s="2">
        <v>7.4</v>
      </c>
      <c r="H101" s="2">
        <f>+G100-G101</f>
        <v>3.9000000000000004</v>
      </c>
      <c r="I101" s="2">
        <v>1.5</v>
      </c>
      <c r="K101" s="17" t="s">
        <v>43</v>
      </c>
    </row>
    <row r="102" spans="5:15" ht="16">
      <c r="E102" s="10" t="s">
        <v>46</v>
      </c>
      <c r="G102" s="22">
        <v>4.3</v>
      </c>
      <c r="H102" s="2">
        <f>+G101-G102</f>
        <v>3.1000000000000005</v>
      </c>
      <c r="I102" s="2">
        <v>5</v>
      </c>
    </row>
    <row r="103" spans="5:15">
      <c r="E103" s="111" t="s">
        <v>89</v>
      </c>
      <c r="F103" s="111"/>
      <c r="G103" s="111"/>
      <c r="H103" s="111"/>
      <c r="I103" s="111"/>
    </row>
    <row r="104" spans="5:15" ht="16">
      <c r="E104" s="24" t="s">
        <v>63</v>
      </c>
      <c r="F104" s="2">
        <v>6.2</v>
      </c>
      <c r="G104" s="2">
        <v>5.0999999999999996</v>
      </c>
      <c r="H104" s="2">
        <f>+F104-G104</f>
        <v>1.1000000000000005</v>
      </c>
      <c r="I104" s="37">
        <v>4</v>
      </c>
    </row>
    <row r="105" spans="5:15" ht="16">
      <c r="E105" s="24" t="s">
        <v>65</v>
      </c>
      <c r="G105" s="2" t="s">
        <v>78</v>
      </c>
      <c r="H105" s="2"/>
      <c r="I105" s="42"/>
    </row>
    <row r="106" spans="5:15" ht="16">
      <c r="E106" s="24" t="s">
        <v>66</v>
      </c>
      <c r="G106" s="2" t="s">
        <v>78</v>
      </c>
      <c r="H106" s="2"/>
      <c r="I106" s="42"/>
    </row>
    <row r="107" spans="5:15" ht="16">
      <c r="E107" s="41" t="s">
        <v>67</v>
      </c>
      <c r="G107" s="2">
        <v>4.3</v>
      </c>
      <c r="H107" s="2"/>
      <c r="I107" s="42">
        <v>4</v>
      </c>
    </row>
    <row r="108" spans="5:15" ht="16">
      <c r="E108" s="41" t="s">
        <v>68</v>
      </c>
      <c r="G108" s="2">
        <v>3.7</v>
      </c>
      <c r="H108" s="2">
        <f>+G107-G108</f>
        <v>0.59999999999999964</v>
      </c>
      <c r="I108" s="42">
        <v>4</v>
      </c>
    </row>
    <row r="109" spans="5:15" ht="16">
      <c r="E109" s="41" t="s">
        <v>69</v>
      </c>
      <c r="G109" s="2">
        <v>3.3</v>
      </c>
      <c r="H109" s="2">
        <f>+G108-G109</f>
        <v>0.40000000000000036</v>
      </c>
      <c r="I109" s="42">
        <v>4</v>
      </c>
    </row>
    <row r="110" spans="5:15" ht="16">
      <c r="E110" s="41" t="s">
        <v>70</v>
      </c>
      <c r="G110" s="2" t="s">
        <v>78</v>
      </c>
      <c r="H110" s="2"/>
      <c r="I110" s="42"/>
    </row>
    <row r="111" spans="5:15" ht="16">
      <c r="E111" s="41" t="s">
        <v>71</v>
      </c>
      <c r="G111" s="2">
        <v>2.4</v>
      </c>
      <c r="H111" s="2"/>
      <c r="I111" s="42">
        <v>4</v>
      </c>
    </row>
    <row r="112" spans="5:15" ht="16">
      <c r="E112" s="41" t="s">
        <v>72</v>
      </c>
      <c r="G112" s="2">
        <v>1.9</v>
      </c>
      <c r="H112" s="2">
        <f>+G111-G112</f>
        <v>0.5</v>
      </c>
      <c r="I112" s="42">
        <v>4</v>
      </c>
    </row>
    <row r="113" spans="5:9" ht="16">
      <c r="E113" s="41" t="s">
        <v>73</v>
      </c>
      <c r="G113" s="2" t="s">
        <v>76</v>
      </c>
      <c r="H113" s="2"/>
      <c r="I113" s="42"/>
    </row>
    <row r="114" spans="5:9" ht="16">
      <c r="E114" s="41" t="s">
        <v>74</v>
      </c>
      <c r="G114" s="2">
        <v>1.6</v>
      </c>
      <c r="H114" s="2"/>
      <c r="I114" s="42">
        <v>4</v>
      </c>
    </row>
    <row r="115" spans="5:9" ht="16">
      <c r="E115" s="41" t="s">
        <v>75</v>
      </c>
      <c r="G115" s="45">
        <v>1.4</v>
      </c>
      <c r="H115" s="2">
        <f>+G114-G115</f>
        <v>0.20000000000000018</v>
      </c>
      <c r="I115" s="2">
        <v>4</v>
      </c>
    </row>
    <row r="116" spans="5:9">
      <c r="E116" s="111" t="s">
        <v>88</v>
      </c>
      <c r="F116" s="111"/>
      <c r="G116" s="111"/>
      <c r="H116" s="111"/>
      <c r="I116" s="111"/>
    </row>
    <row r="117" spans="5:9" ht="16">
      <c r="E117" s="41" t="s">
        <v>104</v>
      </c>
      <c r="F117" s="40"/>
      <c r="G117" s="40"/>
      <c r="H117" s="40"/>
      <c r="I117" s="40"/>
    </row>
    <row r="118" spans="5:9" ht="16">
      <c r="E118" s="41" t="s">
        <v>105</v>
      </c>
      <c r="F118" s="40"/>
      <c r="G118" s="40"/>
      <c r="H118" s="40"/>
      <c r="I118" s="40"/>
    </row>
    <row r="119" spans="5:9" ht="16">
      <c r="E119" s="41" t="s">
        <v>106</v>
      </c>
      <c r="F119" s="40"/>
      <c r="G119" s="40"/>
      <c r="H119" s="40"/>
      <c r="I119" s="40"/>
    </row>
    <row r="120" spans="5:9" ht="16">
      <c r="E120" s="41" t="s">
        <v>107</v>
      </c>
      <c r="F120" s="40"/>
      <c r="G120" s="40"/>
      <c r="H120" s="40"/>
      <c r="I120" s="40"/>
    </row>
    <row r="121" spans="5:9" ht="16">
      <c r="E121" s="41" t="s">
        <v>108</v>
      </c>
      <c r="F121" s="40"/>
      <c r="G121" s="40"/>
      <c r="H121" s="40"/>
      <c r="I121" s="40"/>
    </row>
    <row r="122" spans="5:9" ht="16">
      <c r="E122" s="41" t="s">
        <v>109</v>
      </c>
      <c r="F122" s="40"/>
      <c r="G122" s="40"/>
      <c r="H122" s="40"/>
      <c r="I122" s="40"/>
    </row>
    <row r="123" spans="5:9" ht="16">
      <c r="E123" s="41" t="s">
        <v>110</v>
      </c>
      <c r="F123" s="40"/>
      <c r="G123" s="40"/>
      <c r="H123" s="40"/>
      <c r="I123" s="40"/>
    </row>
    <row r="124" spans="5:9" ht="16">
      <c r="E124" s="41" t="s">
        <v>111</v>
      </c>
      <c r="F124" s="40"/>
      <c r="G124" s="40"/>
      <c r="H124" s="40"/>
      <c r="I124" s="40"/>
    </row>
    <row r="125" spans="5:9" ht="16">
      <c r="E125" s="41" t="s">
        <v>112</v>
      </c>
      <c r="F125" s="40"/>
      <c r="G125" s="40"/>
      <c r="H125" s="40"/>
      <c r="I125" s="40"/>
    </row>
    <row r="126" spans="5:9" ht="16">
      <c r="E126" s="41" t="s">
        <v>113</v>
      </c>
      <c r="F126" s="40"/>
      <c r="G126" s="40"/>
      <c r="H126" s="40"/>
      <c r="I126" s="40"/>
    </row>
    <row r="127" spans="5:9" ht="16">
      <c r="E127" s="41" t="s">
        <v>114</v>
      </c>
      <c r="F127" s="40"/>
      <c r="G127" s="40"/>
      <c r="H127" s="40"/>
      <c r="I127" s="40"/>
    </row>
    <row r="128" spans="5:9" ht="16">
      <c r="E128" s="41" t="s">
        <v>115</v>
      </c>
      <c r="G128" s="2"/>
      <c r="H128" s="2"/>
      <c r="I128" s="2"/>
    </row>
    <row r="129" spans="5:10">
      <c r="E129" s="10"/>
      <c r="G129" s="2"/>
      <c r="H129" s="2"/>
      <c r="I129" s="2"/>
    </row>
    <row r="130" spans="5:10">
      <c r="E130" s="10"/>
      <c r="G130" s="2"/>
      <c r="H130" s="2"/>
      <c r="I130" s="2"/>
    </row>
    <row r="131" spans="5:10">
      <c r="E131" s="10"/>
      <c r="G131" s="2"/>
      <c r="H131" s="2"/>
      <c r="I131" s="2"/>
    </row>
    <row r="132" spans="5:10" ht="16" thickBot="1">
      <c r="F132" s="13"/>
    </row>
    <row r="133" spans="5:10" ht="7.75" customHeight="1">
      <c r="E133" s="120" t="s">
        <v>11</v>
      </c>
      <c r="F133" s="120"/>
      <c r="G133" s="120"/>
      <c r="H133" s="120"/>
      <c r="I133" s="120"/>
    </row>
    <row r="134" spans="5:10" ht="11.75" customHeight="1" thickBot="1">
      <c r="E134" s="121"/>
      <c r="F134" s="121"/>
      <c r="G134" s="121"/>
      <c r="H134" s="121"/>
      <c r="I134" s="121"/>
    </row>
    <row r="135" spans="5:10" ht="32">
      <c r="E135" s="7" t="s">
        <v>1</v>
      </c>
      <c r="F135" s="8" t="s">
        <v>0</v>
      </c>
      <c r="G135" s="8" t="s">
        <v>25</v>
      </c>
      <c r="H135" s="8" t="s">
        <v>31</v>
      </c>
      <c r="I135" s="8" t="s">
        <v>26</v>
      </c>
    </row>
    <row r="136" spans="5:10">
      <c r="E136" t="s">
        <v>12</v>
      </c>
      <c r="F136" s="50">
        <v>187.3</v>
      </c>
      <c r="G136" s="50">
        <v>178.2</v>
      </c>
      <c r="H136" s="2">
        <f>+F136-G136</f>
        <v>9.1000000000000227</v>
      </c>
      <c r="I136" s="2">
        <v>3</v>
      </c>
    </row>
    <row r="137" spans="5:10" ht="16">
      <c r="E137" s="10" t="s">
        <v>13</v>
      </c>
      <c r="F137" s="2"/>
      <c r="G137" s="50">
        <v>171.3</v>
      </c>
      <c r="H137" s="2">
        <f>+G136-G137</f>
        <v>6.8999999999999773</v>
      </c>
      <c r="I137" s="2">
        <v>3</v>
      </c>
    </row>
    <row r="138" spans="5:10" ht="16">
      <c r="E138" s="10" t="s">
        <v>14</v>
      </c>
      <c r="G138" s="50">
        <v>164.1</v>
      </c>
      <c r="H138" s="2">
        <f t="shared" ref="H138:H141" si="6">+G137-G138</f>
        <v>7.2000000000000171</v>
      </c>
      <c r="I138" s="2">
        <v>3</v>
      </c>
      <c r="J138" t="s">
        <v>17</v>
      </c>
    </row>
    <row r="139" spans="5:10" ht="16">
      <c r="E139" s="10" t="s">
        <v>14</v>
      </c>
      <c r="G139" s="50">
        <v>160.69999999999999</v>
      </c>
      <c r="H139" s="2">
        <f>+G138-G139</f>
        <v>3.4000000000000057</v>
      </c>
      <c r="I139" s="2">
        <v>3</v>
      </c>
      <c r="J139" t="s">
        <v>18</v>
      </c>
    </row>
    <row r="140" spans="5:10" ht="16">
      <c r="E140" s="10" t="s">
        <v>15</v>
      </c>
      <c r="G140" s="50">
        <v>152.30000000000001</v>
      </c>
      <c r="H140" s="2">
        <f t="shared" si="6"/>
        <v>8.3999999999999773</v>
      </c>
      <c r="I140" s="2">
        <v>3</v>
      </c>
    </row>
    <row r="141" spans="5:10" ht="16">
      <c r="E141" s="10" t="s">
        <v>16</v>
      </c>
      <c r="G141" s="50">
        <v>141.19999999999999</v>
      </c>
      <c r="H141" s="2">
        <f t="shared" si="6"/>
        <v>11.100000000000023</v>
      </c>
      <c r="I141" s="2">
        <v>3</v>
      </c>
    </row>
    <row r="142" spans="5:10" ht="16">
      <c r="E142" s="10" t="s">
        <v>19</v>
      </c>
      <c r="G142" s="2">
        <v>130</v>
      </c>
      <c r="H142" s="2">
        <f>+G141-G142</f>
        <v>11.199999999999989</v>
      </c>
      <c r="I142" s="2">
        <v>5</v>
      </c>
    </row>
    <row r="143" spans="5:10" ht="16">
      <c r="E143" s="10" t="s">
        <v>20</v>
      </c>
      <c r="G143" s="50">
        <v>122.1</v>
      </c>
      <c r="H143" s="2">
        <f>+G142-G143</f>
        <v>7.9000000000000057</v>
      </c>
      <c r="I143" s="2">
        <v>5</v>
      </c>
    </row>
    <row r="144" spans="5:10" ht="64">
      <c r="E144" s="10" t="s">
        <v>21</v>
      </c>
      <c r="G144" s="4" t="s">
        <v>22</v>
      </c>
      <c r="H144" s="4"/>
      <c r="I144" s="4">
        <v>7</v>
      </c>
    </row>
    <row r="145" spans="5:10" ht="64">
      <c r="E145" s="10" t="s">
        <v>28</v>
      </c>
      <c r="G145" s="4" t="s">
        <v>22</v>
      </c>
      <c r="H145" s="4"/>
      <c r="I145" s="12">
        <v>7</v>
      </c>
    </row>
    <row r="146" spans="5:10" ht="14.5" customHeight="1">
      <c r="E146" s="15" t="s">
        <v>29</v>
      </c>
      <c r="F146" s="16"/>
      <c r="G146" s="50">
        <v>91.3</v>
      </c>
      <c r="H146" s="2">
        <f>+G143-G146</f>
        <v>30.799999999999997</v>
      </c>
      <c r="I146" s="2">
        <v>7</v>
      </c>
    </row>
    <row r="147" spans="5:10" ht="14.5" customHeight="1">
      <c r="E147" s="15" t="s">
        <v>30</v>
      </c>
      <c r="G147" s="50">
        <v>80.7</v>
      </c>
      <c r="H147" s="2">
        <f t="shared" ref="H147:H153" si="7">+G146-G147</f>
        <v>10.599999999999994</v>
      </c>
      <c r="I147" s="2">
        <v>7</v>
      </c>
      <c r="J147" t="s">
        <v>32</v>
      </c>
    </row>
    <row r="148" spans="5:10" ht="14.5" customHeight="1">
      <c r="E148" s="15" t="s">
        <v>36</v>
      </c>
      <c r="G148" s="2">
        <v>71.400000000000006</v>
      </c>
      <c r="H148" s="2">
        <f t="shared" si="7"/>
        <v>9.2999999999999972</v>
      </c>
      <c r="I148" s="2">
        <v>5</v>
      </c>
      <c r="J148" t="s">
        <v>32</v>
      </c>
    </row>
    <row r="149" spans="5:10" ht="14.5" customHeight="1">
      <c r="E149" s="15" t="s">
        <v>40</v>
      </c>
      <c r="G149" s="2">
        <v>62.1</v>
      </c>
      <c r="H149" s="2">
        <f t="shared" si="7"/>
        <v>9.3000000000000043</v>
      </c>
      <c r="I149" s="2">
        <v>4</v>
      </c>
      <c r="J149" t="s">
        <v>38</v>
      </c>
    </row>
    <row r="150" spans="5:10" ht="14.5" customHeight="1">
      <c r="E150" s="15" t="s">
        <v>47</v>
      </c>
      <c r="G150" s="2">
        <v>51.3</v>
      </c>
      <c r="H150" s="2">
        <f t="shared" si="7"/>
        <v>10.800000000000004</v>
      </c>
      <c r="I150" s="2">
        <v>5</v>
      </c>
    </row>
    <row r="151" spans="5:10" ht="14.5" customHeight="1">
      <c r="E151" s="15" t="s">
        <v>48</v>
      </c>
      <c r="G151" s="2">
        <v>42.7</v>
      </c>
      <c r="H151" s="2">
        <f t="shared" si="7"/>
        <v>8.5999999999999943</v>
      </c>
      <c r="I151" s="2">
        <v>6</v>
      </c>
      <c r="J151" t="s">
        <v>32</v>
      </c>
    </row>
    <row r="152" spans="5:10" ht="14.5" customHeight="1">
      <c r="E152" s="15" t="s">
        <v>50</v>
      </c>
      <c r="G152" s="2">
        <v>33.1</v>
      </c>
      <c r="H152" s="2">
        <f t="shared" si="7"/>
        <v>9.6000000000000014</v>
      </c>
      <c r="I152" s="2">
        <v>6</v>
      </c>
      <c r="J152" t="s">
        <v>32</v>
      </c>
    </row>
    <row r="153" spans="5:10" ht="14.5" customHeight="1">
      <c r="E153" s="15" t="s">
        <v>52</v>
      </c>
      <c r="G153" s="2">
        <v>24.2</v>
      </c>
      <c r="H153" s="2">
        <f t="shared" si="7"/>
        <v>8.9000000000000021</v>
      </c>
      <c r="I153" s="2">
        <v>7</v>
      </c>
      <c r="J153" t="s">
        <v>32</v>
      </c>
    </row>
    <row r="154" spans="5:10" ht="15.5" customHeight="1">
      <c r="E154" s="15" t="s">
        <v>53</v>
      </c>
      <c r="G154" s="2">
        <v>19.3</v>
      </c>
      <c r="H154" s="2">
        <f t="shared" ref="H154:H155" si="8">+G153-G154</f>
        <v>4.8999999999999986</v>
      </c>
      <c r="I154" s="2">
        <v>6.5</v>
      </c>
      <c r="J154" t="s">
        <v>32</v>
      </c>
    </row>
    <row r="155" spans="5:10" ht="15.5" customHeight="1">
      <c r="E155" s="15" t="s">
        <v>55</v>
      </c>
      <c r="G155" s="22">
        <v>15.9</v>
      </c>
      <c r="H155" s="2">
        <f t="shared" si="8"/>
        <v>3.4000000000000004</v>
      </c>
      <c r="I155" s="2">
        <v>3</v>
      </c>
      <c r="J155" t="s">
        <v>32</v>
      </c>
    </row>
    <row r="156" spans="5:10" ht="17.5" customHeight="1">
      <c r="E156" s="111" t="s">
        <v>87</v>
      </c>
      <c r="F156" s="111"/>
      <c r="G156" s="111"/>
      <c r="H156" s="111"/>
      <c r="I156" s="111"/>
    </row>
    <row r="167" spans="5:44" ht="16" thickBot="1"/>
    <row r="168" spans="5:44">
      <c r="E168" s="120" t="s">
        <v>79</v>
      </c>
      <c r="F168" s="120"/>
      <c r="G168" s="120"/>
      <c r="H168" s="120"/>
      <c r="I168" s="120"/>
    </row>
    <row r="169" spans="5:44" ht="17" thickBot="1">
      <c r="E169" s="121"/>
      <c r="F169" s="121"/>
      <c r="G169" s="121"/>
      <c r="H169" s="121"/>
      <c r="I169" s="121"/>
      <c r="AH169" s="125" t="s">
        <v>59</v>
      </c>
      <c r="AI169" s="125"/>
      <c r="AJ169" s="125"/>
      <c r="AK169" s="28"/>
      <c r="AL169" s="32" t="s">
        <v>61</v>
      </c>
      <c r="AM169" s="32"/>
      <c r="AN169" s="124" t="s">
        <v>60</v>
      </c>
      <c r="AO169" s="124"/>
      <c r="AP169" s="124"/>
      <c r="AQ169" s="124"/>
      <c r="AR169" s="124"/>
    </row>
    <row r="170" spans="5:44" ht="32">
      <c r="E170" s="7" t="s">
        <v>1</v>
      </c>
      <c r="F170" s="8" t="s">
        <v>0</v>
      </c>
      <c r="G170" s="8" t="s">
        <v>25</v>
      </c>
      <c r="H170" s="8" t="s">
        <v>31</v>
      </c>
      <c r="I170" s="8" t="s">
        <v>26</v>
      </c>
      <c r="AJ170" s="28"/>
      <c r="AK170" s="28"/>
      <c r="AL170" s="28"/>
      <c r="AM170" s="28"/>
      <c r="AN170" s="27"/>
      <c r="AO170" s="27"/>
      <c r="AP170" s="27"/>
      <c r="AQ170" s="27"/>
      <c r="AR170" s="27"/>
    </row>
    <row r="171" spans="5:44" ht="16">
      <c r="E171" s="24" t="s">
        <v>63</v>
      </c>
      <c r="F171" s="2">
        <v>214.3</v>
      </c>
      <c r="G171" s="2">
        <v>209.9</v>
      </c>
      <c r="H171" s="2">
        <f>+F171-G171</f>
        <v>4.4000000000000057</v>
      </c>
      <c r="I171" s="37">
        <v>6</v>
      </c>
      <c r="AI171" s="30"/>
      <c r="AJ171" s="29"/>
      <c r="AK171" s="29"/>
      <c r="AL171" s="31" t="s">
        <v>62</v>
      </c>
      <c r="AM171" s="29"/>
      <c r="AN171" s="11"/>
      <c r="AO171" s="5"/>
      <c r="AP171" s="11"/>
      <c r="AQ171" s="5"/>
      <c r="AR171" s="11"/>
    </row>
    <row r="172" spans="5:44" ht="16">
      <c r="E172" s="24" t="s">
        <v>65</v>
      </c>
      <c r="F172" s="2"/>
      <c r="G172" s="2">
        <v>203.1</v>
      </c>
      <c r="H172" s="2">
        <f t="shared" ref="H172:H184" si="9">+G171-G172</f>
        <v>6.8000000000000114</v>
      </c>
      <c r="I172" s="42">
        <v>6</v>
      </c>
    </row>
    <row r="173" spans="5:44" ht="16">
      <c r="E173" s="24" t="s">
        <v>66</v>
      </c>
      <c r="F173" s="33"/>
      <c r="G173" s="33">
        <v>197.3</v>
      </c>
      <c r="H173" s="2">
        <f t="shared" si="9"/>
        <v>5.7999999999999829</v>
      </c>
      <c r="I173" s="42">
        <v>6</v>
      </c>
      <c r="AI173" s="30"/>
      <c r="AJ173" s="29"/>
      <c r="AK173" s="29"/>
      <c r="AL173" s="31" t="s">
        <v>62</v>
      </c>
      <c r="AM173" s="29"/>
      <c r="AN173" s="11"/>
      <c r="AO173" s="5"/>
      <c r="AP173" s="11"/>
      <c r="AQ173" s="5"/>
      <c r="AR173" s="11"/>
    </row>
    <row r="174" spans="5:44" ht="16">
      <c r="E174" s="41" t="s">
        <v>67</v>
      </c>
      <c r="G174" s="2">
        <v>191.4</v>
      </c>
      <c r="H174" s="2">
        <f t="shared" si="9"/>
        <v>5.9000000000000057</v>
      </c>
      <c r="I174" s="42">
        <v>5</v>
      </c>
    </row>
    <row r="175" spans="5:44" ht="16">
      <c r="E175" s="41" t="s">
        <v>68</v>
      </c>
      <c r="G175" s="2">
        <v>185.3</v>
      </c>
      <c r="H175" s="2">
        <f t="shared" si="9"/>
        <v>6.0999999999999943</v>
      </c>
      <c r="I175" s="42">
        <v>5</v>
      </c>
      <c r="AI175" s="30"/>
      <c r="AJ175" s="29"/>
      <c r="AK175" s="29"/>
      <c r="AL175" s="31" t="s">
        <v>62</v>
      </c>
      <c r="AM175" s="29"/>
      <c r="AN175" s="11"/>
      <c r="AO175" s="5"/>
      <c r="AP175" s="11"/>
      <c r="AQ175" s="5"/>
      <c r="AR175" s="11"/>
    </row>
    <row r="176" spans="5:44" ht="16">
      <c r="E176" s="41" t="s">
        <v>69</v>
      </c>
      <c r="G176" s="2">
        <v>183.2</v>
      </c>
      <c r="H176" s="2">
        <f t="shared" si="9"/>
        <v>2.1000000000000227</v>
      </c>
      <c r="I176" s="42">
        <v>5</v>
      </c>
    </row>
    <row r="177" spans="5:44" ht="16">
      <c r="E177" s="41" t="s">
        <v>70</v>
      </c>
      <c r="G177" s="2">
        <v>177.1</v>
      </c>
      <c r="H177" s="2">
        <f t="shared" si="9"/>
        <v>6.0999999999999943</v>
      </c>
      <c r="I177" s="42">
        <v>5</v>
      </c>
      <c r="AI177" s="30"/>
      <c r="AJ177" s="29"/>
      <c r="AK177" s="29"/>
      <c r="AL177" s="31" t="s">
        <v>62</v>
      </c>
      <c r="AM177" s="29"/>
      <c r="AN177" s="11"/>
      <c r="AO177" s="5"/>
      <c r="AP177" s="11"/>
      <c r="AQ177" s="5"/>
      <c r="AR177" s="11"/>
    </row>
    <row r="178" spans="5:44" ht="16">
      <c r="E178" s="41" t="s">
        <v>71</v>
      </c>
      <c r="G178" s="2">
        <v>171.9</v>
      </c>
      <c r="H178" s="2">
        <f>+G177-G178</f>
        <v>5.1999999999999886</v>
      </c>
      <c r="I178" s="42">
        <v>5</v>
      </c>
    </row>
    <row r="179" spans="5:44" ht="16">
      <c r="E179" s="41" t="s">
        <v>72</v>
      </c>
      <c r="F179" s="36"/>
      <c r="G179" s="2">
        <v>165.7</v>
      </c>
      <c r="H179" s="2">
        <f t="shared" si="9"/>
        <v>6.2000000000000171</v>
      </c>
      <c r="I179" s="42">
        <v>5</v>
      </c>
      <c r="R179">
        <f>12/60</f>
        <v>0.2</v>
      </c>
      <c r="AI179" s="30"/>
      <c r="AJ179" s="29"/>
      <c r="AK179" s="29"/>
      <c r="AL179" s="31" t="s">
        <v>62</v>
      </c>
      <c r="AM179" s="29"/>
      <c r="AN179" s="11"/>
      <c r="AO179" s="5"/>
      <c r="AP179" s="11"/>
      <c r="AQ179" s="5"/>
      <c r="AR179" s="11"/>
    </row>
    <row r="180" spans="5:44" ht="16">
      <c r="E180" s="41" t="s">
        <v>73</v>
      </c>
      <c r="F180" s="23"/>
      <c r="G180" s="2">
        <v>159.80000000000001</v>
      </c>
      <c r="H180" s="2">
        <f>+G179-G180</f>
        <v>5.8999999999999773</v>
      </c>
      <c r="I180" s="42">
        <v>5</v>
      </c>
    </row>
    <row r="181" spans="5:44" ht="16">
      <c r="E181" s="41" t="s">
        <v>74</v>
      </c>
      <c r="G181" s="2">
        <v>152.6</v>
      </c>
      <c r="H181" s="2">
        <f t="shared" si="9"/>
        <v>7.2000000000000171</v>
      </c>
      <c r="I181" s="42">
        <v>7</v>
      </c>
      <c r="AI181" s="30"/>
      <c r="AJ181" s="29"/>
      <c r="AK181" s="29"/>
      <c r="AL181" s="31" t="s">
        <v>62</v>
      </c>
      <c r="AM181" s="29"/>
      <c r="AN181" s="11"/>
      <c r="AO181" s="5"/>
      <c r="AP181" s="11"/>
      <c r="AQ181" s="5"/>
      <c r="AR181" s="11"/>
    </row>
    <row r="182" spans="5:44" ht="16">
      <c r="E182" s="41" t="s">
        <v>75</v>
      </c>
      <c r="G182" s="2">
        <v>147.19999999999999</v>
      </c>
      <c r="H182" s="2">
        <f t="shared" si="9"/>
        <v>5.4000000000000057</v>
      </c>
      <c r="I182" s="2">
        <v>4</v>
      </c>
    </row>
    <row r="183" spans="5:44" ht="16">
      <c r="E183" s="41" t="s">
        <v>80</v>
      </c>
      <c r="G183" s="2">
        <v>141.80000000000001</v>
      </c>
      <c r="H183" s="2">
        <f t="shared" si="9"/>
        <v>5.3999999999999773</v>
      </c>
      <c r="I183" s="42">
        <v>8</v>
      </c>
      <c r="J183" s="17"/>
    </row>
    <row r="184" spans="5:44" ht="16">
      <c r="E184" s="41" t="s">
        <v>81</v>
      </c>
      <c r="G184" s="2">
        <v>133.9</v>
      </c>
      <c r="H184" s="2">
        <f t="shared" si="9"/>
        <v>7.9000000000000057</v>
      </c>
      <c r="I184" s="42">
        <v>9</v>
      </c>
    </row>
    <row r="185" spans="5:44" ht="16">
      <c r="E185" s="41" t="s">
        <v>82</v>
      </c>
      <c r="G185" s="2" t="s">
        <v>76</v>
      </c>
      <c r="H185" s="2"/>
      <c r="I185" s="2">
        <v>11.5</v>
      </c>
      <c r="J185" t="s">
        <v>97</v>
      </c>
    </row>
    <row r="186" spans="5:44" ht="16">
      <c r="E186" s="41" t="s">
        <v>83</v>
      </c>
      <c r="G186" s="2">
        <v>122.3</v>
      </c>
      <c r="I186" s="42">
        <v>10.5</v>
      </c>
      <c r="J186" t="s">
        <v>32</v>
      </c>
    </row>
    <row r="187" spans="5:44" ht="16">
      <c r="E187" s="41" t="s">
        <v>84</v>
      </c>
      <c r="G187" s="45">
        <v>116.1</v>
      </c>
      <c r="H187" s="2">
        <f>+G186-G187</f>
        <v>6.2000000000000028</v>
      </c>
      <c r="I187" s="42">
        <v>10</v>
      </c>
      <c r="J187" t="s">
        <v>32</v>
      </c>
    </row>
    <row r="188" spans="5:44">
      <c r="E188" s="111" t="s">
        <v>87</v>
      </c>
      <c r="F188" s="111"/>
      <c r="G188" s="111"/>
      <c r="H188" s="111"/>
      <c r="I188" s="111"/>
    </row>
    <row r="189" spans="5:44" ht="16">
      <c r="E189" s="41" t="s">
        <v>104</v>
      </c>
      <c r="G189" s="2">
        <v>134.19999999999999</v>
      </c>
      <c r="H189" s="2">
        <f>+G187-G189</f>
        <v>-18.099999999999994</v>
      </c>
      <c r="I189" s="42">
        <v>10</v>
      </c>
      <c r="J189" t="s">
        <v>38</v>
      </c>
    </row>
    <row r="190" spans="5:44" ht="16">
      <c r="E190" s="41" t="s">
        <v>105</v>
      </c>
      <c r="G190" s="2">
        <v>129.69999999999999</v>
      </c>
      <c r="H190" s="2">
        <f>+G189-G190</f>
        <v>4.5</v>
      </c>
      <c r="I190" s="42">
        <v>11</v>
      </c>
      <c r="J190" t="s">
        <v>38</v>
      </c>
    </row>
    <row r="191" spans="5:44" ht="16">
      <c r="E191" s="41" t="s">
        <v>106</v>
      </c>
      <c r="G191" s="2">
        <v>124.3</v>
      </c>
      <c r="H191" s="2">
        <f t="shared" ref="H191:H193" si="10">+G190-G191</f>
        <v>5.3999999999999915</v>
      </c>
      <c r="I191" s="42">
        <v>10.5</v>
      </c>
      <c r="J191" t="s">
        <v>38</v>
      </c>
    </row>
    <row r="192" spans="5:44" ht="16">
      <c r="E192" s="41" t="s">
        <v>107</v>
      </c>
      <c r="G192" s="2">
        <v>119.7</v>
      </c>
      <c r="H192" s="2">
        <f t="shared" si="10"/>
        <v>4.5999999999999943</v>
      </c>
      <c r="I192" s="42">
        <v>10.199999999999999</v>
      </c>
      <c r="J192" t="s">
        <v>38</v>
      </c>
    </row>
    <row r="193" spans="5:44" ht="16">
      <c r="E193" s="41" t="s">
        <v>108</v>
      </c>
      <c r="G193" s="2">
        <v>114.3</v>
      </c>
      <c r="H193" s="2">
        <f t="shared" si="10"/>
        <v>5.4000000000000057</v>
      </c>
      <c r="I193" s="42">
        <v>10</v>
      </c>
      <c r="J193" t="s">
        <v>121</v>
      </c>
    </row>
    <row r="194" spans="5:44" ht="16">
      <c r="E194" s="41" t="s">
        <v>109</v>
      </c>
      <c r="H194" s="2"/>
    </row>
    <row r="195" spans="5:44" ht="16">
      <c r="E195" s="41" t="s">
        <v>110</v>
      </c>
      <c r="H195" s="2"/>
    </row>
    <row r="196" spans="5:44" ht="16">
      <c r="E196" s="41" t="s">
        <v>111</v>
      </c>
      <c r="H196" s="2"/>
    </row>
    <row r="197" spans="5:44" ht="16">
      <c r="E197" s="41" t="s">
        <v>112</v>
      </c>
      <c r="H197" s="2"/>
    </row>
    <row r="198" spans="5:44" ht="16">
      <c r="E198" s="41" t="s">
        <v>113</v>
      </c>
      <c r="H198" s="2"/>
    </row>
    <row r="199" spans="5:44" ht="16">
      <c r="E199" s="41" t="s">
        <v>114</v>
      </c>
      <c r="H199" s="2"/>
    </row>
    <row r="200" spans="5:44" ht="16">
      <c r="E200" s="41" t="s">
        <v>115</v>
      </c>
      <c r="H200" s="2"/>
    </row>
    <row r="201" spans="5:44">
      <c r="E201" s="41"/>
      <c r="H201" s="2"/>
    </row>
    <row r="202" spans="5:44">
      <c r="E202" s="41"/>
      <c r="H202" s="2"/>
    </row>
    <row r="203" spans="5:44">
      <c r="AI203" s="30"/>
      <c r="AJ203" s="29"/>
      <c r="AK203" s="29"/>
      <c r="AL203" s="31" t="s">
        <v>62</v>
      </c>
      <c r="AM203" s="29"/>
      <c r="AN203" s="11"/>
      <c r="AO203" s="5"/>
      <c r="AP203" s="11"/>
      <c r="AQ203" s="5"/>
      <c r="AR203" s="11"/>
    </row>
    <row r="204" spans="5:44" ht="16" thickBot="1"/>
    <row r="205" spans="5:44">
      <c r="E205" s="120" t="s">
        <v>64</v>
      </c>
      <c r="F205" s="120"/>
      <c r="G205" s="120"/>
      <c r="H205" s="120"/>
      <c r="I205" s="120"/>
      <c r="AI205" s="30"/>
      <c r="AJ205" s="29"/>
      <c r="AK205" s="29"/>
      <c r="AL205" s="31" t="s">
        <v>62</v>
      </c>
      <c r="AM205" s="29"/>
      <c r="AN205" s="11"/>
      <c r="AO205" s="5"/>
      <c r="AP205" s="11"/>
      <c r="AQ205" s="5"/>
      <c r="AR205" s="11"/>
    </row>
    <row r="206" spans="5:44" ht="16" thickBot="1">
      <c r="E206" s="121"/>
      <c r="F206" s="121"/>
      <c r="G206" s="121"/>
      <c r="H206" s="121"/>
      <c r="I206" s="121"/>
    </row>
    <row r="207" spans="5:44" ht="32">
      <c r="E207" s="7" t="s">
        <v>1</v>
      </c>
      <c r="F207" s="8" t="s">
        <v>0</v>
      </c>
      <c r="G207" s="8" t="s">
        <v>25</v>
      </c>
      <c r="H207" s="8" t="s">
        <v>31</v>
      </c>
      <c r="I207" s="8" t="s">
        <v>26</v>
      </c>
      <c r="AI207" s="30"/>
      <c r="AJ207" s="29"/>
      <c r="AK207" s="29"/>
      <c r="AL207" s="31" t="s">
        <v>62</v>
      </c>
      <c r="AM207" s="29"/>
      <c r="AN207" s="11"/>
      <c r="AO207" s="5"/>
      <c r="AP207" s="11"/>
      <c r="AQ207" s="5"/>
      <c r="AR207" s="11"/>
    </row>
    <row r="208" spans="5:44">
      <c r="E208" t="s">
        <v>63</v>
      </c>
      <c r="F208" s="2">
        <v>9.8000000000000007</v>
      </c>
      <c r="G208" s="2">
        <v>7.9</v>
      </c>
      <c r="H208" s="2">
        <f>+F208-G208</f>
        <v>1.9000000000000004</v>
      </c>
      <c r="I208" s="2">
        <v>6</v>
      </c>
    </row>
    <row r="209" spans="5:44" ht="16">
      <c r="E209" s="10" t="s">
        <v>65</v>
      </c>
      <c r="F209" s="2"/>
      <c r="G209" s="2">
        <v>5.0999999999999996</v>
      </c>
      <c r="H209" s="2">
        <f>+G208-G209</f>
        <v>2.8000000000000007</v>
      </c>
      <c r="I209" s="2">
        <v>6</v>
      </c>
      <c r="AI209" s="30"/>
      <c r="AJ209" s="29"/>
      <c r="AK209" s="29"/>
      <c r="AL209" s="31" t="s">
        <v>62</v>
      </c>
      <c r="AM209" s="29"/>
      <c r="AN209" s="11"/>
      <c r="AO209" s="5"/>
      <c r="AP209" s="11"/>
      <c r="AQ209" s="5"/>
      <c r="AR209" s="11"/>
    </row>
    <row r="210" spans="5:44" ht="16">
      <c r="E210" s="10" t="s">
        <v>66</v>
      </c>
      <c r="F210" s="33"/>
      <c r="G210" s="33">
        <v>3.9</v>
      </c>
      <c r="H210" s="2">
        <f t="shared" ref="H210" si="11">+G209-G210</f>
        <v>1.1999999999999997</v>
      </c>
      <c r="I210" s="2">
        <v>4</v>
      </c>
    </row>
    <row r="211" spans="5:44">
      <c r="E211" s="111" t="s">
        <v>86</v>
      </c>
      <c r="F211" s="111"/>
      <c r="G211" s="111"/>
      <c r="H211" s="111"/>
      <c r="I211" s="111"/>
      <c r="AI211" s="30"/>
      <c r="AJ211" s="29"/>
      <c r="AK211" s="29"/>
      <c r="AL211" s="31" t="s">
        <v>62</v>
      </c>
      <c r="AM211" s="29"/>
      <c r="AN211" s="11"/>
      <c r="AO211" s="5"/>
      <c r="AP211" s="11"/>
      <c r="AQ211" s="5"/>
      <c r="AR211" s="11"/>
    </row>
    <row r="212" spans="5:44" ht="16">
      <c r="E212" s="41" t="s">
        <v>116</v>
      </c>
      <c r="G212" s="2"/>
      <c r="H212" s="2"/>
      <c r="I212" s="2"/>
    </row>
    <row r="213" spans="5:44" ht="16">
      <c r="E213" s="41" t="s">
        <v>117</v>
      </c>
      <c r="G213" s="2"/>
      <c r="H213" s="2"/>
      <c r="I213" s="2"/>
      <c r="AI213" s="30"/>
      <c r="AJ213" s="29"/>
      <c r="AK213" s="29"/>
      <c r="AL213" s="31" t="s">
        <v>62</v>
      </c>
      <c r="AM213" s="29"/>
      <c r="AN213" s="11"/>
      <c r="AO213" s="5"/>
      <c r="AP213" s="11"/>
      <c r="AQ213" s="5"/>
      <c r="AR213" s="11"/>
    </row>
    <row r="214" spans="5:44" ht="16">
      <c r="E214" s="41" t="s">
        <v>118</v>
      </c>
      <c r="G214" s="2"/>
      <c r="H214" s="2"/>
      <c r="I214" s="2"/>
    </row>
    <row r="215" spans="5:44" ht="16">
      <c r="E215" s="41" t="s">
        <v>119</v>
      </c>
      <c r="G215" s="22"/>
      <c r="H215" s="2"/>
      <c r="I215" s="2"/>
    </row>
    <row r="216" spans="5:44">
      <c r="E216" s="36"/>
      <c r="F216" s="36"/>
      <c r="G216" s="36"/>
      <c r="H216" s="36"/>
      <c r="I216" s="36"/>
    </row>
    <row r="217" spans="5:44" ht="16" thickBot="1">
      <c r="R217" s="20"/>
    </row>
    <row r="218" spans="5:44" ht="13.25" customHeight="1">
      <c r="E218" s="120" t="s">
        <v>93</v>
      </c>
      <c r="F218" s="120"/>
      <c r="G218" s="120"/>
      <c r="H218" s="120"/>
      <c r="I218" s="120"/>
    </row>
    <row r="219" spans="5:44" ht="16" thickBot="1">
      <c r="E219" s="121"/>
      <c r="F219" s="121"/>
      <c r="G219" s="121"/>
      <c r="H219" s="121"/>
      <c r="I219" s="121"/>
      <c r="S219" s="19"/>
    </row>
    <row r="220" spans="5:44" ht="32">
      <c r="E220" s="7" t="s">
        <v>1</v>
      </c>
      <c r="F220" s="8" t="s">
        <v>0</v>
      </c>
      <c r="G220" s="8" t="s">
        <v>25</v>
      </c>
      <c r="H220" s="8" t="s">
        <v>31</v>
      </c>
      <c r="I220" s="8" t="s">
        <v>26</v>
      </c>
      <c r="S220" s="19"/>
    </row>
    <row r="221" spans="5:44" ht="16">
      <c r="E221" s="10" t="s">
        <v>85</v>
      </c>
      <c r="F221" s="2"/>
      <c r="G221" s="2">
        <v>37.299999999999997</v>
      </c>
      <c r="H221" s="2"/>
      <c r="I221" s="2">
        <v>4</v>
      </c>
    </row>
    <row r="222" spans="5:44" ht="16">
      <c r="E222" s="10" t="s">
        <v>94</v>
      </c>
      <c r="F222" s="35"/>
      <c r="G222" s="35">
        <v>31.2</v>
      </c>
      <c r="H222" s="2">
        <f>+G221-G222</f>
        <v>6.0999999999999979</v>
      </c>
      <c r="I222" s="2">
        <v>4</v>
      </c>
    </row>
    <row r="223" spans="5:44">
      <c r="E223" s="111" t="s">
        <v>86</v>
      </c>
      <c r="F223" s="111"/>
      <c r="G223" s="111"/>
      <c r="H223" s="111"/>
      <c r="I223" s="111"/>
      <c r="R223" s="20"/>
    </row>
    <row r="225" spans="5:23">
      <c r="R225" s="20"/>
      <c r="V225" s="19"/>
      <c r="W225" s="21"/>
    </row>
    <row r="226" spans="5:23">
      <c r="V226" s="19"/>
      <c r="W226" s="21"/>
    </row>
    <row r="227" spans="5:23">
      <c r="S227" s="19"/>
    </row>
    <row r="228" spans="5:23">
      <c r="S228" s="19"/>
    </row>
    <row r="231" spans="5:23">
      <c r="V231" s="19"/>
      <c r="W231" s="21"/>
    </row>
    <row r="232" spans="5:23" ht="16" thickBot="1">
      <c r="V232" s="19"/>
      <c r="W232" s="21"/>
    </row>
    <row r="233" spans="5:23">
      <c r="E233" s="120" t="s">
        <v>95</v>
      </c>
      <c r="F233" s="120"/>
      <c r="G233" s="120"/>
      <c r="H233" s="120"/>
      <c r="I233" s="120"/>
    </row>
    <row r="234" spans="5:23" ht="16" thickBot="1">
      <c r="E234" s="121"/>
      <c r="F234" s="121"/>
      <c r="G234" s="121"/>
      <c r="H234" s="121"/>
      <c r="I234" s="121"/>
    </row>
    <row r="235" spans="5:23" ht="32">
      <c r="E235" s="7" t="s">
        <v>1</v>
      </c>
      <c r="F235" s="8" t="s">
        <v>0</v>
      </c>
      <c r="G235" s="8" t="s">
        <v>25</v>
      </c>
      <c r="H235" s="8" t="s">
        <v>31</v>
      </c>
      <c r="I235" s="8" t="s">
        <v>26</v>
      </c>
    </row>
    <row r="236" spans="5:23" ht="14.5" customHeight="1">
      <c r="E236" s="24" t="s">
        <v>63</v>
      </c>
      <c r="F236" s="2"/>
      <c r="G236" s="2"/>
      <c r="H236" s="47">
        <f>+F236-G236</f>
        <v>0</v>
      </c>
      <c r="I236" s="37"/>
    </row>
    <row r="237" spans="5:23" ht="14.5" customHeight="1">
      <c r="E237" s="24" t="s">
        <v>65</v>
      </c>
      <c r="F237" s="2"/>
      <c r="G237" s="2"/>
      <c r="H237" s="47">
        <f t="shared" ref="H237" si="12">+G236-G237</f>
        <v>0</v>
      </c>
      <c r="I237" s="42"/>
      <c r="J237" s="17" t="s">
        <v>96</v>
      </c>
    </row>
    <row r="238" spans="5:23" ht="14.5" customHeight="1">
      <c r="E238" s="24" t="s">
        <v>66</v>
      </c>
      <c r="F238" s="35"/>
      <c r="G238" s="35">
        <v>17.100000000000001</v>
      </c>
      <c r="H238" s="2"/>
      <c r="I238" s="42">
        <v>5</v>
      </c>
    </row>
    <row r="239" spans="5:23" ht="14.5" customHeight="1">
      <c r="E239" s="41" t="s">
        <v>67</v>
      </c>
      <c r="G239" s="2">
        <v>12.2</v>
      </c>
      <c r="H239" s="2">
        <f t="shared" ref="H239:H247" si="13">+G238-G239</f>
        <v>4.9000000000000021</v>
      </c>
      <c r="I239" s="42">
        <v>5</v>
      </c>
      <c r="R239" s="123"/>
      <c r="S239" s="123"/>
      <c r="T239" s="123"/>
    </row>
    <row r="240" spans="5:23" ht="14.5" customHeight="1">
      <c r="E240" s="41" t="s">
        <v>68</v>
      </c>
      <c r="G240" s="2">
        <v>9.1</v>
      </c>
      <c r="H240" s="2">
        <f t="shared" si="13"/>
        <v>3.0999999999999996</v>
      </c>
      <c r="I240" s="42">
        <v>5</v>
      </c>
    </row>
    <row r="241" spans="5:20" ht="14.5" customHeight="1">
      <c r="E241" s="41" t="s">
        <v>69</v>
      </c>
      <c r="G241" s="2">
        <v>8.3000000000000007</v>
      </c>
      <c r="H241" s="2">
        <f t="shared" si="13"/>
        <v>0.79999999999999893</v>
      </c>
      <c r="I241" s="42">
        <v>5</v>
      </c>
      <c r="R241" s="20"/>
    </row>
    <row r="242" spans="5:20" ht="14.5" customHeight="1">
      <c r="E242" s="41" t="s">
        <v>70</v>
      </c>
      <c r="G242" s="2">
        <v>7.6</v>
      </c>
      <c r="H242" s="2">
        <f t="shared" si="13"/>
        <v>0.70000000000000107</v>
      </c>
      <c r="I242" s="42">
        <v>5</v>
      </c>
      <c r="R242" s="20"/>
    </row>
    <row r="243" spans="5:20" ht="14.5" customHeight="1">
      <c r="E243" s="41" t="s">
        <v>71</v>
      </c>
      <c r="G243" s="46">
        <v>7</v>
      </c>
      <c r="H243" s="2">
        <f t="shared" si="13"/>
        <v>0.59999999999999964</v>
      </c>
      <c r="I243" s="42">
        <v>5</v>
      </c>
    </row>
    <row r="244" spans="5:20" ht="14.5" customHeight="1">
      <c r="E244" s="41" t="s">
        <v>72</v>
      </c>
      <c r="F244" s="36"/>
      <c r="G244" s="2">
        <v>6.5</v>
      </c>
      <c r="H244" s="2">
        <f t="shared" si="13"/>
        <v>0.5</v>
      </c>
      <c r="I244" s="42">
        <v>5</v>
      </c>
      <c r="R244" s="122"/>
      <c r="S244" s="122"/>
      <c r="T244" s="122"/>
    </row>
    <row r="245" spans="5:20" ht="14.5" customHeight="1">
      <c r="E245" s="41" t="s">
        <v>73</v>
      </c>
      <c r="F245" s="34"/>
      <c r="G245" s="2">
        <v>5.9</v>
      </c>
      <c r="H245" s="2">
        <f t="shared" si="13"/>
        <v>0.59999999999999964</v>
      </c>
      <c r="I245" s="42">
        <v>5</v>
      </c>
    </row>
    <row r="246" spans="5:20" ht="14.5" customHeight="1">
      <c r="E246" s="41" t="s">
        <v>74</v>
      </c>
      <c r="G246" s="2">
        <v>5.2</v>
      </c>
      <c r="H246" s="2">
        <f t="shared" si="13"/>
        <v>0.70000000000000018</v>
      </c>
      <c r="I246" s="42">
        <v>6</v>
      </c>
      <c r="R246" s="20"/>
      <c r="T246" s="25"/>
    </row>
    <row r="247" spans="5:20" ht="14.5" customHeight="1">
      <c r="E247" s="41" t="s">
        <v>75</v>
      </c>
      <c r="G247" s="45">
        <v>4.7</v>
      </c>
      <c r="H247" s="2">
        <f t="shared" si="13"/>
        <v>0.5</v>
      </c>
      <c r="I247" s="42">
        <v>4</v>
      </c>
      <c r="R247" s="20"/>
      <c r="T247" s="26"/>
    </row>
    <row r="248" spans="5:20" ht="14.5" customHeight="1">
      <c r="E248" s="111" t="s">
        <v>89</v>
      </c>
      <c r="F248" s="111"/>
      <c r="G248" s="111"/>
      <c r="H248" s="111"/>
      <c r="I248" s="111"/>
    </row>
    <row r="249" spans="5:20" ht="14.5" customHeight="1">
      <c r="E249" s="41"/>
    </row>
    <row r="250" spans="5:20" ht="14.5" customHeight="1">
      <c r="E250" s="41"/>
      <c r="R250" s="122"/>
      <c r="S250" s="122"/>
      <c r="T250" s="122"/>
    </row>
    <row r="251" spans="5:20" ht="14.5" customHeight="1">
      <c r="E251" s="41"/>
    </row>
    <row r="252" spans="5:20" ht="14.5" customHeight="1">
      <c r="E252" s="41"/>
      <c r="R252" s="20"/>
    </row>
    <row r="253" spans="5:20" ht="14.5" customHeight="1">
      <c r="E253" s="41"/>
    </row>
    <row r="254" spans="5:20" ht="17" customHeight="1">
      <c r="R254" s="122"/>
      <c r="S254" s="122"/>
      <c r="T254" s="122"/>
    </row>
    <row r="255" spans="5:20" ht="11" customHeight="1">
      <c r="E255" s="41"/>
    </row>
    <row r="256" spans="5:20">
      <c r="E256" s="41"/>
      <c r="R256" s="20"/>
    </row>
    <row r="257" spans="5:5" ht="19" customHeight="1">
      <c r="E257" s="41"/>
    </row>
    <row r="258" spans="5:5" ht="17" customHeight="1"/>
    <row r="259" spans="5:5" ht="11" customHeight="1"/>
  </sheetData>
  <mergeCells count="25">
    <mergeCell ref="E211:I211"/>
    <mergeCell ref="E218:I219"/>
    <mergeCell ref="E223:I223"/>
    <mergeCell ref="E233:I234"/>
    <mergeCell ref="E248:I248"/>
    <mergeCell ref="R250:T250"/>
    <mergeCell ref="R254:T254"/>
    <mergeCell ref="R239:T239"/>
    <mergeCell ref="R244:T244"/>
    <mergeCell ref="AN169:AR169"/>
    <mergeCell ref="AH169:AJ169"/>
    <mergeCell ref="E6:I7"/>
    <mergeCell ref="E168:I169"/>
    <mergeCell ref="E205:I206"/>
    <mergeCell ref="E156:I156"/>
    <mergeCell ref="E60:I60"/>
    <mergeCell ref="E103:I103"/>
    <mergeCell ref="E25:I25"/>
    <mergeCell ref="E133:I134"/>
    <mergeCell ref="E92:I93"/>
    <mergeCell ref="E47:I48"/>
    <mergeCell ref="E37:I37"/>
    <mergeCell ref="E116:I116"/>
    <mergeCell ref="E73:I73"/>
    <mergeCell ref="E188:I18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8383-11AC-2E46-97CC-5B10EBE933BE}">
  <dimension ref="A1:G37"/>
  <sheetViews>
    <sheetView zoomScale="80" zoomScaleNormal="80" workbookViewId="0">
      <pane ySplit="3" topLeftCell="A4" activePane="bottomLeft" state="frozen"/>
      <selection pane="bottomLeft" activeCell="C18" sqref="C18"/>
    </sheetView>
  </sheetViews>
  <sheetFormatPr baseColWidth="10" defaultRowHeight="15"/>
  <cols>
    <col min="1" max="1" width="19.83203125" style="2" customWidth="1"/>
    <col min="2" max="6" width="15.83203125" customWidth="1"/>
  </cols>
  <sheetData>
    <row r="1" spans="1:7" ht="20" customHeight="1">
      <c r="A1" s="109" t="s">
        <v>127</v>
      </c>
      <c r="B1" s="109"/>
      <c r="C1" s="109"/>
      <c r="D1" s="109"/>
      <c r="E1" s="109"/>
      <c r="F1" s="109"/>
    </row>
    <row r="2" spans="1:7" ht="20" customHeight="1" thickBot="1">
      <c r="A2" s="110"/>
      <c r="B2" s="110"/>
      <c r="C2" s="110"/>
      <c r="D2" s="110"/>
      <c r="E2" s="110"/>
      <c r="F2" s="110"/>
    </row>
    <row r="3" spans="1:7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7" ht="16">
      <c r="A4" s="55" t="s">
        <v>122</v>
      </c>
      <c r="B4" s="55">
        <v>187.3</v>
      </c>
      <c r="C4" s="55" t="s">
        <v>123</v>
      </c>
      <c r="D4" s="55">
        <v>0</v>
      </c>
      <c r="E4" s="55">
        <v>0</v>
      </c>
      <c r="F4" s="55">
        <v>0</v>
      </c>
    </row>
    <row r="5" spans="1:7" ht="21" customHeight="1">
      <c r="A5" s="106">
        <v>43325</v>
      </c>
      <c r="B5" s="54">
        <v>178.2</v>
      </c>
      <c r="C5" s="55">
        <f>IF(B5=0,"",IF(OR(B5 ="NA", B4 ="NA"),"NA",B4-B5))</f>
        <v>9.1000000000000227</v>
      </c>
      <c r="D5" s="2">
        <v>3</v>
      </c>
      <c r="E5" s="55">
        <v>0</v>
      </c>
      <c r="F5" s="55">
        <f>D5+E5</f>
        <v>3</v>
      </c>
    </row>
    <row r="6" spans="1:7" ht="21" customHeight="1">
      <c r="A6" s="106">
        <v>43326</v>
      </c>
      <c r="B6" s="54">
        <v>171.3</v>
      </c>
      <c r="C6" s="55">
        <f t="shared" ref="C6:C23" si="0">IF(B6=0,"",IF(OR(B6 ="NA", B5 ="NA"),"NA",B5-B6))</f>
        <v>6.8999999999999773</v>
      </c>
      <c r="D6" s="2">
        <v>3</v>
      </c>
      <c r="E6" s="4">
        <v>0</v>
      </c>
      <c r="F6" s="4">
        <f>D6+E6</f>
        <v>3</v>
      </c>
      <c r="G6" s="2"/>
    </row>
    <row r="7" spans="1:7" ht="21" customHeight="1">
      <c r="A7" s="106">
        <v>43327</v>
      </c>
      <c r="B7" s="54">
        <v>160.69999999999999</v>
      </c>
      <c r="C7" s="55">
        <f t="shared" si="0"/>
        <v>10.600000000000023</v>
      </c>
      <c r="D7" s="2">
        <v>6</v>
      </c>
      <c r="E7" s="4">
        <v>0</v>
      </c>
      <c r="F7" s="4">
        <f t="shared" ref="F7:F23" si="1">D7+E7</f>
        <v>6</v>
      </c>
      <c r="G7" s="2"/>
    </row>
    <row r="8" spans="1:7" ht="21" customHeight="1">
      <c r="A8" s="106">
        <v>43328</v>
      </c>
      <c r="B8" s="54">
        <v>152.30000000000001</v>
      </c>
      <c r="C8" s="55">
        <f t="shared" si="0"/>
        <v>8.3999999999999773</v>
      </c>
      <c r="D8" s="2">
        <v>3</v>
      </c>
      <c r="E8" s="4">
        <v>0</v>
      </c>
      <c r="F8" s="4">
        <f t="shared" si="1"/>
        <v>3</v>
      </c>
      <c r="G8" s="2"/>
    </row>
    <row r="9" spans="1:7" ht="21" customHeight="1">
      <c r="A9" s="106">
        <v>43329</v>
      </c>
      <c r="B9" s="54">
        <v>141.19999999999999</v>
      </c>
      <c r="C9" s="55">
        <f t="shared" si="0"/>
        <v>11.100000000000023</v>
      </c>
      <c r="D9" s="2">
        <v>3</v>
      </c>
      <c r="E9" s="4">
        <v>0</v>
      </c>
      <c r="F9" s="4">
        <f t="shared" si="1"/>
        <v>3</v>
      </c>
      <c r="G9" s="2"/>
    </row>
    <row r="10" spans="1:7" ht="21" customHeight="1">
      <c r="A10" s="104">
        <v>43333</v>
      </c>
      <c r="B10" s="12">
        <v>130</v>
      </c>
      <c r="C10" s="55">
        <f t="shared" si="0"/>
        <v>11.199999999999989</v>
      </c>
      <c r="D10" s="2">
        <v>5</v>
      </c>
      <c r="E10" s="4">
        <v>0</v>
      </c>
      <c r="F10" s="4">
        <f t="shared" si="1"/>
        <v>5</v>
      </c>
      <c r="G10" s="2"/>
    </row>
    <row r="11" spans="1:7" ht="21" customHeight="1">
      <c r="A11" s="104">
        <v>43334</v>
      </c>
      <c r="B11" s="54">
        <v>122.1</v>
      </c>
      <c r="C11" s="55">
        <f t="shared" si="0"/>
        <v>7.9000000000000057</v>
      </c>
      <c r="D11" s="2">
        <v>5</v>
      </c>
      <c r="E11" s="4">
        <v>0</v>
      </c>
      <c r="F11" s="4">
        <f t="shared" si="1"/>
        <v>5</v>
      </c>
      <c r="G11" s="2"/>
    </row>
    <row r="12" spans="1:7" ht="21" customHeight="1">
      <c r="A12" s="104">
        <v>43335</v>
      </c>
      <c r="B12" s="4" t="s">
        <v>123</v>
      </c>
      <c r="C12" s="55" t="str">
        <f t="shared" si="0"/>
        <v>NA</v>
      </c>
      <c r="D12" s="4">
        <v>7</v>
      </c>
      <c r="E12" s="4">
        <v>0</v>
      </c>
      <c r="F12" s="4">
        <f t="shared" si="1"/>
        <v>7</v>
      </c>
      <c r="G12" s="2"/>
    </row>
    <row r="13" spans="1:7" ht="21" customHeight="1">
      <c r="A13" s="104">
        <v>43336</v>
      </c>
      <c r="B13" s="4" t="s">
        <v>123</v>
      </c>
      <c r="C13" s="55" t="str">
        <f t="shared" si="0"/>
        <v>NA</v>
      </c>
      <c r="D13" s="12">
        <v>7</v>
      </c>
      <c r="E13" s="4">
        <v>0</v>
      </c>
      <c r="F13" s="4">
        <f t="shared" si="1"/>
        <v>7</v>
      </c>
      <c r="G13" s="4"/>
    </row>
    <row r="14" spans="1:7" ht="21" customHeight="1">
      <c r="A14" s="107">
        <v>43339</v>
      </c>
      <c r="B14" s="54">
        <v>91.3</v>
      </c>
      <c r="C14" s="55" t="str">
        <f>IF(B14=0,"",IF(OR(B14 ="NA", B13 ="NA"),"NA",B13-B14))</f>
        <v>NA</v>
      </c>
      <c r="D14" s="2">
        <v>7</v>
      </c>
      <c r="E14" s="4">
        <v>0</v>
      </c>
      <c r="F14" s="4">
        <f t="shared" si="1"/>
        <v>7</v>
      </c>
      <c r="G14" s="12"/>
    </row>
    <row r="15" spans="1:7" ht="21" customHeight="1">
      <c r="A15" s="107">
        <v>43340</v>
      </c>
      <c r="B15" s="54">
        <v>80.7</v>
      </c>
      <c r="C15" s="55">
        <f t="shared" si="0"/>
        <v>10.599999999999994</v>
      </c>
      <c r="D15" s="2">
        <v>6</v>
      </c>
      <c r="E15" s="4">
        <v>1</v>
      </c>
      <c r="F15" s="4">
        <f t="shared" si="1"/>
        <v>7</v>
      </c>
    </row>
    <row r="16" spans="1:7" ht="21" customHeight="1">
      <c r="A16" s="107">
        <v>43341</v>
      </c>
      <c r="B16" s="12">
        <v>71.400000000000006</v>
      </c>
      <c r="C16" s="55">
        <f t="shared" si="0"/>
        <v>9.2999999999999972</v>
      </c>
      <c r="D16" s="2">
        <v>4</v>
      </c>
      <c r="E16" s="4">
        <v>1</v>
      </c>
      <c r="F16" s="4">
        <f t="shared" si="1"/>
        <v>5</v>
      </c>
    </row>
    <row r="17" spans="1:7" ht="21" customHeight="1">
      <c r="A17" s="107">
        <v>43342</v>
      </c>
      <c r="B17" s="12">
        <v>62.1</v>
      </c>
      <c r="C17" s="55">
        <f t="shared" si="0"/>
        <v>9.3000000000000043</v>
      </c>
      <c r="D17" s="2">
        <v>2</v>
      </c>
      <c r="E17" s="4">
        <v>2</v>
      </c>
      <c r="F17" s="4">
        <f t="shared" si="1"/>
        <v>4</v>
      </c>
    </row>
    <row r="18" spans="1:7" ht="21" customHeight="1">
      <c r="A18" s="107">
        <v>43343</v>
      </c>
      <c r="B18" s="12">
        <v>51.3</v>
      </c>
      <c r="C18" s="55">
        <f t="shared" si="0"/>
        <v>10.800000000000004</v>
      </c>
      <c r="D18" s="2">
        <v>5</v>
      </c>
      <c r="E18" s="4">
        <v>0</v>
      </c>
      <c r="F18" s="4">
        <f t="shared" si="1"/>
        <v>5</v>
      </c>
    </row>
    <row r="19" spans="1:7" ht="21" customHeight="1">
      <c r="A19" s="107">
        <v>43346</v>
      </c>
      <c r="B19" s="12">
        <v>42.7</v>
      </c>
      <c r="C19" s="55">
        <f t="shared" si="0"/>
        <v>8.5999999999999943</v>
      </c>
      <c r="D19" s="2">
        <v>5</v>
      </c>
      <c r="E19" s="4">
        <v>1</v>
      </c>
      <c r="F19" s="4">
        <f t="shared" si="1"/>
        <v>6</v>
      </c>
    </row>
    <row r="20" spans="1:7" ht="21" customHeight="1">
      <c r="A20" s="107">
        <v>43347</v>
      </c>
      <c r="B20" s="12">
        <v>33.1</v>
      </c>
      <c r="C20" s="55">
        <f t="shared" si="0"/>
        <v>9.6000000000000014</v>
      </c>
      <c r="D20" s="2">
        <v>5</v>
      </c>
      <c r="E20" s="4">
        <v>1</v>
      </c>
      <c r="F20" s="4">
        <f t="shared" si="1"/>
        <v>6</v>
      </c>
    </row>
    <row r="21" spans="1:7" ht="21" customHeight="1">
      <c r="A21" s="107">
        <v>43348</v>
      </c>
      <c r="B21" s="12">
        <v>24.2</v>
      </c>
      <c r="C21" s="55">
        <f t="shared" si="0"/>
        <v>8.9000000000000021</v>
      </c>
      <c r="D21" s="2">
        <v>6</v>
      </c>
      <c r="E21" s="4">
        <v>1</v>
      </c>
      <c r="F21" s="4">
        <f t="shared" si="1"/>
        <v>7</v>
      </c>
    </row>
    <row r="22" spans="1:7" ht="21" customHeight="1">
      <c r="A22" s="107">
        <v>43349</v>
      </c>
      <c r="B22" s="12">
        <v>19.3</v>
      </c>
      <c r="C22" s="55">
        <f t="shared" si="0"/>
        <v>4.8999999999999986</v>
      </c>
      <c r="D22" s="2">
        <v>5.5</v>
      </c>
      <c r="E22" s="4">
        <v>1</v>
      </c>
      <c r="F22" s="4">
        <f t="shared" si="1"/>
        <v>6.5</v>
      </c>
    </row>
    <row r="23" spans="1:7" ht="21" customHeight="1">
      <c r="A23" s="107">
        <v>43350</v>
      </c>
      <c r="B23" s="58">
        <v>15.9</v>
      </c>
      <c r="C23" s="55">
        <f t="shared" si="0"/>
        <v>3.4000000000000004</v>
      </c>
      <c r="D23" s="2">
        <v>2</v>
      </c>
      <c r="E23" s="4">
        <v>1</v>
      </c>
      <c r="F23" s="4">
        <f t="shared" si="1"/>
        <v>3</v>
      </c>
    </row>
    <row r="24" spans="1:7" ht="40" customHeight="1">
      <c r="A24" s="111" t="s">
        <v>131</v>
      </c>
      <c r="B24" s="111"/>
      <c r="C24" s="111"/>
      <c r="D24" s="111"/>
      <c r="E24" s="111"/>
      <c r="F24" s="111"/>
      <c r="G24" s="22"/>
    </row>
    <row r="25" spans="1:7" ht="15" customHeight="1"/>
    <row r="26" spans="1:7" ht="15" customHeight="1"/>
    <row r="27" spans="1:7" ht="15" customHeight="1"/>
    <row r="28" spans="1:7" ht="15" customHeight="1"/>
    <row r="29" spans="1:7" ht="15" customHeight="1"/>
    <row r="30" spans="1:7" ht="15" customHeight="1"/>
    <row r="31" spans="1:7" ht="15" customHeight="1"/>
    <row r="32" spans="1:7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2">
    <mergeCell ref="A1:F2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DA75-1999-8A47-9CC9-7FF91044EB13}">
  <dimension ref="A1:H109"/>
  <sheetViews>
    <sheetView tabSelected="1" zoomScale="80" zoomScaleNormal="80" workbookViewId="0">
      <pane ySplit="3" topLeftCell="A58" activePane="bottomLeft" state="frozen"/>
      <selection pane="bottomLeft" activeCell="A69" sqref="A69:G69"/>
    </sheetView>
  </sheetViews>
  <sheetFormatPr baseColWidth="10" defaultRowHeight="15"/>
  <cols>
    <col min="1" max="1" width="19.83203125" customWidth="1"/>
    <col min="2" max="7" width="15.83203125" customWidth="1"/>
  </cols>
  <sheetData>
    <row r="1" spans="1:8" ht="20" customHeight="1">
      <c r="A1" s="109" t="s">
        <v>6</v>
      </c>
      <c r="B1" s="109"/>
      <c r="C1" s="109"/>
      <c r="D1" s="109"/>
      <c r="E1" s="109"/>
      <c r="F1" s="109"/>
      <c r="G1" s="109"/>
    </row>
    <row r="2" spans="1:8" ht="20" customHeight="1" thickBot="1">
      <c r="A2" s="110"/>
      <c r="B2" s="110"/>
      <c r="C2" s="110"/>
      <c r="D2" s="110"/>
      <c r="E2" s="110"/>
      <c r="F2" s="110"/>
      <c r="G2" s="110"/>
    </row>
    <row r="3" spans="1:8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141</v>
      </c>
      <c r="G3" s="8" t="s">
        <v>124</v>
      </c>
    </row>
    <row r="4" spans="1:8" ht="21" customHeight="1">
      <c r="A4" s="55" t="s">
        <v>122</v>
      </c>
      <c r="B4" s="55">
        <v>210</v>
      </c>
      <c r="C4" s="49" t="s">
        <v>123</v>
      </c>
      <c r="D4" s="49">
        <v>0</v>
      </c>
      <c r="E4" s="49">
        <v>0</v>
      </c>
      <c r="F4" s="49">
        <v>0</v>
      </c>
      <c r="G4" s="49">
        <v>0</v>
      </c>
    </row>
    <row r="5" spans="1:8" ht="21" customHeight="1">
      <c r="A5" s="103">
        <v>43333</v>
      </c>
      <c r="B5" s="54">
        <v>197.4</v>
      </c>
      <c r="C5" s="4">
        <f>IF(B5=0,"",IF(OR(B5 ="NA", B4 ="NA"),"NA",B4-B5))</f>
        <v>12.599999999999994</v>
      </c>
      <c r="D5" s="4">
        <v>5</v>
      </c>
      <c r="E5" s="4">
        <v>0</v>
      </c>
      <c r="F5" s="49">
        <v>0</v>
      </c>
      <c r="G5" s="4">
        <f>SUM(D5:F5)</f>
        <v>5</v>
      </c>
      <c r="H5" s="2"/>
    </row>
    <row r="6" spans="1:8" ht="21" customHeight="1">
      <c r="A6" s="103">
        <v>43334</v>
      </c>
      <c r="B6" s="54">
        <v>190.2</v>
      </c>
      <c r="C6" s="4">
        <f t="shared" ref="C6:C14" si="0">IF(B6=0,"",IF(OR(B6 ="NA", B5 ="NA"),"NA",B5-B6))</f>
        <v>7.2000000000000171</v>
      </c>
      <c r="D6" s="4">
        <v>5</v>
      </c>
      <c r="E6" s="4">
        <v>0</v>
      </c>
      <c r="F6" s="49">
        <v>0</v>
      </c>
      <c r="G6" s="4">
        <f t="shared" ref="G6:G14" si="1">SUM(D6:F6)</f>
        <v>5</v>
      </c>
      <c r="H6" s="2"/>
    </row>
    <row r="7" spans="1:8" ht="21" customHeight="1">
      <c r="A7" s="103">
        <v>43335</v>
      </c>
      <c r="B7" s="51">
        <v>184.9</v>
      </c>
      <c r="C7" s="4">
        <f t="shared" si="0"/>
        <v>5.2999999999999829</v>
      </c>
      <c r="D7" s="4">
        <v>7</v>
      </c>
      <c r="E7" s="4">
        <v>0</v>
      </c>
      <c r="F7" s="49">
        <v>0</v>
      </c>
      <c r="G7" s="4">
        <f t="shared" si="1"/>
        <v>7</v>
      </c>
      <c r="H7" s="4"/>
    </row>
    <row r="8" spans="1:8" ht="21" customHeight="1">
      <c r="A8" s="103">
        <v>43336</v>
      </c>
      <c r="B8" s="51">
        <v>173.2</v>
      </c>
      <c r="C8" s="4">
        <f t="shared" si="0"/>
        <v>11.700000000000017</v>
      </c>
      <c r="D8" s="4">
        <v>7</v>
      </c>
      <c r="E8" s="4">
        <v>0</v>
      </c>
      <c r="F8" s="49">
        <v>0</v>
      </c>
      <c r="G8" s="4">
        <f t="shared" si="1"/>
        <v>7</v>
      </c>
      <c r="H8" s="4"/>
    </row>
    <row r="9" spans="1:8" ht="21" customHeight="1">
      <c r="A9" s="104">
        <v>43339</v>
      </c>
      <c r="B9" s="51">
        <v>162.9</v>
      </c>
      <c r="C9" s="4">
        <f t="shared" si="0"/>
        <v>10.299999999999983</v>
      </c>
      <c r="D9" s="4">
        <v>7</v>
      </c>
      <c r="E9" s="4">
        <v>0</v>
      </c>
      <c r="F9" s="49">
        <v>0</v>
      </c>
      <c r="G9" s="4">
        <f t="shared" si="1"/>
        <v>7</v>
      </c>
      <c r="H9" s="4"/>
    </row>
    <row r="10" spans="1:8" ht="21" customHeight="1">
      <c r="A10" s="104">
        <v>43340</v>
      </c>
      <c r="B10" s="54">
        <v>153.1</v>
      </c>
      <c r="C10" s="4">
        <f t="shared" si="0"/>
        <v>9.8000000000000114</v>
      </c>
      <c r="D10" s="4">
        <v>7</v>
      </c>
      <c r="E10" s="4">
        <v>0</v>
      </c>
      <c r="F10" s="49">
        <v>0</v>
      </c>
      <c r="G10" s="4">
        <f t="shared" si="1"/>
        <v>7</v>
      </c>
      <c r="H10" s="2"/>
    </row>
    <row r="11" spans="1:8" ht="21" customHeight="1">
      <c r="A11" s="104">
        <v>43341</v>
      </c>
      <c r="B11" s="12">
        <v>142.69999999999999</v>
      </c>
      <c r="C11" s="4">
        <f t="shared" si="0"/>
        <v>10.400000000000006</v>
      </c>
      <c r="D11" s="4">
        <v>6</v>
      </c>
      <c r="E11" s="4">
        <v>1</v>
      </c>
      <c r="F11" s="49">
        <v>0</v>
      </c>
      <c r="G11" s="4">
        <f t="shared" si="1"/>
        <v>7</v>
      </c>
      <c r="H11" s="2"/>
    </row>
    <row r="12" spans="1:8" ht="21" customHeight="1">
      <c r="A12" s="104">
        <v>43342</v>
      </c>
      <c r="B12" s="12">
        <v>131.1</v>
      </c>
      <c r="C12" s="4">
        <f t="shared" si="0"/>
        <v>11.599999999999994</v>
      </c>
      <c r="D12" s="4">
        <v>5</v>
      </c>
      <c r="E12" s="4">
        <v>0</v>
      </c>
      <c r="F12" s="49">
        <v>0</v>
      </c>
      <c r="G12" s="4">
        <f t="shared" si="1"/>
        <v>5</v>
      </c>
      <c r="H12" s="2"/>
    </row>
    <row r="13" spans="1:8" ht="21" customHeight="1">
      <c r="A13" s="104">
        <v>43343</v>
      </c>
      <c r="B13" s="12">
        <v>119.8</v>
      </c>
      <c r="C13" s="4">
        <f t="shared" si="0"/>
        <v>11.299999999999997</v>
      </c>
      <c r="D13" s="4">
        <v>6</v>
      </c>
      <c r="E13" s="4">
        <v>0</v>
      </c>
      <c r="F13" s="49">
        <v>0</v>
      </c>
      <c r="G13" s="4">
        <f t="shared" si="1"/>
        <v>6</v>
      </c>
      <c r="H13" s="2"/>
    </row>
    <row r="14" spans="1:8" ht="21" customHeight="1">
      <c r="A14" s="104">
        <v>43344</v>
      </c>
      <c r="B14" s="58">
        <v>111.2</v>
      </c>
      <c r="C14" s="4">
        <f t="shared" si="0"/>
        <v>8.5999999999999943</v>
      </c>
      <c r="D14" s="37">
        <v>5</v>
      </c>
      <c r="E14" s="37">
        <v>0</v>
      </c>
      <c r="F14" s="49">
        <v>0</v>
      </c>
      <c r="G14" s="4">
        <f t="shared" si="1"/>
        <v>5</v>
      </c>
      <c r="H14" s="2"/>
    </row>
    <row r="15" spans="1:8" ht="40" customHeight="1">
      <c r="A15" s="111" t="s">
        <v>131</v>
      </c>
      <c r="B15" s="111"/>
      <c r="C15" s="111"/>
      <c r="D15" s="111"/>
      <c r="E15" s="111"/>
      <c r="F15" s="111"/>
      <c r="G15" s="111"/>
    </row>
    <row r="16" spans="1:8" ht="21" customHeight="1">
      <c r="A16" s="49" t="s">
        <v>122</v>
      </c>
      <c r="B16" s="49">
        <v>123.1</v>
      </c>
      <c r="C16" s="49" t="s">
        <v>123</v>
      </c>
      <c r="D16" s="49">
        <v>0</v>
      </c>
      <c r="E16" s="49">
        <v>0</v>
      </c>
      <c r="F16" s="49">
        <v>0</v>
      </c>
      <c r="G16" s="49">
        <v>0</v>
      </c>
    </row>
    <row r="17" spans="1:8" ht="21" customHeight="1">
      <c r="A17" s="61">
        <v>43367</v>
      </c>
      <c r="B17" s="12">
        <v>115.3</v>
      </c>
      <c r="C17" s="4">
        <f>IF(B17=0,"",IF(OR(B17 ="NA", B16 ="NA"),"NA",B16-B17))</f>
        <v>7.7999999999999972</v>
      </c>
      <c r="D17" s="37">
        <v>5</v>
      </c>
      <c r="E17" s="37">
        <v>1</v>
      </c>
      <c r="F17" s="49">
        <v>0</v>
      </c>
      <c r="G17" s="37">
        <f>SUM(D17:F17)</f>
        <v>6</v>
      </c>
      <c r="H17" s="37"/>
    </row>
    <row r="18" spans="1:8" ht="21" customHeight="1">
      <c r="A18" s="61">
        <v>43368</v>
      </c>
      <c r="B18" s="12">
        <v>107.1</v>
      </c>
      <c r="C18" s="4">
        <f t="shared" ref="C18:C28" si="2">IF(B18=0,"",IF(OR(B18 ="NA", B17 ="NA"),"NA",B17-B18))</f>
        <v>8.2000000000000028</v>
      </c>
      <c r="D18" s="42">
        <v>5</v>
      </c>
      <c r="E18" s="42">
        <v>1</v>
      </c>
      <c r="F18" s="49">
        <v>0</v>
      </c>
      <c r="G18" s="37">
        <f t="shared" ref="G18:G28" si="3">SUM(D18:F18)</f>
        <v>6</v>
      </c>
      <c r="H18" s="42"/>
    </row>
    <row r="19" spans="1:8" ht="21" customHeight="1">
      <c r="A19" s="61">
        <v>43369</v>
      </c>
      <c r="B19" s="12">
        <v>99.7</v>
      </c>
      <c r="C19" s="4">
        <f t="shared" si="2"/>
        <v>7.3999999999999915</v>
      </c>
      <c r="D19" s="42">
        <v>5</v>
      </c>
      <c r="E19" s="42">
        <v>1</v>
      </c>
      <c r="F19" s="49">
        <v>0</v>
      </c>
      <c r="G19" s="37">
        <f t="shared" si="3"/>
        <v>6</v>
      </c>
      <c r="H19" s="42"/>
    </row>
    <row r="20" spans="1:8" ht="21" customHeight="1">
      <c r="A20" s="61">
        <v>43370</v>
      </c>
      <c r="B20" s="12">
        <v>92.1</v>
      </c>
      <c r="C20" s="4">
        <f t="shared" si="2"/>
        <v>7.6000000000000085</v>
      </c>
      <c r="D20" s="42">
        <v>4</v>
      </c>
      <c r="E20" s="42">
        <v>1</v>
      </c>
      <c r="F20" s="49">
        <v>0</v>
      </c>
      <c r="G20" s="37">
        <f t="shared" si="3"/>
        <v>5</v>
      </c>
      <c r="H20" s="42"/>
    </row>
    <row r="21" spans="1:8" ht="21" customHeight="1">
      <c r="A21" s="61">
        <v>43371</v>
      </c>
      <c r="B21" s="12">
        <v>84.2</v>
      </c>
      <c r="C21" s="4">
        <f t="shared" si="2"/>
        <v>7.8999999999999915</v>
      </c>
      <c r="D21" s="42">
        <v>4</v>
      </c>
      <c r="E21" s="42">
        <v>1</v>
      </c>
      <c r="F21" s="49">
        <v>0</v>
      </c>
      <c r="G21" s="37">
        <f t="shared" si="3"/>
        <v>5</v>
      </c>
      <c r="H21" s="42"/>
    </row>
    <row r="22" spans="1:8" ht="21" customHeight="1">
      <c r="A22" s="61">
        <v>43372</v>
      </c>
      <c r="B22" s="12">
        <v>81.099999999999994</v>
      </c>
      <c r="C22" s="4">
        <f t="shared" si="2"/>
        <v>3.1000000000000085</v>
      </c>
      <c r="D22" s="42">
        <v>4</v>
      </c>
      <c r="E22" s="42">
        <v>1</v>
      </c>
      <c r="F22" s="42">
        <v>0</v>
      </c>
      <c r="G22" s="37">
        <f t="shared" si="3"/>
        <v>5</v>
      </c>
      <c r="H22" s="42"/>
    </row>
    <row r="23" spans="1:8" ht="21" customHeight="1">
      <c r="A23" s="102">
        <v>43374</v>
      </c>
      <c r="B23" s="12">
        <v>73.7</v>
      </c>
      <c r="C23" s="4">
        <f t="shared" si="2"/>
        <v>7.3999999999999915</v>
      </c>
      <c r="D23" s="42">
        <v>4</v>
      </c>
      <c r="E23" s="42">
        <v>1</v>
      </c>
      <c r="F23" s="49">
        <v>0</v>
      </c>
      <c r="G23" s="37">
        <f t="shared" si="3"/>
        <v>5</v>
      </c>
      <c r="H23" s="42"/>
    </row>
    <row r="24" spans="1:8" ht="21" customHeight="1">
      <c r="A24" s="102">
        <v>43375</v>
      </c>
      <c r="B24" s="12">
        <v>66.8</v>
      </c>
      <c r="C24" s="4">
        <f t="shared" si="2"/>
        <v>6.9000000000000057</v>
      </c>
      <c r="D24" s="42">
        <v>4</v>
      </c>
      <c r="E24" s="42">
        <v>1</v>
      </c>
      <c r="F24" s="42">
        <v>0</v>
      </c>
      <c r="G24" s="37">
        <f t="shared" si="3"/>
        <v>5</v>
      </c>
      <c r="H24" s="42"/>
    </row>
    <row r="25" spans="1:8" ht="21" customHeight="1">
      <c r="A25" s="102">
        <v>43376</v>
      </c>
      <c r="B25" s="12">
        <v>60.7</v>
      </c>
      <c r="C25" s="4">
        <f t="shared" si="2"/>
        <v>6.0999999999999943</v>
      </c>
      <c r="D25" s="42">
        <v>4</v>
      </c>
      <c r="E25" s="42">
        <v>1</v>
      </c>
      <c r="F25" s="42">
        <v>0</v>
      </c>
      <c r="G25" s="37">
        <f t="shared" si="3"/>
        <v>5</v>
      </c>
      <c r="H25" s="42"/>
    </row>
    <row r="26" spans="1:8" ht="21" customHeight="1">
      <c r="A26" s="102">
        <v>43377</v>
      </c>
      <c r="B26" s="12" t="s">
        <v>123</v>
      </c>
      <c r="C26" s="4" t="str">
        <f t="shared" si="2"/>
        <v>NA</v>
      </c>
      <c r="D26" s="42">
        <v>4</v>
      </c>
      <c r="E26" s="42">
        <v>1</v>
      </c>
      <c r="F26" s="42">
        <v>0</v>
      </c>
      <c r="G26" s="37">
        <f t="shared" si="3"/>
        <v>5</v>
      </c>
      <c r="H26" s="42"/>
    </row>
    <row r="27" spans="1:8" ht="21" customHeight="1">
      <c r="A27" s="102">
        <v>43378</v>
      </c>
      <c r="B27" s="12">
        <v>40.5</v>
      </c>
      <c r="C27" s="4" t="str">
        <f t="shared" si="2"/>
        <v>NA</v>
      </c>
      <c r="D27" s="42">
        <v>6</v>
      </c>
      <c r="E27" s="42">
        <v>1</v>
      </c>
      <c r="F27" s="42">
        <v>0</v>
      </c>
      <c r="G27" s="37">
        <f t="shared" si="3"/>
        <v>7</v>
      </c>
      <c r="H27" s="42"/>
    </row>
    <row r="28" spans="1:8" ht="21" customHeight="1">
      <c r="A28" s="102">
        <v>43379</v>
      </c>
      <c r="B28" s="58">
        <v>35.1</v>
      </c>
      <c r="C28" s="4">
        <f t="shared" si="2"/>
        <v>5.3999999999999986</v>
      </c>
      <c r="D28" s="42">
        <v>3</v>
      </c>
      <c r="E28" s="42">
        <v>1</v>
      </c>
      <c r="F28" s="42">
        <v>0</v>
      </c>
      <c r="G28" s="37">
        <f t="shared" si="3"/>
        <v>4</v>
      </c>
      <c r="H28" s="2"/>
    </row>
    <row r="29" spans="1:8" ht="40" customHeight="1">
      <c r="A29" s="111" t="s">
        <v>132</v>
      </c>
      <c r="B29" s="111"/>
      <c r="C29" s="111"/>
      <c r="D29" s="111"/>
      <c r="E29" s="111"/>
      <c r="F29" s="111"/>
      <c r="G29" s="111"/>
    </row>
    <row r="30" spans="1:8" ht="21" customHeight="1">
      <c r="A30" s="42" t="s">
        <v>122</v>
      </c>
      <c r="B30" s="12" t="s">
        <v>123</v>
      </c>
      <c r="C30" s="49" t="s">
        <v>123</v>
      </c>
      <c r="D30" s="49">
        <v>0</v>
      </c>
      <c r="E30" s="49">
        <v>0</v>
      </c>
      <c r="F30" s="42">
        <v>0</v>
      </c>
      <c r="G30" s="49">
        <v>0</v>
      </c>
    </row>
    <row r="31" spans="1:8" ht="21" customHeight="1">
      <c r="A31" s="102">
        <v>43395</v>
      </c>
      <c r="B31" s="42">
        <v>43.7</v>
      </c>
      <c r="C31" s="49" t="str">
        <f>IF(B31=0,"",IF(OR(B31 ="NA", B30 ="NA"),"NA",B30-B31))</f>
        <v>NA</v>
      </c>
      <c r="D31" s="42">
        <v>7</v>
      </c>
      <c r="E31" s="42">
        <v>2</v>
      </c>
      <c r="F31" s="42">
        <v>0</v>
      </c>
      <c r="G31" s="12">
        <f>SUM(D31:F31)</f>
        <v>9</v>
      </c>
      <c r="H31" s="42"/>
    </row>
    <row r="32" spans="1:8" ht="21" customHeight="1">
      <c r="A32" s="102">
        <v>43396</v>
      </c>
      <c r="B32" s="42">
        <v>37.1</v>
      </c>
      <c r="C32" s="49">
        <f t="shared" ref="C32:C42" si="4">IF(B32=0,"",IF(OR(B32 ="NA", B31 ="NA"),"NA",B31-B32))</f>
        <v>6.6000000000000014</v>
      </c>
      <c r="D32" s="42">
        <v>6</v>
      </c>
      <c r="E32" s="42">
        <v>2</v>
      </c>
      <c r="F32" s="42">
        <v>0</v>
      </c>
      <c r="G32" s="12">
        <f t="shared" ref="G32:G42" si="5">SUM(D32:F32)</f>
        <v>8</v>
      </c>
      <c r="H32" s="42"/>
    </row>
    <row r="33" spans="1:8" ht="21" customHeight="1">
      <c r="A33" s="102">
        <v>43397</v>
      </c>
      <c r="B33" s="48">
        <v>28.7</v>
      </c>
      <c r="C33" s="49">
        <f t="shared" si="4"/>
        <v>8.4000000000000021</v>
      </c>
      <c r="D33" s="42">
        <v>6.5</v>
      </c>
      <c r="E33" s="42">
        <v>2</v>
      </c>
      <c r="F33" s="42">
        <v>0</v>
      </c>
      <c r="G33" s="12">
        <f t="shared" si="5"/>
        <v>8.5</v>
      </c>
      <c r="H33" s="48"/>
    </row>
    <row r="34" spans="1:8" ht="21" customHeight="1">
      <c r="A34" s="102">
        <v>43398</v>
      </c>
      <c r="B34" s="12" t="s">
        <v>123</v>
      </c>
      <c r="C34" s="49" t="str">
        <f t="shared" si="4"/>
        <v>NA</v>
      </c>
      <c r="D34" s="42">
        <v>5.5</v>
      </c>
      <c r="E34" s="42">
        <v>2</v>
      </c>
      <c r="F34" s="42">
        <v>0</v>
      </c>
      <c r="G34" s="12">
        <f t="shared" si="5"/>
        <v>7.5</v>
      </c>
      <c r="H34" s="48"/>
    </row>
    <row r="35" spans="1:8" ht="21" customHeight="1">
      <c r="A35" s="102">
        <v>43399</v>
      </c>
      <c r="B35" s="49">
        <v>18.2</v>
      </c>
      <c r="C35" s="49" t="str">
        <f t="shared" si="4"/>
        <v>NA</v>
      </c>
      <c r="D35" s="42">
        <v>5</v>
      </c>
      <c r="E35" s="42">
        <v>2</v>
      </c>
      <c r="F35" s="42">
        <v>0</v>
      </c>
      <c r="G35" s="12">
        <f t="shared" si="5"/>
        <v>7</v>
      </c>
      <c r="H35" s="48"/>
    </row>
    <row r="36" spans="1:8" ht="21" customHeight="1">
      <c r="A36" s="102">
        <v>43400</v>
      </c>
      <c r="B36" s="12" t="s">
        <v>123</v>
      </c>
      <c r="C36" s="49" t="str">
        <f t="shared" si="4"/>
        <v>NA</v>
      </c>
      <c r="D36" s="12">
        <v>4</v>
      </c>
      <c r="E36" s="12">
        <v>0</v>
      </c>
      <c r="F36" s="42">
        <v>0</v>
      </c>
      <c r="G36" s="12">
        <f t="shared" si="5"/>
        <v>4</v>
      </c>
    </row>
    <row r="37" spans="1:8" ht="21" customHeight="1">
      <c r="A37" s="102">
        <v>43402</v>
      </c>
      <c r="B37" s="12">
        <v>13.1</v>
      </c>
      <c r="C37" s="49" t="str">
        <f t="shared" si="4"/>
        <v>NA</v>
      </c>
      <c r="D37" s="12">
        <v>6.5</v>
      </c>
      <c r="E37" s="12">
        <v>1.5</v>
      </c>
      <c r="F37" s="42">
        <v>0</v>
      </c>
      <c r="G37" s="12">
        <f t="shared" si="5"/>
        <v>8</v>
      </c>
    </row>
    <row r="38" spans="1:8" ht="21" customHeight="1">
      <c r="A38" s="102">
        <v>43403</v>
      </c>
      <c r="B38" s="12">
        <v>7.9</v>
      </c>
      <c r="C38" s="49">
        <f t="shared" si="4"/>
        <v>5.1999999999999993</v>
      </c>
      <c r="D38" s="12">
        <v>6.8</v>
      </c>
      <c r="E38" s="12">
        <v>2</v>
      </c>
      <c r="F38" s="42">
        <v>0</v>
      </c>
      <c r="G38" s="12">
        <f t="shared" si="5"/>
        <v>8.8000000000000007</v>
      </c>
    </row>
    <row r="39" spans="1:8" ht="21" customHeight="1">
      <c r="A39" s="102">
        <v>43404</v>
      </c>
      <c r="B39" s="12" t="s">
        <v>123</v>
      </c>
      <c r="C39" s="49" t="str">
        <f t="shared" si="4"/>
        <v>NA</v>
      </c>
      <c r="D39" s="12">
        <v>5</v>
      </c>
      <c r="E39" s="12">
        <v>1.5</v>
      </c>
      <c r="F39" s="42">
        <v>0</v>
      </c>
      <c r="G39" s="12">
        <f t="shared" si="5"/>
        <v>6.5</v>
      </c>
    </row>
    <row r="40" spans="1:8" ht="21" customHeight="1">
      <c r="A40" s="102">
        <v>43405</v>
      </c>
      <c r="B40" s="12">
        <v>3.8</v>
      </c>
      <c r="C40" s="49" t="str">
        <f t="shared" si="4"/>
        <v>NA</v>
      </c>
      <c r="D40" s="12">
        <v>8.5</v>
      </c>
      <c r="E40" s="12">
        <v>1.5</v>
      </c>
      <c r="F40" s="42">
        <v>0</v>
      </c>
      <c r="G40" s="12">
        <f t="shared" si="5"/>
        <v>10</v>
      </c>
    </row>
    <row r="41" spans="1:8" ht="21" customHeight="1">
      <c r="A41" s="102">
        <v>43406</v>
      </c>
      <c r="B41" s="12">
        <v>3.03</v>
      </c>
      <c r="C41" s="49">
        <f t="shared" si="4"/>
        <v>0.77</v>
      </c>
      <c r="D41" s="12">
        <v>9</v>
      </c>
      <c r="E41" s="12">
        <v>1</v>
      </c>
      <c r="F41" s="42">
        <v>0</v>
      </c>
      <c r="G41" s="12">
        <f t="shared" si="5"/>
        <v>10</v>
      </c>
    </row>
    <row r="42" spans="1:8" ht="21" customHeight="1">
      <c r="A42" s="102">
        <v>43407</v>
      </c>
      <c r="B42" s="43">
        <v>2.9</v>
      </c>
      <c r="C42" s="49">
        <f t="shared" si="4"/>
        <v>0.12999999999999989</v>
      </c>
      <c r="D42" s="12">
        <v>4</v>
      </c>
      <c r="E42" s="12">
        <v>0</v>
      </c>
      <c r="F42" s="42">
        <v>0</v>
      </c>
      <c r="G42" s="12">
        <f t="shared" si="5"/>
        <v>4</v>
      </c>
    </row>
    <row r="43" spans="1:8" ht="40" customHeight="1">
      <c r="A43" s="111" t="s">
        <v>133</v>
      </c>
      <c r="B43" s="111"/>
      <c r="C43" s="111"/>
      <c r="D43" s="111"/>
      <c r="E43" s="111"/>
      <c r="F43" s="111"/>
      <c r="G43" s="111"/>
    </row>
    <row r="44" spans="1:8" ht="21" customHeight="1">
      <c r="A44" s="42" t="s">
        <v>122</v>
      </c>
      <c r="B44" s="12" t="s">
        <v>123</v>
      </c>
      <c r="C44" s="49" t="s">
        <v>123</v>
      </c>
      <c r="D44" s="49">
        <v>0</v>
      </c>
      <c r="E44" s="49">
        <v>0</v>
      </c>
      <c r="F44" s="63">
        <v>0</v>
      </c>
      <c r="G44" s="49">
        <f>SUM(D44:F44)</f>
        <v>0</v>
      </c>
    </row>
    <row r="45" spans="1:8" ht="21" customHeight="1">
      <c r="A45" s="102">
        <v>43437</v>
      </c>
      <c r="B45" s="42" t="s">
        <v>123</v>
      </c>
      <c r="C45" s="49" t="str">
        <f>IF(B45=0,"",IF(OR(B45 ="NA", B44 ="NA"),"NA",B44-B45))</f>
        <v>NA</v>
      </c>
      <c r="D45" s="42">
        <v>5</v>
      </c>
      <c r="E45" s="42">
        <v>2</v>
      </c>
      <c r="F45" s="63">
        <v>0</v>
      </c>
      <c r="G45" s="49">
        <f t="shared" ref="G45:G55" si="6">SUM(D45:F45)</f>
        <v>7</v>
      </c>
    </row>
    <row r="46" spans="1:8" ht="21" customHeight="1">
      <c r="A46" s="102">
        <v>43438</v>
      </c>
      <c r="B46" s="42" t="s">
        <v>123</v>
      </c>
      <c r="C46" s="49" t="str">
        <f t="shared" ref="C46:C55" si="7">IF(B46=0,"",IF(OR(B46 ="NA", B45 ="NA"),"NA",B45-B46))</f>
        <v>NA</v>
      </c>
      <c r="D46" s="42">
        <v>4.5</v>
      </c>
      <c r="E46" s="42">
        <v>2</v>
      </c>
      <c r="F46" s="63">
        <v>0</v>
      </c>
      <c r="G46" s="49">
        <f t="shared" si="6"/>
        <v>6.5</v>
      </c>
    </row>
    <row r="47" spans="1:8" ht="21" customHeight="1">
      <c r="A47" s="102">
        <v>43439</v>
      </c>
      <c r="B47" s="48">
        <v>8.1</v>
      </c>
      <c r="C47" s="49" t="str">
        <f t="shared" si="7"/>
        <v>NA</v>
      </c>
      <c r="D47" s="42">
        <v>5.5</v>
      </c>
      <c r="E47" s="42">
        <v>2</v>
      </c>
      <c r="F47" s="63">
        <v>0</v>
      </c>
      <c r="G47" s="49">
        <f t="shared" si="6"/>
        <v>7.5</v>
      </c>
    </row>
    <row r="48" spans="1:8" ht="21" customHeight="1">
      <c r="A48" s="102">
        <v>43440</v>
      </c>
      <c r="B48" s="12" t="s">
        <v>123</v>
      </c>
      <c r="C48" s="49" t="str">
        <f t="shared" si="7"/>
        <v>NA</v>
      </c>
      <c r="D48" s="42">
        <v>4</v>
      </c>
      <c r="E48" s="42">
        <v>0</v>
      </c>
      <c r="F48" s="63">
        <v>0</v>
      </c>
      <c r="G48" s="49">
        <f t="shared" si="6"/>
        <v>4</v>
      </c>
    </row>
    <row r="49" spans="1:7" ht="21" customHeight="1">
      <c r="A49" s="102">
        <v>43441</v>
      </c>
      <c r="B49" s="49">
        <v>6.8</v>
      </c>
      <c r="C49" s="49" t="str">
        <f t="shared" si="7"/>
        <v>NA</v>
      </c>
      <c r="D49" s="42">
        <v>4</v>
      </c>
      <c r="E49" s="42">
        <v>0</v>
      </c>
      <c r="F49" s="42">
        <v>0</v>
      </c>
      <c r="G49" s="49">
        <f t="shared" si="6"/>
        <v>4</v>
      </c>
    </row>
    <row r="50" spans="1:7" ht="21" customHeight="1">
      <c r="A50" s="102">
        <v>43444</v>
      </c>
      <c r="B50" s="12">
        <v>5.0999999999999996</v>
      </c>
      <c r="C50" s="49">
        <f t="shared" si="7"/>
        <v>1.7000000000000002</v>
      </c>
      <c r="D50" s="12">
        <v>5.63</v>
      </c>
      <c r="E50" s="12">
        <v>0</v>
      </c>
      <c r="F50" s="97">
        <v>0</v>
      </c>
      <c r="G50" s="49">
        <f t="shared" si="6"/>
        <v>5.63</v>
      </c>
    </row>
    <row r="51" spans="1:7" ht="21" customHeight="1">
      <c r="A51" s="102">
        <v>43445</v>
      </c>
      <c r="B51" s="12" t="s">
        <v>123</v>
      </c>
      <c r="C51" s="49" t="str">
        <f>IF(B51=0,"",IF(OR(B51 ="NA", B50 ="NA"),"NA",B50-B51))</f>
        <v>NA</v>
      </c>
      <c r="D51" s="12">
        <v>4.5</v>
      </c>
      <c r="E51" s="12">
        <v>0</v>
      </c>
      <c r="F51" s="96">
        <v>0</v>
      </c>
      <c r="G51" s="49">
        <f t="shared" si="6"/>
        <v>4.5</v>
      </c>
    </row>
    <row r="52" spans="1:7" ht="21" customHeight="1">
      <c r="A52" s="102">
        <v>43446</v>
      </c>
      <c r="B52" s="12">
        <v>4.4000000000000004</v>
      </c>
      <c r="C52" s="49" t="str">
        <f t="shared" si="7"/>
        <v>NA</v>
      </c>
      <c r="D52" s="12">
        <v>1.5</v>
      </c>
      <c r="E52" s="12">
        <v>0</v>
      </c>
      <c r="F52" s="96">
        <v>10</v>
      </c>
      <c r="G52" s="49">
        <f t="shared" si="6"/>
        <v>11.5</v>
      </c>
    </row>
    <row r="53" spans="1:7" ht="21" customHeight="1">
      <c r="A53" s="102">
        <v>43447</v>
      </c>
      <c r="B53" s="12">
        <v>2.9</v>
      </c>
      <c r="C53" s="49">
        <f t="shared" si="7"/>
        <v>1.5000000000000004</v>
      </c>
      <c r="D53" s="12">
        <v>4</v>
      </c>
      <c r="E53" s="12">
        <v>0</v>
      </c>
      <c r="F53" s="96">
        <v>10</v>
      </c>
      <c r="G53" s="49">
        <f t="shared" si="6"/>
        <v>14</v>
      </c>
    </row>
    <row r="54" spans="1:7" ht="21" customHeight="1">
      <c r="A54" s="102">
        <v>43448</v>
      </c>
      <c r="B54" s="12">
        <v>1.9</v>
      </c>
      <c r="C54" s="49">
        <f t="shared" si="7"/>
        <v>1</v>
      </c>
      <c r="D54" s="12">
        <v>2</v>
      </c>
      <c r="E54" s="12">
        <v>2</v>
      </c>
      <c r="F54" s="96">
        <v>10</v>
      </c>
      <c r="G54" s="49">
        <f t="shared" si="6"/>
        <v>14</v>
      </c>
    </row>
    <row r="55" spans="1:7" ht="21" customHeight="1">
      <c r="A55" s="102">
        <v>43449</v>
      </c>
      <c r="B55" s="58" t="s">
        <v>123</v>
      </c>
      <c r="C55" s="49" t="str">
        <f t="shared" si="7"/>
        <v>NA</v>
      </c>
      <c r="D55" s="12">
        <v>4</v>
      </c>
      <c r="E55" s="12">
        <v>2</v>
      </c>
      <c r="F55" s="96">
        <v>0</v>
      </c>
      <c r="G55" s="49">
        <f t="shared" si="6"/>
        <v>6</v>
      </c>
    </row>
    <row r="56" spans="1:7" ht="40" customHeight="1">
      <c r="A56" s="112" t="s">
        <v>160</v>
      </c>
      <c r="B56" s="112"/>
      <c r="C56" s="112"/>
      <c r="D56" s="112"/>
      <c r="E56" s="112"/>
      <c r="F56" s="112"/>
      <c r="G56" s="112"/>
    </row>
    <row r="57" spans="1:7" ht="21" customHeight="1">
      <c r="A57" s="42" t="s">
        <v>122</v>
      </c>
      <c r="B57" s="12" t="s">
        <v>123</v>
      </c>
      <c r="C57" s="49" t="s">
        <v>123</v>
      </c>
      <c r="D57" s="49">
        <v>0</v>
      </c>
      <c r="E57" s="49">
        <v>0</v>
      </c>
      <c r="F57" s="99">
        <v>0</v>
      </c>
      <c r="G57" s="49">
        <f>SUM(D57:F57)</f>
        <v>0</v>
      </c>
    </row>
    <row r="58" spans="1:7" ht="21" customHeight="1">
      <c r="A58" s="105">
        <v>43473</v>
      </c>
      <c r="B58" s="12">
        <v>4.3</v>
      </c>
      <c r="C58" s="49" t="s">
        <v>123</v>
      </c>
      <c r="D58" s="49">
        <v>5</v>
      </c>
      <c r="E58" s="49">
        <v>1</v>
      </c>
      <c r="F58" s="99">
        <v>0</v>
      </c>
      <c r="G58" s="49">
        <f>SUM(D58:F58)</f>
        <v>6</v>
      </c>
    </row>
    <row r="59" spans="1:7" ht="21" customHeight="1">
      <c r="A59" s="105">
        <v>43474</v>
      </c>
      <c r="B59" s="42">
        <v>2.6</v>
      </c>
      <c r="C59" s="49">
        <f>IF(B59=0,"",IF(OR(B59 ="NA", B58 ="NA"),"NA",B58-B59))</f>
        <v>1.6999999999999997</v>
      </c>
      <c r="D59" s="42">
        <v>3</v>
      </c>
      <c r="E59" s="42">
        <v>2</v>
      </c>
      <c r="F59" s="99">
        <v>0</v>
      </c>
      <c r="G59" s="49">
        <f t="shared" ref="G59:G68" si="8">SUM(D59:F59)</f>
        <v>5</v>
      </c>
    </row>
    <row r="60" spans="1:7" ht="21" customHeight="1">
      <c r="A60" s="105">
        <v>43475</v>
      </c>
      <c r="B60" s="42">
        <v>1.9</v>
      </c>
      <c r="C60" s="49">
        <f t="shared" ref="C60:C64" si="9">IF(B60=0,"",IF(OR(B60 ="NA", B59 ="NA"),"NA",B59-B60))</f>
        <v>0.70000000000000018</v>
      </c>
      <c r="D60" s="42">
        <v>4</v>
      </c>
      <c r="E60" s="42">
        <v>2</v>
      </c>
      <c r="F60" s="99">
        <v>7</v>
      </c>
      <c r="G60" s="49">
        <f t="shared" si="8"/>
        <v>13</v>
      </c>
    </row>
    <row r="61" spans="1:7" ht="21" customHeight="1">
      <c r="A61" s="105">
        <v>43476</v>
      </c>
      <c r="B61" s="48">
        <v>1.4</v>
      </c>
      <c r="C61" s="49">
        <f t="shared" si="9"/>
        <v>0.5</v>
      </c>
      <c r="D61" s="42">
        <v>4</v>
      </c>
      <c r="E61" s="42">
        <v>2</v>
      </c>
      <c r="F61" s="99">
        <v>5</v>
      </c>
      <c r="G61" s="49">
        <f t="shared" si="8"/>
        <v>11</v>
      </c>
    </row>
    <row r="62" spans="1:7" ht="21" customHeight="1">
      <c r="A62" s="105">
        <v>43477</v>
      </c>
      <c r="B62" s="12" t="s">
        <v>123</v>
      </c>
      <c r="C62" s="49" t="str">
        <f t="shared" si="9"/>
        <v>NA</v>
      </c>
      <c r="D62" s="42">
        <v>4</v>
      </c>
      <c r="E62" s="42">
        <v>0</v>
      </c>
      <c r="F62" s="99">
        <v>10</v>
      </c>
      <c r="G62" s="49">
        <f t="shared" si="8"/>
        <v>14</v>
      </c>
    </row>
    <row r="63" spans="1:7" ht="21" customHeight="1">
      <c r="A63" s="105">
        <v>43479</v>
      </c>
      <c r="B63" s="49">
        <v>0.9</v>
      </c>
      <c r="C63" s="49" t="str">
        <f t="shared" si="9"/>
        <v>NA</v>
      </c>
      <c r="D63" s="42">
        <v>4</v>
      </c>
      <c r="E63" s="42">
        <v>2</v>
      </c>
      <c r="F63" s="100">
        <v>7</v>
      </c>
      <c r="G63" s="49">
        <f t="shared" si="8"/>
        <v>13</v>
      </c>
    </row>
    <row r="64" spans="1:7" ht="21" customHeight="1">
      <c r="A64" s="105">
        <v>43480</v>
      </c>
      <c r="B64" s="12" t="s">
        <v>123</v>
      </c>
      <c r="C64" s="49" t="str">
        <f t="shared" si="9"/>
        <v>NA</v>
      </c>
      <c r="D64" s="12">
        <v>0</v>
      </c>
      <c r="E64" s="12">
        <v>0</v>
      </c>
      <c r="F64" s="97">
        <v>7</v>
      </c>
      <c r="G64" s="49">
        <f t="shared" si="8"/>
        <v>7</v>
      </c>
    </row>
    <row r="65" spans="1:7" ht="21" customHeight="1">
      <c r="A65" s="105">
        <v>43481</v>
      </c>
      <c r="B65" s="12">
        <v>0.7</v>
      </c>
      <c r="C65" s="49" t="str">
        <f>IF(B65=0,"",IF(OR(B65 ="NA", B64 ="NA"),"NA",B64-B65))</f>
        <v>NA</v>
      </c>
      <c r="D65" s="12">
        <v>4</v>
      </c>
      <c r="E65" s="12">
        <v>2</v>
      </c>
      <c r="F65" s="97">
        <v>7</v>
      </c>
      <c r="G65" s="49">
        <f t="shared" si="8"/>
        <v>13</v>
      </c>
    </row>
    <row r="66" spans="1:7" ht="21" customHeight="1">
      <c r="A66" s="105">
        <v>43482</v>
      </c>
      <c r="B66" s="12">
        <v>0.6</v>
      </c>
      <c r="C66" s="49">
        <f t="shared" ref="C66:C68" si="10">IF(B66=0,"",IF(OR(B66 ="NA", B65 ="NA"),"NA",B65-B66))</f>
        <v>9.9999999999999978E-2</v>
      </c>
      <c r="D66" s="12">
        <v>4</v>
      </c>
      <c r="E66" s="12">
        <v>2</v>
      </c>
      <c r="F66" s="97">
        <v>7</v>
      </c>
      <c r="G66" s="49">
        <f t="shared" si="8"/>
        <v>13</v>
      </c>
    </row>
    <row r="67" spans="1:7" ht="21" customHeight="1">
      <c r="A67" s="105">
        <v>43483</v>
      </c>
      <c r="B67" s="12">
        <v>0.4</v>
      </c>
      <c r="C67" s="49">
        <f t="shared" si="10"/>
        <v>0.19999999999999996</v>
      </c>
      <c r="D67" s="12">
        <v>4</v>
      </c>
      <c r="E67" s="12">
        <v>0</v>
      </c>
      <c r="F67" s="97">
        <v>0</v>
      </c>
      <c r="G67" s="49">
        <f t="shared" si="8"/>
        <v>4</v>
      </c>
    </row>
    <row r="68" spans="1:7" ht="21" customHeight="1">
      <c r="A68" s="105">
        <v>43484</v>
      </c>
      <c r="B68" s="58">
        <v>0.4</v>
      </c>
      <c r="C68" s="108">
        <f t="shared" si="10"/>
        <v>0</v>
      </c>
      <c r="D68" s="63">
        <v>4</v>
      </c>
      <c r="E68" s="63">
        <v>2</v>
      </c>
      <c r="F68" s="96">
        <v>0</v>
      </c>
      <c r="G68" s="108">
        <f t="shared" si="8"/>
        <v>6</v>
      </c>
    </row>
    <row r="69" spans="1:7" ht="40" customHeight="1">
      <c r="A69" s="112" t="s">
        <v>163</v>
      </c>
      <c r="B69" s="112"/>
      <c r="C69" s="112"/>
      <c r="D69" s="112"/>
      <c r="E69" s="112"/>
      <c r="F69" s="112"/>
      <c r="G69" s="112"/>
    </row>
    <row r="70" spans="1:7" ht="21" customHeight="1">
      <c r="A70" s="42" t="s">
        <v>122</v>
      </c>
      <c r="B70" s="12" t="s">
        <v>123</v>
      </c>
      <c r="C70" s="49" t="s">
        <v>123</v>
      </c>
      <c r="D70" s="49">
        <v>0</v>
      </c>
      <c r="E70" s="49">
        <v>0</v>
      </c>
      <c r="F70" s="63">
        <v>0</v>
      </c>
      <c r="G70" s="49">
        <f>SUM(D70:F70)</f>
        <v>0</v>
      </c>
    </row>
    <row r="71" spans="1:7" ht="21" customHeight="1">
      <c r="A71" s="105">
        <v>43528</v>
      </c>
      <c r="B71" s="12">
        <v>9.3000000000000007</v>
      </c>
      <c r="C71" s="49" t="s">
        <v>123</v>
      </c>
      <c r="D71" s="127">
        <v>4</v>
      </c>
      <c r="E71" s="127">
        <v>2</v>
      </c>
      <c r="F71" s="99">
        <v>0</v>
      </c>
      <c r="G71" s="127">
        <f>SUM(D71:F71)</f>
        <v>6</v>
      </c>
    </row>
    <row r="72" spans="1:7" ht="21" customHeight="1">
      <c r="A72" s="105">
        <v>43529</v>
      </c>
      <c r="B72" s="42">
        <v>7.7</v>
      </c>
      <c r="C72" s="49">
        <f>IF(B72=0,"",IF(OR(B72 ="NA", B71 ="NA"),"NA",B71-B72))</f>
        <v>1.6000000000000005</v>
      </c>
      <c r="D72" s="127">
        <v>4</v>
      </c>
      <c r="E72" s="127">
        <v>2</v>
      </c>
      <c r="F72" s="99">
        <v>0</v>
      </c>
      <c r="G72" s="127">
        <f t="shared" ref="G72:G76" si="11">SUM(D72:F72)</f>
        <v>6</v>
      </c>
    </row>
    <row r="73" spans="1:7" ht="21" customHeight="1">
      <c r="A73" s="105">
        <v>43530</v>
      </c>
      <c r="B73" s="42">
        <v>6.4</v>
      </c>
      <c r="C73" s="49">
        <f t="shared" ref="C73:C76" si="12">IF(B73=0,"",IF(OR(B73 ="NA", B72 ="NA"),"NA",B72-B73))</f>
        <v>1.2999999999999998</v>
      </c>
      <c r="D73" s="127">
        <v>4</v>
      </c>
      <c r="E73" s="127">
        <v>2</v>
      </c>
      <c r="F73" s="99">
        <v>0</v>
      </c>
      <c r="G73" s="127">
        <f t="shared" si="11"/>
        <v>6</v>
      </c>
    </row>
    <row r="74" spans="1:7" ht="21" customHeight="1">
      <c r="A74" s="105">
        <v>43531</v>
      </c>
      <c r="B74" s="48">
        <v>5.3</v>
      </c>
      <c r="C74" s="49">
        <f t="shared" si="12"/>
        <v>1.1000000000000005</v>
      </c>
      <c r="D74" s="127">
        <v>4</v>
      </c>
      <c r="E74" s="127">
        <v>2</v>
      </c>
      <c r="F74" s="99">
        <v>0</v>
      </c>
      <c r="G74" s="127">
        <f t="shared" si="11"/>
        <v>6</v>
      </c>
    </row>
    <row r="75" spans="1:7" ht="21" customHeight="1">
      <c r="A75" s="105">
        <v>43532</v>
      </c>
      <c r="B75" s="12"/>
      <c r="C75" s="49" t="str">
        <f t="shared" si="12"/>
        <v/>
      </c>
      <c r="D75" s="42"/>
      <c r="E75" s="42"/>
      <c r="F75" s="63"/>
      <c r="G75" s="49">
        <f t="shared" si="11"/>
        <v>0</v>
      </c>
    </row>
    <row r="76" spans="1:7" ht="21" customHeight="1">
      <c r="A76" s="105">
        <v>43533</v>
      </c>
      <c r="B76" s="132"/>
      <c r="C76" s="49" t="str">
        <f t="shared" si="12"/>
        <v/>
      </c>
      <c r="D76" s="42"/>
      <c r="E76" s="42"/>
      <c r="F76" s="64"/>
      <c r="G76" s="49">
        <f t="shared" si="11"/>
        <v>0</v>
      </c>
    </row>
    <row r="77" spans="1:7" ht="40" customHeight="1">
      <c r="A77" s="112" t="s">
        <v>166</v>
      </c>
      <c r="B77" s="112"/>
      <c r="C77" s="112"/>
      <c r="D77" s="112"/>
      <c r="E77" s="112"/>
      <c r="F77" s="112"/>
      <c r="G77" s="112"/>
    </row>
    <row r="78" spans="1:7" ht="21" customHeight="1"/>
    <row r="79" spans="1:7" ht="21" customHeight="1"/>
    <row r="80" spans="1:7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</sheetData>
  <mergeCells count="7">
    <mergeCell ref="A69:G69"/>
    <mergeCell ref="A77:G77"/>
    <mergeCell ref="A1:G2"/>
    <mergeCell ref="A15:G15"/>
    <mergeCell ref="A29:G29"/>
    <mergeCell ref="A43:G43"/>
    <mergeCell ref="A56:G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D05B-EDD4-644C-805E-7D15DC041182}">
  <dimension ref="A1:G64"/>
  <sheetViews>
    <sheetView zoomScale="80" zoomScaleNormal="80" workbookViewId="0">
      <pane ySplit="3" topLeftCell="A51" activePane="bottomLeft" state="frozen"/>
      <selection pane="bottomLeft" activeCell="D67" sqref="D67"/>
    </sheetView>
  </sheetViews>
  <sheetFormatPr baseColWidth="10" defaultRowHeight="15"/>
  <cols>
    <col min="1" max="1" width="19.83203125" customWidth="1"/>
    <col min="2" max="6" width="15.83203125" customWidth="1"/>
  </cols>
  <sheetData>
    <row r="1" spans="1:7" ht="20" customHeight="1">
      <c r="A1" s="109" t="s">
        <v>8</v>
      </c>
      <c r="B1" s="109"/>
      <c r="C1" s="109"/>
      <c r="D1" s="109"/>
      <c r="E1" s="109"/>
      <c r="F1" s="109"/>
    </row>
    <row r="2" spans="1:7" ht="20" customHeight="1" thickBot="1">
      <c r="A2" s="110"/>
      <c r="B2" s="110"/>
      <c r="C2" s="110"/>
      <c r="D2" s="110"/>
      <c r="E2" s="110"/>
      <c r="F2" s="110"/>
    </row>
    <row r="3" spans="1:7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7" ht="21" customHeight="1">
      <c r="A4" s="55" t="s">
        <v>122</v>
      </c>
      <c r="B4" s="55" t="s">
        <v>123</v>
      </c>
      <c r="C4" s="49" t="s">
        <v>123</v>
      </c>
      <c r="D4" s="49">
        <v>0</v>
      </c>
      <c r="E4" s="49">
        <v>0</v>
      </c>
      <c r="F4" s="49">
        <v>0</v>
      </c>
    </row>
    <row r="5" spans="1:7" ht="21" customHeight="1">
      <c r="A5" s="103">
        <v>43335</v>
      </c>
      <c r="B5" s="2">
        <v>63</v>
      </c>
      <c r="C5" s="4" t="str">
        <f>IF(B5=0,"",IF(OR(B5 ="NA", B4 ="NA"),"NA",B4-B5))</f>
        <v>NA</v>
      </c>
      <c r="D5" s="4">
        <v>2</v>
      </c>
      <c r="E5" s="4">
        <v>0</v>
      </c>
      <c r="F5" s="4">
        <f>D5+E5</f>
        <v>2</v>
      </c>
      <c r="G5" s="2"/>
    </row>
    <row r="6" spans="1:7" ht="21" customHeight="1">
      <c r="A6" s="103">
        <v>43336</v>
      </c>
      <c r="B6" s="50">
        <v>51.1</v>
      </c>
      <c r="C6" s="4">
        <f t="shared" ref="C6:C12" si="0">IF(B6=0,"",IF(OR(B6 ="NA", B5 ="NA"),"NA",B5-B6))</f>
        <v>11.899999999999999</v>
      </c>
      <c r="D6" s="4">
        <v>5</v>
      </c>
      <c r="E6" s="4">
        <v>0</v>
      </c>
      <c r="F6" s="4">
        <f t="shared" ref="F6:F12" si="1">D6+E6</f>
        <v>5</v>
      </c>
      <c r="G6" s="2"/>
    </row>
    <row r="7" spans="1:7" ht="21" customHeight="1">
      <c r="A7" s="104">
        <v>43339</v>
      </c>
      <c r="B7" s="51">
        <v>40.799999999999997</v>
      </c>
      <c r="C7" s="4">
        <f t="shared" si="0"/>
        <v>10.300000000000004</v>
      </c>
      <c r="D7" s="4">
        <v>5</v>
      </c>
      <c r="E7" s="4">
        <v>0</v>
      </c>
      <c r="F7" s="4">
        <f t="shared" si="1"/>
        <v>5</v>
      </c>
      <c r="G7" s="2"/>
    </row>
    <row r="8" spans="1:7" ht="21" customHeight="1">
      <c r="A8" s="104">
        <v>43340</v>
      </c>
      <c r="B8" s="50">
        <v>31.3</v>
      </c>
      <c r="C8" s="4">
        <f t="shared" si="0"/>
        <v>9.4999999999999964</v>
      </c>
      <c r="D8" s="4">
        <v>5</v>
      </c>
      <c r="E8" s="4">
        <v>0</v>
      </c>
      <c r="F8" s="4">
        <f t="shared" si="1"/>
        <v>5</v>
      </c>
      <c r="G8" s="2"/>
    </row>
    <row r="9" spans="1:7" ht="21" customHeight="1">
      <c r="A9" s="104">
        <v>43341</v>
      </c>
      <c r="B9" s="2">
        <v>21.1</v>
      </c>
      <c r="C9" s="4">
        <f t="shared" si="0"/>
        <v>10.199999999999999</v>
      </c>
      <c r="D9" s="4">
        <v>5</v>
      </c>
      <c r="E9" s="4">
        <v>0</v>
      </c>
      <c r="F9" s="4">
        <f t="shared" si="1"/>
        <v>5</v>
      </c>
      <c r="G9" s="2"/>
    </row>
    <row r="10" spans="1:7" ht="21" customHeight="1">
      <c r="A10" s="104">
        <v>43342</v>
      </c>
      <c r="B10" s="2">
        <v>11.3</v>
      </c>
      <c r="C10" s="4">
        <f t="shared" si="0"/>
        <v>9.8000000000000007</v>
      </c>
      <c r="D10" s="4">
        <v>2.5</v>
      </c>
      <c r="E10" s="4">
        <v>0</v>
      </c>
      <c r="F10" s="4">
        <f t="shared" si="1"/>
        <v>2.5</v>
      </c>
      <c r="G10" s="2"/>
    </row>
    <row r="11" spans="1:7" ht="21" customHeight="1">
      <c r="A11" s="104">
        <v>43343</v>
      </c>
      <c r="B11" s="2">
        <v>7.4</v>
      </c>
      <c r="C11" s="4">
        <f t="shared" si="0"/>
        <v>3.9000000000000004</v>
      </c>
      <c r="D11" s="4">
        <v>1.5</v>
      </c>
      <c r="E11" s="4">
        <v>0</v>
      </c>
      <c r="F11" s="4">
        <f t="shared" si="1"/>
        <v>1.5</v>
      </c>
      <c r="G11" s="2"/>
    </row>
    <row r="12" spans="1:7" ht="21" customHeight="1">
      <c r="A12" s="104">
        <v>43344</v>
      </c>
      <c r="B12" s="45">
        <v>4.3</v>
      </c>
      <c r="C12" s="4">
        <f t="shared" si="0"/>
        <v>3.1000000000000005</v>
      </c>
      <c r="D12" s="37">
        <v>5</v>
      </c>
      <c r="E12" s="37">
        <v>0</v>
      </c>
      <c r="F12" s="4">
        <f t="shared" si="1"/>
        <v>5</v>
      </c>
      <c r="G12" s="2"/>
    </row>
    <row r="13" spans="1:7" ht="40" customHeight="1">
      <c r="A13" s="111" t="s">
        <v>91</v>
      </c>
      <c r="B13" s="111"/>
      <c r="C13" s="111"/>
      <c r="D13" s="111"/>
      <c r="E13" s="111"/>
      <c r="F13" s="111"/>
    </row>
    <row r="14" spans="1:7" ht="21" customHeight="1">
      <c r="A14" s="49" t="s">
        <v>122</v>
      </c>
      <c r="B14" s="49">
        <v>6.2</v>
      </c>
      <c r="C14" s="49" t="s">
        <v>123</v>
      </c>
      <c r="D14" s="49">
        <v>0</v>
      </c>
      <c r="E14" s="49">
        <v>0</v>
      </c>
      <c r="F14" s="49">
        <v>0</v>
      </c>
    </row>
    <row r="15" spans="1:7" ht="21" customHeight="1">
      <c r="A15" s="61">
        <v>43367</v>
      </c>
      <c r="B15" s="2">
        <v>5.0999999999999996</v>
      </c>
      <c r="C15" s="4">
        <f>IF(B15=0,"",IF(OR(B15 ="NA", B14 ="NA"),"NA",B14-B15))</f>
        <v>1.1000000000000005</v>
      </c>
      <c r="D15" s="37">
        <v>4</v>
      </c>
      <c r="E15" s="37">
        <v>0</v>
      </c>
      <c r="F15" s="4">
        <f>D15+E15</f>
        <v>4</v>
      </c>
      <c r="G15" s="37"/>
    </row>
    <row r="16" spans="1:7" ht="21" customHeight="1">
      <c r="A16" s="61">
        <v>43368</v>
      </c>
      <c r="B16" s="2" t="s">
        <v>123</v>
      </c>
      <c r="C16" s="4" t="str">
        <f t="shared" ref="C16:C26" si="2">IF(B16=0,"",IF(OR(B16 ="NA", B15 ="NA"),"NA",B15-B16))</f>
        <v>NA</v>
      </c>
      <c r="D16" s="42">
        <v>0</v>
      </c>
      <c r="E16" s="42">
        <v>0</v>
      </c>
      <c r="F16" s="4">
        <f t="shared" ref="F16:F26" si="3">D16+E16</f>
        <v>0</v>
      </c>
      <c r="G16" s="42"/>
    </row>
    <row r="17" spans="1:7" ht="21" customHeight="1">
      <c r="A17" s="61">
        <v>43369</v>
      </c>
      <c r="B17" s="2" t="s">
        <v>123</v>
      </c>
      <c r="C17" s="4" t="str">
        <f t="shared" si="2"/>
        <v>NA</v>
      </c>
      <c r="D17" s="42">
        <v>0</v>
      </c>
      <c r="E17" s="42">
        <v>0</v>
      </c>
      <c r="F17" s="4">
        <f t="shared" si="3"/>
        <v>0</v>
      </c>
      <c r="G17" s="42"/>
    </row>
    <row r="18" spans="1:7" ht="21" customHeight="1">
      <c r="A18" s="61">
        <v>43370</v>
      </c>
      <c r="B18" s="2">
        <v>4.3</v>
      </c>
      <c r="C18" s="4" t="str">
        <f t="shared" si="2"/>
        <v>NA</v>
      </c>
      <c r="D18" s="42">
        <v>4</v>
      </c>
      <c r="E18" s="42">
        <v>0</v>
      </c>
      <c r="F18" s="4">
        <f t="shared" si="3"/>
        <v>4</v>
      </c>
      <c r="G18" s="42"/>
    </row>
    <row r="19" spans="1:7" ht="21" customHeight="1">
      <c r="A19" s="61">
        <v>43371</v>
      </c>
      <c r="B19" s="2">
        <v>3.7</v>
      </c>
      <c r="C19" s="4">
        <f t="shared" si="2"/>
        <v>0.59999999999999964</v>
      </c>
      <c r="D19" s="42">
        <v>4</v>
      </c>
      <c r="E19" s="42">
        <v>0</v>
      </c>
      <c r="F19" s="4">
        <f t="shared" si="3"/>
        <v>4</v>
      </c>
      <c r="G19" s="42"/>
    </row>
    <row r="20" spans="1:7" ht="21" customHeight="1">
      <c r="A20" s="61">
        <v>43372</v>
      </c>
      <c r="B20" s="2">
        <v>3.3</v>
      </c>
      <c r="C20" s="4">
        <f t="shared" si="2"/>
        <v>0.40000000000000036</v>
      </c>
      <c r="D20" s="42">
        <v>4</v>
      </c>
      <c r="E20" s="42">
        <v>0</v>
      </c>
      <c r="F20" s="4">
        <f t="shared" si="3"/>
        <v>4</v>
      </c>
      <c r="G20" s="42"/>
    </row>
    <row r="21" spans="1:7" ht="21" customHeight="1">
      <c r="A21" s="102">
        <v>43374</v>
      </c>
      <c r="B21" s="2" t="s">
        <v>123</v>
      </c>
      <c r="C21" s="4" t="str">
        <f t="shared" si="2"/>
        <v>NA</v>
      </c>
      <c r="D21" s="42">
        <v>0</v>
      </c>
      <c r="E21" s="42">
        <v>0</v>
      </c>
      <c r="F21" s="4">
        <f t="shared" si="3"/>
        <v>0</v>
      </c>
      <c r="G21" s="42"/>
    </row>
    <row r="22" spans="1:7" ht="21" customHeight="1">
      <c r="A22" s="102">
        <v>43375</v>
      </c>
      <c r="B22" s="2">
        <v>2.4</v>
      </c>
      <c r="C22" s="4" t="str">
        <f t="shared" si="2"/>
        <v>NA</v>
      </c>
      <c r="D22" s="42">
        <v>4</v>
      </c>
      <c r="E22" s="42">
        <v>0</v>
      </c>
      <c r="F22" s="4">
        <f t="shared" si="3"/>
        <v>4</v>
      </c>
      <c r="G22" s="42"/>
    </row>
    <row r="23" spans="1:7" ht="21" customHeight="1">
      <c r="A23" s="102">
        <v>43376</v>
      </c>
      <c r="B23" s="2">
        <v>1.9</v>
      </c>
      <c r="C23" s="4">
        <f t="shared" si="2"/>
        <v>0.5</v>
      </c>
      <c r="D23" s="42">
        <v>4</v>
      </c>
      <c r="E23" s="42">
        <v>0</v>
      </c>
      <c r="F23" s="4">
        <f>D23+E23</f>
        <v>4</v>
      </c>
      <c r="G23" s="42"/>
    </row>
    <row r="24" spans="1:7" ht="21" customHeight="1">
      <c r="A24" s="102">
        <v>43377</v>
      </c>
      <c r="B24" s="2" t="s">
        <v>123</v>
      </c>
      <c r="C24" s="4" t="str">
        <f t="shared" si="2"/>
        <v>NA</v>
      </c>
      <c r="D24" s="42">
        <v>0</v>
      </c>
      <c r="E24" s="42">
        <v>0</v>
      </c>
      <c r="F24" s="4">
        <f t="shared" si="3"/>
        <v>0</v>
      </c>
      <c r="G24" s="42"/>
    </row>
    <row r="25" spans="1:7" ht="21" customHeight="1">
      <c r="A25" s="102">
        <v>43378</v>
      </c>
      <c r="B25" s="2">
        <v>1.6</v>
      </c>
      <c r="C25" s="4" t="str">
        <f t="shared" si="2"/>
        <v>NA</v>
      </c>
      <c r="D25" s="42">
        <v>4</v>
      </c>
      <c r="E25" s="42">
        <v>0</v>
      </c>
      <c r="F25" s="4">
        <f t="shared" si="3"/>
        <v>4</v>
      </c>
      <c r="G25" s="42"/>
    </row>
    <row r="26" spans="1:7" ht="21" customHeight="1">
      <c r="A26" s="102">
        <v>43379</v>
      </c>
      <c r="B26" s="45">
        <v>1.4</v>
      </c>
      <c r="C26" s="4">
        <f t="shared" si="2"/>
        <v>0.20000000000000018</v>
      </c>
      <c r="D26" s="42">
        <v>4</v>
      </c>
      <c r="E26" s="42">
        <v>0</v>
      </c>
      <c r="F26" s="4">
        <f t="shared" si="3"/>
        <v>4</v>
      </c>
      <c r="G26" s="2"/>
    </row>
    <row r="27" spans="1:7" ht="40" customHeight="1">
      <c r="A27" s="111" t="s">
        <v>92</v>
      </c>
      <c r="B27" s="111"/>
      <c r="C27" s="111"/>
      <c r="D27" s="111"/>
      <c r="E27" s="111"/>
      <c r="F27" s="111"/>
    </row>
    <row r="28" spans="1:7" ht="21" customHeight="1">
      <c r="A28" s="42" t="s">
        <v>122</v>
      </c>
      <c r="B28" s="12" t="s">
        <v>123</v>
      </c>
      <c r="C28" s="49" t="s">
        <v>123</v>
      </c>
      <c r="D28" s="49">
        <v>0</v>
      </c>
      <c r="E28" s="49">
        <v>0</v>
      </c>
      <c r="F28" s="49">
        <v>0</v>
      </c>
    </row>
    <row r="29" spans="1:7" ht="21" customHeight="1">
      <c r="A29" s="102">
        <v>43405</v>
      </c>
      <c r="B29" s="62">
        <v>3.4</v>
      </c>
      <c r="C29" s="49" t="str">
        <f>IF(B29=0,"",IF(OR(B29 ="NA",B28 = "NA"),"NA",B28-B29))</f>
        <v>NA</v>
      </c>
      <c r="D29" s="12">
        <v>2</v>
      </c>
      <c r="E29" s="12">
        <v>0</v>
      </c>
      <c r="F29" s="12">
        <f>D29+E29</f>
        <v>2</v>
      </c>
    </row>
    <row r="30" spans="1:7" ht="40" customHeight="1">
      <c r="A30" s="111" t="s">
        <v>129</v>
      </c>
      <c r="B30" s="111"/>
      <c r="C30" s="111"/>
      <c r="D30" s="111"/>
      <c r="E30" s="111"/>
      <c r="F30" s="111"/>
    </row>
    <row r="31" spans="1:7" ht="21" customHeight="1">
      <c r="A31" s="42" t="s">
        <v>122</v>
      </c>
      <c r="B31" s="12" t="s">
        <v>123</v>
      </c>
      <c r="C31" s="49" t="s">
        <v>123</v>
      </c>
      <c r="D31" s="49">
        <v>0</v>
      </c>
      <c r="E31" s="49">
        <v>0</v>
      </c>
      <c r="F31" s="49">
        <v>0</v>
      </c>
    </row>
    <row r="32" spans="1:7" ht="21" customHeight="1">
      <c r="A32" s="102">
        <v>43437</v>
      </c>
      <c r="B32" s="42" t="s">
        <v>123</v>
      </c>
      <c r="C32" s="49" t="str">
        <f>IF(B32=0,"",IF(OR(B32 ="NA", B31 ="NA"),"NA",B31-B32))</f>
        <v>NA</v>
      </c>
      <c r="D32" s="42">
        <v>4</v>
      </c>
      <c r="E32" s="42">
        <v>0</v>
      </c>
      <c r="F32" s="12">
        <f>D32+E32</f>
        <v>4</v>
      </c>
    </row>
    <row r="33" spans="1:6" ht="21" customHeight="1">
      <c r="A33" s="102">
        <v>43438</v>
      </c>
      <c r="B33" s="42" t="s">
        <v>123</v>
      </c>
      <c r="C33" s="49" t="str">
        <f t="shared" ref="C33:C42" si="4">IF(B33=0,"",IF(OR(B33 ="NA", B32 ="NA"),"NA",B32-B33))</f>
        <v>NA</v>
      </c>
      <c r="D33" s="42">
        <v>0</v>
      </c>
      <c r="E33" s="42">
        <v>0</v>
      </c>
      <c r="F33" s="12">
        <f t="shared" ref="F33:F42" si="5">D33+E33</f>
        <v>0</v>
      </c>
    </row>
    <row r="34" spans="1:6" ht="21" customHeight="1">
      <c r="A34" s="102">
        <v>43439</v>
      </c>
      <c r="B34" s="42" t="s">
        <v>123</v>
      </c>
      <c r="C34" s="49" t="str">
        <f t="shared" si="4"/>
        <v>NA</v>
      </c>
      <c r="D34" s="42">
        <v>3</v>
      </c>
      <c r="E34" s="42">
        <v>0</v>
      </c>
      <c r="F34" s="12">
        <f t="shared" si="5"/>
        <v>3</v>
      </c>
    </row>
    <row r="35" spans="1:6" ht="21" customHeight="1">
      <c r="A35" s="102">
        <v>43440</v>
      </c>
      <c r="B35" s="42" t="s">
        <v>123</v>
      </c>
      <c r="C35" s="49" t="str">
        <f t="shared" si="4"/>
        <v>NA</v>
      </c>
      <c r="D35" s="42">
        <v>0</v>
      </c>
      <c r="E35" s="42">
        <v>0</v>
      </c>
      <c r="F35" s="12">
        <f t="shared" si="5"/>
        <v>0</v>
      </c>
    </row>
    <row r="36" spans="1:6" ht="21" customHeight="1">
      <c r="A36" s="102">
        <v>43441</v>
      </c>
      <c r="B36" s="42" t="s">
        <v>123</v>
      </c>
      <c r="C36" s="49" t="str">
        <f t="shared" si="4"/>
        <v>NA</v>
      </c>
      <c r="D36" s="42">
        <v>0</v>
      </c>
      <c r="E36" s="42">
        <v>0</v>
      </c>
      <c r="F36" s="12">
        <f t="shared" si="5"/>
        <v>0</v>
      </c>
    </row>
    <row r="37" spans="1:6" ht="21" customHeight="1">
      <c r="A37" s="102">
        <v>43444</v>
      </c>
      <c r="B37" s="12">
        <v>12.3</v>
      </c>
      <c r="C37" s="49" t="str">
        <f t="shared" si="4"/>
        <v>NA</v>
      </c>
      <c r="D37" s="12">
        <v>5</v>
      </c>
      <c r="E37" s="12">
        <v>0</v>
      </c>
      <c r="F37" s="12">
        <f t="shared" si="5"/>
        <v>5</v>
      </c>
    </row>
    <row r="38" spans="1:6" ht="21" customHeight="1">
      <c r="A38" s="102">
        <v>43445</v>
      </c>
      <c r="B38" s="12">
        <v>9.8000000000000007</v>
      </c>
      <c r="C38" s="49">
        <f>IF(B38=0,"",IF(OR(B38 ="NA", B37 ="NA"),"NA",B37-B38))</f>
        <v>2.5</v>
      </c>
      <c r="D38" s="12">
        <v>3</v>
      </c>
      <c r="E38" s="12">
        <v>0</v>
      </c>
      <c r="F38" s="12">
        <f t="shared" si="5"/>
        <v>3</v>
      </c>
    </row>
    <row r="39" spans="1:6" ht="21" customHeight="1">
      <c r="A39" s="102">
        <v>43446</v>
      </c>
      <c r="B39" s="12" t="s">
        <v>123</v>
      </c>
      <c r="C39" s="49" t="str">
        <f t="shared" si="4"/>
        <v>NA</v>
      </c>
      <c r="D39" s="12">
        <v>0</v>
      </c>
      <c r="E39" s="12">
        <v>0</v>
      </c>
      <c r="F39" s="12">
        <f t="shared" si="5"/>
        <v>0</v>
      </c>
    </row>
    <row r="40" spans="1:6" ht="21" customHeight="1">
      <c r="A40" s="102">
        <v>43447</v>
      </c>
      <c r="B40" s="12" t="s">
        <v>123</v>
      </c>
      <c r="C40" s="49" t="str">
        <f t="shared" si="4"/>
        <v>NA</v>
      </c>
      <c r="D40" s="12">
        <v>0</v>
      </c>
      <c r="E40" s="12">
        <v>0</v>
      </c>
      <c r="F40" s="12">
        <f t="shared" si="5"/>
        <v>0</v>
      </c>
    </row>
    <row r="41" spans="1:6" ht="21" customHeight="1">
      <c r="A41" s="102">
        <v>43448</v>
      </c>
      <c r="B41" s="12">
        <v>8.6</v>
      </c>
      <c r="C41" s="49" t="str">
        <f t="shared" si="4"/>
        <v>NA</v>
      </c>
      <c r="D41" s="12">
        <v>3</v>
      </c>
      <c r="E41" s="12">
        <v>0</v>
      </c>
      <c r="F41" s="12">
        <f t="shared" si="5"/>
        <v>3</v>
      </c>
    </row>
    <row r="42" spans="1:6" ht="21" customHeight="1">
      <c r="A42" s="102">
        <v>43449</v>
      </c>
      <c r="B42" s="58" t="s">
        <v>123</v>
      </c>
      <c r="C42" s="49" t="str">
        <f t="shared" si="4"/>
        <v>NA</v>
      </c>
      <c r="D42" s="12">
        <v>0</v>
      </c>
      <c r="E42" s="12">
        <v>0</v>
      </c>
      <c r="F42" s="12">
        <f t="shared" si="5"/>
        <v>0</v>
      </c>
    </row>
    <row r="43" spans="1:6" ht="40" customHeight="1">
      <c r="A43" s="111" t="s">
        <v>161</v>
      </c>
      <c r="B43" s="111"/>
      <c r="C43" s="111"/>
      <c r="D43" s="111"/>
      <c r="E43" s="111"/>
      <c r="F43" s="111"/>
    </row>
    <row r="44" spans="1:6" ht="21" customHeight="1">
      <c r="A44" s="42" t="s">
        <v>122</v>
      </c>
      <c r="B44" s="12" t="s">
        <v>123</v>
      </c>
      <c r="C44" s="49" t="s">
        <v>123</v>
      </c>
      <c r="D44" s="49">
        <v>0</v>
      </c>
      <c r="E44" s="49">
        <v>0</v>
      </c>
      <c r="F44" s="49">
        <v>0</v>
      </c>
    </row>
    <row r="45" spans="1:6" ht="21" customHeight="1">
      <c r="A45" s="102">
        <v>43473</v>
      </c>
      <c r="B45" s="12">
        <v>10.3</v>
      </c>
      <c r="C45" s="49" t="s">
        <v>123</v>
      </c>
      <c r="D45" s="49">
        <v>6</v>
      </c>
      <c r="E45" s="49">
        <v>0</v>
      </c>
      <c r="F45" s="12">
        <f>D45+E45</f>
        <v>6</v>
      </c>
    </row>
    <row r="46" spans="1:6" ht="21" customHeight="1">
      <c r="A46" s="102">
        <v>43474</v>
      </c>
      <c r="B46" s="42">
        <v>6.9</v>
      </c>
      <c r="C46" s="49">
        <f>IF(B46=0,"",IF(OR(B46 ="NA", B45 ="NA"),"NA",B45-B46))</f>
        <v>3.4000000000000004</v>
      </c>
      <c r="D46" s="42">
        <v>5.3</v>
      </c>
      <c r="E46" s="42">
        <v>0</v>
      </c>
      <c r="F46" s="12">
        <f>D46+E46</f>
        <v>5.3</v>
      </c>
    </row>
    <row r="47" spans="1:6" ht="21" customHeight="1">
      <c r="A47" s="102">
        <v>43475</v>
      </c>
      <c r="B47" s="42">
        <v>5.0999999999999996</v>
      </c>
      <c r="C47" s="49">
        <f t="shared" ref="C47:C51" si="6">IF(B47=0,"",IF(OR(B47 ="NA", B46 ="NA"),"NA",B46-B47))</f>
        <v>1.8000000000000007</v>
      </c>
      <c r="D47" s="42">
        <v>3.5</v>
      </c>
      <c r="E47" s="42">
        <v>0</v>
      </c>
      <c r="F47" s="12">
        <f t="shared" ref="F47:F55" si="7">D47+E47</f>
        <v>3.5</v>
      </c>
    </row>
    <row r="48" spans="1:6" ht="21" customHeight="1">
      <c r="A48" s="102">
        <v>43476</v>
      </c>
      <c r="B48" s="42">
        <v>4.3</v>
      </c>
      <c r="C48" s="49">
        <f t="shared" si="6"/>
        <v>0.79999999999999982</v>
      </c>
      <c r="D48" s="42">
        <v>4</v>
      </c>
      <c r="E48" s="42">
        <v>0</v>
      </c>
      <c r="F48" s="12">
        <f t="shared" si="7"/>
        <v>4</v>
      </c>
    </row>
    <row r="49" spans="1:6" ht="21" customHeight="1">
      <c r="A49" s="102">
        <v>43477</v>
      </c>
      <c r="B49" s="42" t="s">
        <v>123</v>
      </c>
      <c r="C49" s="49" t="str">
        <f t="shared" si="6"/>
        <v>NA</v>
      </c>
      <c r="D49" s="42">
        <v>4</v>
      </c>
      <c r="E49" s="42">
        <v>0</v>
      </c>
      <c r="F49" s="12">
        <f t="shared" si="7"/>
        <v>4</v>
      </c>
    </row>
    <row r="50" spans="1:6" ht="21" customHeight="1">
      <c r="A50" s="102">
        <v>43479</v>
      </c>
      <c r="B50" s="42">
        <v>3.6</v>
      </c>
      <c r="C50" s="49" t="str">
        <f t="shared" si="6"/>
        <v>NA</v>
      </c>
      <c r="D50" s="42">
        <v>6</v>
      </c>
      <c r="E50" s="42">
        <v>0</v>
      </c>
      <c r="F50" s="12">
        <f t="shared" si="7"/>
        <v>6</v>
      </c>
    </row>
    <row r="51" spans="1:6" ht="21" customHeight="1">
      <c r="A51" s="102">
        <v>43480</v>
      </c>
      <c r="B51" s="42" t="s">
        <v>123</v>
      </c>
      <c r="C51" s="49" t="str">
        <f t="shared" si="6"/>
        <v>NA</v>
      </c>
      <c r="D51" s="12">
        <v>0</v>
      </c>
      <c r="E51" s="12">
        <v>0</v>
      </c>
      <c r="F51" s="12">
        <f t="shared" si="7"/>
        <v>0</v>
      </c>
    </row>
    <row r="52" spans="1:6" ht="21" customHeight="1">
      <c r="A52" s="102">
        <v>43481</v>
      </c>
      <c r="B52" s="42">
        <v>3.2</v>
      </c>
      <c r="C52" s="49" t="str">
        <f>IF(B52=0,"",IF(OR(B52 ="NA", B51 ="NA"),"NA",B51-B52))</f>
        <v>NA</v>
      </c>
      <c r="D52" s="12">
        <v>2</v>
      </c>
      <c r="E52" s="12">
        <v>0</v>
      </c>
      <c r="F52" s="12">
        <f t="shared" si="7"/>
        <v>2</v>
      </c>
    </row>
    <row r="53" spans="1:6" ht="21" customHeight="1">
      <c r="A53" s="102">
        <v>43482</v>
      </c>
      <c r="B53" s="42">
        <v>3</v>
      </c>
      <c r="C53" s="49">
        <f t="shared" ref="C53:C54" si="8">IF(B53=0,"",IF(OR(B53 ="NA", B52 ="NA"),"NA",B52-B53))</f>
        <v>0.20000000000000018</v>
      </c>
      <c r="D53" s="12">
        <v>2</v>
      </c>
      <c r="E53" s="12">
        <v>0</v>
      </c>
      <c r="F53" s="12">
        <f t="shared" si="7"/>
        <v>2</v>
      </c>
    </row>
    <row r="54" spans="1:6" ht="21" customHeight="1">
      <c r="A54" s="102">
        <v>43483</v>
      </c>
      <c r="B54" s="42">
        <v>2.8</v>
      </c>
      <c r="C54" s="49">
        <f t="shared" si="8"/>
        <v>0.20000000000000018</v>
      </c>
      <c r="D54" s="12">
        <v>4</v>
      </c>
      <c r="E54" s="12">
        <v>0</v>
      </c>
      <c r="F54" s="12">
        <f t="shared" si="7"/>
        <v>4</v>
      </c>
    </row>
    <row r="55" spans="1:6" ht="21" customHeight="1">
      <c r="A55" s="102">
        <v>43484</v>
      </c>
      <c r="B55" s="58">
        <v>2.7</v>
      </c>
      <c r="C55" s="49">
        <f>IF(B55=0,"",IF(OR(B55 ="NA", B54 ="NA"),"NA",B54-B55))</f>
        <v>9.9999999999999645E-2</v>
      </c>
      <c r="D55" s="63">
        <v>2</v>
      </c>
      <c r="E55" s="12">
        <v>0</v>
      </c>
      <c r="F55" s="12">
        <f t="shared" si="7"/>
        <v>2</v>
      </c>
    </row>
    <row r="56" spans="1:6" ht="40" customHeight="1">
      <c r="A56" s="111" t="s">
        <v>168</v>
      </c>
      <c r="B56" s="111"/>
      <c r="C56" s="111"/>
      <c r="D56" s="111"/>
      <c r="E56" s="111"/>
      <c r="F56" s="111"/>
    </row>
    <row r="57" spans="1:6" ht="21" customHeight="1">
      <c r="A57" s="42" t="s">
        <v>122</v>
      </c>
      <c r="B57" s="12" t="s">
        <v>123</v>
      </c>
      <c r="C57" s="49" t="s">
        <v>123</v>
      </c>
      <c r="D57" s="49">
        <v>0</v>
      </c>
      <c r="E57" s="49">
        <v>0</v>
      </c>
      <c r="F57" s="49">
        <v>0</v>
      </c>
    </row>
    <row r="58" spans="1:6" ht="21" customHeight="1">
      <c r="A58" s="102">
        <v>43528</v>
      </c>
      <c r="B58" s="12">
        <v>7.8</v>
      </c>
      <c r="C58" s="49" t="s">
        <v>123</v>
      </c>
      <c r="D58" s="127">
        <v>4</v>
      </c>
      <c r="E58" s="49">
        <v>0</v>
      </c>
      <c r="F58" s="99">
        <f>D58+E58</f>
        <v>4</v>
      </c>
    </row>
    <row r="59" spans="1:6" ht="21" customHeight="1">
      <c r="A59" s="102">
        <v>43529</v>
      </c>
      <c r="B59" s="42">
        <v>6.5</v>
      </c>
      <c r="C59" s="49">
        <f>IF(B59=0,"",IF(OR(B59 ="NA", B58 ="NA"),"NA",B58-B59))</f>
        <v>1.2999999999999998</v>
      </c>
      <c r="D59" s="100">
        <v>4</v>
      </c>
      <c r="E59" s="49">
        <v>0</v>
      </c>
      <c r="F59" s="99">
        <f>D59+E59</f>
        <v>4</v>
      </c>
    </row>
    <row r="60" spans="1:6" ht="21" customHeight="1">
      <c r="A60" s="102">
        <v>43530</v>
      </c>
      <c r="B60" s="42">
        <v>5.6</v>
      </c>
      <c r="C60" s="49">
        <f t="shared" ref="C60:C63" si="9">IF(B60=0,"",IF(OR(B60 ="NA", B59 ="NA"),"NA",B59-B60))</f>
        <v>0.90000000000000036</v>
      </c>
      <c r="D60" s="100">
        <v>4</v>
      </c>
      <c r="E60" s="49">
        <v>0</v>
      </c>
      <c r="F60" s="99">
        <f t="shared" ref="F60:F63" si="10">D60+E60</f>
        <v>4</v>
      </c>
    </row>
    <row r="61" spans="1:6" ht="21" customHeight="1">
      <c r="A61" s="102">
        <v>43531</v>
      </c>
      <c r="B61" s="42">
        <v>4.7</v>
      </c>
      <c r="C61" s="49">
        <f t="shared" si="9"/>
        <v>0.89999999999999947</v>
      </c>
      <c r="D61" s="100">
        <v>4</v>
      </c>
      <c r="E61" s="49">
        <v>0</v>
      </c>
      <c r="F61" s="99">
        <f t="shared" si="10"/>
        <v>4</v>
      </c>
    </row>
    <row r="62" spans="1:6" ht="21" customHeight="1">
      <c r="A62" s="102">
        <v>43532</v>
      </c>
      <c r="B62" s="42"/>
      <c r="C62" s="49" t="str">
        <f t="shared" si="9"/>
        <v/>
      </c>
      <c r="D62" s="42"/>
      <c r="E62" s="42"/>
      <c r="F62" s="12">
        <f t="shared" si="10"/>
        <v>0</v>
      </c>
    </row>
    <row r="63" spans="1:6" ht="21" customHeight="1">
      <c r="A63" s="102">
        <v>43533</v>
      </c>
      <c r="B63" s="133"/>
      <c r="C63" s="49" t="str">
        <f t="shared" si="9"/>
        <v/>
      </c>
      <c r="D63" s="42"/>
      <c r="E63" s="42"/>
      <c r="F63" s="12">
        <f t="shared" si="10"/>
        <v>0</v>
      </c>
    </row>
    <row r="64" spans="1:6" ht="40" customHeight="1">
      <c r="A64" s="111" t="s">
        <v>169</v>
      </c>
      <c r="B64" s="111"/>
      <c r="C64" s="111"/>
      <c r="D64" s="111"/>
      <c r="E64" s="111"/>
      <c r="F64" s="111"/>
    </row>
  </sheetData>
  <mergeCells count="7">
    <mergeCell ref="A56:F56"/>
    <mergeCell ref="A64:F64"/>
    <mergeCell ref="A1:F2"/>
    <mergeCell ref="A13:F13"/>
    <mergeCell ref="A27:F27"/>
    <mergeCell ref="A30:F30"/>
    <mergeCell ref="A43:F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1B8C-BAFB-574E-8424-18C95C7B7DB4}">
  <dimension ref="A1:I94"/>
  <sheetViews>
    <sheetView zoomScale="60" zoomScaleNormal="60" workbookViewId="0">
      <pane ySplit="3" topLeftCell="A72" activePane="bottomLeft" state="frozen"/>
      <selection pane="bottomLeft" activeCell="H99" sqref="H99"/>
    </sheetView>
  </sheetViews>
  <sheetFormatPr baseColWidth="10" defaultRowHeight="15"/>
  <cols>
    <col min="1" max="1" width="19.83203125" customWidth="1"/>
    <col min="2" max="8" width="15.83203125" customWidth="1"/>
  </cols>
  <sheetData>
    <row r="1" spans="1:9" ht="20" customHeight="1">
      <c r="A1" s="109" t="s">
        <v>130</v>
      </c>
      <c r="B1" s="109"/>
      <c r="C1" s="109"/>
      <c r="D1" s="109"/>
      <c r="E1" s="109"/>
      <c r="F1" s="109"/>
      <c r="G1" s="109"/>
      <c r="H1" s="109"/>
    </row>
    <row r="2" spans="1:9" ht="20" customHeight="1" thickBot="1">
      <c r="A2" s="110"/>
      <c r="B2" s="110"/>
      <c r="C2" s="110"/>
      <c r="D2" s="110"/>
      <c r="E2" s="110"/>
      <c r="F2" s="110"/>
      <c r="G2" s="110"/>
      <c r="H2" s="110"/>
    </row>
    <row r="3" spans="1:9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138</v>
      </c>
      <c r="F3" s="8" t="s">
        <v>126</v>
      </c>
      <c r="G3" s="8" t="s">
        <v>141</v>
      </c>
      <c r="H3" s="8" t="s">
        <v>124</v>
      </c>
    </row>
    <row r="4" spans="1:9" ht="21" customHeight="1">
      <c r="A4" s="49" t="s">
        <v>122</v>
      </c>
      <c r="B4" s="49">
        <v>214.3</v>
      </c>
      <c r="C4" s="49" t="s">
        <v>123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</row>
    <row r="5" spans="1:9" ht="21" customHeight="1">
      <c r="A5" s="61">
        <v>43367</v>
      </c>
      <c r="B5" s="2">
        <v>209.9</v>
      </c>
      <c r="C5" s="4">
        <f>IF(B5=0,"",IF(OR(B5 ="NA", B4 ="NA"),"NA",B4-B5))</f>
        <v>4.4000000000000057</v>
      </c>
      <c r="D5" s="37">
        <v>6</v>
      </c>
      <c r="E5" s="37">
        <v>0</v>
      </c>
      <c r="F5" s="37">
        <v>0</v>
      </c>
      <c r="G5" s="49">
        <v>0</v>
      </c>
      <c r="H5" s="37">
        <f>D5+F5+E5+G5</f>
        <v>6</v>
      </c>
      <c r="I5" s="37"/>
    </row>
    <row r="6" spans="1:9" ht="21" customHeight="1">
      <c r="A6" s="61">
        <v>43368</v>
      </c>
      <c r="B6" s="2">
        <v>203.1</v>
      </c>
      <c r="C6" s="4">
        <f t="shared" ref="C6:C21" si="0">IF(B6=0,"",IF(OR(B6 ="NA", B5 ="NA"),"NA",B5-B6))</f>
        <v>6.8000000000000114</v>
      </c>
      <c r="D6" s="42">
        <v>6</v>
      </c>
      <c r="E6" s="37">
        <v>0</v>
      </c>
      <c r="F6" s="37">
        <v>0</v>
      </c>
      <c r="G6" s="49">
        <v>0</v>
      </c>
      <c r="H6" s="37">
        <f t="shared" ref="H6:H21" si="1">D6+F6+E6+G6</f>
        <v>6</v>
      </c>
      <c r="I6" s="42"/>
    </row>
    <row r="7" spans="1:9" ht="21" customHeight="1">
      <c r="A7" s="61">
        <v>43369</v>
      </c>
      <c r="B7" s="35">
        <v>197.3</v>
      </c>
      <c r="C7" s="4">
        <f t="shared" si="0"/>
        <v>5.7999999999999829</v>
      </c>
      <c r="D7" s="42">
        <v>6</v>
      </c>
      <c r="E7" s="37">
        <v>0</v>
      </c>
      <c r="F7" s="37">
        <v>0</v>
      </c>
      <c r="G7" s="49">
        <v>0</v>
      </c>
      <c r="H7" s="37">
        <f t="shared" si="1"/>
        <v>6</v>
      </c>
      <c r="I7" s="42"/>
    </row>
    <row r="8" spans="1:9" ht="21" customHeight="1">
      <c r="A8" s="61">
        <v>43370</v>
      </c>
      <c r="B8" s="2">
        <v>191.4</v>
      </c>
      <c r="C8" s="4">
        <f t="shared" si="0"/>
        <v>5.9000000000000057</v>
      </c>
      <c r="D8" s="42">
        <v>5</v>
      </c>
      <c r="E8" s="37">
        <v>0</v>
      </c>
      <c r="F8" s="37">
        <v>0</v>
      </c>
      <c r="G8" s="49">
        <v>0</v>
      </c>
      <c r="H8" s="37">
        <f t="shared" si="1"/>
        <v>5</v>
      </c>
      <c r="I8" s="42"/>
    </row>
    <row r="9" spans="1:9" ht="21" customHeight="1">
      <c r="A9" s="61">
        <v>43371</v>
      </c>
      <c r="B9" s="2">
        <v>185.3</v>
      </c>
      <c r="C9" s="4">
        <f t="shared" si="0"/>
        <v>6.0999999999999943</v>
      </c>
      <c r="D9" s="42">
        <v>5</v>
      </c>
      <c r="E9" s="37">
        <v>0</v>
      </c>
      <c r="F9" s="37">
        <v>0</v>
      </c>
      <c r="G9" s="49">
        <v>0</v>
      </c>
      <c r="H9" s="37">
        <f t="shared" si="1"/>
        <v>5</v>
      </c>
      <c r="I9" s="42"/>
    </row>
    <row r="10" spans="1:9" ht="21" customHeight="1">
      <c r="A10" s="61">
        <v>43372</v>
      </c>
      <c r="B10" s="2">
        <v>183.2</v>
      </c>
      <c r="C10" s="4">
        <f t="shared" si="0"/>
        <v>2.1000000000000227</v>
      </c>
      <c r="D10" s="42">
        <v>5</v>
      </c>
      <c r="E10" s="37">
        <v>0</v>
      </c>
      <c r="F10" s="37">
        <v>0</v>
      </c>
      <c r="G10" s="49">
        <v>0</v>
      </c>
      <c r="H10" s="37">
        <f t="shared" si="1"/>
        <v>5</v>
      </c>
      <c r="I10" s="42"/>
    </row>
    <row r="11" spans="1:9" ht="21" customHeight="1">
      <c r="A11" s="102">
        <v>43374</v>
      </c>
      <c r="B11" s="2">
        <v>177.1</v>
      </c>
      <c r="C11" s="4">
        <f t="shared" si="0"/>
        <v>6.0999999999999943</v>
      </c>
      <c r="D11" s="42">
        <v>5</v>
      </c>
      <c r="E11" s="37">
        <v>0</v>
      </c>
      <c r="F11" s="37">
        <v>0</v>
      </c>
      <c r="G11" s="49">
        <v>0</v>
      </c>
      <c r="H11" s="37">
        <f t="shared" si="1"/>
        <v>5</v>
      </c>
      <c r="I11" s="42"/>
    </row>
    <row r="12" spans="1:9" ht="21" customHeight="1">
      <c r="A12" s="102">
        <v>43375</v>
      </c>
      <c r="B12" s="2">
        <v>171.9</v>
      </c>
      <c r="C12" s="4">
        <f t="shared" si="0"/>
        <v>5.1999999999999886</v>
      </c>
      <c r="D12" s="42">
        <v>5</v>
      </c>
      <c r="E12" s="37">
        <v>0</v>
      </c>
      <c r="F12" s="37">
        <v>0</v>
      </c>
      <c r="G12" s="49">
        <v>0</v>
      </c>
      <c r="H12" s="37">
        <f t="shared" si="1"/>
        <v>5</v>
      </c>
      <c r="I12" s="42"/>
    </row>
    <row r="13" spans="1:9" ht="21" customHeight="1">
      <c r="A13" s="102">
        <v>43376</v>
      </c>
      <c r="B13" s="2">
        <v>165.7</v>
      </c>
      <c r="C13" s="4">
        <f t="shared" si="0"/>
        <v>6.2000000000000171</v>
      </c>
      <c r="D13" s="42">
        <v>5</v>
      </c>
      <c r="E13" s="37">
        <v>0</v>
      </c>
      <c r="F13" s="37">
        <v>0</v>
      </c>
      <c r="G13" s="49">
        <v>0</v>
      </c>
      <c r="H13" s="37">
        <f t="shared" si="1"/>
        <v>5</v>
      </c>
      <c r="I13" s="42"/>
    </row>
    <row r="14" spans="1:9" ht="21" customHeight="1">
      <c r="A14" s="102">
        <v>43377</v>
      </c>
      <c r="B14" s="2">
        <v>159.80000000000001</v>
      </c>
      <c r="C14" s="4">
        <f t="shared" si="0"/>
        <v>5.8999999999999773</v>
      </c>
      <c r="D14" s="42">
        <v>5</v>
      </c>
      <c r="E14" s="37">
        <v>0</v>
      </c>
      <c r="F14" s="37">
        <v>0</v>
      </c>
      <c r="G14" s="49">
        <v>0</v>
      </c>
      <c r="H14" s="37">
        <f t="shared" si="1"/>
        <v>5</v>
      </c>
      <c r="I14" s="42"/>
    </row>
    <row r="15" spans="1:9" ht="21" customHeight="1">
      <c r="A15" s="102">
        <v>43378</v>
      </c>
      <c r="B15" s="2">
        <v>152.6</v>
      </c>
      <c r="C15" s="4">
        <f t="shared" si="0"/>
        <v>7.2000000000000171</v>
      </c>
      <c r="D15" s="42">
        <v>7</v>
      </c>
      <c r="E15" s="37">
        <v>0</v>
      </c>
      <c r="F15" s="37">
        <v>0</v>
      </c>
      <c r="G15" s="49">
        <v>0</v>
      </c>
      <c r="H15" s="37">
        <f t="shared" si="1"/>
        <v>7</v>
      </c>
      <c r="I15" s="42"/>
    </row>
    <row r="16" spans="1:9" ht="21" customHeight="1">
      <c r="A16" s="102">
        <v>43379</v>
      </c>
      <c r="B16" s="2">
        <v>147.19999999999999</v>
      </c>
      <c r="C16" s="4">
        <f t="shared" si="0"/>
        <v>5.4000000000000057</v>
      </c>
      <c r="D16" s="42">
        <v>4</v>
      </c>
      <c r="E16" s="37">
        <v>0</v>
      </c>
      <c r="F16" s="37">
        <v>0</v>
      </c>
      <c r="G16" s="49">
        <v>0</v>
      </c>
      <c r="H16" s="37">
        <f t="shared" si="1"/>
        <v>4</v>
      </c>
      <c r="I16" s="2"/>
    </row>
    <row r="17" spans="1:9" ht="21" customHeight="1">
      <c r="A17" s="102">
        <v>43381</v>
      </c>
      <c r="B17" s="2">
        <v>141.80000000000001</v>
      </c>
      <c r="C17" s="4">
        <f t="shared" si="0"/>
        <v>5.3999999999999773</v>
      </c>
      <c r="D17" s="42">
        <v>8</v>
      </c>
      <c r="E17" s="37">
        <v>0</v>
      </c>
      <c r="F17" s="37">
        <v>0</v>
      </c>
      <c r="G17" s="49">
        <v>0</v>
      </c>
      <c r="H17" s="37">
        <f t="shared" si="1"/>
        <v>8</v>
      </c>
      <c r="I17" s="42"/>
    </row>
    <row r="18" spans="1:9" ht="21" customHeight="1">
      <c r="A18" s="102">
        <v>43382</v>
      </c>
      <c r="B18" s="2">
        <v>133.9</v>
      </c>
      <c r="C18" s="4">
        <f t="shared" si="0"/>
        <v>7.9000000000000057</v>
      </c>
      <c r="D18" s="42">
        <v>9</v>
      </c>
      <c r="E18" s="37">
        <v>0</v>
      </c>
      <c r="F18" s="37">
        <v>0</v>
      </c>
      <c r="G18" s="49">
        <v>0</v>
      </c>
      <c r="H18" s="37">
        <f t="shared" si="1"/>
        <v>9</v>
      </c>
      <c r="I18" s="42"/>
    </row>
    <row r="19" spans="1:9" ht="21" customHeight="1">
      <c r="A19" s="102">
        <v>43383</v>
      </c>
      <c r="B19" s="2" t="s">
        <v>123</v>
      </c>
      <c r="C19" s="4" t="str">
        <f t="shared" si="0"/>
        <v>NA</v>
      </c>
      <c r="D19" s="42">
        <v>8.5</v>
      </c>
      <c r="E19" s="37">
        <v>0</v>
      </c>
      <c r="F19" s="42">
        <v>3</v>
      </c>
      <c r="G19" s="49">
        <v>0</v>
      </c>
      <c r="H19" s="37">
        <f t="shared" si="1"/>
        <v>11.5</v>
      </c>
      <c r="I19" s="2"/>
    </row>
    <row r="20" spans="1:9" ht="21" customHeight="1">
      <c r="A20" s="102">
        <v>43384</v>
      </c>
      <c r="B20" s="2">
        <v>122.3</v>
      </c>
      <c r="C20" s="4" t="str">
        <f t="shared" si="0"/>
        <v>NA</v>
      </c>
      <c r="D20" s="42">
        <v>9.5</v>
      </c>
      <c r="E20" s="37">
        <v>0</v>
      </c>
      <c r="F20" s="42">
        <v>1</v>
      </c>
      <c r="G20" s="49">
        <v>0</v>
      </c>
      <c r="H20" s="37">
        <f t="shared" si="1"/>
        <v>10.5</v>
      </c>
      <c r="I20" s="42"/>
    </row>
    <row r="21" spans="1:9" ht="21" customHeight="1">
      <c r="A21" s="102">
        <v>43385</v>
      </c>
      <c r="B21" s="45">
        <v>116.1</v>
      </c>
      <c r="C21" s="4">
        <f t="shared" si="0"/>
        <v>6.2000000000000028</v>
      </c>
      <c r="D21" s="42">
        <v>9</v>
      </c>
      <c r="E21" s="37">
        <v>0</v>
      </c>
      <c r="F21" s="42">
        <v>1</v>
      </c>
      <c r="G21" s="49">
        <v>0</v>
      </c>
      <c r="H21" s="37">
        <f t="shared" si="1"/>
        <v>10</v>
      </c>
      <c r="I21" s="42"/>
    </row>
    <row r="22" spans="1:9" ht="40" customHeight="1">
      <c r="A22" s="111" t="s">
        <v>131</v>
      </c>
      <c r="B22" s="111"/>
      <c r="C22" s="111"/>
      <c r="D22" s="111"/>
      <c r="E22" s="111"/>
      <c r="F22" s="111"/>
      <c r="G22" s="111"/>
      <c r="H22" s="111"/>
    </row>
    <row r="23" spans="1:9" ht="21" customHeight="1">
      <c r="A23" s="42" t="s">
        <v>122</v>
      </c>
      <c r="B23" s="12" t="s">
        <v>123</v>
      </c>
      <c r="C23" s="49" t="s">
        <v>123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</row>
    <row r="24" spans="1:9" ht="21" customHeight="1">
      <c r="A24" s="102">
        <v>43395</v>
      </c>
      <c r="B24" s="60">
        <v>134.19999999999999</v>
      </c>
      <c r="C24" s="12" t="str">
        <f>IF(B24=0,"",IF(OR(B24 ="NA", B23 ="NA"),"NA",B23-B24))</f>
        <v>NA</v>
      </c>
      <c r="D24" s="42">
        <v>8</v>
      </c>
      <c r="E24" s="42">
        <v>0</v>
      </c>
      <c r="F24" s="42">
        <v>2</v>
      </c>
      <c r="G24" s="42">
        <v>0</v>
      </c>
      <c r="H24" s="12">
        <f>D24+F24+E24+G24</f>
        <v>10</v>
      </c>
      <c r="I24" s="42"/>
    </row>
    <row r="25" spans="1:9" ht="21" customHeight="1">
      <c r="A25" s="102">
        <v>43396</v>
      </c>
      <c r="B25" s="60">
        <v>129.69999999999999</v>
      </c>
      <c r="C25" s="12">
        <f t="shared" ref="C25:C35" si="2">IF(B25=0,"",IF(OR(B25 ="NA", B24 ="NA"),"NA",B24-B25))</f>
        <v>4.5</v>
      </c>
      <c r="D25" s="42">
        <v>9</v>
      </c>
      <c r="E25" s="42">
        <v>0</v>
      </c>
      <c r="F25" s="42">
        <v>2</v>
      </c>
      <c r="G25" s="42">
        <v>0</v>
      </c>
      <c r="H25" s="12">
        <f t="shared" ref="H25:H35" si="3">D25+F25+E25+G25</f>
        <v>11</v>
      </c>
      <c r="I25" s="42"/>
    </row>
    <row r="26" spans="1:9" ht="21" customHeight="1">
      <c r="A26" s="102">
        <v>43397</v>
      </c>
      <c r="B26" s="60">
        <v>124.3</v>
      </c>
      <c r="C26" s="12">
        <f t="shared" si="2"/>
        <v>5.3999999999999915</v>
      </c>
      <c r="D26" s="42">
        <v>8.5</v>
      </c>
      <c r="E26" s="42">
        <v>0</v>
      </c>
      <c r="F26" s="42">
        <v>2</v>
      </c>
      <c r="G26" s="42">
        <v>0</v>
      </c>
      <c r="H26" s="12">
        <f t="shared" si="3"/>
        <v>10.5</v>
      </c>
      <c r="I26" s="42"/>
    </row>
    <row r="27" spans="1:9" ht="21" customHeight="1">
      <c r="A27" s="102">
        <v>43398</v>
      </c>
      <c r="B27" s="60">
        <v>119.7</v>
      </c>
      <c r="C27" s="12">
        <f t="shared" si="2"/>
        <v>4.5999999999999943</v>
      </c>
      <c r="D27" s="42">
        <v>8.1999999999999993</v>
      </c>
      <c r="E27" s="42">
        <v>0</v>
      </c>
      <c r="F27" s="42">
        <v>2</v>
      </c>
      <c r="G27" s="42">
        <v>0</v>
      </c>
      <c r="H27" s="12">
        <f t="shared" si="3"/>
        <v>10.199999999999999</v>
      </c>
      <c r="I27" s="42"/>
    </row>
    <row r="28" spans="1:9" ht="21" customHeight="1">
      <c r="A28" s="102">
        <v>43399</v>
      </c>
      <c r="B28" s="60">
        <v>114.3</v>
      </c>
      <c r="C28" s="12">
        <f t="shared" si="2"/>
        <v>5.4000000000000057</v>
      </c>
      <c r="D28" s="42">
        <v>8</v>
      </c>
      <c r="E28" s="42">
        <v>0</v>
      </c>
      <c r="F28" s="42">
        <v>2</v>
      </c>
      <c r="G28" s="42">
        <v>0</v>
      </c>
      <c r="H28" s="12">
        <f t="shared" si="3"/>
        <v>10</v>
      </c>
      <c r="I28" s="42"/>
    </row>
    <row r="29" spans="1:9" ht="21" customHeight="1">
      <c r="A29" s="102">
        <v>43400</v>
      </c>
      <c r="B29" s="12" t="s">
        <v>123</v>
      </c>
      <c r="C29" s="12" t="str">
        <f t="shared" si="2"/>
        <v>NA</v>
      </c>
      <c r="D29" s="12">
        <v>4</v>
      </c>
      <c r="E29" s="12">
        <v>0</v>
      </c>
      <c r="F29" s="12">
        <v>2</v>
      </c>
      <c r="G29" s="42">
        <v>0</v>
      </c>
      <c r="H29" s="12">
        <f t="shared" si="3"/>
        <v>6</v>
      </c>
    </row>
    <row r="30" spans="1:9" ht="21" customHeight="1">
      <c r="A30" s="102">
        <v>43402</v>
      </c>
      <c r="B30" s="12">
        <v>109.1</v>
      </c>
      <c r="C30" s="12" t="str">
        <f t="shared" si="2"/>
        <v>NA</v>
      </c>
      <c r="D30" s="12">
        <v>8.5</v>
      </c>
      <c r="E30" s="12">
        <v>0</v>
      </c>
      <c r="F30" s="12">
        <v>2</v>
      </c>
      <c r="G30" s="42">
        <v>0</v>
      </c>
      <c r="H30" s="12">
        <f t="shared" si="3"/>
        <v>10.5</v>
      </c>
    </row>
    <row r="31" spans="1:9" ht="21" customHeight="1">
      <c r="A31" s="102">
        <v>43403</v>
      </c>
      <c r="B31" s="12">
        <v>103.1</v>
      </c>
      <c r="C31" s="12">
        <f t="shared" si="2"/>
        <v>6</v>
      </c>
      <c r="D31" s="12">
        <v>6.8</v>
      </c>
      <c r="E31" s="12">
        <v>1</v>
      </c>
      <c r="F31" s="12">
        <v>2</v>
      </c>
      <c r="G31" s="42">
        <v>0</v>
      </c>
      <c r="H31" s="12">
        <f t="shared" si="3"/>
        <v>9.8000000000000007</v>
      </c>
    </row>
    <row r="32" spans="1:9" ht="21" customHeight="1">
      <c r="A32" s="102">
        <v>43404</v>
      </c>
      <c r="B32" s="12" t="s">
        <v>123</v>
      </c>
      <c r="C32" s="12" t="str">
        <f t="shared" si="2"/>
        <v>NA</v>
      </c>
      <c r="D32" s="12">
        <v>7.5</v>
      </c>
      <c r="E32" s="12">
        <v>1.5</v>
      </c>
      <c r="F32" s="12">
        <v>2</v>
      </c>
      <c r="G32" s="42">
        <v>0</v>
      </c>
      <c r="H32" s="12">
        <f t="shared" si="3"/>
        <v>11</v>
      </c>
    </row>
    <row r="33" spans="1:9" ht="21" customHeight="1">
      <c r="A33" s="102">
        <v>43405</v>
      </c>
      <c r="B33" s="12">
        <v>95.9</v>
      </c>
      <c r="C33" s="12" t="str">
        <f t="shared" si="2"/>
        <v>NA</v>
      </c>
      <c r="D33" s="12">
        <v>7.5</v>
      </c>
      <c r="E33" s="12">
        <v>1.5</v>
      </c>
      <c r="F33" s="12">
        <v>2</v>
      </c>
      <c r="G33" s="42">
        <v>0</v>
      </c>
      <c r="H33" s="12">
        <f t="shared" si="3"/>
        <v>11</v>
      </c>
    </row>
    <row r="34" spans="1:9" ht="21" customHeight="1">
      <c r="A34" s="102">
        <v>43406</v>
      </c>
      <c r="B34" s="12">
        <v>87.7</v>
      </c>
      <c r="C34" s="12">
        <f t="shared" si="2"/>
        <v>8.2000000000000028</v>
      </c>
      <c r="D34" s="12">
        <v>8</v>
      </c>
      <c r="E34" s="12">
        <v>0</v>
      </c>
      <c r="F34" s="12">
        <v>2</v>
      </c>
      <c r="G34" s="42">
        <v>0</v>
      </c>
      <c r="H34" s="12">
        <f t="shared" si="3"/>
        <v>10</v>
      </c>
    </row>
    <row r="35" spans="1:9" ht="21" customHeight="1">
      <c r="A35" s="102">
        <v>43407</v>
      </c>
      <c r="B35" s="43">
        <v>79.599999999999994</v>
      </c>
      <c r="C35" s="12">
        <f t="shared" si="2"/>
        <v>8.1000000000000085</v>
      </c>
      <c r="D35" s="12">
        <v>4</v>
      </c>
      <c r="E35" s="12"/>
      <c r="F35" s="12"/>
      <c r="G35" s="42">
        <v>0</v>
      </c>
      <c r="H35" s="12">
        <f t="shared" si="3"/>
        <v>4</v>
      </c>
    </row>
    <row r="36" spans="1:9" ht="40" customHeight="1">
      <c r="A36" s="111" t="s">
        <v>134</v>
      </c>
      <c r="B36" s="111"/>
      <c r="C36" s="111"/>
      <c r="D36" s="111"/>
      <c r="E36" s="111"/>
      <c r="F36" s="111"/>
      <c r="G36" s="111"/>
      <c r="H36" s="111"/>
    </row>
    <row r="37" spans="1:9" ht="21" customHeight="1">
      <c r="A37" s="42" t="s">
        <v>122</v>
      </c>
      <c r="B37" s="12" t="s">
        <v>123</v>
      </c>
      <c r="C37" s="49" t="s">
        <v>123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</row>
    <row r="38" spans="1:9" ht="21" customHeight="1">
      <c r="A38" s="61">
        <v>43417</v>
      </c>
      <c r="B38" s="60">
        <v>98.7</v>
      </c>
      <c r="C38" s="12" t="str">
        <f>IF(B38=0,"",IF(OR(B38 ="NA", B37 ="NA"),"NA",B37-B38))</f>
        <v>NA</v>
      </c>
      <c r="D38" s="42">
        <v>6.5</v>
      </c>
      <c r="E38" s="42">
        <v>0</v>
      </c>
      <c r="F38" s="42">
        <v>2</v>
      </c>
      <c r="G38" s="42">
        <v>0</v>
      </c>
      <c r="H38" s="12">
        <f>D38+F38+E38+G38</f>
        <v>8.5</v>
      </c>
      <c r="I38" s="42"/>
    </row>
    <row r="39" spans="1:9" ht="21" customHeight="1">
      <c r="A39" s="61">
        <v>43418</v>
      </c>
      <c r="B39" s="60">
        <v>91.2</v>
      </c>
      <c r="C39" s="12">
        <f t="shared" ref="C39:C48" si="4">IF(B39=0,"",IF(OR(B39 ="NA", B38 ="NA"),"NA",B38-B39))</f>
        <v>7.5</v>
      </c>
      <c r="D39" s="42">
        <v>6.7</v>
      </c>
      <c r="E39" s="42">
        <v>0</v>
      </c>
      <c r="F39" s="42">
        <v>2</v>
      </c>
      <c r="G39" s="42">
        <v>0</v>
      </c>
      <c r="H39" s="12">
        <f t="shared" ref="H39:H47" si="5">D39+F39+E39+G39</f>
        <v>8.6999999999999993</v>
      </c>
      <c r="I39" s="42"/>
    </row>
    <row r="40" spans="1:9" ht="21" customHeight="1">
      <c r="A40" s="61">
        <v>43419</v>
      </c>
      <c r="B40" s="60">
        <v>82.1</v>
      </c>
      <c r="C40" s="12">
        <f t="shared" si="4"/>
        <v>9.1000000000000085</v>
      </c>
      <c r="D40" s="42">
        <v>6.9</v>
      </c>
      <c r="E40" s="42">
        <v>0</v>
      </c>
      <c r="F40" s="42">
        <v>2</v>
      </c>
      <c r="G40" s="42">
        <v>7</v>
      </c>
      <c r="H40" s="12">
        <f t="shared" si="5"/>
        <v>15.9</v>
      </c>
      <c r="I40" s="42"/>
    </row>
    <row r="41" spans="1:9" ht="21" customHeight="1">
      <c r="A41" s="61">
        <v>43420</v>
      </c>
      <c r="B41" s="60">
        <v>72.900000000000006</v>
      </c>
      <c r="C41" s="12">
        <f t="shared" si="4"/>
        <v>9.1999999999999886</v>
      </c>
      <c r="D41" s="42">
        <v>7.5</v>
      </c>
      <c r="E41" s="42">
        <v>0</v>
      </c>
      <c r="F41" s="42">
        <v>1.7</v>
      </c>
      <c r="G41" s="42">
        <v>0</v>
      </c>
      <c r="H41" s="12">
        <f t="shared" si="5"/>
        <v>9.1999999999999993</v>
      </c>
      <c r="I41" s="42"/>
    </row>
    <row r="42" spans="1:9" ht="21" customHeight="1">
      <c r="A42" s="61">
        <v>43421</v>
      </c>
      <c r="B42" s="60" t="s">
        <v>123</v>
      </c>
      <c r="C42" s="12" t="str">
        <f t="shared" si="4"/>
        <v>NA</v>
      </c>
      <c r="D42" s="42">
        <v>4.5</v>
      </c>
      <c r="E42" s="42">
        <v>0</v>
      </c>
      <c r="F42" s="42">
        <v>0</v>
      </c>
      <c r="G42" s="42">
        <v>0</v>
      </c>
      <c r="H42" s="12">
        <f t="shared" si="5"/>
        <v>4.5</v>
      </c>
      <c r="I42" s="42"/>
    </row>
    <row r="43" spans="1:9" ht="21" customHeight="1">
      <c r="A43" s="61">
        <v>43423</v>
      </c>
      <c r="B43" s="12">
        <v>60.8</v>
      </c>
      <c r="C43" s="12" t="str">
        <f t="shared" si="4"/>
        <v>NA</v>
      </c>
      <c r="D43" s="12">
        <v>7.3</v>
      </c>
      <c r="E43" s="12">
        <v>0</v>
      </c>
      <c r="F43" s="12">
        <v>3</v>
      </c>
      <c r="G43" s="12">
        <v>0</v>
      </c>
      <c r="H43" s="12">
        <f t="shared" si="5"/>
        <v>10.3</v>
      </c>
    </row>
    <row r="44" spans="1:9" ht="21" customHeight="1">
      <c r="A44" s="61">
        <v>43424</v>
      </c>
      <c r="B44" s="12" t="s">
        <v>123</v>
      </c>
      <c r="C44" s="12" t="str">
        <f t="shared" si="4"/>
        <v>NA</v>
      </c>
      <c r="D44" s="12">
        <v>5</v>
      </c>
      <c r="E44" s="12">
        <v>0</v>
      </c>
      <c r="F44" s="12">
        <v>4</v>
      </c>
      <c r="G44" s="63">
        <v>6</v>
      </c>
      <c r="H44" s="12">
        <f t="shared" si="5"/>
        <v>15</v>
      </c>
    </row>
    <row r="45" spans="1:9" ht="21" customHeight="1">
      <c r="A45" s="61">
        <v>43425</v>
      </c>
      <c r="B45" s="12">
        <v>44.1</v>
      </c>
      <c r="C45" s="12" t="str">
        <f t="shared" si="4"/>
        <v>NA</v>
      </c>
      <c r="D45" s="12">
        <v>5</v>
      </c>
      <c r="E45" s="12">
        <v>0</v>
      </c>
      <c r="F45" s="12">
        <v>4</v>
      </c>
      <c r="G45" s="63">
        <v>7</v>
      </c>
      <c r="H45" s="12">
        <f t="shared" si="5"/>
        <v>16</v>
      </c>
    </row>
    <row r="46" spans="1:9" ht="21" customHeight="1">
      <c r="A46" s="61">
        <v>43426</v>
      </c>
      <c r="B46" s="12">
        <v>39.799999999999997</v>
      </c>
      <c r="C46" s="12">
        <f>IF(B46=0,"",IF(OR(B46 ="NA", B45 ="NA"),"NA",B45-B46))</f>
        <v>4.3000000000000043</v>
      </c>
      <c r="D46" s="12">
        <v>3</v>
      </c>
      <c r="E46" s="12">
        <v>0</v>
      </c>
      <c r="F46" s="12">
        <v>6</v>
      </c>
      <c r="G46" s="63">
        <v>7</v>
      </c>
      <c r="H46" s="12">
        <f t="shared" si="5"/>
        <v>16</v>
      </c>
    </row>
    <row r="47" spans="1:9" ht="21" customHeight="1">
      <c r="A47" s="61">
        <v>43427</v>
      </c>
      <c r="B47" s="64" t="s">
        <v>123</v>
      </c>
      <c r="C47" s="12" t="str">
        <f t="shared" si="4"/>
        <v>NA</v>
      </c>
      <c r="D47" s="12">
        <v>4</v>
      </c>
      <c r="E47" s="12">
        <v>0</v>
      </c>
      <c r="F47" s="12">
        <v>4</v>
      </c>
      <c r="G47" s="12">
        <v>8</v>
      </c>
      <c r="H47" s="12">
        <f t="shared" si="5"/>
        <v>16</v>
      </c>
    </row>
    <row r="48" spans="1:9">
      <c r="A48" s="61">
        <v>43428</v>
      </c>
      <c r="B48" s="58">
        <v>34.5</v>
      </c>
      <c r="C48" s="12" t="str">
        <f t="shared" si="4"/>
        <v>NA</v>
      </c>
      <c r="D48" s="12">
        <v>4</v>
      </c>
      <c r="E48" s="12">
        <v>0</v>
      </c>
      <c r="F48" s="12">
        <v>0</v>
      </c>
      <c r="G48" s="12">
        <v>0</v>
      </c>
      <c r="H48" s="12">
        <f t="shared" ref="H48" si="6">D48+F48+E48+G48</f>
        <v>4</v>
      </c>
    </row>
    <row r="49" spans="1:8" ht="40" customHeight="1">
      <c r="A49" s="111" t="s">
        <v>133</v>
      </c>
      <c r="B49" s="111"/>
      <c r="C49" s="111"/>
      <c r="D49" s="111"/>
      <c r="E49" s="111"/>
      <c r="F49" s="111"/>
      <c r="G49" s="111"/>
      <c r="H49" s="111"/>
    </row>
    <row r="50" spans="1:8" ht="21" customHeight="1">
      <c r="A50" s="42" t="s">
        <v>122</v>
      </c>
      <c r="B50" s="12" t="s">
        <v>123</v>
      </c>
      <c r="C50" s="49" t="s">
        <v>123</v>
      </c>
      <c r="D50" s="49">
        <v>0</v>
      </c>
      <c r="E50" s="49">
        <v>0</v>
      </c>
      <c r="F50" s="96">
        <v>0</v>
      </c>
      <c r="G50" s="96">
        <v>0</v>
      </c>
      <c r="H50" s="49">
        <v>0</v>
      </c>
    </row>
    <row r="51" spans="1:8" ht="21" customHeight="1">
      <c r="A51" s="102">
        <v>43437</v>
      </c>
      <c r="B51" s="42" t="s">
        <v>123</v>
      </c>
      <c r="C51" s="49" t="str">
        <f>IF(B51=0,"",IF(OR(B51 ="NA", B50 ="NA"),"NA",B50-B51))</f>
        <v>NA</v>
      </c>
      <c r="D51" s="42">
        <v>7</v>
      </c>
      <c r="E51" s="42">
        <v>0</v>
      </c>
      <c r="F51" s="12">
        <v>2</v>
      </c>
      <c r="G51" s="96">
        <v>0</v>
      </c>
      <c r="H51" s="12">
        <f>D51+F51+E51+G51</f>
        <v>9</v>
      </c>
    </row>
    <row r="52" spans="1:8" ht="21" customHeight="1">
      <c r="A52" s="102">
        <v>43438</v>
      </c>
      <c r="B52" s="42" t="s">
        <v>123</v>
      </c>
      <c r="C52" s="49" t="str">
        <f t="shared" ref="C52:C61" si="7">IF(B52=0,"",IF(OR(B52 ="NA", B51 ="NA"),"NA",B51-B52))</f>
        <v>NA</v>
      </c>
      <c r="D52" s="42">
        <v>6</v>
      </c>
      <c r="E52" s="42">
        <v>0</v>
      </c>
      <c r="F52" s="12">
        <v>2</v>
      </c>
      <c r="G52" s="96">
        <v>0</v>
      </c>
      <c r="H52" s="12">
        <f t="shared" ref="H52:H61" si="8">D52+F52+E52+G52</f>
        <v>8</v>
      </c>
    </row>
    <row r="53" spans="1:8" ht="21" customHeight="1">
      <c r="A53" s="102">
        <v>43439</v>
      </c>
      <c r="B53" s="48">
        <v>35.6</v>
      </c>
      <c r="C53" s="49" t="str">
        <f t="shared" si="7"/>
        <v>NA</v>
      </c>
      <c r="D53" s="42">
        <v>7</v>
      </c>
      <c r="E53" s="42">
        <v>0</v>
      </c>
      <c r="F53" s="12">
        <v>2</v>
      </c>
      <c r="G53" s="96">
        <v>0</v>
      </c>
      <c r="H53" s="12">
        <f t="shared" si="8"/>
        <v>9</v>
      </c>
    </row>
    <row r="54" spans="1:8" ht="21" customHeight="1">
      <c r="A54" s="102">
        <v>43440</v>
      </c>
      <c r="B54" s="12" t="s">
        <v>123</v>
      </c>
      <c r="C54" s="49" t="str">
        <f t="shared" si="7"/>
        <v>NA</v>
      </c>
      <c r="D54" s="42">
        <v>7</v>
      </c>
      <c r="E54" s="42">
        <v>0</v>
      </c>
      <c r="F54" s="12">
        <v>2</v>
      </c>
      <c r="G54" s="96">
        <v>0</v>
      </c>
      <c r="H54" s="12">
        <f t="shared" si="8"/>
        <v>9</v>
      </c>
    </row>
    <row r="55" spans="1:8" ht="21" customHeight="1">
      <c r="A55" s="102">
        <v>43441</v>
      </c>
      <c r="B55" s="49">
        <v>30.1</v>
      </c>
      <c r="C55" s="49" t="str">
        <f t="shared" si="7"/>
        <v>NA</v>
      </c>
      <c r="D55" s="42">
        <v>7</v>
      </c>
      <c r="E55" s="42">
        <v>0</v>
      </c>
      <c r="F55" s="12">
        <v>2</v>
      </c>
      <c r="G55" s="96">
        <v>0</v>
      </c>
      <c r="H55" s="12">
        <f t="shared" si="8"/>
        <v>9</v>
      </c>
    </row>
    <row r="56" spans="1:8" ht="21" customHeight="1">
      <c r="A56" s="102">
        <v>43444</v>
      </c>
      <c r="B56" s="12" t="s">
        <v>123</v>
      </c>
      <c r="C56" s="49" t="str">
        <f t="shared" si="7"/>
        <v>NA</v>
      </c>
      <c r="D56" s="12">
        <v>6.33</v>
      </c>
      <c r="E56" s="12">
        <v>0</v>
      </c>
      <c r="F56" s="12">
        <v>2</v>
      </c>
      <c r="G56" s="96">
        <v>0</v>
      </c>
      <c r="H56" s="12">
        <f t="shared" si="8"/>
        <v>8.33</v>
      </c>
    </row>
    <row r="57" spans="1:8" ht="21" customHeight="1">
      <c r="A57" s="102">
        <v>43445</v>
      </c>
      <c r="B57" s="12">
        <v>21.8</v>
      </c>
      <c r="C57" s="49" t="str">
        <f t="shared" si="7"/>
        <v>NA</v>
      </c>
      <c r="D57" s="12">
        <v>7</v>
      </c>
      <c r="E57" s="12">
        <v>0</v>
      </c>
      <c r="F57" s="12">
        <v>2</v>
      </c>
      <c r="G57" s="96">
        <v>0</v>
      </c>
      <c r="H57" s="12">
        <f t="shared" si="8"/>
        <v>9</v>
      </c>
    </row>
    <row r="58" spans="1:8" ht="21" customHeight="1">
      <c r="A58" s="102">
        <v>43446</v>
      </c>
      <c r="B58" s="12">
        <v>17.399999999999999</v>
      </c>
      <c r="C58" s="49">
        <f t="shared" si="7"/>
        <v>4.4000000000000021</v>
      </c>
      <c r="D58" s="12">
        <v>4</v>
      </c>
      <c r="E58" s="12">
        <v>0</v>
      </c>
      <c r="F58" s="12">
        <v>1.2</v>
      </c>
      <c r="G58" s="96">
        <v>0</v>
      </c>
      <c r="H58" s="12">
        <f t="shared" si="8"/>
        <v>5.2</v>
      </c>
    </row>
    <row r="59" spans="1:8" ht="21" customHeight="1">
      <c r="A59" s="102">
        <v>43447</v>
      </c>
      <c r="B59" s="12">
        <v>14.1</v>
      </c>
      <c r="C59" s="49">
        <f t="shared" si="7"/>
        <v>3.2999999999999989</v>
      </c>
      <c r="D59" s="12">
        <v>7</v>
      </c>
      <c r="E59" s="12">
        <v>0</v>
      </c>
      <c r="F59" s="12">
        <v>2</v>
      </c>
      <c r="G59" s="96">
        <v>0</v>
      </c>
      <c r="H59" s="12">
        <f t="shared" si="8"/>
        <v>9</v>
      </c>
    </row>
    <row r="60" spans="1:8" ht="21" customHeight="1">
      <c r="A60" s="102">
        <v>43448</v>
      </c>
      <c r="B60" s="12">
        <v>11.6</v>
      </c>
      <c r="C60" s="49">
        <f t="shared" si="7"/>
        <v>2.5</v>
      </c>
      <c r="D60" s="12">
        <v>7</v>
      </c>
      <c r="E60" s="12">
        <v>0</v>
      </c>
      <c r="F60" s="12">
        <v>2</v>
      </c>
      <c r="G60" s="96">
        <v>0</v>
      </c>
      <c r="H60" s="12">
        <f t="shared" si="8"/>
        <v>9</v>
      </c>
    </row>
    <row r="61" spans="1:8" ht="21" customHeight="1">
      <c r="A61" s="102">
        <v>43449</v>
      </c>
      <c r="B61" s="98" t="s">
        <v>123</v>
      </c>
      <c r="C61" s="49" t="str">
        <f t="shared" si="7"/>
        <v>NA</v>
      </c>
      <c r="D61" s="12">
        <v>4</v>
      </c>
      <c r="E61" s="12">
        <v>0</v>
      </c>
      <c r="F61" s="12">
        <v>0</v>
      </c>
      <c r="G61" s="96">
        <v>19</v>
      </c>
      <c r="H61" s="12">
        <f t="shared" si="8"/>
        <v>23</v>
      </c>
    </row>
    <row r="62" spans="1:8" ht="21" customHeight="1">
      <c r="A62" s="102">
        <v>43451</v>
      </c>
      <c r="B62" s="2" t="s">
        <v>123</v>
      </c>
      <c r="C62" s="49" t="str">
        <f t="shared" ref="C62:C65" si="9">IF(B62=0,"",IF(OR(B62 ="NA", B61 ="NA"),"NA",B61-B62))</f>
        <v>NA</v>
      </c>
      <c r="D62" s="12">
        <v>4</v>
      </c>
      <c r="E62" s="12">
        <v>0</v>
      </c>
      <c r="F62" s="12">
        <v>2</v>
      </c>
      <c r="G62" s="96">
        <v>12</v>
      </c>
      <c r="H62" s="12">
        <f t="shared" ref="H62:H65" si="10">D62+F62+E62+G62</f>
        <v>18</v>
      </c>
    </row>
    <row r="63" spans="1:8" ht="21" customHeight="1">
      <c r="A63" s="102">
        <v>43452</v>
      </c>
      <c r="B63" s="2" t="s">
        <v>123</v>
      </c>
      <c r="C63" s="49" t="str">
        <f t="shared" si="9"/>
        <v>NA</v>
      </c>
      <c r="D63" s="12">
        <v>4</v>
      </c>
      <c r="E63" s="12">
        <v>0</v>
      </c>
      <c r="F63" s="12">
        <v>2</v>
      </c>
      <c r="G63" s="96">
        <v>9</v>
      </c>
      <c r="H63" s="12">
        <f t="shared" si="10"/>
        <v>15</v>
      </c>
    </row>
    <row r="64" spans="1:8" ht="21" customHeight="1">
      <c r="A64" s="102">
        <v>43453</v>
      </c>
      <c r="B64" s="2">
        <v>7.9</v>
      </c>
      <c r="C64" s="49" t="str">
        <f t="shared" si="9"/>
        <v>NA</v>
      </c>
      <c r="D64" s="12">
        <v>4</v>
      </c>
      <c r="E64" s="12">
        <v>0</v>
      </c>
      <c r="F64" s="12">
        <v>2</v>
      </c>
      <c r="G64" s="96">
        <v>9.5</v>
      </c>
      <c r="H64" s="12">
        <f t="shared" si="10"/>
        <v>15.5</v>
      </c>
    </row>
    <row r="65" spans="1:8" ht="21" customHeight="1">
      <c r="A65" s="102">
        <v>43454</v>
      </c>
      <c r="B65" s="58" t="s">
        <v>123</v>
      </c>
      <c r="C65" s="49" t="str">
        <f t="shared" si="9"/>
        <v>NA</v>
      </c>
      <c r="D65" s="12">
        <v>4</v>
      </c>
      <c r="E65" s="12">
        <v>0</v>
      </c>
      <c r="F65" s="12">
        <v>2</v>
      </c>
      <c r="G65" s="96">
        <v>0</v>
      </c>
      <c r="H65" s="12">
        <f t="shared" si="10"/>
        <v>6</v>
      </c>
    </row>
    <row r="66" spans="1:8" ht="40" customHeight="1">
      <c r="A66" s="111" t="s">
        <v>160</v>
      </c>
      <c r="B66" s="111"/>
      <c r="C66" s="111"/>
      <c r="D66" s="111"/>
      <c r="E66" s="111"/>
      <c r="F66" s="111"/>
      <c r="G66" s="111"/>
      <c r="H66" s="111"/>
    </row>
    <row r="67" spans="1:8" ht="21" customHeight="1">
      <c r="A67" s="42" t="s">
        <v>122</v>
      </c>
      <c r="B67" s="12" t="s">
        <v>123</v>
      </c>
      <c r="C67" s="49" t="s">
        <v>123</v>
      </c>
      <c r="D67" s="49">
        <v>0</v>
      </c>
      <c r="E67" s="49">
        <v>0</v>
      </c>
      <c r="F67" s="96">
        <v>0</v>
      </c>
      <c r="G67" s="96">
        <v>0</v>
      </c>
      <c r="H67" s="49">
        <v>0</v>
      </c>
    </row>
    <row r="68" spans="1:8" ht="21" customHeight="1">
      <c r="A68" s="102">
        <v>43500</v>
      </c>
      <c r="B68" s="42">
        <v>34.6</v>
      </c>
      <c r="C68" s="49" t="str">
        <f>IF(B68=0,"",IF(OR(B68 ="NA", B67 ="NA"),"NA",B67-B68))</f>
        <v>NA</v>
      </c>
      <c r="D68" s="42">
        <v>6</v>
      </c>
      <c r="E68" s="42">
        <v>0</v>
      </c>
      <c r="F68" s="12">
        <v>2</v>
      </c>
      <c r="G68" s="96">
        <v>0</v>
      </c>
      <c r="H68" s="12">
        <f>D68+F68+E68+G68</f>
        <v>8</v>
      </c>
    </row>
    <row r="69" spans="1:8" ht="21" customHeight="1">
      <c r="A69" s="102">
        <v>43501</v>
      </c>
      <c r="B69" s="42" t="s">
        <v>123</v>
      </c>
      <c r="C69" s="49" t="str">
        <f t="shared" ref="C69:C78" si="11">IF(B69=0,"",IF(OR(B69 ="NA", B68 ="NA"),"NA",B68-B69))</f>
        <v>NA</v>
      </c>
      <c r="D69" s="42">
        <v>6</v>
      </c>
      <c r="E69" s="42">
        <v>0</v>
      </c>
      <c r="F69" s="12">
        <v>2</v>
      </c>
      <c r="G69" s="96">
        <v>0</v>
      </c>
      <c r="H69" s="12">
        <f t="shared" ref="H69:H78" si="12">D69+F69+E69+G69</f>
        <v>8</v>
      </c>
    </row>
    <row r="70" spans="1:8" ht="21" customHeight="1">
      <c r="A70" s="102">
        <v>43502</v>
      </c>
      <c r="B70" s="48">
        <v>28.3</v>
      </c>
      <c r="C70" s="49" t="str">
        <f t="shared" si="11"/>
        <v>NA</v>
      </c>
      <c r="D70" s="42">
        <v>6</v>
      </c>
      <c r="E70" s="42">
        <v>0</v>
      </c>
      <c r="F70" s="12">
        <v>2</v>
      </c>
      <c r="G70" s="96">
        <v>1</v>
      </c>
      <c r="H70" s="12">
        <f t="shared" si="12"/>
        <v>9</v>
      </c>
    </row>
    <row r="71" spans="1:8" ht="21" customHeight="1">
      <c r="A71" s="102">
        <v>43503</v>
      </c>
      <c r="B71" s="12" t="s">
        <v>123</v>
      </c>
      <c r="C71" s="49" t="str">
        <f t="shared" si="11"/>
        <v>NA</v>
      </c>
      <c r="D71" s="42">
        <v>6</v>
      </c>
      <c r="E71" s="42">
        <v>0</v>
      </c>
      <c r="F71" s="12">
        <v>2</v>
      </c>
      <c r="G71" s="96">
        <v>0.5</v>
      </c>
      <c r="H71" s="12">
        <f t="shared" si="12"/>
        <v>8.5</v>
      </c>
    </row>
    <row r="72" spans="1:8" ht="21" customHeight="1">
      <c r="A72" s="102">
        <v>43504</v>
      </c>
      <c r="B72" s="49" t="s">
        <v>123</v>
      </c>
      <c r="C72" s="49" t="str">
        <f t="shared" si="11"/>
        <v>NA</v>
      </c>
      <c r="D72" s="42">
        <v>4</v>
      </c>
      <c r="E72" s="42">
        <v>0</v>
      </c>
      <c r="F72" s="12">
        <v>4</v>
      </c>
      <c r="G72" s="96">
        <v>0</v>
      </c>
      <c r="H72" s="12">
        <f t="shared" si="12"/>
        <v>8</v>
      </c>
    </row>
    <row r="73" spans="1:8" ht="21" customHeight="1">
      <c r="A73" s="102">
        <v>43505</v>
      </c>
      <c r="B73" s="12" t="s">
        <v>123</v>
      </c>
      <c r="C73" s="49" t="str">
        <f t="shared" si="11"/>
        <v>NA</v>
      </c>
      <c r="D73" s="12">
        <v>4</v>
      </c>
      <c r="E73" s="42">
        <v>0</v>
      </c>
      <c r="F73" s="12">
        <v>4</v>
      </c>
      <c r="G73" s="96">
        <v>0</v>
      </c>
      <c r="H73" s="12">
        <f t="shared" si="12"/>
        <v>8</v>
      </c>
    </row>
    <row r="74" spans="1:8" ht="21" customHeight="1">
      <c r="A74" s="102">
        <v>43507</v>
      </c>
      <c r="B74" s="12">
        <v>21.7</v>
      </c>
      <c r="C74" s="49" t="str">
        <f t="shared" si="11"/>
        <v>NA</v>
      </c>
      <c r="D74" s="12">
        <v>4.33</v>
      </c>
      <c r="E74" s="42">
        <v>0</v>
      </c>
      <c r="F74" s="12">
        <v>6.17</v>
      </c>
      <c r="G74" s="96">
        <v>0</v>
      </c>
      <c r="H74" s="12">
        <f t="shared" si="12"/>
        <v>10.5</v>
      </c>
    </row>
    <row r="75" spans="1:8" ht="21" customHeight="1">
      <c r="A75" s="102">
        <v>43508</v>
      </c>
      <c r="B75" s="12">
        <v>19.2</v>
      </c>
      <c r="C75" s="49">
        <f>IF(B75=0,"",IF(OR(B75 ="NA", B74 ="NA"),"NA",B74-B75))</f>
        <v>2.5</v>
      </c>
      <c r="D75" s="12">
        <v>4</v>
      </c>
      <c r="E75" s="42">
        <v>0</v>
      </c>
      <c r="F75" s="12">
        <v>6.5</v>
      </c>
      <c r="G75" s="96">
        <v>0</v>
      </c>
      <c r="H75" s="12">
        <f t="shared" si="12"/>
        <v>10.5</v>
      </c>
    </row>
    <row r="76" spans="1:8" ht="21" customHeight="1">
      <c r="A76" s="102">
        <v>43509</v>
      </c>
      <c r="B76" s="12">
        <v>17.899999999999999</v>
      </c>
      <c r="C76" s="49">
        <f t="shared" si="11"/>
        <v>1.3000000000000007</v>
      </c>
      <c r="D76" s="12">
        <v>4</v>
      </c>
      <c r="E76" s="12">
        <v>0</v>
      </c>
      <c r="F76" s="12">
        <v>2</v>
      </c>
      <c r="G76" s="96">
        <v>0</v>
      </c>
      <c r="H76" s="12">
        <f t="shared" si="12"/>
        <v>6</v>
      </c>
    </row>
    <row r="77" spans="1:8" ht="21" customHeight="1">
      <c r="A77" s="102">
        <v>43510</v>
      </c>
      <c r="B77" s="12">
        <v>15.6</v>
      </c>
      <c r="C77" s="49">
        <f t="shared" si="11"/>
        <v>2.2999999999999989</v>
      </c>
      <c r="D77" s="12">
        <v>4</v>
      </c>
      <c r="E77" s="12">
        <v>0</v>
      </c>
      <c r="F77" s="12">
        <v>11</v>
      </c>
      <c r="G77" s="96">
        <v>0</v>
      </c>
      <c r="H77" s="12">
        <f t="shared" si="12"/>
        <v>15</v>
      </c>
    </row>
    <row r="78" spans="1:8" ht="21" customHeight="1">
      <c r="A78" s="102">
        <v>43511</v>
      </c>
      <c r="B78" s="58" t="s">
        <v>123</v>
      </c>
      <c r="C78" s="49" t="str">
        <f t="shared" si="11"/>
        <v>NA</v>
      </c>
      <c r="D78" s="12">
        <v>4</v>
      </c>
      <c r="E78" s="12">
        <v>0</v>
      </c>
      <c r="F78" s="12">
        <v>4</v>
      </c>
      <c r="G78" s="96">
        <v>0</v>
      </c>
      <c r="H78" s="12">
        <f t="shared" si="12"/>
        <v>8</v>
      </c>
    </row>
    <row r="79" spans="1:8" ht="40" customHeight="1">
      <c r="A79" s="111" t="s">
        <v>163</v>
      </c>
      <c r="B79" s="111"/>
      <c r="C79" s="111"/>
      <c r="D79" s="111"/>
      <c r="E79" s="111"/>
      <c r="F79" s="111"/>
      <c r="G79" s="111"/>
      <c r="H79" s="111"/>
    </row>
    <row r="80" spans="1:8" ht="21" customHeight="1">
      <c r="A80" s="42" t="s">
        <v>122</v>
      </c>
      <c r="B80" s="12" t="s">
        <v>123</v>
      </c>
      <c r="C80" s="49" t="s">
        <v>123</v>
      </c>
      <c r="D80" s="49">
        <v>0</v>
      </c>
      <c r="E80" s="49">
        <v>0</v>
      </c>
      <c r="F80" s="96">
        <v>0</v>
      </c>
      <c r="G80" s="96">
        <v>0</v>
      </c>
      <c r="H80" s="49">
        <v>0</v>
      </c>
    </row>
    <row r="81" spans="1:8" ht="21" customHeight="1">
      <c r="A81" s="102">
        <v>43535</v>
      </c>
      <c r="B81" s="42">
        <v>43.1</v>
      </c>
      <c r="C81" s="49" t="str">
        <f>IF(B81=0,"",IF(OR(B81 ="NA", B80 ="NA"),"NA",B80-B81))</f>
        <v>NA</v>
      </c>
      <c r="D81" s="42">
        <v>7</v>
      </c>
      <c r="E81" s="42">
        <v>0</v>
      </c>
      <c r="F81" s="12">
        <v>2</v>
      </c>
      <c r="G81" s="96">
        <v>0</v>
      </c>
      <c r="H81" s="12">
        <f>D81+F81+E81+G81</f>
        <v>9</v>
      </c>
    </row>
    <row r="82" spans="1:8" ht="21" customHeight="1">
      <c r="A82" s="102">
        <v>43536</v>
      </c>
      <c r="B82" s="42" t="s">
        <v>123</v>
      </c>
      <c r="C82" s="49" t="str">
        <f t="shared" ref="C82:C87" si="13">IF(B82=0,"",IF(OR(B82 ="NA", B81 ="NA"),"NA",B81-B82))</f>
        <v>NA</v>
      </c>
      <c r="D82" s="42">
        <v>3</v>
      </c>
      <c r="E82" s="42">
        <v>0</v>
      </c>
      <c r="F82" s="12">
        <v>1.5</v>
      </c>
      <c r="G82" s="96">
        <v>0</v>
      </c>
      <c r="H82" s="12">
        <f t="shared" ref="H82:H93" si="14">D82+F82+E82+G82</f>
        <v>4.5</v>
      </c>
    </row>
    <row r="83" spans="1:8" s="130" customFormat="1" ht="21" customHeight="1">
      <c r="A83" s="129">
        <v>43537</v>
      </c>
      <c r="B83" s="131" t="s">
        <v>123</v>
      </c>
      <c r="C83" s="108" t="str">
        <f t="shared" si="13"/>
        <v>NA</v>
      </c>
      <c r="D83" s="64">
        <v>7</v>
      </c>
      <c r="E83" s="64">
        <v>0</v>
      </c>
      <c r="F83" s="63">
        <v>2</v>
      </c>
      <c r="G83" s="96">
        <v>0</v>
      </c>
      <c r="H83" s="63">
        <f t="shared" si="14"/>
        <v>9</v>
      </c>
    </row>
    <row r="84" spans="1:8" s="130" customFormat="1" ht="21" customHeight="1">
      <c r="A84" s="129">
        <v>43538</v>
      </c>
      <c r="B84" s="63" t="s">
        <v>123</v>
      </c>
      <c r="C84" s="108" t="str">
        <f t="shared" si="13"/>
        <v>NA</v>
      </c>
      <c r="D84" s="64">
        <v>7</v>
      </c>
      <c r="E84" s="64">
        <v>0</v>
      </c>
      <c r="F84" s="63">
        <v>2</v>
      </c>
      <c r="G84" s="96">
        <v>0</v>
      </c>
      <c r="H84" s="63">
        <f t="shared" si="14"/>
        <v>9</v>
      </c>
    </row>
    <row r="85" spans="1:8" s="130" customFormat="1" ht="21" customHeight="1">
      <c r="A85" s="129">
        <v>43539</v>
      </c>
      <c r="B85" s="108">
        <v>30.3</v>
      </c>
      <c r="C85" s="108" t="str">
        <f t="shared" si="13"/>
        <v>NA</v>
      </c>
      <c r="D85" s="64">
        <v>7</v>
      </c>
      <c r="E85" s="64">
        <v>0</v>
      </c>
      <c r="F85" s="63">
        <v>2</v>
      </c>
      <c r="G85" s="96">
        <v>0</v>
      </c>
      <c r="H85" s="63">
        <f t="shared" si="14"/>
        <v>9</v>
      </c>
    </row>
    <row r="86" spans="1:8" s="130" customFormat="1" ht="21" customHeight="1">
      <c r="A86" s="129">
        <v>43540</v>
      </c>
      <c r="B86" s="63">
        <v>27.1</v>
      </c>
      <c r="C86" s="108">
        <f t="shared" si="13"/>
        <v>3.1999999999999993</v>
      </c>
      <c r="D86" s="64">
        <v>7</v>
      </c>
      <c r="E86" s="64">
        <v>0</v>
      </c>
      <c r="F86" s="63">
        <v>2</v>
      </c>
      <c r="G86" s="96">
        <v>0</v>
      </c>
      <c r="H86" s="63">
        <f t="shared" si="14"/>
        <v>9</v>
      </c>
    </row>
    <row r="87" spans="1:8" ht="21" customHeight="1">
      <c r="A87" s="102">
        <v>43541</v>
      </c>
      <c r="B87" s="12" t="s">
        <v>123</v>
      </c>
      <c r="C87" s="49" t="str">
        <f t="shared" si="13"/>
        <v>NA</v>
      </c>
      <c r="D87" s="12">
        <v>0</v>
      </c>
      <c r="E87" s="42">
        <v>0</v>
      </c>
      <c r="F87" s="12">
        <v>0</v>
      </c>
      <c r="G87" s="96">
        <v>0</v>
      </c>
      <c r="H87" s="12">
        <f t="shared" si="14"/>
        <v>0</v>
      </c>
    </row>
    <row r="88" spans="1:8" s="128" customFormat="1" ht="21" customHeight="1">
      <c r="A88" s="126">
        <v>43542</v>
      </c>
      <c r="B88" s="99"/>
      <c r="C88" s="127" t="str">
        <f>IF(B88=0,"",IF(OR(B88 ="NA", B87 ="NA"),"NA",B87-B88))</f>
        <v/>
      </c>
      <c r="D88" s="99"/>
      <c r="E88" s="100"/>
      <c r="F88" s="99"/>
      <c r="G88" s="97"/>
      <c r="H88" s="99">
        <f t="shared" si="14"/>
        <v>0</v>
      </c>
    </row>
    <row r="89" spans="1:8" ht="21" customHeight="1">
      <c r="A89" s="102">
        <v>43543</v>
      </c>
      <c r="B89" s="12"/>
      <c r="C89" s="49" t="str">
        <f t="shared" ref="C89:C90" si="15">IF(B89=0,"",IF(OR(B89 ="NA", B88 ="NA"),"NA",B88-B89))</f>
        <v/>
      </c>
      <c r="D89" s="12"/>
      <c r="E89" s="12"/>
      <c r="F89" s="12"/>
      <c r="G89" s="96"/>
      <c r="H89" s="12">
        <f t="shared" si="14"/>
        <v>0</v>
      </c>
    </row>
    <row r="90" spans="1:8" ht="21" customHeight="1">
      <c r="A90" s="102">
        <v>43544</v>
      </c>
      <c r="B90" s="12"/>
      <c r="C90" s="49" t="str">
        <f t="shared" si="15"/>
        <v/>
      </c>
      <c r="D90" s="12"/>
      <c r="E90" s="12"/>
      <c r="F90" s="12"/>
      <c r="G90" s="96"/>
      <c r="H90" s="12">
        <f t="shared" si="14"/>
        <v>0</v>
      </c>
    </row>
    <row r="91" spans="1:8" ht="21" customHeight="1">
      <c r="A91" s="102">
        <v>43545</v>
      </c>
      <c r="B91" s="12"/>
      <c r="C91" s="49" t="str">
        <f>IF(B91=0,"",IF(OR(B91 ="NA", B90 ="NA"),"NA",B90-B91))</f>
        <v/>
      </c>
      <c r="D91" s="12"/>
      <c r="E91" s="12"/>
      <c r="F91" s="12"/>
      <c r="G91" s="96"/>
      <c r="H91" s="12">
        <f t="shared" ref="H91:H93" si="16">D91+F91+E91+G91</f>
        <v>0</v>
      </c>
    </row>
    <row r="92" spans="1:8" ht="21" customHeight="1">
      <c r="A92" s="102">
        <v>43546</v>
      </c>
      <c r="B92" s="12"/>
      <c r="C92" s="49" t="str">
        <f t="shared" ref="C91:C93" si="17">IF(B92=0,"",IF(OR(B92 ="NA", B91 ="NA"),"NA",B91-B92))</f>
        <v/>
      </c>
      <c r="D92" s="12"/>
      <c r="E92" s="12"/>
      <c r="F92" s="12"/>
      <c r="G92" s="96"/>
      <c r="H92" s="12">
        <f t="shared" si="16"/>
        <v>0</v>
      </c>
    </row>
    <row r="93" spans="1:8" ht="21" customHeight="1">
      <c r="A93" s="102">
        <v>43547</v>
      </c>
      <c r="B93" s="62"/>
      <c r="C93" s="49" t="str">
        <f t="shared" si="17"/>
        <v/>
      </c>
      <c r="D93" s="12"/>
      <c r="E93" s="12"/>
      <c r="F93" s="12"/>
      <c r="G93" s="96"/>
      <c r="H93" s="12">
        <f t="shared" si="16"/>
        <v>0</v>
      </c>
    </row>
    <row r="94" spans="1:8" ht="40" customHeight="1">
      <c r="A94" s="111" t="s">
        <v>166</v>
      </c>
      <c r="B94" s="111"/>
      <c r="C94" s="111"/>
      <c r="D94" s="111"/>
      <c r="E94" s="111"/>
      <c r="F94" s="111"/>
      <c r="G94" s="111"/>
      <c r="H94" s="111"/>
    </row>
  </sheetData>
  <mergeCells count="7">
    <mergeCell ref="A94:H94"/>
    <mergeCell ref="A79:H79"/>
    <mergeCell ref="A1:H2"/>
    <mergeCell ref="A22:H22"/>
    <mergeCell ref="A36:H36"/>
    <mergeCell ref="A49:H49"/>
    <mergeCell ref="A66:H6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59E1-81DE-1E40-AAE6-F181443E5886}">
  <dimension ref="A1:G17"/>
  <sheetViews>
    <sheetView zoomScale="80" zoomScaleNormal="80" workbookViewId="0">
      <pane ySplit="3" topLeftCell="A4" activePane="bottomLeft" state="frozen"/>
      <selection pane="bottomLeft" activeCell="F21" sqref="F21"/>
    </sheetView>
  </sheetViews>
  <sheetFormatPr baseColWidth="10" defaultRowHeight="15"/>
  <cols>
    <col min="1" max="1" width="19.83203125" customWidth="1"/>
    <col min="2" max="6" width="15.83203125" customWidth="1"/>
  </cols>
  <sheetData>
    <row r="1" spans="1:7" ht="20" customHeight="1">
      <c r="A1" s="109" t="s">
        <v>95</v>
      </c>
      <c r="B1" s="109"/>
      <c r="C1" s="109"/>
      <c r="D1" s="109"/>
      <c r="E1" s="109"/>
      <c r="F1" s="109"/>
    </row>
    <row r="2" spans="1:7" ht="20" customHeight="1" thickBot="1">
      <c r="A2" s="110"/>
      <c r="B2" s="110"/>
      <c r="C2" s="110"/>
      <c r="D2" s="110"/>
      <c r="E2" s="110"/>
      <c r="F2" s="110"/>
    </row>
    <row r="3" spans="1:7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7" ht="21" customHeight="1">
      <c r="A4" s="49" t="s">
        <v>122</v>
      </c>
      <c r="B4" s="49" t="s">
        <v>123</v>
      </c>
      <c r="C4" s="49" t="s">
        <v>123</v>
      </c>
      <c r="D4" s="49">
        <v>0</v>
      </c>
      <c r="E4" s="49">
        <v>0</v>
      </c>
      <c r="F4" s="49">
        <v>0</v>
      </c>
    </row>
    <row r="5" spans="1:7" ht="21" customHeight="1">
      <c r="A5" s="61">
        <v>43367</v>
      </c>
      <c r="B5" s="2" t="s">
        <v>123</v>
      </c>
      <c r="C5" s="4" t="str">
        <f>IF(B5=0,"",IF(OR(B5 ="NA", B4 ="NA"),"NA",B4-B5))</f>
        <v>NA</v>
      </c>
      <c r="D5" s="37">
        <v>0</v>
      </c>
      <c r="E5" s="37">
        <v>0</v>
      </c>
      <c r="F5" s="37">
        <f>D5+E5</f>
        <v>0</v>
      </c>
      <c r="G5" s="37"/>
    </row>
    <row r="6" spans="1:7" ht="21" customHeight="1">
      <c r="A6" s="61">
        <v>43368</v>
      </c>
      <c r="B6" s="2" t="s">
        <v>123</v>
      </c>
      <c r="C6" s="4" t="str">
        <f t="shared" ref="C6:C16" si="0">IF(B6=0,"",IF(OR(B6 ="NA", B5 ="NA"),"NA",B5-B6))</f>
        <v>NA</v>
      </c>
      <c r="D6" s="42">
        <v>0</v>
      </c>
      <c r="E6" s="42">
        <v>0</v>
      </c>
      <c r="F6" s="37">
        <f t="shared" ref="F6" si="1">D6+E6</f>
        <v>0</v>
      </c>
      <c r="G6" s="42"/>
    </row>
    <row r="7" spans="1:7" ht="21" customHeight="1">
      <c r="A7" s="61">
        <v>43369</v>
      </c>
      <c r="B7" s="35">
        <v>17.100000000000001</v>
      </c>
      <c r="C7" s="4" t="str">
        <f t="shared" si="0"/>
        <v>NA</v>
      </c>
      <c r="D7" s="42">
        <v>5</v>
      </c>
      <c r="E7" s="42">
        <v>0</v>
      </c>
      <c r="F7" s="37">
        <f>D7+E7</f>
        <v>5</v>
      </c>
      <c r="G7" s="42"/>
    </row>
    <row r="8" spans="1:7" ht="21" customHeight="1">
      <c r="A8" s="61">
        <v>43370</v>
      </c>
      <c r="B8" s="2">
        <v>12.2</v>
      </c>
      <c r="C8" s="4">
        <f t="shared" si="0"/>
        <v>4.9000000000000021</v>
      </c>
      <c r="D8" s="42">
        <v>5</v>
      </c>
      <c r="E8" s="42">
        <v>0</v>
      </c>
      <c r="F8" s="37">
        <f t="shared" ref="F8:F16" si="2">D8+E8</f>
        <v>5</v>
      </c>
      <c r="G8" s="42"/>
    </row>
    <row r="9" spans="1:7" ht="21" customHeight="1">
      <c r="A9" s="61">
        <v>43371</v>
      </c>
      <c r="B9" s="2">
        <v>9.1</v>
      </c>
      <c r="C9" s="4">
        <f t="shared" si="0"/>
        <v>3.0999999999999996</v>
      </c>
      <c r="D9" s="42">
        <v>5</v>
      </c>
      <c r="E9" s="42">
        <v>0</v>
      </c>
      <c r="F9" s="37">
        <f t="shared" si="2"/>
        <v>5</v>
      </c>
      <c r="G9" s="42"/>
    </row>
    <row r="10" spans="1:7" ht="21" customHeight="1">
      <c r="A10" s="61">
        <v>43372</v>
      </c>
      <c r="B10" s="2">
        <v>8.3000000000000007</v>
      </c>
      <c r="C10" s="4">
        <f t="shared" si="0"/>
        <v>0.79999999999999893</v>
      </c>
      <c r="D10" s="42">
        <v>5</v>
      </c>
      <c r="E10" s="42">
        <v>0</v>
      </c>
      <c r="F10" s="37">
        <f t="shared" si="2"/>
        <v>5</v>
      </c>
      <c r="G10" s="42"/>
    </row>
    <row r="11" spans="1:7" ht="21" customHeight="1">
      <c r="A11" s="102">
        <v>43374</v>
      </c>
      <c r="B11" s="2">
        <v>7.6</v>
      </c>
      <c r="C11" s="4">
        <f t="shared" si="0"/>
        <v>0.70000000000000107</v>
      </c>
      <c r="D11" s="42">
        <v>5</v>
      </c>
      <c r="E11" s="42">
        <v>0</v>
      </c>
      <c r="F11" s="37">
        <f t="shared" si="2"/>
        <v>5</v>
      </c>
      <c r="G11" s="42"/>
    </row>
    <row r="12" spans="1:7" ht="21" customHeight="1">
      <c r="A12" s="102">
        <v>43375</v>
      </c>
      <c r="B12" s="46">
        <v>7</v>
      </c>
      <c r="C12" s="4">
        <f t="shared" si="0"/>
        <v>0.59999999999999964</v>
      </c>
      <c r="D12" s="42">
        <v>5</v>
      </c>
      <c r="E12" s="42">
        <v>0</v>
      </c>
      <c r="F12" s="37">
        <f t="shared" si="2"/>
        <v>5</v>
      </c>
      <c r="G12" s="42"/>
    </row>
    <row r="13" spans="1:7" ht="21" customHeight="1">
      <c r="A13" s="102">
        <v>43376</v>
      </c>
      <c r="B13" s="2">
        <v>6.5</v>
      </c>
      <c r="C13" s="4">
        <f t="shared" si="0"/>
        <v>0.5</v>
      </c>
      <c r="D13" s="42">
        <v>5</v>
      </c>
      <c r="E13" s="42">
        <v>0</v>
      </c>
      <c r="F13" s="37">
        <f t="shared" si="2"/>
        <v>5</v>
      </c>
      <c r="G13" s="42"/>
    </row>
    <row r="14" spans="1:7" ht="21" customHeight="1">
      <c r="A14" s="102">
        <v>43377</v>
      </c>
      <c r="B14" s="2">
        <v>5.9</v>
      </c>
      <c r="C14" s="4">
        <f t="shared" si="0"/>
        <v>0.59999999999999964</v>
      </c>
      <c r="D14" s="42">
        <v>5</v>
      </c>
      <c r="E14" s="42">
        <v>0</v>
      </c>
      <c r="F14" s="37">
        <f t="shared" si="2"/>
        <v>5</v>
      </c>
      <c r="G14" s="42"/>
    </row>
    <row r="15" spans="1:7" ht="21" customHeight="1">
      <c r="A15" s="102">
        <v>43378</v>
      </c>
      <c r="B15" s="2">
        <v>5.2</v>
      </c>
      <c r="C15" s="4">
        <f t="shared" si="0"/>
        <v>0.70000000000000018</v>
      </c>
      <c r="D15" s="42">
        <v>6</v>
      </c>
      <c r="E15" s="42">
        <v>0</v>
      </c>
      <c r="F15" s="37">
        <f t="shared" si="2"/>
        <v>6</v>
      </c>
      <c r="G15" s="42"/>
    </row>
    <row r="16" spans="1:7" ht="21" customHeight="1">
      <c r="A16" s="102">
        <v>43379</v>
      </c>
      <c r="B16" s="45">
        <v>4.7</v>
      </c>
      <c r="C16" s="4">
        <f t="shared" si="0"/>
        <v>0.5</v>
      </c>
      <c r="D16" s="42">
        <v>4</v>
      </c>
      <c r="E16" s="42">
        <v>0</v>
      </c>
      <c r="F16" s="37">
        <f t="shared" si="2"/>
        <v>4</v>
      </c>
      <c r="G16" s="2"/>
    </row>
    <row r="17" spans="1:6" ht="40" customHeight="1">
      <c r="A17" s="111" t="s">
        <v>91</v>
      </c>
      <c r="B17" s="111"/>
      <c r="C17" s="111"/>
      <c r="D17" s="111"/>
      <c r="E17" s="111"/>
      <c r="F17" s="111"/>
    </row>
  </sheetData>
  <mergeCells count="2">
    <mergeCell ref="A1:F2"/>
    <mergeCell ref="A17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B7F5-E0F2-1B42-94E9-1BD455D2116F}">
  <dimension ref="A1:G22"/>
  <sheetViews>
    <sheetView zoomScale="80" zoomScaleNormal="80" workbookViewId="0">
      <pane ySplit="3" topLeftCell="A4" activePane="bottomLeft" state="frozen"/>
      <selection pane="bottomLeft" activeCell="F26" sqref="F26"/>
    </sheetView>
  </sheetViews>
  <sheetFormatPr baseColWidth="10" defaultRowHeight="15"/>
  <cols>
    <col min="1" max="1" width="19.83203125" style="12" customWidth="1"/>
    <col min="2" max="6" width="15.83203125" style="12" customWidth="1"/>
    <col min="7" max="16384" width="10.83203125" style="12"/>
  </cols>
  <sheetData>
    <row r="1" spans="1:7" ht="20" customHeight="1">
      <c r="A1" s="109" t="s">
        <v>135</v>
      </c>
      <c r="B1" s="109"/>
      <c r="C1" s="109"/>
      <c r="D1" s="109"/>
      <c r="E1" s="109"/>
      <c r="F1" s="109"/>
    </row>
    <row r="2" spans="1:7" ht="20" customHeight="1" thickBot="1">
      <c r="A2" s="110"/>
      <c r="B2" s="110"/>
      <c r="C2" s="110"/>
      <c r="D2" s="110"/>
      <c r="E2" s="110"/>
      <c r="F2" s="110"/>
    </row>
    <row r="3" spans="1:7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7" ht="21" customHeight="1">
      <c r="A4" s="55" t="s">
        <v>122</v>
      </c>
      <c r="B4" s="55">
        <v>9.8000000000000007</v>
      </c>
      <c r="C4" s="55" t="s">
        <v>123</v>
      </c>
      <c r="D4" s="55">
        <v>0</v>
      </c>
      <c r="E4" s="55">
        <v>0</v>
      </c>
      <c r="F4" s="55">
        <v>0</v>
      </c>
    </row>
    <row r="5" spans="1:7" ht="21" customHeight="1">
      <c r="A5" s="101">
        <v>43367</v>
      </c>
      <c r="B5" s="12">
        <v>7.9</v>
      </c>
      <c r="C5" s="55">
        <f>IF(B5=0,"",IF(OR(B5 ="NA", B4 ="NA"),"NA",B4-B5))</f>
        <v>1.9000000000000004</v>
      </c>
      <c r="D5" s="55">
        <v>6</v>
      </c>
      <c r="E5" s="55">
        <v>0</v>
      </c>
      <c r="F5" s="55">
        <f>D5+E5</f>
        <v>6</v>
      </c>
    </row>
    <row r="6" spans="1:7" ht="21" customHeight="1">
      <c r="A6" s="101">
        <v>43368</v>
      </c>
      <c r="B6" s="12">
        <v>5.0999999999999996</v>
      </c>
      <c r="C6" s="55">
        <f t="shared" ref="C6:C7" si="0">IF(B6=0,"",IF(OR(B6 ="NA", B5 ="NA"),"NA",B5-B6))</f>
        <v>2.8000000000000007</v>
      </c>
      <c r="D6" s="4">
        <v>6</v>
      </c>
      <c r="E6" s="4">
        <v>0</v>
      </c>
      <c r="F6" s="4">
        <f>D6+E6</f>
        <v>6</v>
      </c>
    </row>
    <row r="7" spans="1:7" ht="21" customHeight="1">
      <c r="A7" s="101">
        <v>43369</v>
      </c>
      <c r="B7" s="44">
        <v>3.9</v>
      </c>
      <c r="C7" s="55">
        <f t="shared" si="0"/>
        <v>1.1999999999999997</v>
      </c>
      <c r="D7" s="4">
        <v>4</v>
      </c>
      <c r="E7" s="4">
        <v>0</v>
      </c>
      <c r="F7" s="4">
        <f t="shared" ref="F7" si="1">D7+E7</f>
        <v>4</v>
      </c>
    </row>
    <row r="8" spans="1:7" ht="40" customHeight="1">
      <c r="A8" s="111" t="s">
        <v>131</v>
      </c>
      <c r="B8" s="111"/>
      <c r="C8" s="111"/>
      <c r="D8" s="111"/>
      <c r="E8" s="111"/>
      <c r="F8" s="111"/>
      <c r="G8" s="59"/>
    </row>
    <row r="9" spans="1:7" ht="21" customHeight="1">
      <c r="A9" s="55" t="s">
        <v>122</v>
      </c>
      <c r="B9" s="49">
        <v>6.3</v>
      </c>
      <c r="C9" s="49" t="s">
        <v>123</v>
      </c>
      <c r="D9" s="49">
        <v>0</v>
      </c>
      <c r="E9" s="49">
        <v>0</v>
      </c>
      <c r="F9" s="49">
        <v>0</v>
      </c>
      <c r="G9" s="59"/>
    </row>
    <row r="10" spans="1:7" ht="21" customHeight="1">
      <c r="A10" s="102">
        <v>43405</v>
      </c>
      <c r="B10" s="12">
        <v>4.7</v>
      </c>
      <c r="C10" s="12">
        <f>IF(B10=0,"",IF(OR(B10 ="NA", B9 ="NA"),"NA",B9-B10))</f>
        <v>1.5999999999999996</v>
      </c>
      <c r="D10" s="12">
        <v>7</v>
      </c>
      <c r="E10" s="12">
        <v>0</v>
      </c>
      <c r="F10" s="12">
        <f t="shared" ref="F10:F12" si="2">D10+E10</f>
        <v>7</v>
      </c>
    </row>
    <row r="11" spans="1:7" ht="21" customHeight="1">
      <c r="A11" s="102">
        <v>43406</v>
      </c>
      <c r="B11" s="12">
        <v>3.9</v>
      </c>
      <c r="C11" s="12">
        <f t="shared" ref="C11:C12" si="3">IF(B11=0,"",IF(OR(B11 ="NA", B10 ="NA"),"NA",B10-B11))</f>
        <v>0.80000000000000027</v>
      </c>
      <c r="D11" s="12">
        <v>2</v>
      </c>
      <c r="E11" s="12">
        <v>0</v>
      </c>
      <c r="F11" s="12">
        <f t="shared" si="2"/>
        <v>2</v>
      </c>
    </row>
    <row r="12" spans="1:7" ht="21" customHeight="1">
      <c r="A12" s="102">
        <v>43407</v>
      </c>
      <c r="B12" s="58">
        <v>2.8</v>
      </c>
      <c r="C12" s="12">
        <f t="shared" si="3"/>
        <v>1.1000000000000001</v>
      </c>
      <c r="D12" s="12">
        <v>2.5</v>
      </c>
      <c r="E12" s="12">
        <v>0</v>
      </c>
      <c r="F12" s="12">
        <f t="shared" si="2"/>
        <v>2.5</v>
      </c>
    </row>
    <row r="13" spans="1:7" ht="40" customHeight="1">
      <c r="A13" s="111" t="s">
        <v>132</v>
      </c>
      <c r="B13" s="111"/>
      <c r="C13" s="111"/>
      <c r="D13" s="111"/>
      <c r="E13" s="111"/>
      <c r="F13" s="111"/>
    </row>
    <row r="14" spans="1:7" ht="21" customHeight="1">
      <c r="A14" s="55" t="s">
        <v>122</v>
      </c>
      <c r="B14" s="49">
        <v>3.9</v>
      </c>
      <c r="C14" s="49" t="s">
        <v>123</v>
      </c>
      <c r="D14" s="49">
        <v>0</v>
      </c>
      <c r="E14" s="49">
        <v>0</v>
      </c>
      <c r="F14" s="49">
        <v>0</v>
      </c>
    </row>
    <row r="15" spans="1:7" ht="21" customHeight="1">
      <c r="A15" s="102">
        <v>43445</v>
      </c>
      <c r="B15" s="12">
        <v>2.9</v>
      </c>
      <c r="C15" s="12">
        <f>IF(B15=0,"",IF(OR(B15 ="NA",B14 = "NA"),"NA",B14-B15))</f>
        <v>1</v>
      </c>
      <c r="D15" s="12">
        <v>6.5</v>
      </c>
      <c r="E15" s="12">
        <v>0</v>
      </c>
      <c r="F15" s="12">
        <f t="shared" ref="F15:F16" si="4">D15+E15</f>
        <v>6.5</v>
      </c>
    </row>
    <row r="16" spans="1:7" ht="21" customHeight="1">
      <c r="A16" s="102">
        <v>43446</v>
      </c>
      <c r="B16" s="12">
        <v>1.7</v>
      </c>
      <c r="C16" s="12">
        <f t="shared" ref="C16" si="5">IF(B16=0,"",IF(OR(B16 ="NA", B15 ="NA"),"NA",B15-B16))</f>
        <v>1.2</v>
      </c>
      <c r="D16" s="12">
        <v>5</v>
      </c>
      <c r="E16" s="12">
        <v>0</v>
      </c>
      <c r="F16" s="12">
        <f t="shared" si="4"/>
        <v>5</v>
      </c>
    </row>
    <row r="17" spans="1:6" ht="21" customHeight="1">
      <c r="A17" s="102">
        <v>43447</v>
      </c>
      <c r="B17" s="58">
        <v>1.3</v>
      </c>
      <c r="C17" s="12">
        <f t="shared" ref="C17" si="6">IF(B17=0,"",IF(OR(B17 ="NA", B16 ="NA"),"NA",B16-B17))</f>
        <v>0.39999999999999991</v>
      </c>
      <c r="D17" s="12">
        <v>6.8</v>
      </c>
      <c r="E17" s="12">
        <v>0</v>
      </c>
      <c r="F17" s="12">
        <f t="shared" ref="F17" si="7">D17+E17</f>
        <v>6.8</v>
      </c>
    </row>
    <row r="18" spans="1:6" ht="40" customHeight="1">
      <c r="A18" s="111" t="s">
        <v>133</v>
      </c>
      <c r="B18" s="111"/>
      <c r="C18" s="111"/>
      <c r="D18" s="111"/>
      <c r="E18" s="111"/>
      <c r="F18" s="111"/>
    </row>
    <row r="19" spans="1:6" ht="21" customHeight="1">
      <c r="A19" s="55" t="s">
        <v>122</v>
      </c>
      <c r="B19" s="49" t="s">
        <v>123</v>
      </c>
      <c r="C19" s="49" t="s">
        <v>123</v>
      </c>
      <c r="D19" s="49">
        <v>0</v>
      </c>
      <c r="E19" s="49">
        <v>0</v>
      </c>
      <c r="F19" s="49">
        <v>0</v>
      </c>
    </row>
    <row r="20" spans="1:6" ht="21" customHeight="1">
      <c r="A20" s="102">
        <v>43480</v>
      </c>
      <c r="B20" s="12">
        <v>2.8</v>
      </c>
      <c r="C20" s="12" t="str">
        <f>IF(B20=0,"",IF(OR(B20 ="NA",B19 = "NA"),"NA",B19-B20))</f>
        <v>NA</v>
      </c>
      <c r="D20" s="12">
        <v>4</v>
      </c>
      <c r="E20" s="12">
        <v>0</v>
      </c>
      <c r="F20" s="12">
        <f t="shared" ref="F20:F22" si="8">D20+E20</f>
        <v>4</v>
      </c>
    </row>
    <row r="21" spans="1:6" ht="21" customHeight="1">
      <c r="A21" s="102">
        <v>43481</v>
      </c>
      <c r="B21" s="12">
        <v>2</v>
      </c>
      <c r="C21" s="12">
        <f t="shared" ref="C21:C22" si="9">IF(B21=0,"",IF(OR(B21 ="NA", B20 ="NA"),"NA",B20-B21))</f>
        <v>0.79999999999999982</v>
      </c>
      <c r="D21" s="12">
        <v>8</v>
      </c>
      <c r="E21" s="12">
        <v>0</v>
      </c>
      <c r="F21" s="12">
        <f t="shared" si="8"/>
        <v>8</v>
      </c>
    </row>
    <row r="22" spans="1:6" ht="21" customHeight="1">
      <c r="A22" s="102">
        <v>43482</v>
      </c>
      <c r="B22" s="58">
        <v>1.7</v>
      </c>
      <c r="C22" s="12">
        <f t="shared" si="9"/>
        <v>0.30000000000000004</v>
      </c>
      <c r="D22" s="12">
        <v>4</v>
      </c>
      <c r="E22" s="12">
        <v>0</v>
      </c>
      <c r="F22" s="12">
        <f t="shared" si="8"/>
        <v>4</v>
      </c>
    </row>
  </sheetData>
  <mergeCells count="4">
    <mergeCell ref="A1:F2"/>
    <mergeCell ref="A8:F8"/>
    <mergeCell ref="A13:F13"/>
    <mergeCell ref="A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7151-A901-B646-88F8-7DA47C5D7011}">
  <dimension ref="A1:G15"/>
  <sheetViews>
    <sheetView zoomScale="80" zoomScaleNormal="80" workbookViewId="0">
      <pane ySplit="3" topLeftCell="A4" activePane="bottomLeft" state="frozen"/>
      <selection pane="bottomLeft" activeCell="F19" sqref="F19"/>
    </sheetView>
  </sheetViews>
  <sheetFormatPr baseColWidth="10" defaultRowHeight="15"/>
  <cols>
    <col min="1" max="1" width="19.83203125" style="12" customWidth="1"/>
    <col min="2" max="6" width="15.83203125" style="12" customWidth="1"/>
    <col min="7" max="16384" width="10.83203125" style="12"/>
  </cols>
  <sheetData>
    <row r="1" spans="1:7" ht="20" customHeight="1">
      <c r="A1" s="109" t="s">
        <v>136</v>
      </c>
      <c r="B1" s="109"/>
      <c r="C1" s="109"/>
      <c r="D1" s="109"/>
      <c r="E1" s="109"/>
      <c r="F1" s="109"/>
    </row>
    <row r="2" spans="1:7" ht="20" customHeight="1" thickBot="1">
      <c r="A2" s="110"/>
      <c r="B2" s="110"/>
      <c r="C2" s="110"/>
      <c r="D2" s="110"/>
      <c r="E2" s="110"/>
      <c r="F2" s="110"/>
    </row>
    <row r="3" spans="1:7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7" ht="21" customHeight="1">
      <c r="A4" s="55" t="s">
        <v>122</v>
      </c>
      <c r="B4" s="55" t="s">
        <v>123</v>
      </c>
      <c r="C4" s="55" t="s">
        <v>123</v>
      </c>
      <c r="D4" s="55">
        <v>0</v>
      </c>
      <c r="E4" s="55">
        <v>0</v>
      </c>
      <c r="F4" s="55">
        <v>0</v>
      </c>
    </row>
    <row r="5" spans="1:7" ht="21" customHeight="1">
      <c r="A5" s="104">
        <v>43368</v>
      </c>
      <c r="B5" s="2">
        <v>37.299999999999997</v>
      </c>
      <c r="C5" s="4" t="str">
        <f>IF(B5=0,"",IF(OR(B5 ="NA", B4 ="NA"),"NA",B4-B5))</f>
        <v>NA</v>
      </c>
      <c r="D5" s="4">
        <v>4</v>
      </c>
      <c r="E5" s="4">
        <v>0</v>
      </c>
      <c r="F5" s="4">
        <f>D5+E5</f>
        <v>4</v>
      </c>
    </row>
    <row r="6" spans="1:7" ht="21" customHeight="1">
      <c r="A6" s="104">
        <v>43369</v>
      </c>
      <c r="B6" s="44">
        <v>31.2</v>
      </c>
      <c r="C6" s="4">
        <f>IF(B6=0,"",IF(OR(B6 ="NA", B5 ="NA"),"NA",B5-B6))</f>
        <v>6.0999999999999979</v>
      </c>
      <c r="D6" s="4">
        <v>4</v>
      </c>
      <c r="E6" s="4">
        <v>0</v>
      </c>
      <c r="F6" s="4">
        <f t="shared" ref="F6" si="0">D6+E6</f>
        <v>4</v>
      </c>
    </row>
    <row r="7" spans="1:7" ht="40" customHeight="1">
      <c r="A7" s="111" t="s">
        <v>131</v>
      </c>
      <c r="B7" s="111"/>
      <c r="C7" s="111"/>
      <c r="D7" s="111"/>
      <c r="E7" s="111"/>
      <c r="F7" s="111"/>
      <c r="G7" s="59"/>
    </row>
    <row r="8" spans="1:7" ht="21" customHeight="1">
      <c r="A8" s="55" t="s">
        <v>122</v>
      </c>
      <c r="B8" s="49" t="s">
        <v>123</v>
      </c>
      <c r="C8" s="49" t="s">
        <v>123</v>
      </c>
      <c r="D8" s="49">
        <v>0</v>
      </c>
      <c r="E8" s="49">
        <v>0</v>
      </c>
      <c r="F8" s="49">
        <v>0</v>
      </c>
    </row>
    <row r="9" spans="1:7" ht="21" customHeight="1">
      <c r="A9" s="102">
        <v>43445</v>
      </c>
      <c r="B9" s="12">
        <v>28.2</v>
      </c>
      <c r="C9" s="12" t="str">
        <f>IF(B9=0,"",IF(OR(B9 ="NA",B8 = "NA"),"NA",B8-B9))</f>
        <v>NA</v>
      </c>
      <c r="D9" s="12">
        <v>6.5</v>
      </c>
      <c r="E9" s="12">
        <v>0</v>
      </c>
      <c r="F9" s="12">
        <f t="shared" ref="F9:F10" si="1">D9+E9</f>
        <v>6.5</v>
      </c>
    </row>
    <row r="10" spans="1:7" ht="21" customHeight="1">
      <c r="A10" s="102">
        <v>43446</v>
      </c>
      <c r="B10" s="58">
        <v>18.100000000000001</v>
      </c>
      <c r="C10" s="12">
        <f t="shared" ref="C10" si="2">IF(B10=0,"",IF(OR(B10 ="NA", B9 ="NA"),"NA",B9-B10))</f>
        <v>10.099999999999998</v>
      </c>
      <c r="D10" s="12">
        <v>8</v>
      </c>
      <c r="E10" s="12">
        <v>0</v>
      </c>
      <c r="F10" s="12">
        <f t="shared" si="1"/>
        <v>8</v>
      </c>
    </row>
    <row r="11" spans="1:7" ht="40" customHeight="1">
      <c r="A11" s="111" t="s">
        <v>132</v>
      </c>
      <c r="B11" s="111"/>
      <c r="C11" s="111"/>
      <c r="D11" s="111"/>
      <c r="E11" s="111"/>
      <c r="F11" s="111"/>
    </row>
    <row r="12" spans="1:7" ht="21" customHeight="1">
      <c r="A12" s="55" t="s">
        <v>122</v>
      </c>
      <c r="B12" s="49" t="s">
        <v>123</v>
      </c>
      <c r="C12" s="49" t="s">
        <v>123</v>
      </c>
      <c r="D12" s="49">
        <v>0</v>
      </c>
      <c r="E12" s="49">
        <v>0</v>
      </c>
      <c r="F12" s="49">
        <v>0</v>
      </c>
    </row>
    <row r="13" spans="1:7" ht="21" customHeight="1">
      <c r="A13" s="102">
        <v>43480</v>
      </c>
      <c r="B13" s="12">
        <v>23.4</v>
      </c>
      <c r="C13" s="12" t="str">
        <f>IF(B13=0,"",IF(OR(B13 ="NA",B12 = "NA"),"NA",B12-B13))</f>
        <v>NA</v>
      </c>
      <c r="D13" s="12">
        <v>6</v>
      </c>
      <c r="E13" s="12">
        <v>0</v>
      </c>
      <c r="F13" s="12">
        <f t="shared" ref="F13" si="3">D13+E13</f>
        <v>6</v>
      </c>
    </row>
    <row r="14" spans="1:7" ht="21" customHeight="1">
      <c r="A14" s="102">
        <v>43481</v>
      </c>
      <c r="B14" s="98">
        <v>16.899999999999999</v>
      </c>
      <c r="C14" s="12">
        <f>IF(B14=0,"",IF(OR(B14 ="NA",B13 = "NA"),"NA",B13-B14))</f>
        <v>6.5</v>
      </c>
      <c r="D14" s="12">
        <v>8</v>
      </c>
      <c r="E14" s="12">
        <v>0</v>
      </c>
      <c r="F14" s="12">
        <f t="shared" ref="F14" si="4">D14+E14</f>
        <v>8</v>
      </c>
    </row>
    <row r="15" spans="1:7" ht="21" customHeight="1">
      <c r="A15" s="102">
        <v>43482</v>
      </c>
      <c r="B15" s="58">
        <v>10.1</v>
      </c>
      <c r="C15" s="12">
        <f>IF(B15=0,"",IF(OR(B15 ="NA",B14 = "NA"),"NA",B14-B15))</f>
        <v>6.7999999999999989</v>
      </c>
      <c r="D15" s="12">
        <v>4</v>
      </c>
      <c r="E15" s="12">
        <v>0</v>
      </c>
      <c r="F15" s="12">
        <f t="shared" ref="F15" si="5">D15+E15</f>
        <v>4</v>
      </c>
    </row>
  </sheetData>
  <mergeCells count="3">
    <mergeCell ref="A1:F2"/>
    <mergeCell ref="A7:F7"/>
    <mergeCell ref="A11:F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D40C-ED9E-2143-968A-CFDB55DCBFF6}">
  <dimension ref="A1:F73"/>
  <sheetViews>
    <sheetView zoomScale="80" zoomScaleNormal="80" workbookViewId="0">
      <pane ySplit="3" topLeftCell="A29" activePane="bottomLeft" state="frozen"/>
      <selection pane="bottomLeft" activeCell="D48" sqref="D48"/>
    </sheetView>
  </sheetViews>
  <sheetFormatPr baseColWidth="10" defaultRowHeight="15"/>
  <cols>
    <col min="1" max="1" width="19.83203125" customWidth="1"/>
    <col min="2" max="6" width="15.83203125" customWidth="1"/>
  </cols>
  <sheetData>
    <row r="1" spans="1:6" ht="20" customHeight="1">
      <c r="A1" s="109" t="s">
        <v>58</v>
      </c>
      <c r="B1" s="109"/>
      <c r="C1" s="109"/>
      <c r="D1" s="109"/>
      <c r="E1" s="109"/>
      <c r="F1" s="109"/>
    </row>
    <row r="2" spans="1:6" ht="20" customHeight="1" thickBot="1">
      <c r="A2" s="110"/>
      <c r="B2" s="110"/>
      <c r="C2" s="110"/>
      <c r="D2" s="110"/>
      <c r="E2" s="110"/>
      <c r="F2" s="110"/>
    </row>
    <row r="3" spans="1:6" ht="32">
      <c r="A3" s="8" t="s">
        <v>1</v>
      </c>
      <c r="B3" s="8" t="s">
        <v>128</v>
      </c>
      <c r="C3" s="8" t="s">
        <v>31</v>
      </c>
      <c r="D3" s="8" t="s">
        <v>125</v>
      </c>
      <c r="E3" s="8" t="s">
        <v>126</v>
      </c>
      <c r="F3" s="8" t="s">
        <v>124</v>
      </c>
    </row>
    <row r="4" spans="1:6" ht="21" customHeight="1">
      <c r="A4" s="42" t="s">
        <v>122</v>
      </c>
      <c r="B4" s="12" t="s">
        <v>123</v>
      </c>
      <c r="C4" s="49" t="s">
        <v>123</v>
      </c>
      <c r="D4" s="49">
        <v>0</v>
      </c>
      <c r="E4" s="49">
        <v>0</v>
      </c>
      <c r="F4" s="49">
        <v>0</v>
      </c>
    </row>
    <row r="5" spans="1:6" ht="21" customHeight="1">
      <c r="A5" s="102">
        <v>43402</v>
      </c>
      <c r="B5" s="12">
        <v>237.2</v>
      </c>
      <c r="C5" s="12" t="str">
        <f>IF(B5=0,"",IF(OR(B5 ="NA", B4 ="NA"),"NA",B4-B5))</f>
        <v>NA</v>
      </c>
      <c r="D5" s="12">
        <v>8.5</v>
      </c>
      <c r="E5" s="12">
        <v>0</v>
      </c>
      <c r="F5" s="12">
        <f t="shared" ref="F5:F10" si="0">D5+E5</f>
        <v>8.5</v>
      </c>
    </row>
    <row r="6" spans="1:6" ht="21" customHeight="1">
      <c r="A6" s="102">
        <v>43403</v>
      </c>
      <c r="B6" s="12">
        <v>228.3</v>
      </c>
      <c r="C6" s="12">
        <f t="shared" ref="C6:C10" si="1">IF(B6=0,"",IF(OR(B6 ="NA", B5 ="NA"),"NA",B5-B6))</f>
        <v>8.8999999999999773</v>
      </c>
      <c r="D6" s="12">
        <v>9</v>
      </c>
      <c r="E6" s="12">
        <v>0</v>
      </c>
      <c r="F6" s="12">
        <f t="shared" si="0"/>
        <v>9</v>
      </c>
    </row>
    <row r="7" spans="1:6" ht="21" customHeight="1">
      <c r="A7" s="102">
        <v>43404</v>
      </c>
      <c r="B7" s="12">
        <v>221.7</v>
      </c>
      <c r="C7" s="12">
        <f t="shared" si="1"/>
        <v>6.6000000000000227</v>
      </c>
      <c r="D7" s="12">
        <v>8</v>
      </c>
      <c r="E7" s="12">
        <v>1</v>
      </c>
      <c r="F7" s="12">
        <f t="shared" si="0"/>
        <v>9</v>
      </c>
    </row>
    <row r="8" spans="1:6" ht="21" customHeight="1">
      <c r="A8" s="102">
        <v>43405</v>
      </c>
      <c r="B8" s="12">
        <v>212.3</v>
      </c>
      <c r="C8" s="12">
        <f t="shared" si="1"/>
        <v>9.3999999999999773</v>
      </c>
      <c r="D8" s="12">
        <v>8.5</v>
      </c>
      <c r="E8" s="12">
        <v>1</v>
      </c>
      <c r="F8" s="12">
        <f t="shared" si="0"/>
        <v>9.5</v>
      </c>
    </row>
    <row r="9" spans="1:6" ht="21" customHeight="1">
      <c r="A9" s="102">
        <v>43406</v>
      </c>
      <c r="B9" s="12">
        <v>201.3</v>
      </c>
      <c r="C9" s="12">
        <f t="shared" si="1"/>
        <v>11</v>
      </c>
      <c r="D9" s="12">
        <v>9</v>
      </c>
      <c r="E9" s="12">
        <v>1</v>
      </c>
      <c r="F9" s="12">
        <f t="shared" si="0"/>
        <v>10</v>
      </c>
    </row>
    <row r="10" spans="1:6" ht="21" customHeight="1">
      <c r="A10" s="102">
        <v>43407</v>
      </c>
      <c r="B10" s="43">
        <v>197.6</v>
      </c>
      <c r="C10" s="12">
        <f t="shared" si="1"/>
        <v>3.7000000000000171</v>
      </c>
      <c r="D10" s="12">
        <v>6</v>
      </c>
      <c r="E10" s="12"/>
      <c r="F10" s="12">
        <f t="shared" si="0"/>
        <v>6</v>
      </c>
    </row>
    <row r="11" spans="1:6" ht="40" customHeight="1">
      <c r="A11" s="111" t="s">
        <v>137</v>
      </c>
      <c r="B11" s="111"/>
      <c r="C11" s="111"/>
      <c r="D11" s="111"/>
      <c r="E11" s="111"/>
      <c r="F11" s="111"/>
    </row>
    <row r="12" spans="1:6" ht="21" customHeight="1">
      <c r="A12" s="42" t="s">
        <v>122</v>
      </c>
      <c r="B12" s="12" t="s">
        <v>123</v>
      </c>
      <c r="C12" s="49" t="s">
        <v>123</v>
      </c>
      <c r="D12" s="49">
        <v>0</v>
      </c>
      <c r="E12" s="49">
        <v>0</v>
      </c>
      <c r="F12" s="49">
        <v>0</v>
      </c>
    </row>
    <row r="13" spans="1:6" ht="21" customHeight="1">
      <c r="A13" s="102">
        <v>43437</v>
      </c>
      <c r="B13" s="42" t="s">
        <v>123</v>
      </c>
      <c r="C13" s="49" t="str">
        <f>IF(B13=0,"",IF(OR(B13 ="NA", B12 ="NA"),"NA",B12-B13))</f>
        <v>NA</v>
      </c>
      <c r="D13" s="42">
        <v>6.48</v>
      </c>
      <c r="E13" s="42">
        <v>1</v>
      </c>
      <c r="F13" s="12">
        <f>D13+E13</f>
        <v>7.48</v>
      </c>
    </row>
    <row r="14" spans="1:6" ht="21" customHeight="1">
      <c r="A14" s="102">
        <v>43438</v>
      </c>
      <c r="B14" s="42">
        <v>209.3</v>
      </c>
      <c r="C14" s="49" t="str">
        <f t="shared" ref="C14:C23" si="2">IF(B14=0,"",IF(OR(B14 ="NA", B13 ="NA"),"NA",B13-B14))</f>
        <v>NA</v>
      </c>
      <c r="D14" s="42">
        <v>7</v>
      </c>
      <c r="E14" s="42">
        <v>1</v>
      </c>
      <c r="F14" s="12">
        <f t="shared" ref="F14:F23" si="3">D14+E14</f>
        <v>8</v>
      </c>
    </row>
    <row r="15" spans="1:6" ht="21" customHeight="1">
      <c r="A15" s="102">
        <v>43439</v>
      </c>
      <c r="B15" s="49">
        <v>204.7</v>
      </c>
      <c r="C15" s="49">
        <f t="shared" si="2"/>
        <v>4.6000000000000227</v>
      </c>
      <c r="D15" s="42">
        <v>8.5</v>
      </c>
      <c r="E15" s="42">
        <v>1</v>
      </c>
      <c r="F15" s="12">
        <f t="shared" si="3"/>
        <v>9.5</v>
      </c>
    </row>
    <row r="16" spans="1:6" ht="21" customHeight="1">
      <c r="A16" s="102">
        <v>43440</v>
      </c>
      <c r="B16" s="12" t="s">
        <v>123</v>
      </c>
      <c r="C16" s="49" t="str">
        <f t="shared" si="2"/>
        <v>NA</v>
      </c>
      <c r="D16" s="42">
        <v>10</v>
      </c>
      <c r="E16" s="42">
        <v>1</v>
      </c>
      <c r="F16" s="12">
        <f t="shared" si="3"/>
        <v>11</v>
      </c>
    </row>
    <row r="17" spans="1:6" ht="21" customHeight="1">
      <c r="A17" s="102">
        <v>43441</v>
      </c>
      <c r="B17" s="49">
        <v>198.4</v>
      </c>
      <c r="C17" s="49" t="str">
        <f t="shared" si="2"/>
        <v>NA</v>
      </c>
      <c r="D17" s="42">
        <v>9</v>
      </c>
      <c r="E17" s="42">
        <v>0</v>
      </c>
      <c r="F17" s="12">
        <f t="shared" si="3"/>
        <v>9</v>
      </c>
    </row>
    <row r="18" spans="1:6" ht="21" customHeight="1">
      <c r="A18" s="102">
        <v>43444</v>
      </c>
      <c r="B18" s="12" t="s">
        <v>123</v>
      </c>
      <c r="C18" s="49" t="str">
        <f t="shared" si="2"/>
        <v>NA</v>
      </c>
      <c r="D18" s="12">
        <v>8</v>
      </c>
      <c r="E18" s="12">
        <v>1</v>
      </c>
      <c r="F18" s="12">
        <f t="shared" si="3"/>
        <v>9</v>
      </c>
    </row>
    <row r="19" spans="1:6" ht="21" customHeight="1">
      <c r="A19" s="102">
        <v>43445</v>
      </c>
      <c r="B19" s="12">
        <v>187.3</v>
      </c>
      <c r="C19" s="49" t="str">
        <f>IF(B19=0,"",IF(OR(B19 ="NA", B18 ="NA"),"NA",B18-B19))</f>
        <v>NA</v>
      </c>
      <c r="D19" s="12">
        <v>8</v>
      </c>
      <c r="E19" s="12">
        <v>1</v>
      </c>
      <c r="F19" s="12">
        <f t="shared" si="3"/>
        <v>9</v>
      </c>
    </row>
    <row r="20" spans="1:6" ht="21" customHeight="1">
      <c r="A20" s="102">
        <v>43446</v>
      </c>
      <c r="B20" s="12">
        <v>181.5</v>
      </c>
      <c r="C20" s="49">
        <f t="shared" si="2"/>
        <v>5.8000000000000114</v>
      </c>
      <c r="D20" s="12">
        <v>8</v>
      </c>
      <c r="E20" s="12">
        <v>1</v>
      </c>
      <c r="F20" s="12">
        <f t="shared" si="3"/>
        <v>9</v>
      </c>
    </row>
    <row r="21" spans="1:6" ht="21" customHeight="1">
      <c r="A21" s="102">
        <v>43447</v>
      </c>
      <c r="B21" s="12">
        <v>173.9</v>
      </c>
      <c r="C21" s="49">
        <f t="shared" si="2"/>
        <v>7.5999999999999943</v>
      </c>
      <c r="D21" s="12">
        <v>8</v>
      </c>
      <c r="E21" s="12">
        <v>1</v>
      </c>
      <c r="F21" s="12">
        <f t="shared" si="3"/>
        <v>9</v>
      </c>
    </row>
    <row r="22" spans="1:6" ht="21" customHeight="1">
      <c r="A22" s="102">
        <v>43448</v>
      </c>
      <c r="B22" s="12">
        <v>167.1</v>
      </c>
      <c r="C22" s="49">
        <f t="shared" si="2"/>
        <v>6.8000000000000114</v>
      </c>
      <c r="D22" s="12">
        <v>8</v>
      </c>
      <c r="E22" s="12">
        <v>1</v>
      </c>
      <c r="F22" s="12">
        <f t="shared" si="3"/>
        <v>9</v>
      </c>
    </row>
    <row r="23" spans="1:6" ht="21" customHeight="1">
      <c r="A23" s="102">
        <v>43449</v>
      </c>
      <c r="B23" s="58" t="s">
        <v>123</v>
      </c>
      <c r="C23" s="49" t="str">
        <f t="shared" si="2"/>
        <v>NA</v>
      </c>
      <c r="D23" s="12">
        <v>4</v>
      </c>
      <c r="E23" s="12">
        <v>0</v>
      </c>
      <c r="F23" s="12">
        <f t="shared" si="3"/>
        <v>4</v>
      </c>
    </row>
    <row r="24" spans="1:6" ht="40" customHeight="1">
      <c r="A24" s="111" t="s">
        <v>134</v>
      </c>
      <c r="B24" s="111"/>
      <c r="C24" s="111"/>
      <c r="D24" s="111"/>
      <c r="E24" s="111"/>
      <c r="F24" s="111"/>
    </row>
    <row r="25" spans="1:6" ht="21" customHeight="1">
      <c r="A25" s="42" t="s">
        <v>122</v>
      </c>
      <c r="B25" s="12" t="s">
        <v>123</v>
      </c>
      <c r="C25" s="49" t="s">
        <v>123</v>
      </c>
      <c r="D25" s="49">
        <v>0</v>
      </c>
      <c r="E25" s="49">
        <v>0</v>
      </c>
      <c r="F25" s="49">
        <v>0</v>
      </c>
    </row>
    <row r="26" spans="1:6" ht="21" customHeight="1">
      <c r="A26" s="102">
        <v>43479</v>
      </c>
      <c r="B26" s="42">
        <v>180.3</v>
      </c>
      <c r="C26" s="49" t="str">
        <f>IF(B26=0,"",IF(OR(B26 ="NA", B25 ="NA"),"NA",B25-B26))</f>
        <v>NA</v>
      </c>
      <c r="D26" s="42">
        <v>7</v>
      </c>
      <c r="E26" s="42">
        <v>1</v>
      </c>
      <c r="F26" s="12">
        <f>D26+E26</f>
        <v>8</v>
      </c>
    </row>
    <row r="27" spans="1:6" ht="21" customHeight="1">
      <c r="A27" s="102">
        <v>43480</v>
      </c>
      <c r="B27" s="42">
        <v>172.3</v>
      </c>
      <c r="C27" s="49">
        <f t="shared" ref="C27:C31" si="4">IF(B27=0,"",IF(OR(B27 ="NA", B26 ="NA"),"NA",B26-B27))</f>
        <v>8</v>
      </c>
      <c r="D27" s="42">
        <v>7</v>
      </c>
      <c r="E27" s="42">
        <v>1</v>
      </c>
      <c r="F27" s="12">
        <f t="shared" ref="F27:F31" si="5">D27+E27</f>
        <v>8</v>
      </c>
    </row>
    <row r="28" spans="1:6" ht="21" customHeight="1">
      <c r="A28" s="102">
        <v>43481</v>
      </c>
      <c r="B28" s="49">
        <v>165.1</v>
      </c>
      <c r="C28" s="49">
        <f t="shared" si="4"/>
        <v>7.2000000000000171</v>
      </c>
      <c r="D28" s="42">
        <v>7</v>
      </c>
      <c r="E28" s="42">
        <v>1</v>
      </c>
      <c r="F28" s="12">
        <f t="shared" si="5"/>
        <v>8</v>
      </c>
    </row>
    <row r="29" spans="1:6" ht="21" customHeight="1">
      <c r="A29" s="102">
        <v>43482</v>
      </c>
      <c r="B29" s="12">
        <v>159</v>
      </c>
      <c r="C29" s="49">
        <f t="shared" si="4"/>
        <v>6.0999999999999943</v>
      </c>
      <c r="D29" s="42">
        <v>6.5</v>
      </c>
      <c r="E29" s="42">
        <v>1</v>
      </c>
      <c r="F29" s="12">
        <f t="shared" si="5"/>
        <v>7.5</v>
      </c>
    </row>
    <row r="30" spans="1:6" ht="21" customHeight="1">
      <c r="A30" s="102">
        <v>43483</v>
      </c>
      <c r="B30" s="49">
        <v>153.9</v>
      </c>
      <c r="C30" s="49">
        <f t="shared" si="4"/>
        <v>5.0999999999999943</v>
      </c>
      <c r="D30" s="42">
        <v>6.5</v>
      </c>
      <c r="E30" s="42">
        <v>1</v>
      </c>
      <c r="F30" s="12">
        <f t="shared" si="5"/>
        <v>7.5</v>
      </c>
    </row>
    <row r="31" spans="1:6" ht="21" customHeight="1">
      <c r="A31" s="102">
        <v>43484</v>
      </c>
      <c r="B31" s="58">
        <v>148.69999999999999</v>
      </c>
      <c r="C31" s="108">
        <f t="shared" si="4"/>
        <v>5.2000000000000171</v>
      </c>
      <c r="D31" s="63">
        <v>4</v>
      </c>
      <c r="E31" s="63">
        <v>0</v>
      </c>
      <c r="F31" s="63">
        <f t="shared" si="5"/>
        <v>4</v>
      </c>
    </row>
    <row r="32" spans="1:6" ht="40" customHeight="1">
      <c r="A32" s="111" t="s">
        <v>164</v>
      </c>
      <c r="B32" s="111"/>
      <c r="C32" s="111"/>
      <c r="D32" s="111"/>
      <c r="E32" s="111"/>
      <c r="F32" s="111"/>
    </row>
    <row r="33" spans="1:6" ht="21" customHeight="1">
      <c r="A33" s="42" t="s">
        <v>122</v>
      </c>
      <c r="B33" s="12" t="s">
        <v>123</v>
      </c>
      <c r="C33" s="49" t="s">
        <v>123</v>
      </c>
      <c r="D33" s="49">
        <v>0</v>
      </c>
      <c r="E33" s="49">
        <v>0</v>
      </c>
      <c r="F33" s="49">
        <v>0</v>
      </c>
    </row>
    <row r="34" spans="1:6" ht="21" customHeight="1">
      <c r="A34" s="102">
        <v>43507</v>
      </c>
      <c r="B34" s="42">
        <v>159.30000000000001</v>
      </c>
      <c r="C34" s="49" t="str">
        <f>IF(B34=0,"",IF(OR(B34 ="NA", B33 ="NA"),"NA",B33-B34))</f>
        <v>NA</v>
      </c>
      <c r="D34" s="42">
        <v>7</v>
      </c>
      <c r="E34" s="42">
        <v>1</v>
      </c>
      <c r="F34" s="12">
        <f>D34+E34</f>
        <v>8</v>
      </c>
    </row>
    <row r="35" spans="1:6" ht="21" customHeight="1">
      <c r="A35" s="102">
        <v>43508</v>
      </c>
      <c r="B35" s="42">
        <v>153.69999999999999</v>
      </c>
      <c r="C35" s="49">
        <f t="shared" ref="C35:C37" si="6">IF(B35=0,"",IF(OR(B35 ="NA", B34 ="NA"),"NA",B34-B35))</f>
        <v>5.6000000000000227</v>
      </c>
      <c r="D35" s="42">
        <v>6.5</v>
      </c>
      <c r="E35" s="42">
        <v>2</v>
      </c>
      <c r="F35" s="12">
        <f t="shared" ref="F35:F37" si="7">D35+E35</f>
        <v>8.5</v>
      </c>
    </row>
    <row r="36" spans="1:6" ht="21" customHeight="1">
      <c r="A36" s="102">
        <v>43509</v>
      </c>
      <c r="B36" s="49">
        <v>149.1</v>
      </c>
      <c r="C36" s="49">
        <f t="shared" si="6"/>
        <v>4.5999999999999943</v>
      </c>
      <c r="D36" s="42">
        <v>5</v>
      </c>
      <c r="E36" s="42">
        <v>1</v>
      </c>
      <c r="F36" s="12">
        <f t="shared" si="7"/>
        <v>6</v>
      </c>
    </row>
    <row r="37" spans="1:6" ht="21" customHeight="1">
      <c r="A37" s="102">
        <v>43510</v>
      </c>
      <c r="B37" s="58">
        <v>146.19999999999999</v>
      </c>
      <c r="C37" s="49">
        <f t="shared" si="6"/>
        <v>2.9000000000000057</v>
      </c>
      <c r="D37" s="42">
        <v>8</v>
      </c>
      <c r="E37" s="42">
        <v>1</v>
      </c>
      <c r="F37" s="12">
        <f t="shared" si="7"/>
        <v>9</v>
      </c>
    </row>
    <row r="38" spans="1:6" ht="40" customHeight="1">
      <c r="A38" s="111" t="s">
        <v>165</v>
      </c>
      <c r="B38" s="111"/>
      <c r="C38" s="111"/>
      <c r="D38" s="111"/>
      <c r="E38" s="111"/>
      <c r="F38" s="111"/>
    </row>
    <row r="39" spans="1:6" ht="21" customHeight="1">
      <c r="A39" s="42" t="s">
        <v>122</v>
      </c>
      <c r="B39" s="12" t="s">
        <v>123</v>
      </c>
      <c r="C39" s="49" t="s">
        <v>123</v>
      </c>
      <c r="D39" s="49">
        <v>0</v>
      </c>
      <c r="E39" s="49">
        <v>0</v>
      </c>
      <c r="F39" s="49">
        <v>0</v>
      </c>
    </row>
    <row r="40" spans="1:6" ht="21" customHeight="1">
      <c r="A40" s="102">
        <v>43535</v>
      </c>
      <c r="B40" s="42">
        <v>189.8</v>
      </c>
      <c r="C40" s="49" t="str">
        <f>IF(B40=0,"",IF(OR(B40 ="NA", B39 ="NA"),"NA",B39-B40))</f>
        <v>NA</v>
      </c>
      <c r="D40" s="42">
        <v>8.5</v>
      </c>
      <c r="E40" s="42">
        <v>2</v>
      </c>
      <c r="F40" s="12">
        <f>D40+E40</f>
        <v>10.5</v>
      </c>
    </row>
    <row r="41" spans="1:6" ht="21" customHeight="1">
      <c r="A41" s="102">
        <v>43536</v>
      </c>
      <c r="B41" s="42">
        <v>183.1</v>
      </c>
      <c r="C41" s="49">
        <f>IF(B41=0,"",IF(OR(B41 ="NA", B40 ="NA"),"NA",B40-B41))</f>
        <v>6.7000000000000171</v>
      </c>
      <c r="D41" s="42">
        <v>8.5</v>
      </c>
      <c r="E41" s="42">
        <v>2</v>
      </c>
      <c r="F41" s="12">
        <f t="shared" ref="F41:F43" si="8">D41+E41</f>
        <v>10.5</v>
      </c>
    </row>
    <row r="42" spans="1:6" s="130" customFormat="1" ht="21" customHeight="1">
      <c r="A42" s="129">
        <v>43537</v>
      </c>
      <c r="B42" s="108" t="s">
        <v>123</v>
      </c>
      <c r="C42" s="108" t="str">
        <f t="shared" ref="C42" si="9">IF(B42=0,"",IF(OR(B42 ="NA", B41 ="NA"),"NA",B41-B42))</f>
        <v>NA</v>
      </c>
      <c r="D42" s="64">
        <v>8.5</v>
      </c>
      <c r="E42" s="64">
        <v>2</v>
      </c>
      <c r="F42" s="63">
        <f t="shared" si="8"/>
        <v>10.5</v>
      </c>
    </row>
    <row r="43" spans="1:6" s="130" customFormat="1" ht="21" customHeight="1">
      <c r="A43" s="129">
        <v>43538</v>
      </c>
      <c r="B43" s="98" t="s">
        <v>123</v>
      </c>
      <c r="C43" s="108" t="str">
        <f>IF(B43=0,"",IF(OR(B43 ="NA", B42 ="NA"),"NA",B42-B43))</f>
        <v>NA</v>
      </c>
      <c r="D43" s="64">
        <v>8.5</v>
      </c>
      <c r="E43" s="64">
        <v>2</v>
      </c>
      <c r="F43" s="63">
        <f t="shared" si="8"/>
        <v>10.5</v>
      </c>
    </row>
    <row r="44" spans="1:6" s="130" customFormat="1" ht="21" customHeight="1">
      <c r="A44" s="129">
        <v>43539</v>
      </c>
      <c r="B44" s="64">
        <v>166.1</v>
      </c>
      <c r="C44" s="108" t="str">
        <f>IF(B44=0,"",IF(OR(B44 ="NA", B43 ="NA"),"NA",B43-B44))</f>
        <v>NA</v>
      </c>
      <c r="D44" s="64">
        <v>8.5</v>
      </c>
      <c r="E44" s="64">
        <v>2</v>
      </c>
      <c r="F44" s="63">
        <f>D44+E44</f>
        <v>10.5</v>
      </c>
    </row>
    <row r="45" spans="1:6" s="130" customFormat="1" ht="21" customHeight="1">
      <c r="A45" s="129">
        <v>43540</v>
      </c>
      <c r="B45" s="64">
        <v>161.19999999999999</v>
      </c>
      <c r="C45" s="108">
        <f>IF(B45=0,"",IF(OR(B45 ="NA", B44 ="NA"),"NA",B44-B45))</f>
        <v>4.9000000000000057</v>
      </c>
      <c r="D45" s="64">
        <v>8.5</v>
      </c>
      <c r="E45" s="64">
        <v>2</v>
      </c>
      <c r="F45" s="63">
        <f>D45+E45</f>
        <v>10.5</v>
      </c>
    </row>
    <row r="46" spans="1:6" ht="40" customHeight="1">
      <c r="A46" s="111" t="s">
        <v>167</v>
      </c>
      <c r="B46" s="111"/>
      <c r="C46" s="111"/>
      <c r="D46" s="111"/>
      <c r="E46" s="111"/>
      <c r="F46" s="111"/>
    </row>
    <row r="47" spans="1:6" ht="21" customHeight="1"/>
    <row r="48" spans="1:6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</sheetData>
  <mergeCells count="6">
    <mergeCell ref="A46:F46"/>
    <mergeCell ref="A1:F2"/>
    <mergeCell ref="A11:F11"/>
    <mergeCell ref="A24:F24"/>
    <mergeCell ref="A32:F32"/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Stephanie</vt:lpstr>
      <vt:lpstr>Jeff</vt:lpstr>
      <vt:lpstr>Eric</vt:lpstr>
      <vt:lpstr>Anna</vt:lpstr>
      <vt:lpstr>Jim</vt:lpstr>
      <vt:lpstr>Alexis</vt:lpstr>
      <vt:lpstr>Daryl</vt:lpstr>
      <vt:lpstr>Geer</vt:lpstr>
      <vt:lpstr>Kevin</vt:lpstr>
      <vt:lpstr>Jorge</vt:lpstr>
      <vt:lpstr>Bob</vt:lpstr>
      <vt:lpstr>Jacques</vt:lpstr>
      <vt:lpstr>Formato</vt:lpstr>
      <vt:lpstr>Electronegatividad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Velasco</dc:creator>
  <cp:lastModifiedBy>molartep@gmail.com</cp:lastModifiedBy>
  <cp:lastPrinted>2018-12-04T14:47:17Z</cp:lastPrinted>
  <dcterms:created xsi:type="dcterms:W3CDTF">2016-12-15T21:00:42Z</dcterms:created>
  <dcterms:modified xsi:type="dcterms:W3CDTF">2019-03-19T19:37:14Z</dcterms:modified>
</cp:coreProperties>
</file>