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<sst xmlns="http://schemas.openxmlformats.org/spreadsheetml/2006/main" count="176" uniqueCount="87">
  <si>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</si>
  <si>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</si>
  <si>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</si>
  <si>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</si>
  <si>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</si>
  <si>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</si>
  <si>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</si>
  <si>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</si>
  <si>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</si>
  <si>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</si>
  <si>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</si>
  <si>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</si>
  <si>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Posto Thiago</t>
  </si>
  <si>
    <t xml:space="preserve">BR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</si>
  <si>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</si>
  <si>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</si>
  <si>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</si>
  <si>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</si>
  <si>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</si>
  <si>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Posto Pio XII</t>
  </si>
  <si>
    <t xml:space="preserve">Atlântica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</si>
  <si>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</si>
  <si>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</si>
  <si>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</si>
  <si>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</si>
  <si>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</si>
  <si>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</si>
  <si>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Posto Camburi do Gas </t>
  </si>
  <si>
    <t xml:space="preserve">Posto Maruípe</t>
  </si>
  <si>
    <t xml:space="preserve">Maruípe</t>
  </si>
  <si>
    <t xml:space="preserve">Posto Eucalipto</t>
  </si>
  <si>
    <t xml:space="preserve">Posto Norte Sul</t>
  </si>
  <si>
    <t xml:space="preserve">Posto Enseada</t>
  </si>
  <si>
    <t xml:space="preserve">Praia do Canto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</si>
  <si>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</si>
  <si>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</si>
  <si>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</si>
  <si>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</si>
  <si>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</si>
  <si>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</si>
  <si>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</si>
  <si>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</si>
  <si>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</si>
  <si>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</si>
  <si>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</si>
  <si>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</si>
  <si>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</si>
  <si>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</si>
  <si>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</si>
  <si>
    <t xml:space="preserve">Médias</t>
  </si>
  <si>
    <t xml:space="preserve">Preços Médios</t>
  </si>
  <si>
    <t xml:space="preserve">Variações mensal</t>
  </si>
  <si>
    <t xml:space="preserve">Médias por Região</t>
  </si>
  <si>
    <t xml:space="preserve">G.Comum</t>
  </si>
  <si>
    <t xml:space="preserve">G.Aditivada</t>
  </si>
  <si>
    <t xml:space="preserve">Diesel s-10 </t>
  </si>
  <si>
    <t xml:space="preserve"> Camburi</t>
  </si>
  <si>
    <t xml:space="preserve">Atual</t>
  </si>
  <si>
    <t xml:space="preserve">Variação Mensal por Bandeira</t>
  </si>
  <si>
    <t xml:space="preserve">Médias por Bandeira</t>
  </si>
  <si>
    <t xml:space="preserve">Outras</t>
  </si>
  <si>
    <t xml:space="preserve">Mês Passado - Julho/18</t>
  </si>
  <si>
    <t xml:space="preserve"> #DIV/0! </t>
  </si>
  <si>
    <t xml:space="preserve"> R$3,60 </t>
  </si>
  <si>
    <t xml:space="preserve"> R$4,73 </t>
  </si>
  <si>
    <t xml:space="preserve"> R$4,82 </t>
  </si>
  <si>
    <t xml:space="preserve"> R$3,52 </t>
  </si>
  <si>
    <t xml:space="preserve"> R$3,70 </t>
  </si>
  <si>
    <t xml:space="preserve"> R$3,80 </t>
  </si>
  <si>
    <t xml:space="preserve"> R$4,70 </t>
  </si>
  <si>
    <t xml:space="preserve"> R$4,81 </t>
  </si>
  <si>
    <t xml:space="preserve"> R$3,77 </t>
  </si>
  <si>
    <t xml:space="preserve"> R$2,96 </t>
  </si>
  <si>
    <t xml:space="preserve"> R$3,66 </t>
  </si>
  <si>
    <t xml:space="preserve"> R$4,89 </t>
  </si>
  <si>
    <t xml:space="preserve"> R$3,74 </t>
  </si>
  <si>
    <t xml:space="preserve"> R$2,97 </t>
  </si>
  <si>
    <t xml:space="preserve"> R$3,68 </t>
  </si>
  <si>
    <t xml:space="preserve"> R$4,68 </t>
  </si>
  <si>
    <t xml:space="preserve"> R$4,87 </t>
  </si>
  <si>
    <t xml:space="preserve"> R$3,57 </t>
  </si>
  <si>
    <t xml:space="preserve"> R$3,71 </t>
  </si>
  <si>
    <t xml:space="preserve"> R$4,80 </t>
  </si>
  <si>
    <t xml:space="preserve"> R$4,95 </t>
  </si>
  <si>
    <t xml:space="preserve"> R$3,79 </t>
  </si>
  <si>
    <t xml:space="preserve"> R$3,59 </t>
  </si>
  <si>
    <t xml:space="preserve"> R$4,84 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</si>
</sst>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_-&quot;R$ &quot;* #,##0.000_-;&quot;-R$ &quot;* #,##0.000_-;_-&quot;R$ &quot;* \-??_-;_-@_-"/>
    <numFmt numFmtId="170" formatCode="&quot;R$ &quot;#,##0.000"/>
    <numFmt numFmtId="171" formatCode="_-&quot;R$ &quot;* #,##0.00_-;&quot;-R$ &quot;* #,##0.00_-;_-&quot;R$ &quot;* \-??_-;_-@_-"/>
    <numFmt numFmtId="172" formatCode="0%"/>
    <numFmt numFmtId="173" formatCode="0.00%"/>
    <numFmt numFmtId="174" formatCode="&quot;R$ &quot;#,##0.00"/>
    <numFmt numFmtId="175" formatCode="&quot;R$ &quot;#,##0.00000"/>
    <numFmt numFmtId="176" formatCode="&quot;R$&quot;#,##0.00;[RED]&quot;-R$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99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6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8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9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1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dxfs count="2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70C0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5B3D7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859375" defaultRowHeight="13.8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false" hidden="false" outlineLevel="0" max="1005" min="10" style="2" width="8.85"/>
    <col collapsed="false" customWidth="true" hidden="false" outlineLevel="0" max="1025" min="1006" style="0" width="9.14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9</v>
      </c>
      <c r="B2" s="8" t="s">
        <v>10</v>
      </c>
      <c r="C2" s="9" t="s">
        <v>11</v>
      </c>
      <c r="D2" s="10"/>
      <c r="E2" s="11" t="n">
        <v>3.22</v>
      </c>
      <c r="F2" s="11" t="n">
        <v>4.48</v>
      </c>
      <c r="G2" s="11" t="n">
        <v>4.48</v>
      </c>
      <c r="H2" s="12" t="n">
        <v>3.54</v>
      </c>
      <c r="I2" s="13"/>
    </row>
    <row r="3" customFormat="false" ht="13.8" hidden="false" customHeight="false" outlineLevel="0" collapsed="false">
      <c r="A3" s="7" t="s">
        <v>12</v>
      </c>
      <c r="B3" s="14" t="s">
        <v>10</v>
      </c>
      <c r="C3" s="15" t="s">
        <v>13</v>
      </c>
      <c r="D3" s="16"/>
      <c r="E3" s="16" t="n">
        <v>3.5</v>
      </c>
      <c r="F3" s="17" t="n">
        <v>4.5</v>
      </c>
      <c r="G3" s="17" t="n">
        <v>4.7</v>
      </c>
      <c r="H3" s="18" t="n">
        <v>3.55</v>
      </c>
      <c r="I3" s="19"/>
    </row>
    <row r="4" customFormat="false" ht="13.8" hidden="false" customHeight="false" outlineLevel="0" collapsed="false">
      <c r="A4" s="20" t="s">
        <v>14</v>
      </c>
      <c r="B4" s="9" t="s">
        <v>10</v>
      </c>
      <c r="C4" s="9" t="s">
        <v>15</v>
      </c>
      <c r="D4" s="21"/>
      <c r="E4" s="21" t="n">
        <v>3.499</v>
      </c>
      <c r="F4" s="22" t="n">
        <v>4.599</v>
      </c>
      <c r="G4" s="22" t="n">
        <v>4.699</v>
      </c>
      <c r="H4" s="23"/>
      <c r="I4" s="24" t="n">
        <v>3.7</v>
      </c>
    </row>
    <row r="5" customFormat="false" ht="13.8" hidden="false" customHeight="false" outlineLevel="0" collapsed="false">
      <c r="A5" s="25" t="s">
        <v>16</v>
      </c>
      <c r="B5" s="14" t="s">
        <v>17</v>
      </c>
      <c r="C5" s="26" t="s">
        <v>15</v>
      </c>
      <c r="D5" s="27"/>
      <c r="E5" s="28"/>
      <c r="F5" s="29" t="n">
        <v>4.7</v>
      </c>
      <c r="G5" s="29" t="n">
        <v>4.84</v>
      </c>
      <c r="H5" s="28"/>
      <c r="I5" s="19" t="n">
        <v>3.73</v>
      </c>
    </row>
    <row r="6" customFormat="false" ht="13.8" hidden="false" customHeight="false" outlineLevel="0" collapsed="false">
      <c r="A6" s="30" t="s">
        <v>18</v>
      </c>
      <c r="B6" s="31" t="s">
        <v>17</v>
      </c>
      <c r="C6" s="31" t="s">
        <v>13</v>
      </c>
      <c r="D6" s="32"/>
      <c r="E6" s="33" t="n">
        <v>3.699</v>
      </c>
      <c r="F6" s="33" t="n">
        <v>4.629</v>
      </c>
      <c r="G6" s="33" t="n">
        <v>4.759</v>
      </c>
      <c r="H6" s="34"/>
      <c r="I6" s="35" t="n">
        <v>3.739</v>
      </c>
    </row>
    <row r="7" customFormat="false" ht="13.8" hidden="false" customHeight="false" outlineLevel="0" collapsed="false">
      <c r="A7" s="30" t="s">
        <v>19</v>
      </c>
      <c r="B7" s="31" t="s">
        <v>17</v>
      </c>
      <c r="C7" s="31" t="s">
        <v>20</v>
      </c>
      <c r="D7" s="32"/>
      <c r="E7" s="36"/>
      <c r="F7" s="37" t="n">
        <v>4.39</v>
      </c>
      <c r="G7" s="38" t="n">
        <v>4.39</v>
      </c>
      <c r="H7" s="32"/>
      <c r="I7" s="39"/>
    </row>
    <row r="8" customFormat="false" ht="13.8" hidden="false" customHeight="false" outlineLevel="0" collapsed="false">
      <c r="A8" s="40" t="s">
        <v>21</v>
      </c>
      <c r="B8" s="41" t="s">
        <v>22</v>
      </c>
      <c r="C8" s="42" t="s">
        <v>15</v>
      </c>
      <c r="D8" s="43" t="n">
        <v>3.15</v>
      </c>
      <c r="E8" s="44" t="n">
        <v>3.62</v>
      </c>
      <c r="F8" s="43" t="n">
        <v>4.49</v>
      </c>
      <c r="G8" s="43" t="n">
        <v>4.66</v>
      </c>
      <c r="H8" s="45"/>
      <c r="I8" s="46" t="n">
        <v>3.8</v>
      </c>
    </row>
    <row r="9" customFormat="false" ht="13.8" hidden="false" customHeight="false" outlineLevel="0" collapsed="false">
      <c r="A9" s="47" t="s">
        <v>23</v>
      </c>
      <c r="B9" s="48" t="s">
        <v>22</v>
      </c>
      <c r="C9" s="49" t="s">
        <v>13</v>
      </c>
      <c r="D9" s="50"/>
      <c r="E9" s="50" t="n">
        <v>3.6</v>
      </c>
      <c r="F9" s="51" t="n">
        <v>4.6</v>
      </c>
      <c r="G9" s="51" t="n">
        <v>4.75</v>
      </c>
      <c r="H9" s="51"/>
      <c r="I9" s="52" t="n">
        <v>3.67</v>
      </c>
    </row>
    <row r="10" customFormat="false" ht="13.8" hidden="false" customHeight="false" outlineLevel="0" collapsed="false">
      <c r="A10" s="47" t="s">
        <v>24</v>
      </c>
      <c r="B10" s="48" t="s">
        <v>22</v>
      </c>
      <c r="C10" s="49" t="s">
        <v>15</v>
      </c>
      <c r="D10" s="53"/>
      <c r="E10" s="54"/>
      <c r="F10" s="53"/>
      <c r="G10" s="53"/>
      <c r="H10" s="50"/>
      <c r="I10" s="55"/>
    </row>
    <row r="11" customFormat="false" ht="13.8" hidden="false" customHeight="false" outlineLevel="0" collapsed="false">
      <c r="A11" s="56" t="s">
        <v>25</v>
      </c>
      <c r="B11" s="57" t="s">
        <v>22</v>
      </c>
      <c r="C11" s="58" t="s">
        <v>26</v>
      </c>
      <c r="D11" s="59" t="n">
        <v>2.99</v>
      </c>
      <c r="E11" s="59" t="n">
        <v>3.5</v>
      </c>
      <c r="F11" s="59" t="n">
        <v>4.63</v>
      </c>
      <c r="G11" s="59" t="n">
        <v>4.73</v>
      </c>
      <c r="H11" s="60"/>
      <c r="I11" s="61" t="n">
        <v>3.77</v>
      </c>
    </row>
    <row r="12" customFormat="false" ht="13.8" hidden="false" customHeight="false" outlineLevel="0" collapsed="false">
      <c r="A12" s="40" t="s">
        <v>27</v>
      </c>
      <c r="B12" s="14" t="s">
        <v>22</v>
      </c>
      <c r="C12" s="15" t="s">
        <v>13</v>
      </c>
      <c r="D12" s="17" t="n">
        <v>3.2</v>
      </c>
      <c r="E12" s="17" t="n">
        <v>3.5</v>
      </c>
      <c r="F12" s="17" t="n">
        <v>4.4</v>
      </c>
      <c r="G12" s="17" t="n">
        <v>4.6</v>
      </c>
      <c r="H12" s="17" t="n">
        <v>3.55</v>
      </c>
      <c r="I12" s="19" t="n">
        <v>3.65</v>
      </c>
    </row>
    <row r="13" customFormat="false" ht="13.8" hidden="false" customHeight="false" outlineLevel="0" collapsed="false">
      <c r="A13" s="62" t="s">
        <v>28</v>
      </c>
      <c r="B13" s="63" t="s">
        <v>29</v>
      </c>
      <c r="C13" s="64" t="s">
        <v>13</v>
      </c>
      <c r="D13" s="32"/>
      <c r="E13" s="65" t="n">
        <v>3.74</v>
      </c>
      <c r="F13" s="66" t="n">
        <v>4.68</v>
      </c>
      <c r="G13" s="66" t="n">
        <v>4.769</v>
      </c>
      <c r="H13" s="37" t="n">
        <v>3.54</v>
      </c>
      <c r="I13" s="67" t="n">
        <v>3.73</v>
      </c>
    </row>
    <row r="14" customFormat="false" ht="13.8" hidden="false" customHeight="false" outlineLevel="0" collapsed="false">
      <c r="A14" s="62" t="s">
        <v>30</v>
      </c>
      <c r="B14" s="63" t="s">
        <v>29</v>
      </c>
      <c r="C14" s="64" t="s">
        <v>13</v>
      </c>
      <c r="D14" s="32"/>
      <c r="E14" s="38" t="n">
        <v>3.73</v>
      </c>
      <c r="F14" s="38" t="n">
        <v>4.68</v>
      </c>
      <c r="G14" s="38" t="n">
        <v>4.86</v>
      </c>
      <c r="H14" s="37" t="n">
        <v>3.65</v>
      </c>
      <c r="I14" s="67"/>
    </row>
    <row r="15" customFormat="false" ht="13.8" hidden="false" customHeight="false" outlineLevel="0" collapsed="false">
      <c r="A15" s="62" t="s">
        <v>31</v>
      </c>
      <c r="B15" s="63" t="s">
        <v>29</v>
      </c>
      <c r="C15" s="64" t="s">
        <v>26</v>
      </c>
      <c r="D15" s="32"/>
      <c r="E15" s="37" t="n">
        <v>3.69</v>
      </c>
      <c r="F15" s="37" t="n">
        <v>4.79</v>
      </c>
      <c r="G15" s="37" t="n">
        <v>4.89</v>
      </c>
      <c r="H15" s="37" t="n">
        <v>3.57</v>
      </c>
      <c r="I15" s="67" t="n">
        <v>3.67</v>
      </c>
    </row>
    <row r="16" customFormat="false" ht="13.8" hidden="false" customHeight="false" outlineLevel="0" collapsed="false">
      <c r="A16" s="62" t="s">
        <v>21</v>
      </c>
      <c r="B16" s="63" t="s">
        <v>29</v>
      </c>
      <c r="C16" s="64" t="s">
        <v>15</v>
      </c>
      <c r="D16" s="68" t="n">
        <v>3.2</v>
      </c>
      <c r="E16" s="65" t="n">
        <v>3.77</v>
      </c>
      <c r="F16" s="38" t="n">
        <v>4.59</v>
      </c>
      <c r="G16" s="38" t="n">
        <v>4.65</v>
      </c>
      <c r="H16" s="32"/>
      <c r="I16" s="67" t="n">
        <v>3.76</v>
      </c>
    </row>
    <row r="17" customFormat="false" ht="13.8" hidden="false" customHeight="false" outlineLevel="0" collapsed="false">
      <c r="A17" s="69" t="s">
        <v>32</v>
      </c>
      <c r="B17" s="70" t="s">
        <v>33</v>
      </c>
      <c r="C17" s="71" t="s">
        <v>26</v>
      </c>
      <c r="D17" s="72"/>
      <c r="E17" s="73" t="n">
        <v>3.5</v>
      </c>
      <c r="F17" s="74" t="n">
        <v>4.6</v>
      </c>
      <c r="G17" s="75" t="n">
        <v>4.7</v>
      </c>
      <c r="H17" s="76"/>
      <c r="I17" s="77" t="n">
        <v>3.76</v>
      </c>
    </row>
    <row r="18" customFormat="false" ht="13.8" hidden="false" customHeight="false" outlineLevel="0" collapsed="false">
      <c r="A18" s="69" t="s">
        <v>34</v>
      </c>
      <c r="B18" s="70" t="s">
        <v>33</v>
      </c>
      <c r="C18" s="71" t="s">
        <v>15</v>
      </c>
      <c r="D18" s="78"/>
      <c r="E18" s="75" t="n">
        <v>3.6</v>
      </c>
      <c r="F18" s="75" t="n">
        <v>4.7</v>
      </c>
      <c r="G18" s="75" t="n">
        <v>4.9</v>
      </c>
      <c r="H18" s="79"/>
      <c r="I18" s="77" t="n">
        <v>3.8</v>
      </c>
    </row>
    <row r="19" customFormat="false" ht="13.8" hidden="false" customHeight="false" outlineLevel="0" collapsed="false">
      <c r="A19" s="80" t="s">
        <v>35</v>
      </c>
      <c r="B19" s="81" t="s">
        <v>36</v>
      </c>
      <c r="C19" s="82" t="s">
        <v>37</v>
      </c>
      <c r="D19" s="83"/>
      <c r="E19" s="84" t="n">
        <v>3.59</v>
      </c>
      <c r="F19" s="85" t="n">
        <v>4.66</v>
      </c>
      <c r="G19" s="85" t="n">
        <v>4.76</v>
      </c>
      <c r="H19" s="86"/>
      <c r="I19" s="87"/>
    </row>
    <row r="20" customFormat="false" ht="13.8" hidden="false" customHeight="false" outlineLevel="0" collapsed="false">
      <c r="A20" s="47" t="s">
        <v>38</v>
      </c>
      <c r="B20" s="48" t="s">
        <v>39</v>
      </c>
      <c r="C20" s="49" t="s">
        <v>37</v>
      </c>
      <c r="D20" s="50"/>
      <c r="E20" s="53" t="n">
        <v>3.59</v>
      </c>
      <c r="F20" s="88" t="n">
        <v>4.69</v>
      </c>
      <c r="G20" s="88" t="n">
        <v>4.79</v>
      </c>
      <c r="H20" s="50"/>
      <c r="I20" s="89"/>
    </row>
    <row r="21" customFormat="false" ht="13.8" hidden="false" customHeight="false" outlineLevel="0" collapsed="false">
      <c r="A21" s="90"/>
      <c r="B21" s="91"/>
      <c r="C21" s="92" t="s">
        <v>40</v>
      </c>
      <c r="D21" s="93" t="n">
        <f aca="false">AVERAGE(D8,D10,D11,D12,D16)</f>
        <v>3.135</v>
      </c>
      <c r="E21" s="93" t="n">
        <f aca="false">AVERAGE(E2,E3,E4,E6,E8:E20)</f>
        <v>3.58425</v>
      </c>
      <c r="F21" s="93" t="n">
        <f aca="false">AVERAGE(F2:F20)</f>
        <v>4.60044444444444</v>
      </c>
      <c r="G21" s="93" t="n">
        <f aca="false">AVERAGE(G2:G20)</f>
        <v>4.71816666666667</v>
      </c>
      <c r="H21" s="94" t="n">
        <f aca="false">AVERAGE(H2:H20)</f>
        <v>3.56666666666667</v>
      </c>
      <c r="I21" s="95" t="n">
        <f aca="false">AVERAGE(I2:I20)</f>
        <v>3.73158333333333</v>
      </c>
    </row>
    <row r="22" customFormat="false" ht="13.8" hidden="false" customHeight="false" outlineLevel="0" collapsed="false">
      <c r="A22" s="90"/>
      <c r="B22" s="91"/>
      <c r="C22" s="92" t="s">
        <v>41</v>
      </c>
      <c r="D22" s="93" t="n">
        <f aca="false">MEDIAN(D2:D20)</f>
        <v>3.175</v>
      </c>
      <c r="E22" s="93" t="n">
        <f aca="false">MEDIAN(E2:E20)</f>
        <v>3.595</v>
      </c>
      <c r="F22" s="93" t="n">
        <f aca="false">MEDIAN(F2:F20)</f>
        <v>4.6145</v>
      </c>
      <c r="G22" s="93" t="n">
        <f aca="false">MEDIAN(G2:G20)</f>
        <v>4.74</v>
      </c>
      <c r="H22" s="93" t="n">
        <f aca="false">MEDIAN(H2:H20)</f>
        <v>3.55</v>
      </c>
      <c r="I22" s="95" t="n">
        <f aca="false">MEDIAN(I2:I20)</f>
        <v>3.7345</v>
      </c>
    </row>
    <row r="23" customFormat="false" ht="13.8" hidden="false" customHeight="false" outlineLevel="0" collapsed="false">
      <c r="A23" s="90"/>
      <c r="B23" s="91"/>
      <c r="C23" s="92" t="s">
        <v>42</v>
      </c>
      <c r="D23" s="93" t="n">
        <f aca="false">_xlfn.MODE.SNGL(D2:D20)</f>
        <v>3.2</v>
      </c>
      <c r="E23" s="93" t="n">
        <f aca="false">_xlfn.MODE.SNGL(E2:E20)</f>
        <v>3.5</v>
      </c>
      <c r="F23" s="93" t="n">
        <f aca="false">_xlfn.MODE.SNGL(F2:F20)</f>
        <v>4.7</v>
      </c>
      <c r="G23" s="93" t="n">
        <f aca="false">_xlfn.MODE.SNGL(G2:G20)</f>
        <v>4.7</v>
      </c>
      <c r="H23" s="93" t="n">
        <f aca="false">_xlfn.MODE.SNGL(H2:H20)</f>
        <v>3.54</v>
      </c>
      <c r="I23" s="95" t="n">
        <f aca="false">_xlfn.MODE.SNGL(I2:I20)</f>
        <v>3.73</v>
      </c>
    </row>
    <row r="24" customFormat="false" ht="13.8" hidden="false" customHeight="false" outlineLevel="0" collapsed="false">
      <c r="A24" s="90"/>
      <c r="B24" s="91"/>
      <c r="C24" s="92" t="s">
        <v>43</v>
      </c>
      <c r="D24" s="93" t="n">
        <f aca="false">MIN(D2:D20)</f>
        <v>2.99</v>
      </c>
      <c r="E24" s="93" t="n">
        <f aca="false">MIN(E2:E20)</f>
        <v>3.22</v>
      </c>
      <c r="F24" s="93" t="n">
        <f aca="false">MIN(F2:F20)</f>
        <v>4.39</v>
      </c>
      <c r="G24" s="93" t="n">
        <f aca="false">MIN(G2:G20)</f>
        <v>4.39</v>
      </c>
      <c r="H24" s="93" t="n">
        <f aca="false">MIN(H2:H20)</f>
        <v>3.54</v>
      </c>
      <c r="I24" s="95" t="n">
        <f aca="false">MIN(I2:I20)</f>
        <v>3.65</v>
      </c>
    </row>
    <row r="25" customFormat="false" ht="13.8" hidden="false" customHeight="false" outlineLevel="0" collapsed="false">
      <c r="A25" s="90"/>
      <c r="B25" s="91"/>
      <c r="C25" s="92" t="s">
        <v>44</v>
      </c>
      <c r="D25" s="93" t="n">
        <f aca="false">MAX(D2:D20)</f>
        <v>3.2</v>
      </c>
      <c r="E25" s="93" t="n">
        <f aca="false">MAX(E2:E20)</f>
        <v>3.77</v>
      </c>
      <c r="F25" s="93" t="n">
        <f aca="false">MAX(F2:F20)</f>
        <v>4.79</v>
      </c>
      <c r="G25" s="93" t="n">
        <f aca="false">MAX(G2:G20)</f>
        <v>4.9</v>
      </c>
      <c r="H25" s="93" t="n">
        <f aca="false">MAX(H2:H20)</f>
        <v>3.65</v>
      </c>
      <c r="I25" s="95" t="n">
        <f aca="false">MAX(I2:I20)</f>
        <v>3.8</v>
      </c>
    </row>
    <row r="26" customFormat="false" ht="13.8" hidden="false" customHeight="false" outlineLevel="0" collapsed="false">
      <c r="A26" s="90"/>
      <c r="B26" s="91"/>
      <c r="C26" s="92" t="s">
        <v>45</v>
      </c>
      <c r="D26" s="93" t="n">
        <f aca="false">D25-D24</f>
        <v>0.21</v>
      </c>
      <c r="E26" s="93" t="n">
        <f aca="false">E25-E24</f>
        <v>0.55</v>
      </c>
      <c r="F26" s="93" t="n">
        <f aca="false">F25-F24</f>
        <v>0.4</v>
      </c>
      <c r="G26" s="93" t="n">
        <f aca="false">G25-G24</f>
        <v>0.510000000000001</v>
      </c>
      <c r="H26" s="93" t="n">
        <f aca="false">H25-H24</f>
        <v>0.11</v>
      </c>
      <c r="I26" s="95" t="n">
        <f aca="false">I25-I24</f>
        <v>0.15</v>
      </c>
    </row>
    <row r="27" customFormat="false" ht="13.8" hidden="false" customHeight="false" outlineLevel="0" collapsed="false">
      <c r="A27" s="90"/>
      <c r="B27" s="91"/>
      <c r="C27" s="92" t="s">
        <v>46</v>
      </c>
      <c r="D27" s="93" t="n">
        <f aca="false">STDEVA(D2:D20)</f>
        <v>0.099498743710662</v>
      </c>
      <c r="E27" s="93" t="n">
        <f aca="false">STDEVA(E2:E20)</f>
        <v>0.135285623774295</v>
      </c>
      <c r="F27" s="93" t="n">
        <f aca="false">STDEVA(F2:F20)</f>
        <v>0.109286037115895</v>
      </c>
      <c r="G27" s="93" t="n">
        <f aca="false">STDEVA(G2:G20)</f>
        <v>0.132243647684648</v>
      </c>
      <c r="H27" s="93" t="n">
        <f aca="false">STDEVA(H2:H20)</f>
        <v>0.0422689799577263</v>
      </c>
      <c r="I27" s="95" t="n">
        <f aca="false">STDEVA(I2:I20)</f>
        <v>0.0502275880971862</v>
      </c>
    </row>
    <row r="28" customFormat="false" ht="13.8" hidden="false" customHeight="false" outlineLevel="0" collapsed="false">
      <c r="A28" s="96"/>
      <c r="B28" s="97"/>
      <c r="C28" s="92" t="s">
        <v>47</v>
      </c>
      <c r="D28" s="98" t="n">
        <f aca="false">D27/D21</f>
        <v>0.0317380362713435</v>
      </c>
      <c r="E28" s="98" t="n">
        <f aca="false">E27/E21</f>
        <v>0.0377444720023142</v>
      </c>
      <c r="F28" s="98" t="n">
        <f aca="false">F27/F21</f>
        <v>0.0237555389344762</v>
      </c>
      <c r="G28" s="98" t="n">
        <f aca="false">G27/G21</f>
        <v>0.0280286087854705</v>
      </c>
      <c r="H28" s="98" t="n">
        <f aca="false">H27/H21</f>
        <v>0.011851115875998</v>
      </c>
      <c r="I28" s="99" t="n">
        <f aca="false">I27/I21</f>
        <v>0.0134601276751655</v>
      </c>
    </row>
    <row r="29" customFormat="false" ht="13.8" hidden="false" customHeight="false" outlineLevel="0" collapsed="false">
      <c r="A29" s="100" t="s">
        <v>48</v>
      </c>
      <c r="B29" s="101"/>
      <c r="C29" s="101"/>
      <c r="D29" s="101"/>
      <c r="E29" s="101"/>
      <c r="F29" s="101"/>
      <c r="G29" s="101"/>
      <c r="H29" s="101"/>
      <c r="I29" s="102"/>
    </row>
    <row r="31" customFormat="false" ht="13.8" hidden="false" customHeight="false" outlineLevel="0" collapsed="false">
      <c r="A31" s="103" t="s">
        <v>49</v>
      </c>
      <c r="B31" s="103"/>
      <c r="C31" s="103"/>
      <c r="D31" s="103"/>
      <c r="E31" s="103"/>
      <c r="F31" s="103"/>
      <c r="G31" s="103"/>
      <c r="H31" s="103"/>
      <c r="I31" s="103"/>
    </row>
    <row r="32" customFormat="false" ht="13.8" hidden="false" customHeight="false" outlineLevel="0" collapsed="false">
      <c r="A32" s="90"/>
      <c r="B32" s="104"/>
      <c r="C32" s="91"/>
      <c r="D32" s="91"/>
      <c r="E32" s="91"/>
      <c r="F32" s="91"/>
      <c r="G32" s="91"/>
      <c r="H32" s="91"/>
      <c r="I32" s="105"/>
    </row>
    <row r="33" customFormat="false" ht="13.8" hidden="false" customHeight="false" outlineLevel="0" collapsed="false">
      <c r="A33" s="106" t="s">
        <v>50</v>
      </c>
      <c r="B33" s="107"/>
      <c r="C33" s="107"/>
      <c r="D33" s="107"/>
      <c r="E33" s="107"/>
      <c r="F33" s="107"/>
      <c r="G33" s="108"/>
      <c r="H33" s="109"/>
      <c r="I33" s="110" t="s">
        <v>51</v>
      </c>
    </row>
    <row r="34" customFormat="false" ht="13.8" hidden="false" customHeight="false" outlineLevel="0" collapsed="false">
      <c r="A34" s="111" t="s">
        <v>52</v>
      </c>
      <c r="B34" s="112" t="s">
        <v>3</v>
      </c>
      <c r="C34" s="112" t="s">
        <v>4</v>
      </c>
      <c r="D34" s="112" t="s">
        <v>53</v>
      </c>
      <c r="E34" s="112" t="s">
        <v>54</v>
      </c>
      <c r="F34" s="112" t="s">
        <v>7</v>
      </c>
      <c r="G34" s="113" t="s">
        <v>55</v>
      </c>
      <c r="H34" s="109"/>
      <c r="I34" s="114"/>
    </row>
    <row r="35" customFormat="false" ht="14.9" hidden="false" customHeight="false" outlineLevel="0" collapsed="false">
      <c r="A35" s="115" t="s">
        <v>10</v>
      </c>
      <c r="B35" s="116" t="e">
        <f aca="false">AVERAGE(D2:D4)</f>
        <v>#DIV/0!</v>
      </c>
      <c r="C35" s="116" t="n">
        <f aca="false">AVERAGE(E2:E4)</f>
        <v>3.40633333333333</v>
      </c>
      <c r="D35" s="116" t="n">
        <f aca="false">AVERAGE(F2:F4)</f>
        <v>4.52633333333333</v>
      </c>
      <c r="E35" s="116" t="n">
        <f aca="false">AVERAGE(G2:G4)</f>
        <v>4.62633333333333</v>
      </c>
      <c r="F35" s="116" t="n">
        <f aca="false">AVERAGE(H2:H4)</f>
        <v>3.545</v>
      </c>
      <c r="G35" s="116" t="n">
        <f aca="false">AVERAGE(I2:I4)</f>
        <v>3.7</v>
      </c>
      <c r="H35" s="109"/>
      <c r="I35" s="115" t="s">
        <v>10</v>
      </c>
    </row>
    <row r="36" customFormat="false" ht="14.9" hidden="false" customHeight="false" outlineLevel="0" collapsed="false">
      <c r="A36" s="115" t="s">
        <v>17</v>
      </c>
      <c r="B36" s="116" t="e">
        <f aca="false">AVERAGE(D5:D7)</f>
        <v>#DIV/0!</v>
      </c>
      <c r="C36" s="116" t="n">
        <f aca="false">AVERAGE(E5:E7)</f>
        <v>3.699</v>
      </c>
      <c r="D36" s="116" t="n">
        <f aca="false">AVERAGE(F5:F7)</f>
        <v>4.573</v>
      </c>
      <c r="E36" s="116" t="n">
        <f aca="false">AVERAGE(G5:G7)</f>
        <v>4.663</v>
      </c>
      <c r="F36" s="116" t="e">
        <f aca="false">AVERAGE(H5:H7)</f>
        <v>#DIV/0!</v>
      </c>
      <c r="G36" s="116" t="n">
        <f aca="false">AVERAGE(I5:I7)</f>
        <v>3.7345</v>
      </c>
      <c r="H36" s="109"/>
      <c r="I36" s="115" t="s">
        <v>17</v>
      </c>
    </row>
    <row r="37" customFormat="false" ht="14.9" hidden="false" customHeight="false" outlineLevel="0" collapsed="false">
      <c r="A37" s="115" t="s">
        <v>22</v>
      </c>
      <c r="B37" s="116" t="n">
        <f aca="false">AVERAGE(D8:D12)</f>
        <v>3.11333333333333</v>
      </c>
      <c r="C37" s="116" t="n">
        <f aca="false">AVERAGE(E8:E12)</f>
        <v>3.555</v>
      </c>
      <c r="D37" s="116" t="n">
        <f aca="false">AVERAGE(F8:F12)</f>
        <v>4.53</v>
      </c>
      <c r="E37" s="116" t="n">
        <f aca="false">AVERAGE(G8:G12)</f>
        <v>4.685</v>
      </c>
      <c r="F37" s="116" t="n">
        <f aca="false">AVERAGE(H8:H12)</f>
        <v>3.55</v>
      </c>
      <c r="G37" s="116" t="n">
        <f aca="false">AVERAGE(I8:I12)</f>
        <v>3.7225</v>
      </c>
      <c r="H37" s="109"/>
      <c r="I37" s="115" t="s">
        <v>56</v>
      </c>
    </row>
    <row r="38" customFormat="false" ht="14.9" hidden="false" customHeight="false" outlineLevel="0" collapsed="false">
      <c r="A38" s="115" t="s">
        <v>29</v>
      </c>
      <c r="B38" s="116" t="n">
        <f aca="false">AVERAGE(D13:D16)</f>
        <v>3.2</v>
      </c>
      <c r="C38" s="116" t="n">
        <f aca="false">AVERAGE(E13:E16)</f>
        <v>3.7325</v>
      </c>
      <c r="D38" s="116" t="n">
        <f aca="false">AVERAGE(F13:F16)</f>
        <v>4.685</v>
      </c>
      <c r="E38" s="116" t="n">
        <f aca="false">AVERAGE(G13:G16)</f>
        <v>4.79225</v>
      </c>
      <c r="F38" s="116" t="n">
        <f aca="false">AVERAGE(H13:H16)</f>
        <v>3.58666666666667</v>
      </c>
      <c r="G38" s="116" t="n">
        <f aca="false">AVERAGE(I13:I16)</f>
        <v>3.72</v>
      </c>
      <c r="H38" s="109"/>
      <c r="I38" s="115" t="s">
        <v>29</v>
      </c>
    </row>
    <row r="39" customFormat="false" ht="14.9" hidden="false" customHeight="false" outlineLevel="0" collapsed="false">
      <c r="A39" s="115" t="s">
        <v>33</v>
      </c>
      <c r="B39" s="116" t="e">
        <f aca="false">AVERAGE(D17:D18)</f>
        <v>#DIV/0!</v>
      </c>
      <c r="C39" s="116" t="n">
        <f aca="false">AVERAGE(E17:E18)</f>
        <v>3.55</v>
      </c>
      <c r="D39" s="116" t="n">
        <f aca="false">AVERAGE(F17:F18)</f>
        <v>4.65</v>
      </c>
      <c r="E39" s="116" t="n">
        <f aca="false">AVERAGE(G17:G18)</f>
        <v>4.8</v>
      </c>
      <c r="F39" s="116" t="e">
        <f aca="false">AVERAGE(H17:H18)</f>
        <v>#DIV/0!</v>
      </c>
      <c r="G39" s="116" t="n">
        <f aca="false">AVERAGE(I17:I18)</f>
        <v>3.78</v>
      </c>
      <c r="H39" s="109"/>
      <c r="I39" s="115" t="s">
        <v>33</v>
      </c>
    </row>
    <row r="40" customFormat="false" ht="14.9" hidden="false" customHeight="false" outlineLevel="0" collapsed="false">
      <c r="A40" s="115" t="s">
        <v>36</v>
      </c>
      <c r="B40" s="116" t="e">
        <f aca="false">AVERAGE(D19)</f>
        <v>#DIV/0!</v>
      </c>
      <c r="C40" s="116" t="n">
        <f aca="false">AVERAGE(E19)</f>
        <v>3.59</v>
      </c>
      <c r="D40" s="116" t="n">
        <f aca="false">AVERAGE(F19)</f>
        <v>4.66</v>
      </c>
      <c r="E40" s="116" t="n">
        <f aca="false">AVERAGE(G19)</f>
        <v>4.76</v>
      </c>
      <c r="F40" s="116" t="e">
        <f aca="false">AVERAGE(H19)</f>
        <v>#DIV/0!</v>
      </c>
      <c r="G40" s="116" t="e">
        <f aca="false">AVERAGE(I19)</f>
        <v>#DIV/0!</v>
      </c>
      <c r="H40" s="109"/>
      <c r="I40" s="115" t="s">
        <v>36</v>
      </c>
    </row>
    <row r="41" customFormat="false" ht="14.9" hidden="false" customHeight="false" outlineLevel="0" collapsed="false">
      <c r="A41" s="117" t="s">
        <v>39</v>
      </c>
      <c r="B41" s="116" t="e">
        <f aca="false">AVERAGE(D20)</f>
        <v>#DIV/0!</v>
      </c>
      <c r="C41" s="116" t="n">
        <f aca="false">AVERAGE(E20)</f>
        <v>3.59</v>
      </c>
      <c r="D41" s="116" t="n">
        <f aca="false">AVERAGE(F20)</f>
        <v>4.69</v>
      </c>
      <c r="E41" s="116" t="n">
        <f aca="false">AVERAGE(G20)</f>
        <v>4.79</v>
      </c>
      <c r="F41" s="116" t="e">
        <f aca="false">AVERAGE(H20)</f>
        <v>#DIV/0!</v>
      </c>
      <c r="G41" s="116" t="e">
        <f aca="false">AVERAGE(I20)</f>
        <v>#DIV/0!</v>
      </c>
      <c r="H41" s="109"/>
      <c r="I41" s="117" t="s">
        <v>39</v>
      </c>
    </row>
    <row r="42" customFormat="false" ht="13.8" hidden="false" customHeight="false" outlineLevel="0" collapsed="false">
      <c r="A42" s="118"/>
      <c r="B42" s="119"/>
      <c r="C42" s="119"/>
      <c r="D42" s="119"/>
      <c r="E42" s="119"/>
      <c r="F42" s="119"/>
      <c r="G42" s="109"/>
      <c r="H42" s="109"/>
      <c r="I42" s="109"/>
    </row>
    <row r="43" customFormat="false" ht="13.8" hidden="false" customHeight="false" outlineLevel="0" collapsed="false">
      <c r="A43" s="120" t="s">
        <v>57</v>
      </c>
      <c r="B43" s="91"/>
      <c r="C43" s="121"/>
      <c r="D43" s="121"/>
      <c r="E43" s="121"/>
      <c r="F43" s="121"/>
      <c r="G43" s="109"/>
      <c r="H43" s="109"/>
      <c r="I43" s="109"/>
    </row>
    <row r="44" customFormat="false" ht="13.8" hidden="false" customHeight="false" outlineLevel="0" collapsed="false">
      <c r="A44" s="110" t="s">
        <v>50</v>
      </c>
      <c r="B44" s="122"/>
      <c r="C44" s="122"/>
      <c r="D44" s="122"/>
      <c r="E44" s="122"/>
      <c r="F44" s="122"/>
      <c r="G44" s="123"/>
      <c r="H44" s="109"/>
      <c r="I44" s="124" t="s">
        <v>58</v>
      </c>
    </row>
    <row r="45" customFormat="false" ht="13.8" hidden="false" customHeight="false" outlineLevel="0" collapsed="false">
      <c r="A45" s="125" t="s">
        <v>59</v>
      </c>
      <c r="B45" s="126" t="s">
        <v>3</v>
      </c>
      <c r="C45" s="126" t="s">
        <v>4</v>
      </c>
      <c r="D45" s="126" t="s">
        <v>53</v>
      </c>
      <c r="E45" s="126" t="s">
        <v>54</v>
      </c>
      <c r="F45" s="126" t="s">
        <v>7</v>
      </c>
      <c r="G45" s="126" t="s">
        <v>8</v>
      </c>
      <c r="H45" s="109"/>
      <c r="I45" s="127" t="s">
        <v>3</v>
      </c>
    </row>
    <row r="46" customFormat="false" ht="14.9" hidden="false" customHeight="false" outlineLevel="0" collapsed="false">
      <c r="A46" s="115" t="s">
        <v>15</v>
      </c>
      <c r="B46" s="128" t="n">
        <f aca="false">AVERAGE(D4,D5,D8,D10,D15,D16,D18)</f>
        <v>3.175</v>
      </c>
      <c r="C46" s="128" t="n">
        <f aca="false">AVERAGE(E4,E5,E8,E10,E15,E16,E18)</f>
        <v>3.6358</v>
      </c>
      <c r="D46" s="128" t="n">
        <f aca="false">AVERAGE(F4,F5,F8,F10,F15,F16,F18)</f>
        <v>4.64483333333333</v>
      </c>
      <c r="E46" s="128" t="n">
        <f aca="false">AVERAGE(G4,G5,G8,G10,G15,G16,G18)</f>
        <v>4.77316666666667</v>
      </c>
      <c r="F46" s="128" t="n">
        <f aca="false">AVERAGE(H4,H5,H8,H10,H15,H16,H18)</f>
        <v>3.57</v>
      </c>
      <c r="G46" s="128" t="n">
        <f aca="false">AVERAGE(I4,I5,I8,I10,I15,I16,I18)</f>
        <v>3.74333333333333</v>
      </c>
      <c r="H46" s="109"/>
      <c r="I46" s="129" t="e">
        <f aca="false">(B46/#REF!)-1</f>
        <v>#VALUE!</v>
      </c>
    </row>
    <row r="47" customFormat="false" ht="14.9" hidden="false" customHeight="false" outlineLevel="0" collapsed="false">
      <c r="A47" s="115" t="s">
        <v>26</v>
      </c>
      <c r="B47" s="128" t="n">
        <f aca="false">AVERAGE(D11,D17)</f>
        <v>2.99</v>
      </c>
      <c r="C47" s="128" t="n">
        <f aca="false">AVERAGE(E11,E17)</f>
        <v>3.5</v>
      </c>
      <c r="D47" s="128" t="n">
        <f aca="false">AVERAGE(F13,F19)</f>
        <v>4.67</v>
      </c>
      <c r="E47" s="128" t="n">
        <f aca="false">AVERAGE(G11,G17)</f>
        <v>4.715</v>
      </c>
      <c r="F47" s="128" t="e">
        <f aca="false">AVERAGE(H11,H17)</f>
        <v>#DIV/0!</v>
      </c>
      <c r="G47" s="128" t="n">
        <f aca="false">AVERAGE(I11,I17)</f>
        <v>3.765</v>
      </c>
      <c r="H47" s="109"/>
      <c r="I47" s="129" t="e">
        <f aca="false">(B47/#REF!)-1</f>
        <v>#VALUE!</v>
      </c>
    </row>
    <row r="48" customFormat="false" ht="14.9" hidden="false" customHeight="false" outlineLevel="0" collapsed="false">
      <c r="A48" s="115" t="s">
        <v>13</v>
      </c>
      <c r="B48" s="128" t="n">
        <f aca="false">AVERAGE(D3,D6,D9,D12,D13,D14)</f>
        <v>3.2</v>
      </c>
      <c r="C48" s="128" t="n">
        <f aca="false">AVERAGE(E3,E6,E9,E12,E13,E14)</f>
        <v>3.62816666666667</v>
      </c>
      <c r="D48" s="128" t="n">
        <f aca="false">AVERAGE(F3,F6,F9,F12,F13,F14)</f>
        <v>4.5815</v>
      </c>
      <c r="E48" s="128" t="n">
        <f aca="false">AVERAGE(G3,G6,G9,G12,G13,G14)</f>
        <v>4.73966666666667</v>
      </c>
      <c r="F48" s="128" t="n">
        <f aca="false">AVERAGE(H3,H6,H9,H12,H13,H14)</f>
        <v>3.5725</v>
      </c>
      <c r="G48" s="128" t="n">
        <f aca="false">AVERAGE(I3,I6,I9,I12,I13,I14)</f>
        <v>3.69725</v>
      </c>
      <c r="H48" s="109"/>
      <c r="I48" s="129" t="e">
        <f aca="false">(B48/#REF!)-1</f>
        <v>#VALUE!</v>
      </c>
    </row>
    <row r="49" customFormat="false" ht="14.9" hidden="false" customHeight="false" outlineLevel="0" collapsed="false">
      <c r="A49" s="130" t="s">
        <v>60</v>
      </c>
      <c r="B49" s="131" t="e">
        <f aca="false">AVERAGE(D2,D7,D19,D20)</f>
        <v>#DIV/0!</v>
      </c>
      <c r="C49" s="131" t="n">
        <f aca="false">AVERAGE(E2,E7,E19,E20)</f>
        <v>3.46666666666667</v>
      </c>
      <c r="D49" s="131" t="n">
        <f aca="false">AVERAGE(F2,F7,F19,F20)</f>
        <v>4.555</v>
      </c>
      <c r="E49" s="131" t="n">
        <f aca="false">AVERAGE(G2,G7,G19,G20)</f>
        <v>4.605</v>
      </c>
      <c r="F49" s="131" t="n">
        <f aca="false">AVERAGE(H2,H7,H19,H20)</f>
        <v>3.54</v>
      </c>
      <c r="G49" s="131" t="e">
        <f aca="false">AVERAGE(I2,I7,I19,I20)</f>
        <v>#DIV/0!</v>
      </c>
      <c r="H49" s="109"/>
      <c r="I49" s="132" t="e">
        <f aca="false">(B49/#REF!)-1</f>
        <v>#DIV/0!</v>
      </c>
    </row>
    <row r="50" customFormat="false" ht="13.8" hidden="false" customHeight="false" outlineLevel="0" collapsed="false">
      <c r="A50" s="133"/>
      <c r="B50" s="91"/>
      <c r="C50" s="91"/>
      <c r="D50" s="91"/>
      <c r="E50" s="91"/>
      <c r="F50" s="91"/>
      <c r="G50" s="105"/>
      <c r="H50" s="109"/>
      <c r="I50" s="109"/>
    </row>
    <row r="51" customFormat="false" ht="13.8" hidden="false" customHeight="false" outlineLevel="0" collapsed="false">
      <c r="A51" s="133"/>
      <c r="B51" s="105"/>
      <c r="C51" s="91"/>
      <c r="D51" s="91"/>
      <c r="E51" s="91"/>
      <c r="F51" s="91"/>
      <c r="G51" s="105"/>
      <c r="H51" s="105"/>
      <c r="I51" s="105"/>
    </row>
    <row r="52" customFormat="false" ht="13.8" hidden="false" customHeight="false" outlineLevel="0" collapsed="false">
      <c r="A52" s="133"/>
      <c r="B52" s="91"/>
      <c r="C52" s="91"/>
      <c r="D52" s="91"/>
      <c r="E52" s="91"/>
      <c r="F52" s="91"/>
      <c r="G52" s="105"/>
      <c r="H52" s="105"/>
      <c r="I52" s="105"/>
    </row>
    <row r="53" customFormat="false" ht="13.8" hidden="false" customHeight="false" outlineLevel="0" collapsed="false">
      <c r="A53" s="133"/>
      <c r="B53" s="91"/>
      <c r="C53" s="91"/>
      <c r="D53" s="91"/>
      <c r="E53" s="91"/>
      <c r="F53" s="91"/>
      <c r="G53" s="105"/>
      <c r="H53" s="105"/>
      <c r="I53" s="105"/>
    </row>
    <row r="54" customFormat="false" ht="13.8" hidden="false" customHeight="false" outlineLevel="0" collapsed="false">
      <c r="A54" s="134" t="s">
        <v>61</v>
      </c>
      <c r="B54" s="134"/>
      <c r="C54" s="134"/>
      <c r="D54" s="134"/>
      <c r="E54" s="134"/>
      <c r="F54" s="134"/>
      <c r="G54" s="134"/>
      <c r="H54" s="105"/>
      <c r="I54" s="134" t="s">
        <v>61</v>
      </c>
    </row>
    <row r="55" customFormat="false" ht="13.8" hidden="false" customHeight="false" outlineLevel="0" collapsed="false">
      <c r="A55" s="135"/>
      <c r="B55" s="136" t="s">
        <v>3</v>
      </c>
      <c r="C55" s="136" t="s">
        <v>4</v>
      </c>
      <c r="D55" s="136" t="s">
        <v>53</v>
      </c>
      <c r="E55" s="136" t="s">
        <v>54</v>
      </c>
      <c r="F55" s="136" t="s">
        <v>7</v>
      </c>
      <c r="G55" s="137" t="s">
        <v>8</v>
      </c>
      <c r="H55" s="105"/>
      <c r="I55" s="138" t="s">
        <v>59</v>
      </c>
    </row>
    <row r="56" customFormat="false" ht="13.8" hidden="false" customHeight="false" outlineLevel="0" collapsed="false">
      <c r="A56" s="139" t="s">
        <v>10</v>
      </c>
      <c r="B56" s="140" t="s">
        <v>62</v>
      </c>
      <c r="C56" s="140" t="s">
        <v>63</v>
      </c>
      <c r="D56" s="140" t="s">
        <v>64</v>
      </c>
      <c r="E56" s="140" t="s">
        <v>65</v>
      </c>
      <c r="F56" s="141" t="s">
        <v>66</v>
      </c>
      <c r="G56" s="141" t="s">
        <v>67</v>
      </c>
      <c r="H56" s="109"/>
      <c r="I56" s="139" t="s">
        <v>15</v>
      </c>
    </row>
    <row r="57" customFormat="false" ht="13.8" hidden="false" customHeight="false" outlineLevel="0" collapsed="false">
      <c r="A57" s="139" t="s">
        <v>17</v>
      </c>
      <c r="B57" s="140" t="s">
        <v>62</v>
      </c>
      <c r="C57" s="140" t="s">
        <v>68</v>
      </c>
      <c r="D57" s="140" t="s">
        <v>69</v>
      </c>
      <c r="E57" s="140" t="s">
        <v>70</v>
      </c>
      <c r="F57" s="140" t="s">
        <v>62</v>
      </c>
      <c r="G57" s="142" t="s">
        <v>71</v>
      </c>
      <c r="H57" s="109"/>
      <c r="I57" s="139" t="s">
        <v>26</v>
      </c>
    </row>
    <row r="58" customFormat="false" ht="13.8" hidden="false" customHeight="false" outlineLevel="0" collapsed="false">
      <c r="A58" s="139" t="s">
        <v>22</v>
      </c>
      <c r="B58" s="143" t="s">
        <v>72</v>
      </c>
      <c r="C58" s="140" t="s">
        <v>73</v>
      </c>
      <c r="D58" s="140" t="s">
        <v>64</v>
      </c>
      <c r="E58" s="140" t="s">
        <v>74</v>
      </c>
      <c r="F58" s="141" t="s">
        <v>73</v>
      </c>
      <c r="G58" s="142" t="s">
        <v>75</v>
      </c>
      <c r="H58" s="109"/>
      <c r="I58" s="139" t="s">
        <v>13</v>
      </c>
    </row>
    <row r="59" customFormat="false" ht="13.8" hidden="false" customHeight="false" outlineLevel="0" collapsed="false">
      <c r="A59" s="139" t="s">
        <v>29</v>
      </c>
      <c r="B59" s="143" t="s">
        <v>76</v>
      </c>
      <c r="C59" s="140" t="s">
        <v>77</v>
      </c>
      <c r="D59" s="144" t="s">
        <v>78</v>
      </c>
      <c r="E59" s="140" t="s">
        <v>79</v>
      </c>
      <c r="F59" s="141" t="s">
        <v>80</v>
      </c>
      <c r="G59" s="145" t="s">
        <v>81</v>
      </c>
      <c r="H59" s="109"/>
      <c r="I59" s="146" t="s">
        <v>60</v>
      </c>
    </row>
    <row r="60" customFormat="false" ht="13.8" hidden="false" customHeight="false" outlineLevel="0" collapsed="false">
      <c r="A60" s="139" t="s">
        <v>33</v>
      </c>
      <c r="B60" s="140" t="s">
        <v>62</v>
      </c>
      <c r="C60" s="140" t="s">
        <v>63</v>
      </c>
      <c r="D60" s="140" t="s">
        <v>82</v>
      </c>
      <c r="E60" s="140" t="s">
        <v>83</v>
      </c>
      <c r="F60" s="140" t="s">
        <v>62</v>
      </c>
      <c r="G60" s="142" t="s">
        <v>84</v>
      </c>
      <c r="H60" s="109"/>
      <c r="I60" s="105"/>
    </row>
    <row r="61" customFormat="false" ht="13.8" hidden="false" customHeight="false" outlineLevel="0" collapsed="false">
      <c r="A61" s="139" t="s">
        <v>36</v>
      </c>
      <c r="B61" s="140" t="s">
        <v>62</v>
      </c>
      <c r="C61" s="147" t="s">
        <v>85</v>
      </c>
      <c r="D61" s="140" t="s">
        <v>69</v>
      </c>
      <c r="E61" s="140" t="s">
        <v>82</v>
      </c>
      <c r="F61" s="140" t="s">
        <v>62</v>
      </c>
      <c r="G61" s="148" t="s">
        <v>62</v>
      </c>
      <c r="H61" s="109"/>
      <c r="I61" s="109"/>
    </row>
    <row r="62" customFormat="false" ht="13.8" hidden="false" customHeight="false" outlineLevel="0" collapsed="false">
      <c r="A62" s="146" t="s">
        <v>39</v>
      </c>
      <c r="B62" s="147" t="s">
        <v>62</v>
      </c>
      <c r="C62" s="140" t="s">
        <v>85</v>
      </c>
      <c r="D62" s="140" t="s">
        <v>64</v>
      </c>
      <c r="E62" s="140" t="s">
        <v>86</v>
      </c>
      <c r="F62" s="140" t="s">
        <v>62</v>
      </c>
      <c r="G62" s="140" t="s">
        <v>62</v>
      </c>
      <c r="H62" s="109"/>
      <c r="I62" s="105"/>
    </row>
    <row r="63" customFormat="false" ht="13.8" hidden="false" customHeight="false" outlineLevel="0" collapsed="false">
      <c r="A63" s="100"/>
      <c r="B63" s="101"/>
      <c r="C63" s="101"/>
      <c r="D63" s="101"/>
      <c r="E63" s="101"/>
      <c r="F63" s="101"/>
      <c r="G63" s="101"/>
      <c r="H63" s="101"/>
      <c r="I63" s="149"/>
    </row>
    <row r="84" customFormat="false" ht="13.8" hidden="false" customHeight="false" outlineLevel="0" collapsed="false">
      <c r="E84" s="150"/>
      <c r="F84" s="150"/>
      <c r="G84" s="150"/>
      <c r="H84" s="150"/>
    </row>
    <row r="85" customFormat="false" ht="13.8" hidden="false" customHeight="false" outlineLevel="0" collapsed="false">
      <c r="E85" s="150"/>
      <c r="F85" s="150"/>
      <c r="G85" s="150"/>
      <c r="H85" s="150"/>
    </row>
    <row r="86" customFormat="false" ht="13.8" hidden="false" customHeight="false" outlineLevel="0" collapsed="false">
      <c r="E86" s="150"/>
      <c r="F86" s="150"/>
      <c r="G86" s="150"/>
      <c r="I86" s="151"/>
    </row>
    <row r="87" customFormat="false" ht="13.8" hidden="false" customHeight="false" outlineLevel="0" collapsed="false">
      <c r="F87" s="150"/>
      <c r="G87" s="150"/>
      <c r="I87" s="151"/>
    </row>
    <row r="88" customFormat="false" ht="13.8" hidden="false" customHeight="false" outlineLevel="0" collapsed="false">
      <c r="E88" s="150"/>
      <c r="F88" s="150"/>
      <c r="G88" s="150"/>
      <c r="I88" s="151"/>
    </row>
    <row r="89" customFormat="false" ht="13.8" hidden="false" customHeight="false" outlineLevel="0" collapsed="false">
      <c r="F89" s="150"/>
      <c r="G89" s="150"/>
    </row>
    <row r="90" customFormat="false" ht="13.8" hidden="false" customHeight="false" outlineLevel="0" collapsed="false">
      <c r="D90" s="150"/>
      <c r="E90" s="150"/>
      <c r="F90" s="150"/>
      <c r="G90" s="150"/>
      <c r="I90" s="151"/>
    </row>
    <row r="91" customFormat="false" ht="13.8" hidden="false" customHeight="false" outlineLevel="0" collapsed="false">
      <c r="E91" s="150"/>
      <c r="F91" s="150"/>
      <c r="G91" s="150"/>
      <c r="I91" s="151"/>
    </row>
    <row r="93" customFormat="false" ht="13.8" hidden="false" customHeight="false" outlineLevel="0" collapsed="false">
      <c r="D93" s="150"/>
      <c r="E93" s="150"/>
      <c r="F93" s="150"/>
      <c r="G93" s="150"/>
      <c r="I93" s="151"/>
    </row>
    <row r="94" customFormat="false" ht="13.8" hidden="false" customHeight="false" outlineLevel="0" collapsed="false">
      <c r="D94" s="150"/>
      <c r="E94" s="150"/>
      <c r="F94" s="150"/>
      <c r="G94" s="150"/>
      <c r="H94" s="150"/>
      <c r="I94" s="151"/>
    </row>
    <row r="95" customFormat="false" ht="13.8" hidden="false" customHeight="false" outlineLevel="0" collapsed="false">
      <c r="E95" s="150"/>
      <c r="F95" s="150"/>
      <c r="G95" s="150"/>
      <c r="H95" s="150"/>
      <c r="I95" s="151"/>
    </row>
    <row r="96" customFormat="false" ht="13.8" hidden="false" customHeight="false" outlineLevel="0" collapsed="false">
      <c r="E96" s="150"/>
      <c r="F96" s="150"/>
      <c r="G96" s="150"/>
      <c r="H96" s="150"/>
    </row>
    <row r="97" customFormat="false" ht="13.8" hidden="false" customHeight="false" outlineLevel="0" collapsed="false">
      <c r="E97" s="150"/>
      <c r="F97" s="150"/>
      <c r="G97" s="150"/>
      <c r="H97" s="150"/>
      <c r="I97" s="151"/>
    </row>
    <row r="98" customFormat="false" ht="13.8" hidden="false" customHeight="false" outlineLevel="0" collapsed="false">
      <c r="D98" s="150"/>
      <c r="E98" s="150"/>
      <c r="F98" s="150"/>
      <c r="G98" s="150"/>
      <c r="I98" s="151"/>
    </row>
    <row r="99" customFormat="false" ht="13.8" hidden="false" customHeight="false" outlineLevel="0" collapsed="false">
      <c r="E99" s="150"/>
      <c r="F99" s="150"/>
      <c r="G99" s="150"/>
      <c r="I99" s="151"/>
    </row>
    <row r="100" customFormat="false" ht="13.8" hidden="false" customHeight="false" outlineLevel="0" collapsed="false">
      <c r="E100" s="150"/>
      <c r="F100" s="150"/>
      <c r="G100" s="150"/>
      <c r="I100" s="151"/>
    </row>
    <row r="101" customFormat="false" ht="13.8" hidden="false" customHeight="false" outlineLevel="0" collapsed="false">
      <c r="E101" s="150"/>
      <c r="F101" s="150"/>
      <c r="G101" s="150"/>
    </row>
    <row r="102" customFormat="false" ht="13.8" hidden="false" customHeight="false" outlineLevel="0" collapsed="false">
      <c r="E102" s="150"/>
      <c r="F102" s="150"/>
      <c r="G102" s="150"/>
    </row>
    <row r="105" customFormat="false" ht="13.8" hidden="false" customHeight="false" outlineLevel="0" collapsed="false">
      <c r="I105" s="1"/>
    </row>
    <row r="106" customFormat="false" ht="13.8" hidden="false" customHeight="false" outlineLevel="0" collapsed="false">
      <c r="I106" s="1"/>
    </row>
    <row r="107" customFormat="false" ht="13.8" hidden="false" customHeight="false" outlineLevel="0" collapsed="false">
      <c r="I107" s="1"/>
    </row>
    <row r="108" customFormat="false" ht="13.8" hidden="false" customHeight="false" outlineLevel="0" collapsed="false">
      <c r="I108" s="1"/>
    </row>
    <row r="109" customFormat="false" ht="13.8" hidden="false" customHeight="false" outlineLevel="0" collapsed="false">
      <c r="I109" s="1"/>
    </row>
    <row r="110" customFormat="false" ht="13.8" hidden="false" customHeight="false" outlineLevel="0" collapsed="false">
      <c r="I110" s="1"/>
    </row>
    <row r="111" customFormat="false" ht="13.8" hidden="false" customHeight="false" outlineLevel="0" collapsed="false">
      <c r="I111" s="1"/>
    </row>
    <row r="112" customFormat="false" ht="13.8" hidden="false" customHeight="false" outlineLevel="0" collapsed="false">
      <c r="I112" s="1"/>
    </row>
    <row r="113" customFormat="false" ht="13.8" hidden="false" customHeight="false" outlineLevel="0" collapsed="false">
      <c r="I113" s="1"/>
    </row>
    <row r="114" customFormat="false" ht="13.8" hidden="false" customHeight="false" outlineLevel="0" collapsed="false">
      <c r="I114" s="1"/>
    </row>
    <row r="115" customFormat="false" ht="13.8" hidden="false" customHeight="false" outlineLevel="0" collapsed="false">
      <c r="I115" s="1"/>
    </row>
    <row r="116" customFormat="false" ht="13.8" hidden="false" customHeight="false" outlineLevel="0" collapsed="false">
      <c r="I116" s="1"/>
    </row>
    <row r="117" customFormat="false" ht="13.8" hidden="false" customHeight="false" outlineLevel="0" collapsed="false">
      <c r="I117" s="1"/>
    </row>
    <row r="118" customFormat="false" ht="13.8" hidden="false" customHeight="false" outlineLevel="0" collapsed="false">
      <c r="I118" s="1"/>
    </row>
    <row r="119" customFormat="false" ht="13.8" hidden="false" customHeight="false" outlineLevel="0" collapsed="false">
      <c r="I119" s="1"/>
    </row>
    <row r="120" customFormat="false" ht="13.8" hidden="false" customHeight="false" outlineLevel="0" collapsed="false">
      <c r="I120" s="1"/>
    </row>
    <row r="121" customFormat="false" ht="13.8" hidden="false" customHeight="false" outlineLevel="0" collapsed="false">
      <c r="I121" s="1"/>
    </row>
    <row r="122" customFormat="false" ht="13.8" hidden="false" customHeight="false" outlineLevel="0" collapsed="false">
      <c r="I122" s="1"/>
    </row>
    <row r="123" customFormat="false" ht="13.8" hidden="false" customHeight="false" outlineLevel="0" collapsed="false">
      <c r="I123" s="1"/>
    </row>
    <row r="124" customFormat="false" ht="13.8" hidden="false" customHeight="false" outlineLevel="0" collapsed="false">
      <c r="I124" s="1"/>
    </row>
    <row r="125" customFormat="false" ht="13.8" hidden="false" customHeight="false" outlineLevel="0" collapsed="false">
      <c r="I125" s="1"/>
    </row>
    <row r="126" customFormat="false" ht="13.8" hidden="false" customHeight="false" outlineLevel="0" collapsed="false">
      <c r="I126" s="1"/>
    </row>
    <row r="127" customFormat="false" ht="13.8" hidden="false" customHeight="false" outlineLevel="0" collapsed="false">
      <c r="I127" s="1"/>
    </row>
    <row r="128" customFormat="false" ht="13.8" hidden="false" customHeight="false" outlineLevel="0" collapsed="false">
      <c r="I128" s="1"/>
    </row>
    <row r="129" customFormat="false" ht="13.8" hidden="false" customHeight="false" outlineLevel="0" collapsed="false">
      <c r="I129" s="1"/>
    </row>
    <row r="130" customFormat="false" ht="13.8" hidden="false" customHeight="false" outlineLevel="0" collapsed="false">
      <c r="I130" s="1"/>
    </row>
    <row r="131" customFormat="false" ht="13.8" hidden="false" customHeight="false" outlineLevel="0" collapsed="false">
      <c r="I131" s="1"/>
    </row>
    <row r="132" customFormat="false" ht="13.8" hidden="false" customHeight="false" outlineLevel="0" collapsed="false">
      <c r="I132" s="1"/>
    </row>
    <row r="133" customFormat="false" ht="13.8" hidden="false" customHeight="false" outlineLevel="0" collapsed="false">
      <c r="I133" s="1"/>
    </row>
    <row r="134" customFormat="false" ht="13.8" hidden="false" customHeight="false" outlineLevel="0" collapsed="false">
      <c r="I134" s="1"/>
    </row>
  </sheetData>
  <mergeCells count="2">
    <mergeCell ref="A31:I31"/>
    <mergeCell ref="A54:G54"/>
  </mergeCells>
  <conditionalFormatting sqref="I46:I49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F46:F49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46:B49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C46:C49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conditionalFormatting sqref="D46:D49">
    <cfRule type="top10" priority="10" aboveAverage="0" equalAverage="0" bottom="1" percent="0" rank="1" text="" dxfId="8"/>
    <cfRule type="top10" priority="11" aboveAverage="0" equalAverage="0" bottom="0" percent="0" rank="1" text="" dxfId="9"/>
  </conditionalFormatting>
  <conditionalFormatting sqref="E46:E49">
    <cfRule type="top10" priority="12" aboveAverage="0" equalAverage="0" bottom="1" percent="0" rank="1" text="" dxfId="10"/>
    <cfRule type="top10" priority="13" aboveAverage="0" equalAverage="0" bottom="0" percent="0" rank="1" text="" dxfId="11"/>
  </conditionalFormatting>
  <conditionalFormatting sqref="G46:G49">
    <cfRule type="top10" priority="14" aboveAverage="0" equalAverage="0" bottom="1" percent="0" rank="1" text="" dxfId="12"/>
    <cfRule type="top10" priority="15" aboveAverage="0" equalAverage="0" bottom="0" percent="0" rank="1" text="" dxfId="13"/>
  </conditionalFormatting>
  <conditionalFormatting sqref="B35:B41">
    <cfRule type="top10" priority="16" aboveAverage="0" equalAverage="0" bottom="1" percent="0" rank="1" text="" dxfId="14"/>
    <cfRule type="top10" priority="17" aboveAverage="0" equalAverage="0" bottom="0" percent="0" rank="1" text="" dxfId="15"/>
  </conditionalFormatting>
  <conditionalFormatting sqref="C35:C41">
    <cfRule type="top10" priority="18" aboveAverage="0" equalAverage="0" bottom="1" percent="0" rank="1" text="" dxfId="16"/>
    <cfRule type="top10" priority="19" aboveAverage="0" equalAverage="0" bottom="0" percent="0" rank="1" text="" dxfId="17"/>
  </conditionalFormatting>
  <conditionalFormatting sqref="D35:D41">
    <cfRule type="top10" priority="20" aboveAverage="0" equalAverage="0" bottom="1" percent="0" rank="1" text="" dxfId="18"/>
    <cfRule type="top10" priority="21" aboveAverage="0" equalAverage="0" bottom="0" percent="0" rank="1" text="" dxfId="19"/>
  </conditionalFormatting>
  <conditionalFormatting sqref="E35:E41">
    <cfRule type="top10" priority="22" aboveAverage="0" equalAverage="0" bottom="1" percent="0" rank="1" text="" dxfId="20"/>
    <cfRule type="top10" priority="23" aboveAverage="0" equalAverage="0" bottom="0" percent="0" rank="1" text="" dxfId="21"/>
  </conditionalFormatting>
  <conditionalFormatting sqref="F35:F41">
    <cfRule type="top10" priority="24" aboveAverage="0" equalAverage="0" bottom="1" percent="0" rank="1" text="" dxfId="22"/>
    <cfRule type="top10" priority="25" aboveAverage="0" equalAverage="0" bottom="0" percent="0" rank="1" text="" dxfId="23"/>
  </conditionalFormatting>
  <conditionalFormatting sqref="G35:G41">
    <cfRule type="top10" priority="26" aboveAverage="0" equalAverage="0" bottom="1" percent="0" rank="1" text="" dxfId="24"/>
    <cfRule type="top10" priority="27" aboveAverage="0" equalAverage="0" bottom="0" percent="0" rank="1" text="" dxfId="25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2019-10-29T19:26:47Z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