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과제\기창공\기말과제\171204_10조_IDDOV단계_홍두표_이찬준_전승원_황성길\"/>
    </mc:Choice>
  </mc:AlternateContent>
  <bookViews>
    <workbookView xWindow="0" yWindow="0" windowWidth="23040" windowHeight="11340"/>
  </bookViews>
  <sheets>
    <sheet name="경비 예산" sheetId="1" r:id="rId1"/>
  </sheets>
  <definedNames>
    <definedName name="opsMin">MIN(표_운영_비[차액(%)])</definedName>
    <definedName name="prsMin">MIN(표_인건_비[차액(%)])</definedName>
    <definedName name="인쇄_제목" localSheetId="0">'경비 예산'!$27:$27</definedName>
  </definedNames>
  <calcPr calcId="171027"/>
  <webPublishing codePage="1252"/>
</workbook>
</file>

<file path=xl/calcChain.xml><?xml version="1.0" encoding="utf-8"?>
<calcChain xmlns="http://schemas.openxmlformats.org/spreadsheetml/2006/main">
  <c r="E32" i="1" l="1"/>
  <c r="D32" i="1"/>
  <c r="F28" i="1" l="1"/>
  <c r="F32" i="1" s="1"/>
  <c r="F29" i="1"/>
  <c r="F30" i="1"/>
  <c r="F31" i="1"/>
  <c r="F13" i="1"/>
  <c r="F14" i="1"/>
  <c r="F15" i="1"/>
  <c r="B28" i="1" l="1"/>
  <c r="B29" i="1"/>
  <c r="B30" i="1"/>
  <c r="B31" i="1"/>
  <c r="B13" i="1"/>
  <c r="B14" i="1"/>
  <c r="B15" i="1"/>
  <c r="G29" i="1"/>
  <c r="G30" i="1"/>
  <c r="G31" i="1"/>
  <c r="G13" i="1"/>
  <c r="G14" i="1"/>
  <c r="G15" i="1"/>
  <c r="G32" i="1" l="1"/>
  <c r="G28" i="1"/>
</calcChain>
</file>

<file path=xl/sharedStrings.xml><?xml version="1.0" encoding="utf-8"?>
<sst xmlns="http://schemas.openxmlformats.org/spreadsheetml/2006/main" count="24" uniqueCount="19">
  <si>
    <t xml:space="preserve"> 직원 예산</t>
  </si>
  <si>
    <t>상태</t>
  </si>
  <si>
    <t>직원</t>
  </si>
  <si>
    <t>예산</t>
  </si>
  <si>
    <t>실제</t>
  </si>
  <si>
    <t>차액(\)</t>
  </si>
  <si>
    <t>차액(%)</t>
  </si>
  <si>
    <t>운영</t>
  </si>
  <si>
    <t>총 경비</t>
  </si>
  <si>
    <t>10조, 2017</t>
    <phoneticPr fontId="4" type="noConversion"/>
  </si>
  <si>
    <t>프로젝트 예산</t>
    <phoneticPr fontId="4" type="noConversion"/>
  </si>
  <si>
    <t>인건비</t>
    <phoneticPr fontId="4" type="noConversion"/>
  </si>
  <si>
    <t>대외비</t>
    <phoneticPr fontId="4" type="noConversion"/>
  </si>
  <si>
    <t>디바이스 제작 비용</t>
    <phoneticPr fontId="4" type="noConversion"/>
  </si>
  <si>
    <t>세부 예산</t>
    <phoneticPr fontId="4" type="noConversion"/>
  </si>
  <si>
    <t>교통비</t>
    <phoneticPr fontId="4" type="noConversion"/>
  </si>
  <si>
    <t>식비</t>
    <phoneticPr fontId="4" type="noConversion"/>
  </si>
  <si>
    <t>비품</t>
    <phoneticPr fontId="4" type="noConversion"/>
  </si>
  <si>
    <t>영업비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</si>
</sst>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₩&quot;#,##0.00;[Red]\-&quot;₩&quot;#,##0.00"/>
    <numFmt numFmtId="176" formatCode="_(&quot;$&quot;* #,##0.00_);_(&quot;$&quot;* \(#,##0.00\);_(&quot;$&quot;* &quot;-&quot;??_);_(@_)"/>
    <numFmt numFmtId="177" formatCode="_(\$* #,##0.00_);_(\$* \(#,##0.00\);_(\$* &quot;-&quot;??_);_(@_)"/>
    <numFmt numFmtId="178" formatCode="&quot;₩&quot;#,##0.00"/>
    <numFmt numFmtId="179" formatCode="&quot;₩&quot;#,##0_);[Red]\(&quot;₩&quot;#,##0\)"/>
    <numFmt numFmtId="180" formatCode="#,##0_);[Red]\(#,##0\)"/>
  </numFmts>
  <fonts count="1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28"/>
      <color theme="1"/>
      <name val="Bookman Old Style"/>
      <family val="2"/>
      <scheme val="major"/>
    </font>
    <font>
      <sz val="8"/>
      <name val="돋움"/>
      <family val="3"/>
      <charset val="129"/>
      <scheme val="minor"/>
    </font>
    <font>
      <sz val="28"/>
      <color theme="3"/>
      <name val="맑은 고딕"/>
      <family val="3"/>
      <charset val="129"/>
    </font>
    <font>
      <sz val="12"/>
      <color theme="1" tint="0.249977111117893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4"/>
      <color theme="1" tint="0.249977111117893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horizontal="left" vertical="center"/>
    </xf>
    <xf numFmtId="14" fontId="2" fillId="0" borderId="0"/>
    <xf numFmtId="0" fontId="3" fillId="0" borderId="0">
      <alignment horizontal="left"/>
    </xf>
    <xf numFmtId="176" fontId="1" fillId="0" borderId="0" applyFont="0" applyFill="0" applyBorder="0" applyAlignment="0" applyProtection="0"/>
  </cellStyleXfs>
  <cellXfs count="35">
    <xf numFmtId="0" fontId="0" fillId="0" borderId="0" xfId="0"/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14" fontId="7" fillId="0" borderId="0" xfId="0" applyNumberFormat="1" applyFont="1" applyFill="1" applyBorder="1" applyAlignment="1">
      <alignment vertical="center"/>
    </xf>
    <xf numFmtId="0" fontId="8" fillId="0" borderId="0" xfId="0" applyFont="1" applyFill="1" applyBorder="1"/>
    <xf numFmtId="0" fontId="9" fillId="0" borderId="2" xfId="0" applyFont="1" applyFill="1" applyBorder="1" applyAlignment="1">
      <alignment horizontal="left"/>
    </xf>
    <xf numFmtId="0" fontId="8" fillId="0" borderId="3" xfId="0" applyFont="1" applyFill="1" applyBorder="1"/>
    <xf numFmtId="0" fontId="8" fillId="0" borderId="4" xfId="0" applyFont="1" applyFill="1" applyBorder="1"/>
    <xf numFmtId="0" fontId="8" fillId="0" borderId="5" xfId="0" applyFont="1" applyFill="1" applyBorder="1"/>
    <xf numFmtId="0" fontId="8" fillId="0" borderId="6" xfId="0" applyFont="1" applyFill="1" applyBorder="1"/>
    <xf numFmtId="0" fontId="8" fillId="0" borderId="1" xfId="0" applyFont="1" applyFill="1" applyBorder="1"/>
    <xf numFmtId="0" fontId="8" fillId="0" borderId="7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horizontal="center" vertical="center"/>
    </xf>
    <xf numFmtId="8" fontId="8" fillId="0" borderId="0" xfId="5" applyNumberFormat="1" applyFont="1" applyFill="1" applyBorder="1" applyAlignment="1">
      <alignment horizontal="right" vertical="center"/>
    </xf>
    <xf numFmtId="178" fontId="8" fillId="0" borderId="0" xfId="0" applyNumberFormat="1" applyFont="1" applyFill="1" applyBorder="1" applyAlignment="1">
      <alignment horizontal="right" vertical="center"/>
    </xf>
    <xf numFmtId="9" fontId="8" fillId="0" borderId="0" xfId="1" applyNumberFormat="1" applyFont="1" applyFill="1" applyBorder="1" applyAlignment="1">
      <alignment horizontal="right" vertical="center" indent="1"/>
    </xf>
    <xf numFmtId="8" fontId="8" fillId="0" borderId="0" xfId="0" applyNumberFormat="1" applyFont="1" applyFill="1" applyBorder="1" applyAlignment="1">
      <alignment horizontal="right" vertical="center"/>
    </xf>
    <xf numFmtId="0" fontId="8" fillId="0" borderId="0" xfId="0" applyFont="1"/>
    <xf numFmtId="176" fontId="8" fillId="0" borderId="0" xfId="0" applyNumberFormat="1" applyFont="1" applyFill="1" applyBorder="1" applyAlignment="1">
      <alignment vertical="center"/>
    </xf>
    <xf numFmtId="9" fontId="8" fillId="0" borderId="0" xfId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2" xfId="0" applyFont="1" applyFill="1" applyBorder="1"/>
    <xf numFmtId="9" fontId="8" fillId="0" borderId="0" xfId="0" applyNumberFormat="1" applyFont="1" applyFill="1" applyBorder="1" applyAlignment="1">
      <alignment horizontal="right" vertical="center" indent="1"/>
    </xf>
    <xf numFmtId="179" fontId="8" fillId="0" borderId="0" xfId="5" applyNumberFormat="1" applyFont="1" applyFill="1" applyBorder="1" applyAlignment="1">
      <alignment horizontal="right" vertical="center"/>
    </xf>
    <xf numFmtId="179" fontId="8" fillId="0" borderId="0" xfId="0" applyNumberFormat="1" applyFont="1" applyFill="1" applyBorder="1" applyAlignment="1">
      <alignment vertical="center"/>
    </xf>
    <xf numFmtId="180" fontId="8" fillId="0" borderId="0" xfId="0" applyNumberFormat="1" applyFont="1" applyFill="1" applyBorder="1" applyAlignment="1">
      <alignment horizontal="right" vertical="center"/>
    </xf>
    <xf numFmtId="180" fontId="8" fillId="0" borderId="0" xfId="0" applyNumberFormat="1" applyFont="1" applyFill="1" applyBorder="1" applyAlignment="1">
      <alignment vertical="center"/>
    </xf>
    <xf numFmtId="0" fontId="6" fillId="0" borderId="0" xfId="2" applyFont="1" applyAlignment="1">
      <alignment horizontal="right"/>
    </xf>
    <xf numFmtId="0" fontId="5" fillId="0" borderId="0" xfId="4" applyFont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6">
    <cellStyle name="Company Name" xfId="2"/>
    <cellStyle name="Date" xfId="3"/>
    <cellStyle name="백분율" xfId="1" builtinId="5"/>
    <cellStyle name="제목" xfId="4" builtinId="15" customBuiltin="1"/>
    <cellStyle name="통화" xfId="5" builtinId="4"/>
    <cellStyle name="표준" xfId="0" builtinId="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180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numFmt numFmtId="179" formatCode="&quot;₩&quot;#,##0_);[Red]\(&quot;₩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180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numFmt numFmtId="179" formatCode="&quot;₩&quot;#,##0_);[Red]\(&quot;₩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180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numFmt numFmtId="179" formatCode="&quot;₩&quot;#,##0_);[Red]\(&quot;₩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177" formatCode="_(\$* #,##0.00_);_(\$* \(#,##0.00\);_(\$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numFmt numFmtId="12" formatCode="&quot;₩&quot;#,##0.00;[Red]\-&quot;₩&quot;#,##0.0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numFmt numFmtId="12" formatCode="&quot;₩&quot;#,##0.00;[Red]\-&quot;₩&quot;#,##0.0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numFmt numFmtId="12" formatCode="&quot;₩&quot;#,##0.00;[Red]\-&quot;₩&quot;#,##0.0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sz val="9"/>
        <color theme="3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 style="dotted">
          <color theme="0" tint="-0.34998626667073579"/>
        </horizontal>
      </border>
    </dxf>
  </dxfs>
  <tableStyles count="1" defaultTableStyle="Expense Budget">
    <tableStyle name="Expense Budget" pivot="0" count="3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'경비 예산'!$D$12</c:f>
              <c:strCache>
                <c:ptCount val="1"/>
                <c:pt idx="0">
                  <c:v>예산</c:v>
                </c:pt>
              </c:strCache>
            </c:strRef>
          </c:tx>
          <c:invertIfNegative val="0"/>
          <c:cat>
            <c:strRef>
              <c:f>'경비 예산'!$C$13:$C$17</c:f>
              <c:strCache>
                <c:ptCount val="3"/>
                <c:pt idx="0">
                  <c:v>인건비</c:v>
                </c:pt>
                <c:pt idx="1">
                  <c:v>대외비</c:v>
                </c:pt>
                <c:pt idx="2">
                  <c:v>디바이스 제작 비용</c:v>
                </c:pt>
              </c:strCache>
            </c:strRef>
          </c:cat>
          <c:val>
            <c:numRef>
              <c:f>'경비 예산'!$D$13:$D$17</c:f>
              <c:numCache>
                <c:formatCode>"₩"#,##0.00_);[Red]\("₩"#,##0.00\)</c:formatCode>
                <c:ptCount val="5"/>
                <c:pt idx="0">
                  <c:v>2400000</c:v>
                </c:pt>
                <c:pt idx="1">
                  <c:v>600000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5-4386-A0CF-F32EF65C2A25}"/>
            </c:ext>
          </c:extLst>
        </c:ser>
        <c:ser>
          <c:idx val="1"/>
          <c:order val="1"/>
          <c:tx>
            <c:strRef>
              <c:f>'경비 예산'!$E$12</c:f>
              <c:strCache>
                <c:ptCount val="1"/>
                <c:pt idx="0">
                  <c:v>실제</c:v>
                </c:pt>
              </c:strCache>
            </c:strRef>
          </c:tx>
          <c:invertIfNegative val="0"/>
          <c:cat>
            <c:strRef>
              <c:f>'경비 예산'!$C$13:$C$17</c:f>
              <c:strCache>
                <c:ptCount val="3"/>
                <c:pt idx="0">
                  <c:v>인건비</c:v>
                </c:pt>
                <c:pt idx="1">
                  <c:v>대외비</c:v>
                </c:pt>
                <c:pt idx="2">
                  <c:v>디바이스 제작 비용</c:v>
                </c:pt>
              </c:strCache>
            </c:strRef>
          </c:cat>
          <c:val>
            <c:numRef>
              <c:f>'경비 예산'!$E$13:$E$17</c:f>
              <c:numCache>
                <c:formatCode>"₩"#,##0.00_);[Red]\("₩"#,##0.00\)</c:formatCode>
                <c:ptCount val="5"/>
                <c:pt idx="0">
                  <c:v>4600000</c:v>
                </c:pt>
                <c:pt idx="1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5-4386-A0CF-F32EF65C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47472"/>
        <c:axId val="92848032"/>
      </c:barChart>
      <c:catAx>
        <c:axId val="928474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/>
          <a:lstStyle/>
          <a:p>
            <a:pPr>
              <a:defRPr sz="600"/>
            </a:pPr>
            <a:endParaRPr lang="ko-KR"/>
          </a:p>
        </c:txPr>
        <c:crossAx val="92848032"/>
        <c:crosses val="autoZero"/>
        <c:auto val="1"/>
        <c:lblAlgn val="ctr"/>
        <c:lblOffset val="100"/>
        <c:noMultiLvlLbl val="0"/>
      </c:catAx>
      <c:valAx>
        <c:axId val="92848032"/>
        <c:scaling>
          <c:orientation val="minMax"/>
        </c:scaling>
        <c:delete val="0"/>
        <c:axPos val="l"/>
        <c:numFmt formatCode="&quot;₩&quot;#,##0_);[Red]\(&quot;₩&quot;#,##0\)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/>
          <a:lstStyle/>
          <a:p>
            <a:pPr>
              <a:defRPr sz="600"/>
            </a:pPr>
            <a:endParaRPr lang="ko-KR"/>
          </a:p>
        </c:txPr>
        <c:crossAx val="9284747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>
            <a:defRPr sz="600"/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맑은 고딕" panose="020B0503020000020004" pitchFamily="50" charset="-127"/>
          <a:ea typeface="맑은 고딕" panose="020B0503020000020004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'경비 예산'!$D$27</c:f>
              <c:strCache>
                <c:ptCount val="1"/>
                <c:pt idx="0">
                  <c:v>예산</c:v>
                </c:pt>
              </c:strCache>
            </c:strRef>
          </c:tx>
          <c:invertIfNegative val="0"/>
          <c:cat>
            <c:strRef>
              <c:f>'경비 예산'!$C$28:$C$32</c:f>
              <c:strCache>
                <c:ptCount val="4"/>
                <c:pt idx="0">
                  <c:v>교통비</c:v>
                </c:pt>
                <c:pt idx="1">
                  <c:v>식비</c:v>
                </c:pt>
                <c:pt idx="2">
                  <c:v>비품</c:v>
                </c:pt>
                <c:pt idx="3">
                  <c:v>영업비</c:v>
                </c:pt>
              </c:strCache>
            </c:strRef>
          </c:cat>
          <c:val>
            <c:numRef>
              <c:f>'경비 예산'!$D$28:$D$32</c:f>
              <c:numCache>
                <c:formatCode>"₩"#,##0_);[Red]\("₩"#,##0\)</c:formatCode>
                <c:ptCount val="4"/>
                <c:pt idx="0">
                  <c:v>300000</c:v>
                </c:pt>
                <c:pt idx="1">
                  <c:v>200000</c:v>
                </c:pt>
                <c:pt idx="2">
                  <c:v>100000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5-491F-9D84-5809C7B1AF1F}"/>
            </c:ext>
          </c:extLst>
        </c:ser>
        <c:ser>
          <c:idx val="1"/>
          <c:order val="1"/>
          <c:tx>
            <c:strRef>
              <c:f>'경비 예산'!$E$27</c:f>
              <c:strCache>
                <c:ptCount val="1"/>
                <c:pt idx="0">
                  <c:v>실제</c:v>
                </c:pt>
              </c:strCache>
            </c:strRef>
          </c:tx>
          <c:invertIfNegative val="0"/>
          <c:cat>
            <c:strRef>
              <c:f>'경비 예산'!$C$28:$C$32</c:f>
              <c:strCache>
                <c:ptCount val="4"/>
                <c:pt idx="0">
                  <c:v>교통비</c:v>
                </c:pt>
                <c:pt idx="1">
                  <c:v>식비</c:v>
                </c:pt>
                <c:pt idx="2">
                  <c:v>비품</c:v>
                </c:pt>
                <c:pt idx="3">
                  <c:v>영업비</c:v>
                </c:pt>
              </c:strCache>
            </c:strRef>
          </c:cat>
          <c:val>
            <c:numRef>
              <c:f>'경비 예산'!$E$28:$E$32</c:f>
              <c:numCache>
                <c:formatCode>"₩"#,##0_);[Red]\("₩"#,##0\)</c:formatCode>
                <c:ptCount val="4"/>
                <c:pt idx="0">
                  <c:v>56000</c:v>
                </c:pt>
                <c:pt idx="1">
                  <c:v>40000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5-491F-9D84-5809C7B1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20144"/>
        <c:axId val="127320704"/>
      </c:barChart>
      <c:catAx>
        <c:axId val="1273201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 rot="-2700000" vert="horz"/>
          <a:lstStyle/>
          <a:p>
            <a:pPr>
              <a:defRPr sz="600"/>
            </a:pPr>
            <a:endParaRPr lang="ko-KR"/>
          </a:p>
        </c:txPr>
        <c:crossAx val="127320704"/>
        <c:crosses val="autoZero"/>
        <c:auto val="1"/>
        <c:lblAlgn val="ctr"/>
        <c:lblOffset val="100"/>
        <c:tickLblSkip val="1"/>
        <c:noMultiLvlLbl val="0"/>
      </c:catAx>
      <c:valAx>
        <c:axId val="127320704"/>
        <c:scaling>
          <c:orientation val="minMax"/>
        </c:scaling>
        <c:delete val="0"/>
        <c:axPos val="l"/>
        <c:numFmt formatCode="&quot;₩&quot;#,##0_);[Red]\(&quot;₩&quot;#,##0\)" sourceLinked="0"/>
        <c:majorTickMark val="out"/>
        <c:minorTickMark val="none"/>
        <c:tickLblPos val="nextTo"/>
        <c:spPr>
          <a:ln>
            <a:solidFill>
              <a:schemeClr val="accent3">
                <a:lumMod val="20000"/>
                <a:lumOff val="80000"/>
              </a:schemeClr>
            </a:solidFill>
          </a:ln>
        </c:spPr>
        <c:txPr>
          <a:bodyPr/>
          <a:lstStyle/>
          <a:p>
            <a:pPr>
              <a:defRPr sz="600"/>
            </a:pPr>
            <a:endParaRPr lang="ko-KR"/>
          </a:p>
        </c:txPr>
        <c:crossAx val="127320144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>
            <a:defRPr sz="600"/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맑은 고딕" panose="020B0503020000020004" pitchFamily="50" charset="-127"/>
          <a:ea typeface="맑은 고딕" panose="020B0503020000020004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104775</xdr:rowOff>
    </xdr:from>
    <xdr:to>
      <xdr:col>7</xdr:col>
      <xdr:colOff>36195</xdr:colOff>
      <xdr:row>1</xdr:row>
      <xdr:rowOff>142875</xdr:rowOff>
    </xdr:to>
    <xdr:grpSp>
      <xdr:nvGrpSpPr>
        <xdr:cNvPr id="2" name="제목 테두리" descr="&quot;&quot;" title="테두리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71450" y="657225"/>
          <a:ext cx="6979920" cy="38100"/>
          <a:chOff x="247650" y="800100"/>
          <a:chExt cx="7751445" cy="38100"/>
        </a:xfrm>
      </xdr:grpSpPr>
      <xdr:cxnSp macro="">
        <xdr:nvCxnSpPr>
          <xdr:cNvPr id="3" name="직선 연결선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0</xdr:colOff>
      <xdr:row>4</xdr:row>
      <xdr:rowOff>85724</xdr:rowOff>
    </xdr:from>
    <xdr:to>
      <xdr:col>7</xdr:col>
      <xdr:colOff>0</xdr:colOff>
      <xdr:row>9</xdr:row>
      <xdr:rowOff>247649</xdr:rowOff>
    </xdr:to>
    <xdr:graphicFrame macro="">
      <xdr:nvGraphicFramePr>
        <xdr:cNvPr id="9" name="인건비 예산 차트" descr="사무실, 상점, 판매원 등 인건비 예산의 세로 막대형 차트 요약" title="인건비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85726</xdr:rowOff>
    </xdr:from>
    <xdr:to>
      <xdr:col>7</xdr:col>
      <xdr:colOff>0</xdr:colOff>
      <xdr:row>24</xdr:row>
      <xdr:rowOff>246508</xdr:rowOff>
    </xdr:to>
    <xdr:graphicFrame macro="">
      <xdr:nvGraphicFramePr>
        <xdr:cNvPr id="12" name="운영 예산 차트" descr="광고, 부채, 혜택, 물품, 발송 등 운영비에 대한 상태, 운영, 예산, 실제, 차액(\), 차율(%)" title="운영비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36195</xdr:colOff>
      <xdr:row>17</xdr:row>
      <xdr:rowOff>38100</xdr:rowOff>
    </xdr:to>
    <xdr:grpSp>
      <xdr:nvGrpSpPr>
        <xdr:cNvPr id="18" name="직원 테두리" descr="&quot;&quot;" title="테두리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171450" y="4400550"/>
          <a:ext cx="6979920" cy="38100"/>
          <a:chOff x="247650" y="800100"/>
          <a:chExt cx="7751445" cy="38100"/>
        </a:xfrm>
      </xdr:grpSpPr>
      <xdr:cxnSp macro="">
        <xdr:nvCxnSpPr>
          <xdr:cNvPr id="19" name="직선 연결선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직선 연결선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15240</xdr:colOff>
      <xdr:row>32</xdr:row>
      <xdr:rowOff>68580</xdr:rowOff>
    </xdr:from>
    <xdr:to>
      <xdr:col>7</xdr:col>
      <xdr:colOff>51435</xdr:colOff>
      <xdr:row>32</xdr:row>
      <xdr:rowOff>106680</xdr:rowOff>
    </xdr:to>
    <xdr:grpSp>
      <xdr:nvGrpSpPr>
        <xdr:cNvPr id="21" name="운영 테두리" descr="&quot;&quot;" title="테두리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186690" y="8183880"/>
          <a:ext cx="6979920" cy="38100"/>
          <a:chOff x="247650" y="800100"/>
          <a:chExt cx="7751445" cy="38100"/>
        </a:xfrm>
      </xdr:grpSpPr>
      <xdr:cxnSp macro="">
        <xdr:nvCxnSpPr>
          <xdr:cNvPr id="22" name="직선 연결선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247650" y="800100"/>
            <a:ext cx="7751445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직선 연결선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>
            <a:off x="247650" y="838200"/>
            <a:ext cx="7751445" cy="0"/>
          </a:xfrm>
          <a:prstGeom prst="line">
            <a:avLst/>
          </a:prstGeom>
          <a:ln w="635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id="1" name="표_인건_비" displayName="표_인건_비" ref="B12:G15" headerRowDxfId="23" dataDxfId="22" totalsRowDxfId="21">
  <autoFilter ref="B12:G15"/>
  <tableColumns count="6">
    <tableColumn id="6" name="상태" totalsRowLabel="Total" dataDxfId="20">
      <calculatedColumnFormula>IFERROR(표_인건_비[[#This Row],[실제]]/표_인건_비[[#This Row],[예산]],"")</calculatedColumnFormula>
    </tableColumn>
    <tableColumn id="1" name="직원" dataDxfId="19"/>
    <tableColumn id="2" name="예산" dataDxfId="18"/>
    <tableColumn id="3" name="실제" dataDxfId="17"/>
    <tableColumn id="4" name="차액(\)" dataDxfId="16">
      <calculatedColumnFormula>표_인건_비[[#This Row],[예산]]-표_인건_비[[#This Row],[실제]]</calculatedColumnFormula>
    </tableColumn>
    <tableColumn id="5" name="차액(%)" totalsRowFunction="sum" dataDxfId="15">
      <calculatedColumnFormula>IFERROR(표_인건_비[차액(\)]/표_인건_비[예산],"")</calculatedColumnFormula>
    </tableColumn>
  </tableColumns>
  <tableStyleInfo name="Expense Budget" showFirstColumn="0" showLastColumn="0" showRowStripes="1" showColumnStripes="0"/>
  <extLst>
    <ext xmlns:x14="http://schemas.microsoft.com/office/spreadsheetml/2009/9/main" uri="{504A1905-F514-4f6f-8877-14C23A59335A}">
      <x14:table altText="인건비 표" altTextSummary="사무실, 상점, 판매원 등 인건비에 대한 상태, 직원, 실제, 차액(\), 차율(%)"/>
    </ext>
  </extLst>
</table>
</file>

<file path=xl/tables/table2.xml><?xml version="1.0" encoding="utf-8"?>
<table xmlns="http://schemas.openxmlformats.org/spreadsheetml/2006/main" id="2" name="표_운영_비" displayName="표_운영_비" ref="B27:G32" totalsRowCount="1" headerRowDxfId="14" dataDxfId="13" totalsRowDxfId="12">
  <autoFilter ref="B27:G31"/>
  <tableColumns count="6">
    <tableColumn id="6" name="상태" dataDxfId="11" totalsRowDxfId="10">
      <calculatedColumnFormula>IFERROR(표_운영_비[[#This Row],[실제]]/표_운영_비[[#This Row],[예산]],"")</calculatedColumnFormula>
    </tableColumn>
    <tableColumn id="1" name="운영" totalsRowLabel="총 경비" dataDxfId="9" totalsRowDxfId="8"/>
    <tableColumn id="2" name="예산" totalsRowFunction="sum" dataDxfId="7" totalsRowDxfId="6"/>
    <tableColumn id="3" name="실제" totalsRowFunction="sum" dataDxfId="5" totalsRowDxfId="4"/>
    <tableColumn id="4" name="차액(\)" totalsRowFunction="sum" dataDxfId="3" totalsRowDxfId="2">
      <calculatedColumnFormula>표_운영_비[[#This Row],[예산]]-표_운영_비[[#This Row],[실제]]</calculatedColumnFormula>
    </tableColumn>
    <tableColumn id="5" name="차액(%)" totalsRowFunction="custom" dataDxfId="1" totalsRowDxfId="0">
      <calculatedColumnFormula>IFERROR(표_운영_비[[#This Row],[차액(\)]]/표_운영_비[[#This Row],[예산]],"")</calculatedColumnFormula>
      <totalsRowFormula>IFERROR(SUM(표_운영_비[[#Totals],[차액(\)]]/표_운영_비[[#Totals],[예산]]),"")</totalsRowFormula>
    </tableColumn>
  </tableColumns>
  <tableStyleInfo name="Expense Budget" showFirstColumn="0" showLastColumn="0" showRowStripes="1" showColumnStripes="0"/>
  <extLst>
    <ext xmlns:x14="http://schemas.microsoft.com/office/spreadsheetml/2009/9/main" uri="{504A1905-F514-4f6f-8877-14C23A59335A}">
      <x14:table altText="운영비" altTextSummary="광고, 부채, 혜택, 물품, 발송 등 운영비에 대한 상태, 운영, 예산, 실제, 차액(\), 차율(%)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Custom Theme">
  <a:themeElements>
    <a:clrScheme name="Simple Expense Budget">
      <a:dk1>
        <a:sysClr val="windowText" lastClr="000000"/>
      </a:dk1>
      <a:lt1>
        <a:sysClr val="window" lastClr="FFFFFF"/>
      </a:lt1>
      <a:dk2>
        <a:srgbClr val="38321C"/>
      </a:dk2>
      <a:lt2>
        <a:srgbClr val="FFFFFF"/>
      </a:lt2>
      <a:accent1>
        <a:srgbClr val="A9E5EF"/>
      </a:accent1>
      <a:accent2>
        <a:srgbClr val="B21B1B"/>
      </a:accent2>
      <a:accent3>
        <a:srgbClr val="F3D43B"/>
      </a:accent3>
      <a:accent4>
        <a:srgbClr val="707070"/>
      </a:accent4>
      <a:accent5>
        <a:srgbClr val="1AB39F"/>
      </a:accent5>
      <a:accent6>
        <a:srgbClr val="738AC8"/>
      </a:accent6>
      <a:hlink>
        <a:srgbClr val="154DFF"/>
      </a:hlink>
      <a:folHlink>
        <a:srgbClr val="CC0099"/>
      </a:folHlink>
    </a:clrScheme>
    <a:fontScheme name="Simple Expense Budget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afari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20000"/>
                <a:shade val="100000"/>
                <a:satMod val="210000"/>
              </a:schemeClr>
            </a:gs>
            <a:gs pos="72000">
              <a:schemeClr val="phClr">
                <a:tint val="100000"/>
                <a:shade val="100000"/>
                <a:satMod val="210000"/>
              </a:schemeClr>
            </a:gs>
            <a:gs pos="100000">
              <a:schemeClr val="phClr">
                <a:tint val="100000"/>
                <a:shade val="100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50000"/>
                <a:shade val="90000"/>
                <a:satMod val="190000"/>
              </a:schemeClr>
            </a:gs>
            <a:gs pos="27000">
              <a:schemeClr val="phClr">
                <a:tint val="82000"/>
                <a:shade val="90000"/>
                <a:satMod val="200000"/>
              </a:schemeClr>
            </a:gs>
            <a:gs pos="46000">
              <a:schemeClr val="phClr">
                <a:tint val="90000"/>
                <a:shade val="85000"/>
                <a:satMod val="210000"/>
              </a:schemeClr>
            </a:gs>
            <a:gs pos="68000">
              <a:schemeClr val="phClr">
                <a:tint val="91000"/>
                <a:shade val="85000"/>
                <a:satMod val="240000"/>
              </a:schemeClr>
            </a:gs>
            <a:gs pos="81000">
              <a:schemeClr val="phClr">
                <a:tint val="90000"/>
                <a:shade val="89000"/>
                <a:satMod val="240000"/>
              </a:schemeClr>
            </a:gs>
            <a:gs pos="100000">
              <a:schemeClr val="phClr">
                <a:tint val="60000"/>
                <a:shade val="100000"/>
                <a:satMod val="250000"/>
              </a:schemeClr>
            </a:gs>
          </a:gsLst>
          <a:lin ang="54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algn="br">
              <a:srgbClr val="4E3B30">
                <a:alpha val="52941"/>
              </a:srgbClr>
            </a:outerShdw>
          </a:effectLst>
          <a:scene3d>
            <a:camera prst="orthographicFront" fov="0">
              <a:rot lat="0" lon="0" rev="0"/>
            </a:camera>
            <a:lightRig rig="threePt" dir="tl">
              <a:rot lat="0" lon="0" rev="0"/>
            </a:lightRig>
          </a:scene3d>
        </a:effectStyle>
        <a:effectStyle>
          <a:effectLst>
            <a:outerShdw blurRad="88900" dist="50800" dir="5400000" algn="br">
              <a:schemeClr val="phClr">
                <a:tint val="100000"/>
                <a:shade val="75000"/>
                <a:satMod val="100000"/>
              </a:schemeClr>
            </a:outerShdw>
          </a:effectLst>
          <a:scene3d>
            <a:camera prst="perspectiveFront" fov="60000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2700" h="127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glow rad="38100">
              <a:schemeClr val="phClr">
                <a:tint val="100000"/>
                <a:shade val="75000"/>
                <a:satMod val="100000"/>
              </a:schemeClr>
            </a:glow>
          </a:effectLst>
          <a:scene3d>
            <a:camera prst="obliqueTopLeft" fov="600000">
              <a:rot lat="0" lon="0" rev="0"/>
            </a:camera>
            <a:lightRig rig="balanced" dir="br">
              <a:rot lat="0" lon="0" rev="0"/>
            </a:lightRig>
          </a:scene3d>
          <a:sp3d prstMaterial="matte">
            <a:bevelT w="190500" h="1905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0"/>
                <a:shade val="100000"/>
                <a:satMod val="10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lin ang="2700000" scaled="1"/>
        </a:gradFill>
        <a:blipFill>
          <a:blip xmlns:r="http://schemas.openxmlformats.org/officeDocument/2006/relationships" r:embed="rId1">
            <a:duotone>
              <a:srgbClr val="FFFFFF"/>
              <a:schemeClr val="phClr">
                <a:tint val="100000"/>
                <a:shade val="100000"/>
                <a:satMod val="10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G48"/>
  <sheetViews>
    <sheetView showGridLines="0" tabSelected="1" workbookViewId="0">
      <selection activeCell="F16" sqref="F16"/>
    </sheetView>
  </sheetViews>
  <sheetFormatPr defaultColWidth="9" defaultRowHeight="19.5" customHeight="1" x14ac:dyDescent="0.3"/>
  <cols>
    <col min="1" max="1" width="2.25" style="5" customWidth="1"/>
    <col min="2" max="2" width="11.625" style="5" customWidth="1"/>
    <col min="3" max="3" width="18.5" style="5" customWidth="1"/>
    <col min="4" max="5" width="13.25" style="5" customWidth="1"/>
    <col min="6" max="7" width="17.25" style="5" customWidth="1"/>
    <col min="8" max="8" width="2.25" style="5" customWidth="1"/>
    <col min="9" max="16384" width="9" style="5"/>
  </cols>
  <sheetData>
    <row r="1" spans="2:7" s="1" customFormat="1" ht="43.5" customHeight="1" x14ac:dyDescent="0.7">
      <c r="B1" s="32" t="s">
        <v>10</v>
      </c>
      <c r="C1" s="32"/>
      <c r="D1" s="32"/>
      <c r="E1" s="32"/>
      <c r="F1" s="31" t="s">
        <v>9</v>
      </c>
      <c r="G1" s="31"/>
    </row>
    <row r="2" spans="2:7" s="2" customFormat="1" ht="15" customHeight="1" x14ac:dyDescent="0.3">
      <c r="D2" s="3"/>
      <c r="E2" s="3"/>
      <c r="F2" s="4"/>
    </row>
    <row r="3" spans="2:7" ht="15" customHeight="1" x14ac:dyDescent="0.3"/>
    <row r="4" spans="2:7" ht="19.5" customHeight="1" x14ac:dyDescent="0.35">
      <c r="B4" s="6" t="s">
        <v>0</v>
      </c>
      <c r="C4" s="7"/>
      <c r="D4" s="8"/>
      <c r="E4" s="9"/>
      <c r="F4" s="9"/>
      <c r="G4" s="9"/>
    </row>
    <row r="5" spans="2:7" ht="19.5" customHeight="1" x14ac:dyDescent="0.3">
      <c r="B5" s="10"/>
      <c r="G5" s="11"/>
    </row>
    <row r="6" spans="2:7" ht="19.5" customHeight="1" x14ac:dyDescent="0.3">
      <c r="B6" s="10"/>
      <c r="G6" s="11"/>
    </row>
    <row r="7" spans="2:7" ht="19.5" customHeight="1" x14ac:dyDescent="0.3">
      <c r="B7" s="10"/>
      <c r="G7" s="11"/>
    </row>
    <row r="8" spans="2:7" ht="19.5" customHeight="1" x14ac:dyDescent="0.3">
      <c r="B8" s="10"/>
      <c r="G8" s="11"/>
    </row>
    <row r="9" spans="2:7" ht="19.5" customHeight="1" x14ac:dyDescent="0.3">
      <c r="B9" s="10"/>
      <c r="G9" s="11"/>
    </row>
    <row r="10" spans="2:7" ht="19.5" customHeight="1" x14ac:dyDescent="0.3">
      <c r="B10" s="8"/>
      <c r="C10" s="9"/>
      <c r="D10" s="9"/>
      <c r="E10" s="9"/>
      <c r="F10" s="9"/>
      <c r="G10" s="12"/>
    </row>
    <row r="12" spans="2:7" s="15" customFormat="1" ht="19.5" customHeight="1" x14ac:dyDescent="0.3">
      <c r="B12" s="13" t="s">
        <v>1</v>
      </c>
      <c r="C12" s="14" t="s">
        <v>2</v>
      </c>
      <c r="D12" s="13" t="s">
        <v>3</v>
      </c>
      <c r="E12" s="13" t="s">
        <v>4</v>
      </c>
      <c r="F12" s="13" t="s">
        <v>5</v>
      </c>
      <c r="G12" s="13" t="s">
        <v>6</v>
      </c>
    </row>
    <row r="13" spans="2:7" s="15" customFormat="1" ht="19.5" customHeight="1" x14ac:dyDescent="0.3">
      <c r="B13" s="16">
        <f>IFERROR(표_인건_비[[#This Row],[실제]]/표_인건_비[[#This Row],[예산]],"")</f>
        <v>1.9166666666666667</v>
      </c>
      <c r="C13" s="5" t="s">
        <v>11</v>
      </c>
      <c r="D13" s="17">
        <v>2400000</v>
      </c>
      <c r="E13" s="17">
        <v>4600000</v>
      </c>
      <c r="F13" s="18">
        <f>표_인건_비[[#This Row],[예산]]-표_인건_비[[#This Row],[실제]]</f>
        <v>-2200000</v>
      </c>
      <c r="G13" s="19">
        <f>IFERROR(표_인건_비[차액(\)]/표_인건_비[예산],"")</f>
        <v>-0.91666666666666663</v>
      </c>
    </row>
    <row r="14" spans="2:7" s="15" customFormat="1" ht="19.5" customHeight="1" x14ac:dyDescent="0.3">
      <c r="B14" s="16">
        <f>IFERROR(표_인건_비[[#This Row],[실제]]/표_인건_비[[#This Row],[예산]],"")</f>
        <v>0.24166666666666667</v>
      </c>
      <c r="C14" s="15" t="s">
        <v>12</v>
      </c>
      <c r="D14" s="17">
        <v>600000</v>
      </c>
      <c r="E14" s="17">
        <v>145000</v>
      </c>
      <c r="F14" s="18">
        <f>표_인건_비[[#This Row],[예산]]-표_인건_비[[#This Row],[실제]]</f>
        <v>455000</v>
      </c>
      <c r="G14" s="19">
        <f>IFERROR(표_인건_비[차액(\)]/표_인건_비[예산],"")</f>
        <v>0.7583333333333333</v>
      </c>
    </row>
    <row r="15" spans="2:7" s="15" customFormat="1" ht="19.5" customHeight="1" x14ac:dyDescent="0.3">
      <c r="B15" s="16" t="str">
        <f>IFERROR(표_인건_비[[#This Row],[실제]]/표_인건_비[[#This Row],[예산]],"")</f>
        <v/>
      </c>
      <c r="C15" s="15" t="s">
        <v>13</v>
      </c>
      <c r="D15" s="17">
        <v>0</v>
      </c>
      <c r="E15" s="17"/>
      <c r="F15" s="20">
        <f>표_인건_비[[#This Row],[예산]]-표_인건_비[[#This Row],[실제]]</f>
        <v>0</v>
      </c>
      <c r="G15" s="19" t="str">
        <f>IFERROR(표_인건_비[차액(\)]/표_인건_비[예산],"")</f>
        <v/>
      </c>
    </row>
    <row r="16" spans="2:7" s="15" customFormat="1" ht="19.5" customHeight="1" x14ac:dyDescent="0.3">
      <c r="B16" s="16"/>
      <c r="D16" s="17"/>
      <c r="E16" s="17"/>
      <c r="F16" s="20"/>
      <c r="G16" s="19"/>
    </row>
    <row r="17" spans="1:7" s="15" customFormat="1" ht="19.5" customHeight="1" x14ac:dyDescent="0.3">
      <c r="B17" s="34"/>
      <c r="C17" s="34"/>
      <c r="D17" s="34"/>
      <c r="E17" s="34"/>
      <c r="F17" s="34"/>
      <c r="G17" s="34"/>
    </row>
    <row r="18" spans="1:7" s="15" customFormat="1" ht="19.5" customHeight="1" x14ac:dyDescent="0.3">
      <c r="B18" s="21"/>
      <c r="D18" s="22"/>
      <c r="E18" s="22"/>
      <c r="F18" s="22"/>
      <c r="G18" s="23"/>
    </row>
    <row r="19" spans="1:7" s="15" customFormat="1" ht="19.5" customHeight="1" x14ac:dyDescent="0.35">
      <c r="A19" s="24"/>
      <c r="B19" s="25" t="s">
        <v>14</v>
      </c>
      <c r="C19" s="7"/>
      <c r="D19" s="8"/>
      <c r="E19" s="9"/>
      <c r="F19" s="9"/>
      <c r="G19" s="9"/>
    </row>
    <row r="20" spans="1:7" s="15" customFormat="1" ht="19.5" customHeight="1" x14ac:dyDescent="0.3">
      <c r="A20" s="24"/>
      <c r="B20" s="10"/>
      <c r="C20" s="5"/>
      <c r="D20" s="5"/>
      <c r="E20" s="5"/>
      <c r="F20" s="5"/>
      <c r="G20" s="11"/>
    </row>
    <row r="21" spans="1:7" s="15" customFormat="1" ht="19.5" customHeight="1" x14ac:dyDescent="0.3">
      <c r="A21" s="24"/>
      <c r="B21" s="10"/>
      <c r="C21" s="5"/>
      <c r="D21" s="5"/>
      <c r="E21" s="5"/>
      <c r="F21" s="5"/>
      <c r="G21" s="11"/>
    </row>
    <row r="22" spans="1:7" s="15" customFormat="1" ht="19.5" customHeight="1" x14ac:dyDescent="0.3">
      <c r="A22" s="24"/>
      <c r="B22" s="10"/>
      <c r="C22" s="5"/>
      <c r="D22" s="5"/>
      <c r="E22" s="5"/>
      <c r="F22" s="5"/>
      <c r="G22" s="11"/>
    </row>
    <row r="23" spans="1:7" s="15" customFormat="1" ht="19.5" customHeight="1" x14ac:dyDescent="0.3">
      <c r="A23" s="24"/>
      <c r="B23" s="10"/>
      <c r="C23" s="5"/>
      <c r="D23" s="5"/>
      <c r="E23" s="5"/>
      <c r="F23" s="5"/>
      <c r="G23" s="11"/>
    </row>
    <row r="24" spans="1:7" s="15" customFormat="1" ht="19.5" customHeight="1" x14ac:dyDescent="0.3">
      <c r="A24" s="24"/>
      <c r="B24" s="10"/>
      <c r="C24" s="5"/>
      <c r="D24" s="5"/>
      <c r="E24" s="5"/>
      <c r="F24" s="5"/>
      <c r="G24" s="11"/>
    </row>
    <row r="25" spans="1:7" s="15" customFormat="1" ht="19.5" customHeight="1" x14ac:dyDescent="0.3">
      <c r="A25" s="24"/>
      <c r="B25" s="8"/>
      <c r="C25" s="9"/>
      <c r="D25" s="9"/>
      <c r="E25" s="9"/>
      <c r="F25" s="9"/>
      <c r="G25" s="12"/>
    </row>
    <row r="26" spans="1:7" s="15" customFormat="1" ht="19.5" customHeight="1" x14ac:dyDescent="0.3">
      <c r="B26" s="5"/>
      <c r="C26" s="5"/>
      <c r="D26" s="5"/>
      <c r="E26" s="5"/>
      <c r="F26" s="5"/>
      <c r="G26" s="5"/>
    </row>
    <row r="27" spans="1:7" s="15" customFormat="1" ht="19.5" customHeight="1" x14ac:dyDescent="0.3">
      <c r="B27" s="13" t="s">
        <v>1</v>
      </c>
      <c r="C27" s="14" t="s">
        <v>7</v>
      </c>
      <c r="D27" s="13" t="s">
        <v>3</v>
      </c>
      <c r="E27" s="13" t="s">
        <v>4</v>
      </c>
      <c r="F27" s="13" t="s">
        <v>5</v>
      </c>
      <c r="G27" s="13" t="s">
        <v>6</v>
      </c>
    </row>
    <row r="28" spans="1:7" s="15" customFormat="1" ht="19.5" customHeight="1" x14ac:dyDescent="0.3">
      <c r="B28" s="16">
        <f>IFERROR(표_운영_비[[#This Row],[실제]]/표_운영_비[[#This Row],[예산]],"")</f>
        <v>0.18666666666666668</v>
      </c>
      <c r="C28" s="15" t="s">
        <v>15</v>
      </c>
      <c r="D28" s="27">
        <v>300000</v>
      </c>
      <c r="E28" s="27">
        <v>56000</v>
      </c>
      <c r="F28" s="28">
        <f>표_운영_비[[#This Row],[예산]]-표_운영_비[[#This Row],[실제]]</f>
        <v>244000</v>
      </c>
      <c r="G28" s="19">
        <f>IFERROR(표_운영_비[[#This Row],[차액(\)]]/표_운영_비[[#This Row],[예산]],"")</f>
        <v>0.81333333333333335</v>
      </c>
    </row>
    <row r="29" spans="1:7" s="15" customFormat="1" ht="19.5" customHeight="1" x14ac:dyDescent="0.3">
      <c r="B29" s="16">
        <f>IFERROR(표_운영_비[[#This Row],[실제]]/표_운영_비[[#This Row],[예산]],"")</f>
        <v>0.2</v>
      </c>
      <c r="C29" s="15" t="s">
        <v>16</v>
      </c>
      <c r="D29" s="27">
        <v>200000</v>
      </c>
      <c r="E29" s="27">
        <v>40000</v>
      </c>
      <c r="F29" s="28">
        <f>표_운영_비[[#This Row],[예산]]-표_운영_비[[#This Row],[실제]]</f>
        <v>160000</v>
      </c>
      <c r="G29" s="19">
        <f>IFERROR(표_운영_비[[#This Row],[차액(\)]]/표_운영_비[[#This Row],[예산]],"")</f>
        <v>0.8</v>
      </c>
    </row>
    <row r="30" spans="1:7" s="15" customFormat="1" ht="19.5" customHeight="1" x14ac:dyDescent="0.3">
      <c r="B30" s="16">
        <f>IFERROR(표_운영_비[[#This Row],[실제]]/표_운영_비[[#This Row],[예산]],"")</f>
        <v>0.05</v>
      </c>
      <c r="C30" s="15" t="s">
        <v>17</v>
      </c>
      <c r="D30" s="27">
        <v>100000</v>
      </c>
      <c r="E30" s="27">
        <v>5000</v>
      </c>
      <c r="F30" s="28">
        <f>표_운영_비[[#This Row],[예산]]-표_운영_비[[#This Row],[실제]]</f>
        <v>95000</v>
      </c>
      <c r="G30" s="19">
        <f>IFERROR(표_운영_비[[#This Row],[차액(\)]]/표_운영_비[[#This Row],[예산]],"")</f>
        <v>0.95</v>
      </c>
    </row>
    <row r="31" spans="1:7" s="15" customFormat="1" ht="19.5" customHeight="1" x14ac:dyDescent="0.3">
      <c r="B31" s="16" t="str">
        <f>IFERROR(표_운영_비[[#This Row],[실제]]/표_운영_비[[#This Row],[예산]],"")</f>
        <v/>
      </c>
      <c r="C31" s="15" t="s">
        <v>18</v>
      </c>
      <c r="D31" s="27">
        <v>0</v>
      </c>
      <c r="E31" s="27"/>
      <c r="F31" s="28">
        <f>표_운영_비[[#This Row],[예산]]-표_운영_비[[#This Row],[실제]]</f>
        <v>0</v>
      </c>
      <c r="G31" s="19" t="str">
        <f>IFERROR(표_운영_비[[#This Row],[차액(\)]]/표_운영_비[[#This Row],[예산]],"")</f>
        <v/>
      </c>
    </row>
    <row r="32" spans="1:7" s="15" customFormat="1" ht="19.5" customHeight="1" x14ac:dyDescent="0.3">
      <c r="B32" s="16"/>
      <c r="C32" s="15" t="s">
        <v>8</v>
      </c>
      <c r="D32" s="29">
        <f>SUBTOTAL(109,표_운영_비[예산])</f>
        <v>600000</v>
      </c>
      <c r="E32" s="29">
        <f>SUBTOTAL(109,표_운영_비[실제])</f>
        <v>101000</v>
      </c>
      <c r="F32" s="30">
        <f>SUBTOTAL(109,표_운영_비[차액(\)])</f>
        <v>499000</v>
      </c>
      <c r="G32" s="26">
        <f>IFERROR(SUM(표_운영_비[[#Totals],[차액(\)]]/표_운영_비[[#Totals],[예산]]),"")</f>
        <v>0.83166666666666667</v>
      </c>
    </row>
    <row r="33" spans="2:7" s="15" customFormat="1" ht="19.5" customHeight="1" x14ac:dyDescent="0.3">
      <c r="B33" s="16"/>
      <c r="D33" s="27"/>
      <c r="E33" s="27"/>
      <c r="F33" s="28"/>
      <c r="G33" s="19"/>
    </row>
    <row r="34" spans="2:7" s="15" customFormat="1" ht="19.5" customHeight="1" x14ac:dyDescent="0.3">
      <c r="B34" s="16"/>
      <c r="D34" s="27"/>
      <c r="E34" s="27"/>
      <c r="F34" s="28"/>
      <c r="G34" s="19"/>
    </row>
    <row r="35" spans="2:7" s="15" customFormat="1" ht="19.5" customHeight="1" x14ac:dyDescent="0.3">
      <c r="B35" s="16"/>
      <c r="D35" s="27"/>
      <c r="E35" s="27"/>
      <c r="F35" s="28"/>
      <c r="G35" s="19"/>
    </row>
    <row r="36" spans="2:7" s="15" customFormat="1" ht="19.5" customHeight="1" x14ac:dyDescent="0.3">
      <c r="B36" s="16"/>
      <c r="D36" s="27"/>
      <c r="E36" s="27"/>
      <c r="F36" s="28"/>
      <c r="G36" s="19"/>
    </row>
    <row r="37" spans="2:7" s="15" customFormat="1" ht="19.5" customHeight="1" x14ac:dyDescent="0.3">
      <c r="B37" s="16"/>
      <c r="D37" s="27"/>
      <c r="E37" s="27"/>
      <c r="F37" s="28"/>
      <c r="G37" s="19"/>
    </row>
    <row r="38" spans="2:7" s="15" customFormat="1" ht="19.5" customHeight="1" x14ac:dyDescent="0.3">
      <c r="B38" s="16"/>
      <c r="D38" s="27"/>
      <c r="E38" s="27"/>
      <c r="F38" s="28"/>
      <c r="G38" s="19"/>
    </row>
    <row r="39" spans="2:7" s="15" customFormat="1" ht="19.5" customHeight="1" x14ac:dyDescent="0.3">
      <c r="B39" s="16"/>
      <c r="D39" s="27"/>
      <c r="E39" s="27"/>
      <c r="F39" s="28"/>
      <c r="G39" s="19"/>
    </row>
    <row r="40" spans="2:7" s="15" customFormat="1" ht="19.5" customHeight="1" x14ac:dyDescent="0.3">
      <c r="B40" s="16"/>
      <c r="D40" s="27"/>
      <c r="E40" s="27"/>
      <c r="F40" s="28"/>
      <c r="G40" s="19"/>
    </row>
    <row r="41" spans="2:7" s="15" customFormat="1" ht="19.5" customHeight="1" x14ac:dyDescent="0.3">
      <c r="B41" s="16"/>
      <c r="D41" s="27"/>
      <c r="E41" s="27"/>
      <c r="F41" s="28"/>
      <c r="G41" s="19"/>
    </row>
    <row r="42" spans="2:7" s="15" customFormat="1" ht="19.5" customHeight="1" x14ac:dyDescent="0.3">
      <c r="B42" s="16"/>
      <c r="D42" s="27"/>
      <c r="E42" s="27"/>
      <c r="F42" s="28"/>
      <c r="G42" s="19"/>
    </row>
    <row r="43" spans="2:7" s="15" customFormat="1" ht="19.5" customHeight="1" x14ac:dyDescent="0.3">
      <c r="B43" s="16"/>
      <c r="D43" s="27"/>
      <c r="E43" s="27"/>
      <c r="F43" s="28"/>
      <c r="G43" s="19"/>
    </row>
    <row r="44" spans="2:7" s="15" customFormat="1" ht="19.5" customHeight="1" x14ac:dyDescent="0.3">
      <c r="B44" s="16"/>
      <c r="D44" s="27"/>
      <c r="E44" s="27"/>
      <c r="F44" s="28"/>
      <c r="G44" s="19"/>
    </row>
    <row r="45" spans="2:7" s="15" customFormat="1" ht="19.5" customHeight="1" x14ac:dyDescent="0.3">
      <c r="B45" s="16"/>
      <c r="D45" s="27"/>
      <c r="E45" s="27"/>
      <c r="F45" s="28"/>
      <c r="G45" s="19"/>
    </row>
    <row r="46" spans="2:7" s="15" customFormat="1" ht="19.5" customHeight="1" x14ac:dyDescent="0.3">
      <c r="B46" s="16"/>
      <c r="D46" s="27"/>
      <c r="E46" s="27"/>
      <c r="F46" s="28"/>
      <c r="G46" s="19"/>
    </row>
    <row r="47" spans="2:7" s="15" customFormat="1" ht="19.5" customHeight="1" x14ac:dyDescent="0.3">
      <c r="B47" s="16"/>
      <c r="D47" s="27"/>
      <c r="E47" s="27"/>
      <c r="F47" s="28"/>
      <c r="G47" s="19"/>
    </row>
    <row r="48" spans="2:7" ht="19.5" customHeight="1" x14ac:dyDescent="0.3">
      <c r="B48" s="33"/>
      <c r="C48" s="33"/>
      <c r="D48" s="33"/>
      <c r="E48" s="33"/>
      <c r="F48" s="33"/>
      <c r="G48" s="33"/>
    </row>
  </sheetData>
  <mergeCells count="4">
    <mergeCell ref="F1:G1"/>
    <mergeCell ref="B1:E1"/>
    <mergeCell ref="B48:G48"/>
    <mergeCell ref="B17:G17"/>
  </mergeCells>
  <phoneticPr fontId="4" type="noConversion"/>
  <conditionalFormatting sqref="G13:G15"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{639A99BA-8DC8-4765-8921-B6A5F1867B05}</x14:id>
        </ext>
      </extLst>
    </cfRule>
  </conditionalFormatting>
  <conditionalFormatting sqref="G33:G47 G28:G31"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{E383D9ED-DC00-4014-A3DF-283E00ACC6D3}</x14:id>
        </ext>
      </extLst>
    </cfRule>
  </conditionalFormatting>
  <printOptions horizontalCentered="1"/>
  <pageMargins left="0.6" right="0.6" top="0.75" bottom="0.75" header="0.25" footer="0.25"/>
  <pageSetup scale="86" fitToHeight="0" orientation="portrait" horizontalDpi="300" verticalDpi="3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9A99BA-8DC8-4765-8921-B6A5F1867B05}">
            <x14:dataBar minLength="0" maxLength="100" border="1" negativeBarBorderColorSameAsPositive="0" axisPosition="middle">
              <x14:cfvo type="min"/>
              <x14:cfvo type="max"/>
              <x14:borderColor theme="4"/>
              <x14:negativeFillColor theme="5"/>
              <x14:negativeBorderColor theme="5"/>
              <x14:axisColor theme="0" tint="-0.499984740745262"/>
            </x14:dataBar>
          </x14:cfRule>
          <xm:sqref>G13:G15</xm:sqref>
        </x14:conditionalFormatting>
        <x14:conditionalFormatting xmlns:xm="http://schemas.microsoft.com/office/excel/2006/main">
          <x14:cfRule type="dataBar" id="{E383D9ED-DC00-4014-A3DF-283E00ACC6D3}">
            <x14:dataBar minLength="0" maxLength="100" border="1" negativeBarBorderColorSameAsPositive="0" axisPosition="middle">
              <x14:cfvo type="min"/>
              <x14:cfvo type="max"/>
              <x14:borderColor theme="4"/>
              <x14:negativeFillColor theme="5"/>
              <x14:negativeBorderColor theme="5"/>
              <x14:axisColor theme="0" tint="-0.499984740745262"/>
            </x14:dataBar>
          </x14:cfRule>
          <xm:sqref>G33:G47 G28:G31</xm:sqref>
        </x14:conditionalFormatting>
        <x14:conditionalFormatting xmlns:xm="http://schemas.microsoft.com/office/excel/2006/main">
          <x14:cfRule type="iconSet" priority="9" id="{601750C9-486C-4423-9CC8-69839191D230}">
            <x14:iconSet iconSet="3Triangles"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iangles" iconId="2"/>
              <x14:cfIcon iconSet="3Triangles" iconId="1"/>
              <x14:cfIcon iconSet="3Triangles" iconId="0"/>
            </x14:iconSet>
          </x14:cfRule>
          <xm:sqref>B13:B15</xm:sqref>
        </x14:conditionalFormatting>
        <x14:conditionalFormatting xmlns:xm="http://schemas.microsoft.com/office/excel/2006/main">
          <x14:cfRule type="iconSet" priority="17" id="{901A322A-5740-4A32-9D86-388BF7A503BA}">
            <x14:iconSet iconSet="3Triangles" showValue="0" reverse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</x14:iconSet>
          </x14:cfRule>
          <xm:sqref>B28:B47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77598D4A-D0F0-4F55-AA5A-3887E8BF1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경비 예산</vt:lpstr>
      <vt:lpstr>'경비 예산'!인쇄_제목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Dupyo.H</dc:creator>
  <cp:keywords/>
  <cp:lastModifiedBy>Du-Pyo Hong</cp:lastModifiedBy>
  <dcterms:created xsi:type="dcterms:W3CDTF">2017-11-21T02:21:13Z</dcterms:created>
  <dcterms:modified xsi:type="dcterms:W3CDTF">2017-12-04T14:38:38Z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TC034288909991</vt:lpwstr>
  </property>
</Properties>
</file>