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영우\Desktop\과제\18년2학기\기창공\기말발표\1205\자료\"/>
    </mc:Choice>
  </mc:AlternateContent>
  <xr:revisionPtr revIDLastSave="0" documentId="10_ncr:100000_{A0ECB7B0-6FDE-47A5-9B55-82BA050D0475}" xr6:coauthVersionLast="31" xr6:coauthVersionMax="38" xr10:uidLastSave="{00000000-0000-0000-0000-000000000000}"/>
  <bookViews>
    <workbookView xWindow="0" yWindow="0" windowWidth="28800" windowHeight="12330" xr2:uid="{2521CABB-8C8F-4C70-801E-114FC1560C64}"/>
  </bookViews>
  <sheets>
    <sheet name="Sheet1" sheetId="1" r:id="rId1"/>
  </sheets>
  <definedNames>
    <definedName name="_xlnm.Print_Area" localSheetId="0">Sheet1!$A$1:$L$32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62" i="1"/>
  <c r="C17" i="1"/>
  <c r="D26" i="1"/>
  <c r="D25" i="1"/>
  <c r="D24" i="1"/>
  <c r="D23" i="1"/>
  <c r="D22" i="1"/>
  <c r="I7" i="1"/>
  <c r="I8" i="1"/>
  <c r="I9" i="1" s="1"/>
  <c r="I10" i="1" s="1"/>
  <c r="I11" i="1" s="1"/>
  <c r="I12" i="1" s="1"/>
  <c r="I13" i="1" s="1"/>
  <c r="I6" i="1"/>
  <c r="I5" i="1"/>
  <c r="I4" i="1"/>
  <c r="H10" i="1"/>
  <c r="H11" i="1"/>
  <c r="H12" i="1"/>
  <c r="H13" i="1"/>
  <c r="H5" i="1"/>
  <c r="H6" i="1"/>
  <c r="H7" i="1"/>
  <c r="H8" i="1"/>
  <c r="H9" i="1"/>
  <c r="H4" i="1"/>
  <c r="G10" i="1"/>
  <c r="G11" i="1"/>
  <c r="G12" i="1"/>
  <c r="G13" i="1"/>
  <c r="G5" i="1"/>
  <c r="G6" i="1"/>
  <c r="G7" i="1"/>
  <c r="G8" i="1"/>
  <c r="G9" i="1"/>
  <c r="G4" i="1"/>
  <c r="B61" i="1" l="1"/>
  <c r="B63" i="1" s="1"/>
  <c r="C23" i="1"/>
  <c r="C24" i="1" s="1"/>
  <c r="C25" i="1" s="1"/>
  <c r="C26" i="1" s="1"/>
  <c r="C27" i="1" s="1"/>
</calcChain>
</file>

<file path=xl/sharedStrings.xml><?xml version="1.0" encoding="utf-8"?>
<sst xmlns="http://schemas.openxmlformats.org/spreadsheetml/2006/main" count="28" uniqueCount="20">
  <si>
    <t>누적 예산표</t>
    <phoneticPr fontId="2" type="noConversion"/>
  </si>
  <si>
    <t>날짜</t>
    <phoneticPr fontId="2" type="noConversion"/>
  </si>
  <si>
    <t>단계</t>
    <phoneticPr fontId="2" type="noConversion"/>
  </si>
  <si>
    <t>인건비</t>
    <phoneticPr fontId="2" type="noConversion"/>
  </si>
  <si>
    <t>누적비용</t>
    <phoneticPr fontId="2" type="noConversion"/>
  </si>
  <si>
    <t>IDENTIFY</t>
    <phoneticPr fontId="2" type="noConversion"/>
  </si>
  <si>
    <t>인원</t>
    <phoneticPr fontId="2" type="noConversion"/>
  </si>
  <si>
    <t>시간</t>
    <phoneticPr fontId="2" type="noConversion"/>
  </si>
  <si>
    <t>DEFINE</t>
    <phoneticPr fontId="2" type="noConversion"/>
  </si>
  <si>
    <t>REQUIREMENT ANALYSIS</t>
    <phoneticPr fontId="2" type="noConversion"/>
  </si>
  <si>
    <t>1인당 시급</t>
    <phoneticPr fontId="2" type="noConversion"/>
  </si>
  <si>
    <t>DESIGN</t>
    <phoneticPr fontId="2" type="noConversion"/>
  </si>
  <si>
    <t>FUNCTIONAL ANALYSIS</t>
    <phoneticPr fontId="2" type="noConversion"/>
  </si>
  <si>
    <t>IMPLEMENTATION</t>
    <phoneticPr fontId="2" type="noConversion"/>
  </si>
  <si>
    <t>TEST</t>
    <phoneticPr fontId="2" type="noConversion"/>
  </si>
  <si>
    <t>총 시급</t>
    <phoneticPr fontId="2" type="noConversion"/>
  </si>
  <si>
    <t>현재 비용</t>
    <phoneticPr fontId="2" type="noConversion"/>
  </si>
  <si>
    <t>예상 비용(총 인원 6명일때)</t>
    <phoneticPr fontId="2" type="noConversion"/>
  </si>
  <si>
    <t>예상 누적 비용</t>
    <phoneticPr fontId="2" type="noConversion"/>
  </si>
  <si>
    <t>현재 누적 비용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</si>
</sst>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mm&quot;월&quot;\ dd&quot;일&quot;"/>
    <numFmt numFmtId="177" formatCode="&quot;₩&quot;#,##0"/>
    <numFmt numFmtId="178" formatCode="&quot;₩&quot;#,##0_);\(&quot;₩&quot;#,##0\)"/>
    <numFmt numFmtId="179" formatCode="0&quot;A&quot;"/>
    <numFmt numFmtId="180" formatCode="&quot;A = &quot;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180" fontId="0" fillId="2" borderId="2" xfId="0" applyNumberFormat="1" applyFill="1" applyBorder="1" applyAlignment="1">
      <alignment horizontal="center" vertical="center"/>
    </xf>
  </cellXfs>
  <cellStyles count="3">
    <cellStyle name="쉼표 [0] 2" xfId="2" xr:uid="{087DBAE0-65F3-4AD8-8758-083336CECEB5}"/>
    <cellStyle name="쉼표 [0] 3" xfId="1" xr:uid="{C98DEC8B-032C-476E-B78B-3ACEE75288BD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누적 비용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예상 누적 비용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Sheet1!$C$22:$C$28</c:f>
              <c:numCache>
                <c:formatCode>"₩"#,##0_);\("₩"#,##0\)</c:formatCode>
                <c:ptCount val="7"/>
                <c:pt idx="0">
                  <c:v>203310</c:v>
                </c:pt>
                <c:pt idx="1">
                  <c:v>609930</c:v>
                </c:pt>
                <c:pt idx="2">
                  <c:v>1219860</c:v>
                </c:pt>
                <c:pt idx="3">
                  <c:v>2236410</c:v>
                </c:pt>
                <c:pt idx="4">
                  <c:v>3862890</c:v>
                </c:pt>
                <c:pt idx="5">
                  <c:v>5082750</c:v>
                </c:pt>
                <c:pt idx="6">
                  <c:v>5986350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C-42A7-B76E-5BC86B47BB4C}"/>
            </c:ext>
          </c:extLst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현재 누적 비용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Sheet1!$D$22:$D$26</c:f>
              <c:numCache>
                <c:formatCode>"₩"#,##0_);\("₩"#,##0\)</c:formatCode>
                <c:ptCount val="5"/>
                <c:pt idx="0">
                  <c:v>173190</c:v>
                </c:pt>
                <c:pt idx="1">
                  <c:v>579810</c:v>
                </c:pt>
                <c:pt idx="2">
                  <c:v>1189740</c:v>
                </c:pt>
                <c:pt idx="3">
                  <c:v>2206290</c:v>
                </c:pt>
                <c:pt idx="4">
                  <c:v>3832770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C-42A7-B76E-5BC86B47B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30864"/>
        <c:axId val="537231520"/>
      </c:lineChart>
      <c:catAx>
        <c:axId val="53723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231520"/>
        <c:crosses val="autoZero"/>
        <c:auto val="1"/>
        <c:lblAlgn val="ctr"/>
        <c:lblOffset val="100"/>
        <c:noMultiLvlLbl val="0"/>
      </c:catAx>
      <c:valAx>
        <c:axId val="537231520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₩&quot;#,##0_);\(&quot;₩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23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359595</xdr:colOff>
      <xdr:row>19</xdr:row>
      <xdr:rowOff>32535</xdr:rowOff>
    </xdr:from>
    <xdr:to>
      <xdr:col>10</xdr:col>
      <xdr:colOff>34247</xdr:colOff>
      <xdr:row>31</xdr:row>
      <xdr:rowOff>78769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C62ECC1-F5D8-488B-93ED-4BAD17095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D0728-AC81-45CE-83F4-4CD3D14CCC8F}">
  <dimension ref="B1:J64"/>
  <sheetViews>
    <sheetView showGridLines="0" tabSelected="1" zoomScale="89" zoomScaleNormal="89" workbookViewId="0">
      <selection activeCell="K15" sqref="K15"/>
    </sheetView>
  </sheetViews>
  <sheetFormatPr defaultRowHeight="16.5" x14ac:dyDescent="0.3"/>
  <cols>
    <col min="2" max="2" width="25.25" customWidth="1"/>
    <col min="3" max="3" width="18.375" customWidth="1"/>
    <col min="4" max="4" width="13.75" bestFit="1" customWidth="1"/>
    <col min="6" max="6" width="10.375" customWidth="1"/>
    <col min="8" max="8" width="10.5" customWidth="1"/>
    <col min="9" max="9" width="10.75" customWidth="1"/>
    <col min="10" max="10" width="15.125" customWidth="1"/>
  </cols>
  <sheetData>
    <row r="1" spans="2:10" ht="17.25" thickBot="1" x14ac:dyDescent="0.35"/>
    <row r="2" spans="2:10" ht="24.75" thickBot="1" x14ac:dyDescent="0.35">
      <c r="B2" s="31" t="s">
        <v>0</v>
      </c>
      <c r="C2" s="32"/>
      <c r="D2" s="32"/>
      <c r="E2" s="32"/>
      <c r="F2" s="32"/>
      <c r="G2" s="32"/>
      <c r="H2" s="32"/>
      <c r="I2" s="33"/>
    </row>
    <row r="3" spans="2:10" ht="17.25" thickBot="1" x14ac:dyDescent="0.35">
      <c r="B3" s="24" t="s">
        <v>2</v>
      </c>
      <c r="C3" s="25" t="s">
        <v>1</v>
      </c>
      <c r="D3" s="26" t="s">
        <v>6</v>
      </c>
      <c r="E3" s="26" t="s">
        <v>7</v>
      </c>
      <c r="F3" s="26" t="s">
        <v>10</v>
      </c>
      <c r="G3" s="26" t="s">
        <v>15</v>
      </c>
      <c r="H3" s="26" t="s">
        <v>3</v>
      </c>
      <c r="I3" s="27" t="s">
        <v>4</v>
      </c>
    </row>
    <row r="4" spans="2:10" ht="17.25" thickBot="1" x14ac:dyDescent="0.35">
      <c r="B4" s="34" t="s">
        <v>5</v>
      </c>
      <c r="C4" s="10">
        <v>43404</v>
      </c>
      <c r="D4" s="7">
        <v>5</v>
      </c>
      <c r="E4" s="7">
        <v>4</v>
      </c>
      <c r="F4" s="36">
        <v>1</v>
      </c>
      <c r="G4" s="36">
        <f>D4*E4*F4</f>
        <v>20</v>
      </c>
      <c r="H4" s="11">
        <f>G4*$J$4</f>
        <v>150600</v>
      </c>
      <c r="I4" s="12">
        <f>H4</f>
        <v>150600</v>
      </c>
      <c r="J4" s="39">
        <v>7530</v>
      </c>
    </row>
    <row r="5" spans="2:10" x14ac:dyDescent="0.3">
      <c r="B5" s="35"/>
      <c r="C5" s="8">
        <v>43406</v>
      </c>
      <c r="D5" s="1">
        <v>6</v>
      </c>
      <c r="E5" s="1">
        <v>0.5</v>
      </c>
      <c r="F5" s="37">
        <v>1</v>
      </c>
      <c r="G5" s="36">
        <f t="shared" ref="G5:G14" si="0">D5*E5*F5</f>
        <v>3</v>
      </c>
      <c r="H5" s="11">
        <f t="shared" ref="H5:H14" si="1">G5*$J$4</f>
        <v>22590</v>
      </c>
      <c r="I5" s="3">
        <f>I4+H5</f>
        <v>173190</v>
      </c>
    </row>
    <row r="6" spans="2:10" x14ac:dyDescent="0.3">
      <c r="B6" s="35" t="s">
        <v>8</v>
      </c>
      <c r="C6" s="8">
        <v>43411</v>
      </c>
      <c r="D6" s="1">
        <v>6</v>
      </c>
      <c r="E6" s="1">
        <v>4</v>
      </c>
      <c r="F6" s="37">
        <v>2</v>
      </c>
      <c r="G6" s="36">
        <f t="shared" si="0"/>
        <v>48</v>
      </c>
      <c r="H6" s="11">
        <f t="shared" si="1"/>
        <v>361440</v>
      </c>
      <c r="I6" s="3">
        <f>I5+H6</f>
        <v>534630</v>
      </c>
    </row>
    <row r="7" spans="2:10" x14ac:dyDescent="0.3">
      <c r="B7" s="35"/>
      <c r="C7" s="8">
        <v>43413</v>
      </c>
      <c r="D7" s="1">
        <v>6</v>
      </c>
      <c r="E7" s="1">
        <v>0.5</v>
      </c>
      <c r="F7" s="37">
        <v>2</v>
      </c>
      <c r="G7" s="36">
        <f t="shared" si="0"/>
        <v>6</v>
      </c>
      <c r="H7" s="11">
        <f t="shared" si="1"/>
        <v>45180</v>
      </c>
      <c r="I7" s="3">
        <f t="shared" ref="I7:I14" si="2">I6+H7</f>
        <v>579810</v>
      </c>
    </row>
    <row r="8" spans="2:10" x14ac:dyDescent="0.3">
      <c r="B8" s="35" t="s">
        <v>9</v>
      </c>
      <c r="C8" s="8">
        <v>43418</v>
      </c>
      <c r="D8" s="1">
        <v>6</v>
      </c>
      <c r="E8" s="1">
        <v>4</v>
      </c>
      <c r="F8" s="37">
        <v>3</v>
      </c>
      <c r="G8" s="36">
        <f t="shared" si="0"/>
        <v>72</v>
      </c>
      <c r="H8" s="11">
        <f t="shared" si="1"/>
        <v>542160</v>
      </c>
      <c r="I8" s="3">
        <f t="shared" si="2"/>
        <v>1121970</v>
      </c>
    </row>
    <row r="9" spans="2:10" x14ac:dyDescent="0.3">
      <c r="B9" s="35"/>
      <c r="C9" s="8">
        <v>43420</v>
      </c>
      <c r="D9" s="1">
        <v>6</v>
      </c>
      <c r="E9" s="1">
        <v>0.5</v>
      </c>
      <c r="F9" s="37">
        <v>3</v>
      </c>
      <c r="G9" s="36">
        <f t="shared" si="0"/>
        <v>9</v>
      </c>
      <c r="H9" s="11">
        <f t="shared" si="1"/>
        <v>67770</v>
      </c>
      <c r="I9" s="3">
        <f t="shared" si="2"/>
        <v>1189740</v>
      </c>
    </row>
    <row r="10" spans="2:10" x14ac:dyDescent="0.3">
      <c r="B10" s="35" t="s">
        <v>12</v>
      </c>
      <c r="C10" s="8">
        <v>43425</v>
      </c>
      <c r="D10" s="1">
        <v>6</v>
      </c>
      <c r="E10" s="1">
        <v>4</v>
      </c>
      <c r="F10" s="37">
        <v>5</v>
      </c>
      <c r="G10" s="36">
        <f t="shared" si="0"/>
        <v>120</v>
      </c>
      <c r="H10" s="11">
        <f>G10*$J$4</f>
        <v>903600</v>
      </c>
      <c r="I10" s="3">
        <f t="shared" si="2"/>
        <v>2093340</v>
      </c>
    </row>
    <row r="11" spans="2:10" x14ac:dyDescent="0.3">
      <c r="B11" s="35"/>
      <c r="C11" s="8">
        <v>43427</v>
      </c>
      <c r="D11" s="1">
        <v>6</v>
      </c>
      <c r="E11" s="1">
        <v>0.5</v>
      </c>
      <c r="F11" s="37">
        <v>5</v>
      </c>
      <c r="G11" s="36">
        <f t="shared" si="0"/>
        <v>15</v>
      </c>
      <c r="H11" s="11">
        <f t="shared" si="1"/>
        <v>112950</v>
      </c>
      <c r="I11" s="3">
        <f t="shared" si="2"/>
        <v>2206290</v>
      </c>
    </row>
    <row r="12" spans="2:10" x14ac:dyDescent="0.3">
      <c r="B12" s="35" t="s">
        <v>11</v>
      </c>
      <c r="C12" s="8">
        <v>43432</v>
      </c>
      <c r="D12" s="1">
        <v>6</v>
      </c>
      <c r="E12" s="1">
        <v>4</v>
      </c>
      <c r="F12" s="37">
        <v>8</v>
      </c>
      <c r="G12" s="36">
        <f t="shared" si="0"/>
        <v>192</v>
      </c>
      <c r="H12" s="11">
        <f t="shared" si="1"/>
        <v>1445760</v>
      </c>
      <c r="I12" s="3">
        <f t="shared" si="2"/>
        <v>3652050</v>
      </c>
    </row>
    <row r="13" spans="2:10" x14ac:dyDescent="0.3">
      <c r="B13" s="35"/>
      <c r="C13" s="8">
        <v>43434</v>
      </c>
      <c r="D13" s="1">
        <v>6</v>
      </c>
      <c r="E13" s="1">
        <v>0.5</v>
      </c>
      <c r="F13" s="37">
        <v>8</v>
      </c>
      <c r="G13" s="36">
        <f t="shared" si="0"/>
        <v>24</v>
      </c>
      <c r="H13" s="11">
        <f t="shared" si="1"/>
        <v>180720</v>
      </c>
      <c r="I13" s="3">
        <f t="shared" si="2"/>
        <v>3832770</v>
      </c>
    </row>
    <row r="14" spans="2:10" x14ac:dyDescent="0.3">
      <c r="B14" s="35" t="s">
        <v>13</v>
      </c>
      <c r="C14" s="8">
        <v>43439</v>
      </c>
      <c r="D14" s="1"/>
      <c r="E14" s="1">
        <v>4</v>
      </c>
      <c r="F14" s="37">
        <v>6</v>
      </c>
      <c r="G14" s="36"/>
      <c r="H14" s="11"/>
      <c r="I14" s="3"/>
    </row>
    <row r="15" spans="2:10" x14ac:dyDescent="0.3">
      <c r="B15" s="35"/>
      <c r="C15" s="8">
        <v>43441</v>
      </c>
      <c r="D15" s="1"/>
      <c r="E15" s="1">
        <v>0.5</v>
      </c>
      <c r="F15" s="37">
        <v>6</v>
      </c>
      <c r="G15" s="1"/>
      <c r="H15" s="2"/>
      <c r="I15" s="3"/>
    </row>
    <row r="16" spans="2:10" ht="17.25" thickBot="1" x14ac:dyDescent="0.35">
      <c r="B16" s="22" t="s">
        <v>14</v>
      </c>
      <c r="C16" s="9">
        <v>43446</v>
      </c>
      <c r="D16" s="4"/>
      <c r="E16" s="4">
        <v>4</v>
      </c>
      <c r="F16" s="38">
        <v>5</v>
      </c>
      <c r="G16" s="4"/>
      <c r="H16" s="5"/>
      <c r="I16" s="6"/>
    </row>
    <row r="17" spans="2:4" x14ac:dyDescent="0.3">
      <c r="B17" s="23" t="s">
        <v>16</v>
      </c>
      <c r="C17" s="14">
        <f>MAX($I$4:$I$16)</f>
        <v>3832770</v>
      </c>
    </row>
    <row r="18" spans="2:4" ht="17.25" thickBot="1" x14ac:dyDescent="0.35">
      <c r="B18" s="22" t="s">
        <v>17</v>
      </c>
      <c r="C18" s="15">
        <v>5986350</v>
      </c>
    </row>
    <row r="19" spans="2:4" x14ac:dyDescent="0.3">
      <c r="C19" s="13"/>
    </row>
    <row r="20" spans="2:4" ht="17.25" thickBot="1" x14ac:dyDescent="0.35"/>
    <row r="21" spans="2:4" ht="17.25" thickBot="1" x14ac:dyDescent="0.35">
      <c r="B21" s="24" t="s">
        <v>2</v>
      </c>
      <c r="C21" s="25" t="s">
        <v>18</v>
      </c>
      <c r="D21" s="27" t="s">
        <v>19</v>
      </c>
    </row>
    <row r="22" spans="2:4" x14ac:dyDescent="0.3">
      <c r="B22" s="28" t="s">
        <v>5</v>
      </c>
      <c r="C22" s="16">
        <f>180720+22590</f>
        <v>203310</v>
      </c>
      <c r="D22" s="17">
        <f>I5</f>
        <v>173190</v>
      </c>
    </row>
    <row r="23" spans="2:4" x14ac:dyDescent="0.3">
      <c r="B23" s="29" t="s">
        <v>8</v>
      </c>
      <c r="C23" s="18">
        <f>H6+H7+C22</f>
        <v>609930</v>
      </c>
      <c r="D23" s="19">
        <f>I7</f>
        <v>579810</v>
      </c>
    </row>
    <row r="24" spans="2:4" x14ac:dyDescent="0.3">
      <c r="B24" s="29" t="s">
        <v>9</v>
      </c>
      <c r="C24" s="18">
        <f>C23+H8+H9</f>
        <v>1219860</v>
      </c>
      <c r="D24" s="19">
        <f>I9</f>
        <v>1189740</v>
      </c>
    </row>
    <row r="25" spans="2:4" x14ac:dyDescent="0.3">
      <c r="B25" s="29" t="s">
        <v>12</v>
      </c>
      <c r="C25" s="18">
        <f>C24+(7530*6*4*5)+(7530*0.5*6*5)</f>
        <v>2236410</v>
      </c>
      <c r="D25" s="19">
        <f>I11</f>
        <v>2206290</v>
      </c>
    </row>
    <row r="26" spans="2:4" x14ac:dyDescent="0.3">
      <c r="B26" s="29" t="s">
        <v>11</v>
      </c>
      <c r="C26" s="18">
        <f>C25+(7530*6*4*8)+(7530*0.5*8*6)</f>
        <v>3862890</v>
      </c>
      <c r="D26" s="19">
        <f>I13</f>
        <v>3832770</v>
      </c>
    </row>
    <row r="27" spans="2:4" x14ac:dyDescent="0.3">
      <c r="B27" s="29" t="s">
        <v>13</v>
      </c>
      <c r="C27" s="18">
        <f>C26+(7530*6*4*6)+(7530*0.5*6*6)</f>
        <v>5082750</v>
      </c>
      <c r="D27" s="19"/>
    </row>
    <row r="28" spans="2:4" ht="17.25" thickBot="1" x14ac:dyDescent="0.35">
      <c r="B28" s="30" t="s">
        <v>14</v>
      </c>
      <c r="C28" s="20">
        <v>5986350</v>
      </c>
      <c r="D28" s="21"/>
    </row>
    <row r="61" spans="2:2" x14ac:dyDescent="0.3">
      <c r="B61" s="19">
        <f>B33+(7530*5*4*6)+(7530*0.5*5*6)</f>
        <v>1016550</v>
      </c>
    </row>
    <row r="62" spans="2:2" x14ac:dyDescent="0.3">
      <c r="B62" s="19">
        <f>B61+(7530*8*4*6)+(7530*8*0.5*6)</f>
        <v>2643030</v>
      </c>
    </row>
    <row r="63" spans="2:2" x14ac:dyDescent="0.3">
      <c r="B63" s="19">
        <f>B62+(7530*6*6*4)+(7530*0.5*6*6)</f>
        <v>3862890</v>
      </c>
    </row>
    <row r="64" spans="2:2" ht="17.25" thickBot="1" x14ac:dyDescent="0.35">
      <c r="B64" s="21">
        <v>5956230</v>
      </c>
    </row>
  </sheetData>
  <mergeCells count="7">
    <mergeCell ref="B12:B13"/>
    <mergeCell ref="B14:B15"/>
    <mergeCell ref="B2:I2"/>
    <mergeCell ref="B4:B5"/>
    <mergeCell ref="B6:B7"/>
    <mergeCell ref="B8:B9"/>
    <mergeCell ref="B10:B11"/>
  </mergeCells>
  <phoneticPr fontId="2" type="noConversion"/>
  <pageMargins left="0.7" right="0.7" top="0.75" bottom="0.75" header="0.3" footer="0.3"/>
  <pageSetup paperSize="9"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gaga2</dc:creator>
  <cp:lastModifiedBy>영우</cp:lastModifiedBy>
  <dcterms:created xsi:type="dcterms:W3CDTF">2018-11-20T12:07:53Z</dcterms:created>
  <dcterms:modified xsi:type="dcterms:W3CDTF">2018-11-30T15:33:31Z</dcterms:modified>
</cp:coreProperties>
</file>