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blakowski/Documents/professional/classes/2021spring/wild6900/project/"/>
    </mc:Choice>
  </mc:AlternateContent>
  <xr:revisionPtr revIDLastSave="0" documentId="13_ncr:1_{4D6D8962-9C3E-024B-8F31-23DA44FED80C}" xr6:coauthVersionLast="46" xr6:coauthVersionMax="46" xr10:uidLastSave="{00000000-0000-0000-0000-000000000000}"/>
  <bookViews>
    <workbookView xWindow="1600" yWindow="2700" windowWidth="51200" windowHeight="26600" activeTab="2" xr2:uid="{143551E2-C025-BA47-BB94-2DC41C0CA755}"/>
  </bookViews>
  <sheets>
    <sheet name="summary" sheetId="2" r:id="rId1"/>
    <sheet name="plot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F25" i="1" l="1"/>
  <c r="F26" i="1"/>
  <c r="F27" i="1"/>
  <c r="F28" i="1"/>
  <c r="E25" i="1"/>
  <c r="E26" i="1"/>
  <c r="E27" i="1"/>
  <c r="E28" i="1"/>
  <c r="F31" i="1"/>
  <c r="E31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3" i="1"/>
  <c r="E37" i="3" l="1"/>
  <c r="D37" i="3"/>
  <c r="B37" i="3"/>
  <c r="E36" i="3"/>
  <c r="D36" i="3"/>
  <c r="B36" i="3"/>
  <c r="E35" i="3"/>
  <c r="D35" i="3"/>
  <c r="B35" i="3"/>
  <c r="E34" i="3"/>
  <c r="D34" i="3"/>
  <c r="L25" i="3" s="1"/>
  <c r="B34" i="3"/>
  <c r="E33" i="3"/>
  <c r="D33" i="3"/>
  <c r="B33" i="3"/>
  <c r="E32" i="3"/>
  <c r="D32" i="3"/>
  <c r="B32" i="3"/>
  <c r="E31" i="3"/>
  <c r="D31" i="3"/>
  <c r="B31" i="3"/>
  <c r="E30" i="3"/>
  <c r="D30" i="3"/>
  <c r="B30" i="3"/>
  <c r="E29" i="3"/>
  <c r="D29" i="3"/>
  <c r="B29" i="3"/>
  <c r="E28" i="3"/>
  <c r="D28" i="3"/>
  <c r="B28" i="3"/>
  <c r="E27" i="3"/>
  <c r="D27" i="3"/>
  <c r="K19" i="3" s="1"/>
  <c r="B27" i="3"/>
  <c r="E26" i="3"/>
  <c r="D26" i="3"/>
  <c r="B26" i="3"/>
  <c r="E25" i="3"/>
  <c r="D25" i="3"/>
  <c r="B25" i="3"/>
  <c r="E24" i="3"/>
  <c r="D24" i="3"/>
  <c r="B24" i="3"/>
  <c r="E23" i="3"/>
  <c r="D23" i="3"/>
  <c r="B23" i="3"/>
  <c r="E22" i="3"/>
  <c r="D22" i="3"/>
  <c r="B22" i="3"/>
  <c r="K21" i="3"/>
  <c r="E21" i="3"/>
  <c r="D21" i="3"/>
  <c r="K15" i="3" s="1"/>
  <c r="B21" i="3"/>
  <c r="E20" i="3"/>
  <c r="D20" i="3"/>
  <c r="B20" i="3"/>
  <c r="L19" i="3"/>
  <c r="E19" i="3"/>
  <c r="D19" i="3"/>
  <c r="K13" i="3" s="1"/>
  <c r="B19" i="3"/>
  <c r="E18" i="3"/>
  <c r="D18" i="3"/>
  <c r="B18" i="3"/>
  <c r="L17" i="3"/>
  <c r="E17" i="3"/>
  <c r="D17" i="3"/>
  <c r="B17" i="3"/>
  <c r="E16" i="3"/>
  <c r="D16" i="3"/>
  <c r="B16" i="3"/>
  <c r="L15" i="3"/>
  <c r="E15" i="3"/>
  <c r="D15" i="3"/>
  <c r="K11" i="3" s="1"/>
  <c r="B15" i="3"/>
  <c r="E14" i="3"/>
  <c r="D14" i="3"/>
  <c r="B14" i="3"/>
  <c r="L13" i="3"/>
  <c r="E13" i="3"/>
  <c r="D13" i="3"/>
  <c r="K9" i="3" s="1"/>
  <c r="B13" i="3"/>
  <c r="E12" i="3"/>
  <c r="D12" i="3"/>
  <c r="B12" i="3"/>
  <c r="L11" i="3"/>
  <c r="E11" i="3"/>
  <c r="D11" i="3"/>
  <c r="B11" i="3"/>
  <c r="E10" i="3"/>
  <c r="D10" i="3"/>
  <c r="B10" i="3"/>
  <c r="L9" i="3"/>
  <c r="E9" i="3"/>
  <c r="D9" i="3"/>
  <c r="K7" i="3" s="1"/>
  <c r="B9" i="3"/>
  <c r="E8" i="3"/>
  <c r="D8" i="3"/>
  <c r="B8" i="3"/>
  <c r="L7" i="3"/>
  <c r="E7" i="3"/>
  <c r="D7" i="3"/>
  <c r="K5" i="3" s="1"/>
  <c r="B7" i="3"/>
  <c r="E6" i="3"/>
  <c r="D6" i="3"/>
  <c r="L5" i="3" s="1"/>
  <c r="B6" i="3"/>
  <c r="E5" i="3"/>
  <c r="D5" i="3"/>
  <c r="B5" i="3"/>
  <c r="E4" i="3"/>
  <c r="D4" i="3"/>
  <c r="B4" i="3"/>
  <c r="L3" i="3"/>
  <c r="E3" i="3"/>
  <c r="D3" i="3"/>
  <c r="B3" i="3"/>
  <c r="L25" i="2"/>
  <c r="K25" i="2"/>
  <c r="K21" i="2"/>
  <c r="L15" i="2"/>
  <c r="K15" i="2"/>
  <c r="L13" i="2"/>
  <c r="K13" i="2"/>
  <c r="L11" i="2"/>
  <c r="K11" i="2"/>
  <c r="L9" i="2"/>
  <c r="K9" i="2"/>
  <c r="K17" i="3" l="1"/>
  <c r="L23" i="3"/>
  <c r="K3" i="3"/>
  <c r="K23" i="3"/>
  <c r="K25" i="3"/>
  <c r="B37" i="2"/>
  <c r="B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E23" i="1"/>
  <c r="D23" i="2" s="1"/>
  <c r="F23" i="1"/>
  <c r="E23" i="2" s="1"/>
  <c r="E34" i="1"/>
  <c r="D34" i="2" s="1"/>
  <c r="F34" i="1"/>
  <c r="E34" i="2" s="1"/>
  <c r="E37" i="1"/>
  <c r="D37" i="2" s="1"/>
  <c r="D6" i="2" l="1"/>
  <c r="E6" i="2"/>
  <c r="E29" i="1"/>
  <c r="F29" i="1"/>
  <c r="E24" i="1"/>
  <c r="D24" i="2" s="1"/>
  <c r="F24" i="1"/>
  <c r="E24" i="2" s="1"/>
  <c r="E22" i="1"/>
  <c r="D22" i="2" s="1"/>
  <c r="F22" i="1"/>
  <c r="E22" i="2" s="1"/>
  <c r="E35" i="1"/>
  <c r="D35" i="2" s="1"/>
  <c r="F35" i="1"/>
  <c r="E35" i="2" s="1"/>
  <c r="E33" i="1"/>
  <c r="D33" i="2" s="1"/>
  <c r="F33" i="1"/>
  <c r="E33" i="2" s="1"/>
  <c r="E29" i="2" l="1"/>
  <c r="D29" i="2"/>
  <c r="D31" i="2"/>
  <c r="L23" i="2" l="1"/>
  <c r="K23" i="2"/>
  <c r="B3" i="2"/>
  <c r="E31" i="2"/>
  <c r="D25" i="2"/>
  <c r="E25" i="2"/>
  <c r="E5" i="2"/>
  <c r="D4" i="2"/>
  <c r="F4" i="1"/>
  <c r="E4" i="2" s="1"/>
  <c r="D9" i="2"/>
  <c r="E9" i="2"/>
  <c r="E20" i="1"/>
  <c r="D20" i="2" s="1"/>
  <c r="F20" i="1"/>
  <c r="E20" i="2" s="1"/>
  <c r="E19" i="1"/>
  <c r="D19" i="2" s="1"/>
  <c r="F19" i="1"/>
  <c r="E19" i="2" s="1"/>
  <c r="E18" i="1"/>
  <c r="D18" i="2" s="1"/>
  <c r="F18" i="1"/>
  <c r="E18" i="2" s="1"/>
  <c r="E21" i="1"/>
  <c r="D21" i="2" s="1"/>
  <c r="F21" i="1"/>
  <c r="E21" i="2" s="1"/>
  <c r="E32" i="1"/>
  <c r="D32" i="2" s="1"/>
  <c r="F32" i="1"/>
  <c r="E32" i="2" s="1"/>
  <c r="E30" i="1"/>
  <c r="F30" i="1"/>
  <c r="D36" i="2"/>
  <c r="F36" i="1"/>
  <c r="E36" i="2" s="1"/>
  <c r="F37" i="1"/>
  <c r="E37" i="2" s="1"/>
  <c r="E17" i="1"/>
  <c r="D17" i="2" s="1"/>
  <c r="F17" i="1"/>
  <c r="E17" i="2" s="1"/>
  <c r="E16" i="1"/>
  <c r="D16" i="2" s="1"/>
  <c r="F16" i="1"/>
  <c r="E16" i="2" s="1"/>
  <c r="E11" i="1"/>
  <c r="D11" i="2" s="1"/>
  <c r="E11" i="2"/>
  <c r="E13" i="1"/>
  <c r="D13" i="2" s="1"/>
  <c r="F13" i="1"/>
  <c r="E13" i="2" s="1"/>
  <c r="E12" i="1"/>
  <c r="D12" i="2" s="1"/>
  <c r="E12" i="2"/>
  <c r="D7" i="2"/>
  <c r="E7" i="2"/>
  <c r="E15" i="1"/>
  <c r="D15" i="2" s="1"/>
  <c r="F15" i="1"/>
  <c r="E15" i="2" s="1"/>
  <c r="D10" i="2"/>
  <c r="E10" i="2"/>
  <c r="D8" i="2"/>
  <c r="E8" i="2"/>
  <c r="E14" i="1"/>
  <c r="D14" i="2" s="1"/>
  <c r="F14" i="1"/>
  <c r="E14" i="2" s="1"/>
  <c r="L17" i="2" l="1"/>
  <c r="L7" i="2"/>
  <c r="K7" i="2"/>
  <c r="L5" i="2"/>
  <c r="K5" i="2"/>
  <c r="D28" i="2"/>
  <c r="D27" i="2"/>
  <c r="E28" i="2"/>
  <c r="E27" i="2"/>
  <c r="E26" i="2"/>
  <c r="E30" i="2"/>
  <c r="D26" i="2"/>
  <c r="K17" i="2" s="1"/>
  <c r="D30" i="2"/>
  <c r="D3" i="2"/>
  <c r="D5" i="2"/>
  <c r="E3" i="2"/>
  <c r="L19" i="2" l="1"/>
  <c r="K19" i="2"/>
  <c r="L3" i="2"/>
  <c r="K3" i="2"/>
</calcChain>
</file>

<file path=xl/sharedStrings.xml><?xml version="1.0" encoding="utf-8"?>
<sst xmlns="http://schemas.openxmlformats.org/spreadsheetml/2006/main" count="132" uniqueCount="100">
  <si>
    <t>sample name</t>
  </si>
  <si>
    <t>ID</t>
  </si>
  <si>
    <t>e205Tl avg</t>
  </si>
  <si>
    <t>2 s.d.</t>
  </si>
  <si>
    <t>e205Tl run 1</t>
  </si>
  <si>
    <t>e205Tl run 2</t>
  </si>
  <si>
    <t>e205Tl run 3</t>
  </si>
  <si>
    <t>e205Tl run 4</t>
  </si>
  <si>
    <t>e205Tl run 5</t>
  </si>
  <si>
    <t>e205Tl run 6</t>
  </si>
  <si>
    <t>e205Tl run 7</t>
  </si>
  <si>
    <t>e205Tl run 8</t>
  </si>
  <si>
    <t>AK-01</t>
  </si>
  <si>
    <t>AK-02</t>
  </si>
  <si>
    <t>AK-03</t>
  </si>
  <si>
    <t>AK-09</t>
  </si>
  <si>
    <t>AK-16</t>
  </si>
  <si>
    <t>AK-17</t>
  </si>
  <si>
    <t>AK-18</t>
  </si>
  <si>
    <t>AK-21</t>
  </si>
  <si>
    <t>AK-24</t>
  </si>
  <si>
    <t>AK-27</t>
  </si>
  <si>
    <t>AK-28</t>
  </si>
  <si>
    <t>AK-29</t>
  </si>
  <si>
    <t>AK-20</t>
  </si>
  <si>
    <t>AK-34 (AGV-2)</t>
  </si>
  <si>
    <t>BCR-2</t>
  </si>
  <si>
    <t>AK-04</t>
  </si>
  <si>
    <t>AK-05</t>
  </si>
  <si>
    <t>AK-07</t>
  </si>
  <si>
    <t>AK-11</t>
  </si>
  <si>
    <t>AK-12</t>
  </si>
  <si>
    <t>AK-14</t>
  </si>
  <si>
    <t>AK-06</t>
  </si>
  <si>
    <t>AK-08</t>
  </si>
  <si>
    <t>0819_SYR_85</t>
  </si>
  <si>
    <t>0819_SYR_50</t>
  </si>
  <si>
    <t>0819_KAYS_85</t>
  </si>
  <si>
    <t>0819_LAYT_50</t>
  </si>
  <si>
    <t>0819_LAYT_15</t>
  </si>
  <si>
    <t>0819_FARM_50</t>
  </si>
  <si>
    <t>0819_SYR_15</t>
  </si>
  <si>
    <t>0819_KAYS_50</t>
  </si>
  <si>
    <t>0919_LAYT_15</t>
  </si>
  <si>
    <t>0919_KAYS_50</t>
  </si>
  <si>
    <t>0819_ANT_15</t>
  </si>
  <si>
    <t>0819_ANT_85</t>
  </si>
  <si>
    <t>1019_ANT_50</t>
  </si>
  <si>
    <t>AK-13</t>
  </si>
  <si>
    <t>e205Tl run 9</t>
  </si>
  <si>
    <t>e205Tl run 10</t>
  </si>
  <si>
    <t>AK-10</t>
  </si>
  <si>
    <t>0819_FARM_85</t>
  </si>
  <si>
    <t>0819_LAYT_85</t>
  </si>
  <si>
    <t>0819_ANT_50</t>
  </si>
  <si>
    <t>0819_KAYS_15</t>
  </si>
  <si>
    <t>0919_ANT_85</t>
  </si>
  <si>
    <t>0919_ANT_50</t>
  </si>
  <si>
    <t>0919_ANT_15</t>
  </si>
  <si>
    <t>0919_FARM_15</t>
  </si>
  <si>
    <t>1019_ANT_85</t>
  </si>
  <si>
    <t>0919_KAYS_85</t>
  </si>
  <si>
    <t>agilent [Tl] (ppb)</t>
  </si>
  <si>
    <t>e205Tl run 11</t>
  </si>
  <si>
    <t>e205Tl run 13</t>
  </si>
  <si>
    <t>e205Tl run 12</t>
  </si>
  <si>
    <t>e205Tl run 14</t>
  </si>
  <si>
    <t>AK-15</t>
  </si>
  <si>
    <t>AK-19</t>
  </si>
  <si>
    <t>AK-22</t>
  </si>
  <si>
    <t>AK-26</t>
  </si>
  <si>
    <t>AK-31</t>
  </si>
  <si>
    <t>AK-33</t>
  </si>
  <si>
    <t>AK-23</t>
  </si>
  <si>
    <t>AK-25</t>
  </si>
  <si>
    <t>AK-32</t>
  </si>
  <si>
    <t>0919_SYR_15</t>
  </si>
  <si>
    <t>0919_KAYS_15</t>
  </si>
  <si>
    <t>0919_FARM_50</t>
  </si>
  <si>
    <t>1019_SYR_85</t>
  </si>
  <si>
    <t>1019_SYR_15</t>
  </si>
  <si>
    <t>0919_LAYT_50</t>
  </si>
  <si>
    <t>0919_FARM_85</t>
  </si>
  <si>
    <t>1019_SYR_50</t>
  </si>
  <si>
    <t>0819_FARM_15</t>
  </si>
  <si>
    <t>AK-30</t>
  </si>
  <si>
    <t>1019_ANT_15</t>
  </si>
  <si>
    <t>published</t>
  </si>
  <si>
    <t>0819_ANT</t>
  </si>
  <si>
    <t>0819_FARM</t>
  </si>
  <si>
    <t>0819_KAYS</t>
  </si>
  <si>
    <t>0819_LAYT</t>
  </si>
  <si>
    <t>0819_SYR</t>
  </si>
  <si>
    <t>0919_ANT</t>
  </si>
  <si>
    <t>0919_FARM</t>
  </si>
  <si>
    <t>0919_KAYS</t>
  </si>
  <si>
    <t>0919_LAYT</t>
  </si>
  <si>
    <t>0919_SYR</t>
  </si>
  <si>
    <t>1019_ANT</t>
  </si>
  <si>
    <t>1019_SYR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</si>
</sst>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(plots!$E$3:$E$5,plots!$E$18:$E$20,plots!$E$30:$E$32)</c:f>
                <c:numCache>
                  <c:formatCode>General</c:formatCode>
                  <c:ptCount val="9"/>
                  <c:pt idx="0">
                    <c:v>0.73295256215468207</c:v>
                  </c:pt>
                  <c:pt idx="1">
                    <c:v>0.84123109499684978</c:v>
                  </c:pt>
                  <c:pt idx="2">
                    <c:v>0.85083903487775903</c:v>
                  </c:pt>
                  <c:pt idx="3">
                    <c:v>0.25557521670358424</c:v>
                  </c:pt>
                  <c:pt idx="4">
                    <c:v>0.48024521362275741</c:v>
                  </c:pt>
                  <c:pt idx="5">
                    <c:v>0.29406907843294483</c:v>
                  </c:pt>
                  <c:pt idx="6">
                    <c:v>0.18439672014233754</c:v>
                  </c:pt>
                  <c:pt idx="7">
                    <c:v>0.8150060230331827</c:v>
                  </c:pt>
                  <c:pt idx="8">
                    <c:v>0.55422347183488307</c:v>
                  </c:pt>
                </c:numCache>
              </c:numRef>
            </c:plus>
            <c:minus>
              <c:numRef>
                <c:f>(plots!$E$3:$E$5,plots!$E$18:$E$20,plots!$E$30:$E$32)</c:f>
                <c:numCache>
                  <c:formatCode>General</c:formatCode>
                  <c:ptCount val="9"/>
                  <c:pt idx="0">
                    <c:v>0.73295256215468207</c:v>
                  </c:pt>
                  <c:pt idx="1">
                    <c:v>0.84123109499684978</c:v>
                  </c:pt>
                  <c:pt idx="2">
                    <c:v>0.85083903487775903</c:v>
                  </c:pt>
                  <c:pt idx="3">
                    <c:v>0.25557521670358424</c:v>
                  </c:pt>
                  <c:pt idx="4">
                    <c:v>0.48024521362275741</c:v>
                  </c:pt>
                  <c:pt idx="5">
                    <c:v>0.29406907843294483</c:v>
                  </c:pt>
                  <c:pt idx="6">
                    <c:v>0.18439672014233754</c:v>
                  </c:pt>
                  <c:pt idx="7">
                    <c:v>0.8150060230331827</c:v>
                  </c:pt>
                  <c:pt idx="8">
                    <c:v>0.55422347183488307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(plots!$A$3:$A$5,plots!$A$18:$A$20,plots!$A$30:$A$32)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(plots!$D$3:$D$5,plots!$D$18:$D$20,plots!$D$30:$D$32)</c:f>
              <c:numCache>
                <c:formatCode>0.0</c:formatCode>
                <c:ptCount val="9"/>
                <c:pt idx="0">
                  <c:v>-2.6350766605271101</c:v>
                </c:pt>
                <c:pt idx="1">
                  <c:v>-3.3063722517893503</c:v>
                </c:pt>
                <c:pt idx="2">
                  <c:v>-2.5352277585304637</c:v>
                </c:pt>
                <c:pt idx="3">
                  <c:v>-2.6632658883463112</c:v>
                </c:pt>
                <c:pt idx="4">
                  <c:v>-4.097351228085448</c:v>
                </c:pt>
                <c:pt idx="5">
                  <c:v>-3.5170209738714466</c:v>
                </c:pt>
                <c:pt idx="6">
                  <c:v>-3.2115105756199323</c:v>
                </c:pt>
                <c:pt idx="7">
                  <c:v>-3.6853025585615602</c:v>
                </c:pt>
                <c:pt idx="8">
                  <c:v>-3.890887579950745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A-8446-86E5-3D5B15824233}"/>
            </c:ext>
          </c:extLst>
        </c:ser>
        <c:ser>
          <c:idx val="1"/>
          <c:order val="1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(plots!$L$3,plots!$L$13,plots!$L$23)</c:f>
                <c:numCache>
                  <c:formatCode>General</c:formatCode>
                  <c:ptCount val="3"/>
                  <c:pt idx="0">
                    <c:v>0.83875757465493972</c:v>
                  </c:pt>
                  <c:pt idx="1">
                    <c:v>1.4427477746002182</c:v>
                  </c:pt>
                  <c:pt idx="2">
                    <c:v>0.69680086018549114</c:v>
                  </c:pt>
                </c:numCache>
              </c:numRef>
            </c:plus>
            <c:minus>
              <c:numRef>
                <c:f>(plots!$L$3,plots!$L$13,plots!$L$23)</c:f>
                <c:numCache>
                  <c:formatCode>General</c:formatCode>
                  <c:ptCount val="3"/>
                  <c:pt idx="0">
                    <c:v>0.83875757465493972</c:v>
                  </c:pt>
                  <c:pt idx="1">
                    <c:v>1.4427477746002182</c:v>
                  </c:pt>
                  <c:pt idx="2">
                    <c:v>0.69680086018549114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(plots!$I$3,plots!$I$13,plots!$I$23)</c:f>
              <c:numCache>
                <c:formatCode>General</c:formatCode>
                <c:ptCount val="3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</c:numCache>
            </c:numRef>
          </c:xVal>
          <c:yVal>
            <c:numRef>
              <c:f>(plots!$K$3,plots!$K$13,plots!$K$23)</c:f>
              <c:numCache>
                <c:formatCode>0.0</c:formatCode>
                <c:ptCount val="3"/>
                <c:pt idx="0">
                  <c:v>-2.8255588902823079</c:v>
                </c:pt>
                <c:pt idx="1">
                  <c:v>-3.4258793634344022</c:v>
                </c:pt>
                <c:pt idx="2">
                  <c:v>-3.595900238044079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A-8446-86E5-3D5B1582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99663"/>
        <c:axId val="1678466479"/>
      </c:scatterChart>
      <c:valAx>
        <c:axId val="167819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6479"/>
        <c:crosses val="autoZero"/>
        <c:crossBetween val="midCat"/>
      </c:valAx>
      <c:valAx>
        <c:axId val="16784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(plots!$E$6:$E$8,plots!$E$21:$E$23)</c:f>
                <c:numCache>
                  <c:formatCode>General</c:formatCode>
                  <c:ptCount val="6"/>
                  <c:pt idx="0">
                    <c:v>1.2202065410304019</c:v>
                  </c:pt>
                  <c:pt idx="1">
                    <c:v>0.47201474356452267</c:v>
                  </c:pt>
                  <c:pt idx="2">
                    <c:v>1.6428310122662617</c:v>
                  </c:pt>
                  <c:pt idx="3">
                    <c:v>0.49534966161097999</c:v>
                  </c:pt>
                  <c:pt idx="4">
                    <c:v>0.33061176053990721</c:v>
                  </c:pt>
                  <c:pt idx="5">
                    <c:v>0.77303490203937397</c:v>
                  </c:pt>
                </c:numCache>
              </c:numRef>
            </c:plus>
            <c:minus>
              <c:numRef>
                <c:f>(plots!$E$6:$E$8,plots!$E$21:$E$23)</c:f>
                <c:numCache>
                  <c:formatCode>General</c:formatCode>
                  <c:ptCount val="6"/>
                  <c:pt idx="0">
                    <c:v>1.2202065410304019</c:v>
                  </c:pt>
                  <c:pt idx="1">
                    <c:v>0.47201474356452267</c:v>
                  </c:pt>
                  <c:pt idx="2">
                    <c:v>1.6428310122662617</c:v>
                  </c:pt>
                  <c:pt idx="3">
                    <c:v>0.49534966161097999</c:v>
                  </c:pt>
                  <c:pt idx="4">
                    <c:v>0.33061176053990721</c:v>
                  </c:pt>
                  <c:pt idx="5">
                    <c:v>0.77303490203937397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(plots!$A$6:$A$8,plots!$A$21:$A$23)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(plots!$D$6:$D$8,plots!$D$21:$D$23)</c:f>
              <c:numCache>
                <c:formatCode>0.0</c:formatCode>
                <c:ptCount val="6"/>
                <c:pt idx="0">
                  <c:v>-1.9075294595808738</c:v>
                </c:pt>
                <c:pt idx="1">
                  <c:v>-2.4629918406840527</c:v>
                </c:pt>
                <c:pt idx="2">
                  <c:v>-1.9699428588095609</c:v>
                </c:pt>
                <c:pt idx="3">
                  <c:v>-2.9952817549394606</c:v>
                </c:pt>
                <c:pt idx="4">
                  <c:v>-2.6356928791334187</c:v>
                </c:pt>
                <c:pt idx="5">
                  <c:v>-2.6075088225245104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B-4E4C-8C64-4E75FBC8CB03}"/>
            </c:ext>
          </c:extLst>
        </c:ser>
        <c:ser>
          <c:idx val="1"/>
          <c:order val="1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(plots!$L$5,plots!$L$15)</c:f>
                <c:numCache>
                  <c:formatCode>General</c:formatCode>
                  <c:ptCount val="2"/>
                  <c:pt idx="0">
                    <c:v>0.60856727250790577</c:v>
                  </c:pt>
                  <c:pt idx="1">
                    <c:v>0.43240902531752401</c:v>
                  </c:pt>
                </c:numCache>
              </c:numRef>
            </c:plus>
            <c:minus>
              <c:numRef>
                <c:f>(plots!$L$5,plots!$L$15)</c:f>
                <c:numCache>
                  <c:formatCode>General</c:formatCode>
                  <c:ptCount val="2"/>
                  <c:pt idx="0">
                    <c:v>0.60856727250790577</c:v>
                  </c:pt>
                  <c:pt idx="1">
                    <c:v>0.43240902531752401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(plots!$I$5,plots!$I$15)</c:f>
              <c:numCache>
                <c:formatCode>General</c:formatCode>
                <c:ptCount val="2"/>
                <c:pt idx="0">
                  <c:v>1.2</c:v>
                </c:pt>
                <c:pt idx="1">
                  <c:v>2.2000000000000002</c:v>
                </c:pt>
              </c:numCache>
            </c:numRef>
          </c:xVal>
          <c:yVal>
            <c:numRef>
              <c:f>(plots!$K$5,plots!$K$15)</c:f>
              <c:numCache>
                <c:formatCode>0.0</c:formatCode>
                <c:ptCount val="2"/>
                <c:pt idx="0">
                  <c:v>-2.1134880530248292</c:v>
                </c:pt>
                <c:pt idx="1">
                  <c:v>-2.74616115219913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B-4E4C-8C64-4E75FBC8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99663"/>
        <c:axId val="1678466479"/>
      </c:scatterChart>
      <c:valAx>
        <c:axId val="167819966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6479"/>
        <c:crosses val="autoZero"/>
        <c:crossBetween val="midCat"/>
      </c:valAx>
      <c:valAx>
        <c:axId val="1678466479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(plots!$E$9:$E$11,plots!$E$24:$E$26)</c:f>
                <c:numCache>
                  <c:formatCode>General</c:formatCode>
                  <c:ptCount val="6"/>
                  <c:pt idx="0">
                    <c:v>0.40613190444872804</c:v>
                  </c:pt>
                  <c:pt idx="1">
                    <c:v>0.54876087064857537</c:v>
                  </c:pt>
                  <c:pt idx="2">
                    <c:v>0.38615728039269287</c:v>
                  </c:pt>
                  <c:pt idx="3">
                    <c:v>0.66760228496343743</c:v>
                  </c:pt>
                  <c:pt idx="4">
                    <c:v>0.39902080164313608</c:v>
                  </c:pt>
                  <c:pt idx="5">
                    <c:v>1.2891877230628863</c:v>
                  </c:pt>
                </c:numCache>
              </c:numRef>
            </c:plus>
            <c:minus>
              <c:numRef>
                <c:f>(plots!$E$9:$E$11,plots!$E$24:$E$26)</c:f>
                <c:numCache>
                  <c:formatCode>General</c:formatCode>
                  <c:ptCount val="6"/>
                  <c:pt idx="0">
                    <c:v>0.40613190444872804</c:v>
                  </c:pt>
                  <c:pt idx="1">
                    <c:v>0.54876087064857537</c:v>
                  </c:pt>
                  <c:pt idx="2">
                    <c:v>0.38615728039269287</c:v>
                  </c:pt>
                  <c:pt idx="3">
                    <c:v>0.66760228496343743</c:v>
                  </c:pt>
                  <c:pt idx="4">
                    <c:v>0.39902080164313608</c:v>
                  </c:pt>
                  <c:pt idx="5">
                    <c:v>1.2891877230628863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(plots!$A$9:$A$11,plots!$A$24:$A$26)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(plots!$D$9:$D$11,plots!$D$24:$D$26)</c:f>
              <c:numCache>
                <c:formatCode>0.0</c:formatCode>
                <c:ptCount val="6"/>
                <c:pt idx="0">
                  <c:v>-3.2882369313454638</c:v>
                </c:pt>
                <c:pt idx="1">
                  <c:v>-2.7272655454667776</c:v>
                </c:pt>
                <c:pt idx="2">
                  <c:v>-2.3307067294644095</c:v>
                </c:pt>
                <c:pt idx="3">
                  <c:v>-3.0374382140585521</c:v>
                </c:pt>
                <c:pt idx="4">
                  <c:v>-3.6784181003633307</c:v>
                </c:pt>
                <c:pt idx="5">
                  <c:v>-2.1708832294051184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6-AD4A-9506-8135E6F4EB37}"/>
            </c:ext>
          </c:extLst>
        </c:ser>
        <c:ser>
          <c:idx val="1"/>
          <c:order val="1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(plots!$L$7,plots!$L$17)</c:f>
                <c:numCache>
                  <c:formatCode>General</c:formatCode>
                  <c:ptCount val="2"/>
                  <c:pt idx="0">
                    <c:v>0.96222377086906674</c:v>
                  </c:pt>
                  <c:pt idx="1">
                    <c:v>1.5131499470156051</c:v>
                  </c:pt>
                </c:numCache>
              </c:numRef>
            </c:plus>
            <c:minus>
              <c:numRef>
                <c:f>(plots!$L$7,plots!$L$17)</c:f>
                <c:numCache>
                  <c:formatCode>General</c:formatCode>
                  <c:ptCount val="2"/>
                  <c:pt idx="0">
                    <c:v>0.96222377086906674</c:v>
                  </c:pt>
                  <c:pt idx="1">
                    <c:v>1.5131499470156051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(plots!$I$7,plots!$I$17)</c:f>
              <c:numCache>
                <c:formatCode>General</c:formatCode>
                <c:ptCount val="2"/>
                <c:pt idx="0">
                  <c:v>1.2</c:v>
                </c:pt>
                <c:pt idx="1">
                  <c:v>2.2000000000000002</c:v>
                </c:pt>
              </c:numCache>
            </c:numRef>
          </c:xVal>
          <c:yVal>
            <c:numRef>
              <c:f>(plots!$K$7,plots!$K$17)</c:f>
              <c:numCache>
                <c:formatCode>0.0</c:formatCode>
                <c:ptCount val="2"/>
                <c:pt idx="0">
                  <c:v>-2.7820697354255501</c:v>
                </c:pt>
                <c:pt idx="1">
                  <c:v>-2.9622465146090007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6-AD4A-9506-8135E6F4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99663"/>
        <c:axId val="1678466479"/>
      </c:scatterChart>
      <c:valAx>
        <c:axId val="167819966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6479"/>
        <c:crosses val="autoZero"/>
        <c:crossBetween val="midCat"/>
      </c:valAx>
      <c:valAx>
        <c:axId val="1678466479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(plots!$E$12:$E$14,plots!$E$27:$E$28)</c:f>
                <c:numCache>
                  <c:formatCode>General</c:formatCode>
                  <c:ptCount val="5"/>
                  <c:pt idx="0">
                    <c:v>0.39292423461475812</c:v>
                  </c:pt>
                  <c:pt idx="1">
                    <c:v>0.57696468135728429</c:v>
                  </c:pt>
                  <c:pt idx="2">
                    <c:v>0.77645501053478472</c:v>
                  </c:pt>
                  <c:pt idx="3">
                    <c:v>0.72348098005803674</c:v>
                  </c:pt>
                  <c:pt idx="4">
                    <c:v>1.1437673255628831</c:v>
                  </c:pt>
                </c:numCache>
              </c:numRef>
            </c:plus>
            <c:minus>
              <c:numRef>
                <c:f>(plots!$E$12:$E$14,plots!$E$27:$E$28)</c:f>
                <c:numCache>
                  <c:formatCode>General</c:formatCode>
                  <c:ptCount val="5"/>
                  <c:pt idx="0">
                    <c:v>0.39292423461475812</c:v>
                  </c:pt>
                  <c:pt idx="1">
                    <c:v>0.57696468135728429</c:v>
                  </c:pt>
                  <c:pt idx="2">
                    <c:v>0.77645501053478472</c:v>
                  </c:pt>
                  <c:pt idx="3">
                    <c:v>0.72348098005803674</c:v>
                  </c:pt>
                  <c:pt idx="4">
                    <c:v>1.1437673255628831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(plots!$A$12:$A$14,plots!$A$27:$A$28)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(plots!$D$12:$D$14,plots!$D$27:$D$28)</c:f>
              <c:numCache>
                <c:formatCode>0.0</c:formatCode>
                <c:ptCount val="5"/>
                <c:pt idx="0">
                  <c:v>-2.2790616864674091</c:v>
                </c:pt>
                <c:pt idx="1">
                  <c:v>-3.3969555106412161</c:v>
                </c:pt>
                <c:pt idx="2">
                  <c:v>-1.4880597536041367</c:v>
                </c:pt>
                <c:pt idx="3">
                  <c:v>-3.361492217342759</c:v>
                </c:pt>
                <c:pt idx="4">
                  <c:v>-3.0863322565133355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B-B843-A485-4CE3F9F37738}"/>
            </c:ext>
          </c:extLst>
        </c:ser>
        <c:ser>
          <c:idx val="1"/>
          <c:order val="1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(plots!$L$9,plots!$L$19)</c:f>
                <c:numCache>
                  <c:formatCode>General</c:formatCode>
                  <c:ptCount val="2"/>
                  <c:pt idx="0">
                    <c:v>1.9182029213395808</c:v>
                  </c:pt>
                  <c:pt idx="1">
                    <c:v>0.38913494842702029</c:v>
                  </c:pt>
                </c:numCache>
              </c:numRef>
            </c:plus>
            <c:minus>
              <c:numRef>
                <c:f>(plots!$L$9,plots!$L$19)</c:f>
                <c:numCache>
                  <c:formatCode>General</c:formatCode>
                  <c:ptCount val="2"/>
                  <c:pt idx="0">
                    <c:v>1.9182029213395808</c:v>
                  </c:pt>
                  <c:pt idx="1">
                    <c:v>0.38913494842702029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(plots!$I$9,plots!$I$19)</c:f>
              <c:numCache>
                <c:formatCode>General</c:formatCode>
                <c:ptCount val="2"/>
                <c:pt idx="0">
                  <c:v>1.2</c:v>
                </c:pt>
                <c:pt idx="1">
                  <c:v>2.2000000000000002</c:v>
                </c:pt>
              </c:numCache>
            </c:numRef>
          </c:xVal>
          <c:yVal>
            <c:numRef>
              <c:f>(plots!$K$9,plots!$K$19)</c:f>
              <c:numCache>
                <c:formatCode>0.0</c:formatCode>
                <c:ptCount val="2"/>
                <c:pt idx="0">
                  <c:v>-2.3880256502375872</c:v>
                </c:pt>
                <c:pt idx="1">
                  <c:v>-3.2239122369280473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B-B843-A485-4CE3F9F3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99663"/>
        <c:axId val="1678466479"/>
      </c:scatterChart>
      <c:valAx>
        <c:axId val="167819966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6479"/>
        <c:crosses val="autoZero"/>
        <c:crossBetween val="midCat"/>
      </c:valAx>
      <c:valAx>
        <c:axId val="1678466479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(plots!$E$15:$E$17,plots!$E$29,plots!$E$33:$E$35)</c:f>
                <c:numCache>
                  <c:formatCode>General</c:formatCode>
                  <c:ptCount val="7"/>
                  <c:pt idx="0">
                    <c:v>0.67564626879935163</c:v>
                  </c:pt>
                  <c:pt idx="1">
                    <c:v>0.48866558401889526</c:v>
                  </c:pt>
                  <c:pt idx="2">
                    <c:v>0.34133731145220297</c:v>
                  </c:pt>
                  <c:pt idx="3">
                    <c:v>0.66127649029238789</c:v>
                  </c:pt>
                  <c:pt idx="4">
                    <c:v>0.99246779310789202</c:v>
                  </c:pt>
                  <c:pt idx="5">
                    <c:v>0.4010823643886598</c:v>
                  </c:pt>
                  <c:pt idx="6">
                    <c:v>1.0513521237447667</c:v>
                  </c:pt>
                </c:numCache>
              </c:numRef>
            </c:plus>
            <c:minus>
              <c:numRef>
                <c:f>(plots!$E$15:$E$17,plots!$E$29,plots!$E$33:$E$35)</c:f>
                <c:numCache>
                  <c:formatCode>General</c:formatCode>
                  <c:ptCount val="7"/>
                  <c:pt idx="0">
                    <c:v>0.67564626879935163</c:v>
                  </c:pt>
                  <c:pt idx="1">
                    <c:v>0.48866558401889526</c:v>
                  </c:pt>
                  <c:pt idx="2">
                    <c:v>0.34133731145220297</c:v>
                  </c:pt>
                  <c:pt idx="3">
                    <c:v>0.66127649029238789</c:v>
                  </c:pt>
                  <c:pt idx="4">
                    <c:v>0.99246779310789202</c:v>
                  </c:pt>
                  <c:pt idx="5">
                    <c:v>0.4010823643886598</c:v>
                  </c:pt>
                  <c:pt idx="6">
                    <c:v>1.0513521237447667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(plots!$A$15:$A$17,plots!$A$29,plots!$A$33:$A$35)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(plots!$D$15:$D$17,plots!$D$29,plots!$D$33:$D$35)</c:f>
              <c:numCache>
                <c:formatCode>0.0</c:formatCode>
                <c:ptCount val="7"/>
                <c:pt idx="0">
                  <c:v>-2.3958029557438305</c:v>
                </c:pt>
                <c:pt idx="1">
                  <c:v>-1.674395237745371</c:v>
                </c:pt>
                <c:pt idx="2">
                  <c:v>-1.3985000064197113</c:v>
                </c:pt>
                <c:pt idx="3">
                  <c:v>-2.1014273816455376</c:v>
                </c:pt>
                <c:pt idx="4">
                  <c:v>-2.1750109455945243</c:v>
                </c:pt>
                <c:pt idx="5">
                  <c:v>-2.525205595707384</c:v>
                </c:pt>
                <c:pt idx="6">
                  <c:v>-2.4888744885048775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E-FD48-BE17-F1079894D4AF}"/>
            </c:ext>
          </c:extLst>
        </c:ser>
        <c:ser>
          <c:idx val="1"/>
          <c:order val="1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(plots!$L$11,plots!$L$21,plots!$L$25)</c:f>
                <c:numCache>
                  <c:formatCode>General</c:formatCode>
                  <c:ptCount val="3"/>
                  <c:pt idx="0">
                    <c:v>1.0299386541558599</c:v>
                  </c:pt>
                  <c:pt idx="2">
                    <c:v>0.38511172914403879</c:v>
                  </c:pt>
                </c:numCache>
              </c:numRef>
            </c:plus>
            <c:minus>
              <c:numRef>
                <c:f>(plots!$L$11,plots!$L$21,plots!$L$25)</c:f>
                <c:numCache>
                  <c:formatCode>General</c:formatCode>
                  <c:ptCount val="3"/>
                  <c:pt idx="0">
                    <c:v>1.0299386541558599</c:v>
                  </c:pt>
                  <c:pt idx="2">
                    <c:v>0.38511172914403879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(plots!$I$11,plots!$I$21,plots!$I$25)</c:f>
              <c:numCache>
                <c:formatCode>General</c:formatCode>
                <c:ptCount val="3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</c:numCache>
            </c:numRef>
          </c:xVal>
          <c:yVal>
            <c:numRef>
              <c:f>(plots!$K$11,plots!$K$21,plots!$K$25)</c:f>
              <c:numCache>
                <c:formatCode>0.0</c:formatCode>
                <c:ptCount val="3"/>
                <c:pt idx="0">
                  <c:v>-1.8228993999696375</c:v>
                </c:pt>
                <c:pt idx="1">
                  <c:v>-2.1014273816455376</c:v>
                </c:pt>
                <c:pt idx="2">
                  <c:v>-2.3963636766022618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E-FD48-BE17-F1079894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99663"/>
        <c:axId val="1678466479"/>
      </c:scatterChart>
      <c:valAx>
        <c:axId val="167819966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6479"/>
        <c:crosses val="autoZero"/>
        <c:crossBetween val="midCat"/>
      </c:valAx>
      <c:valAx>
        <c:axId val="1678466479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plots!$G$3:$G$35</c:f>
              <c:numCache>
                <c:formatCode>General</c:formatCode>
                <c:ptCount val="33"/>
                <c:pt idx="0">
                  <c:v>242.33</c:v>
                </c:pt>
                <c:pt idx="1">
                  <c:v>248.06</c:v>
                </c:pt>
                <c:pt idx="2">
                  <c:v>303.86</c:v>
                </c:pt>
                <c:pt idx="3">
                  <c:v>141.27000000000001</c:v>
                </c:pt>
                <c:pt idx="4">
                  <c:v>163.69</c:v>
                </c:pt>
                <c:pt idx="5">
                  <c:v>69.52</c:v>
                </c:pt>
                <c:pt idx="6">
                  <c:v>158.22999999999999</c:v>
                </c:pt>
                <c:pt idx="7">
                  <c:v>160.56</c:v>
                </c:pt>
                <c:pt idx="8">
                  <c:v>90.24</c:v>
                </c:pt>
                <c:pt idx="9">
                  <c:v>164.19</c:v>
                </c:pt>
                <c:pt idx="10">
                  <c:v>212.85</c:v>
                </c:pt>
                <c:pt idx="11">
                  <c:v>28.44</c:v>
                </c:pt>
                <c:pt idx="12">
                  <c:v>246.89</c:v>
                </c:pt>
                <c:pt idx="13">
                  <c:v>184.64</c:v>
                </c:pt>
                <c:pt idx="14">
                  <c:v>216.03</c:v>
                </c:pt>
                <c:pt idx="15">
                  <c:v>555.24</c:v>
                </c:pt>
                <c:pt idx="16">
                  <c:v>576.78</c:v>
                </c:pt>
                <c:pt idx="17">
                  <c:v>409.49</c:v>
                </c:pt>
                <c:pt idx="18">
                  <c:v>159.27000000000001</c:v>
                </c:pt>
                <c:pt idx="19">
                  <c:v>169.37</c:v>
                </c:pt>
                <c:pt idx="20">
                  <c:v>153.91</c:v>
                </c:pt>
                <c:pt idx="21">
                  <c:v>175.07</c:v>
                </c:pt>
                <c:pt idx="22">
                  <c:v>258.06</c:v>
                </c:pt>
                <c:pt idx="23">
                  <c:v>160.33000000000001</c:v>
                </c:pt>
                <c:pt idx="24">
                  <c:v>195.57</c:v>
                </c:pt>
                <c:pt idx="25">
                  <c:v>156.08000000000001</c:v>
                </c:pt>
                <c:pt idx="26">
                  <c:v>217.83</c:v>
                </c:pt>
                <c:pt idx="27">
                  <c:v>285.14</c:v>
                </c:pt>
                <c:pt idx="28">
                  <c:v>530.64</c:v>
                </c:pt>
                <c:pt idx="29">
                  <c:v>624.29999999999995</c:v>
                </c:pt>
                <c:pt idx="30">
                  <c:v>258.64</c:v>
                </c:pt>
                <c:pt idx="31">
                  <c:v>267.68</c:v>
                </c:pt>
                <c:pt idx="32">
                  <c:v>286.36</c:v>
                </c:pt>
              </c:numCache>
            </c:numRef>
          </c:xVal>
          <c:yVal>
            <c:numRef>
              <c:f>plots!$D$3:$D$35</c:f>
              <c:numCache>
                <c:formatCode>0.0</c:formatCode>
                <c:ptCount val="33"/>
                <c:pt idx="0">
                  <c:v>-2.6350766605271101</c:v>
                </c:pt>
                <c:pt idx="1">
                  <c:v>-3.3063722517893503</c:v>
                </c:pt>
                <c:pt idx="2">
                  <c:v>-2.5352277585304637</c:v>
                </c:pt>
                <c:pt idx="3">
                  <c:v>-1.9075294595808738</c:v>
                </c:pt>
                <c:pt idx="4">
                  <c:v>-2.4629918406840527</c:v>
                </c:pt>
                <c:pt idx="5">
                  <c:v>-1.9699428588095609</c:v>
                </c:pt>
                <c:pt idx="6">
                  <c:v>-3.2882369313454638</c:v>
                </c:pt>
                <c:pt idx="7">
                  <c:v>-2.7272655454667776</c:v>
                </c:pt>
                <c:pt idx="8">
                  <c:v>-2.3307067294644095</c:v>
                </c:pt>
                <c:pt idx="9">
                  <c:v>-2.2790616864674091</c:v>
                </c:pt>
                <c:pt idx="10">
                  <c:v>-3.3969555106412161</c:v>
                </c:pt>
                <c:pt idx="11">
                  <c:v>-1.4880597536041367</c:v>
                </c:pt>
                <c:pt idx="12">
                  <c:v>-2.3958029557438305</c:v>
                </c:pt>
                <c:pt idx="13">
                  <c:v>-1.674395237745371</c:v>
                </c:pt>
                <c:pt idx="14">
                  <c:v>-1.3985000064197113</c:v>
                </c:pt>
                <c:pt idx="15">
                  <c:v>-2.6632658883463112</c:v>
                </c:pt>
                <c:pt idx="16">
                  <c:v>-4.097351228085448</c:v>
                </c:pt>
                <c:pt idx="17">
                  <c:v>-3.5170209738714466</c:v>
                </c:pt>
                <c:pt idx="18">
                  <c:v>-2.9952817549394606</c:v>
                </c:pt>
                <c:pt idx="19">
                  <c:v>-2.6356928791334187</c:v>
                </c:pt>
                <c:pt idx="20">
                  <c:v>-2.6075088225245104</c:v>
                </c:pt>
                <c:pt idx="21">
                  <c:v>-3.0374382140585521</c:v>
                </c:pt>
                <c:pt idx="22">
                  <c:v>-3.6784181003633307</c:v>
                </c:pt>
                <c:pt idx="23">
                  <c:v>-2.1708832294051184</c:v>
                </c:pt>
                <c:pt idx="24">
                  <c:v>-3.361492217342759</c:v>
                </c:pt>
                <c:pt idx="25">
                  <c:v>-3.0863322565133355</c:v>
                </c:pt>
                <c:pt idx="26">
                  <c:v>-2.1014273816455376</c:v>
                </c:pt>
                <c:pt idx="27">
                  <c:v>-3.2115105756199323</c:v>
                </c:pt>
                <c:pt idx="28">
                  <c:v>-3.6853025585615602</c:v>
                </c:pt>
                <c:pt idx="29">
                  <c:v>-3.890887579950745</c:v>
                </c:pt>
                <c:pt idx="30">
                  <c:v>-2.1750109455945243</c:v>
                </c:pt>
                <c:pt idx="31">
                  <c:v>-2.525205595707384</c:v>
                </c:pt>
                <c:pt idx="32">
                  <c:v>-2.4888744885048775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6C4D-A09E-857AD38B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73263"/>
        <c:axId val="908594671"/>
      </c:scatterChart>
      <c:valAx>
        <c:axId val="9159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[Tl]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94671"/>
        <c:crosses val="autoZero"/>
        <c:crossBetween val="midCat"/>
      </c:valAx>
      <c:valAx>
        <c:axId val="9085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e205Tl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37</xdr:row>
      <xdr:rowOff>158750</xdr:rowOff>
    </xdr:from>
    <xdr:to>
      <xdr:col>6</xdr:col>
      <xdr:colOff>666750</xdr:colOff>
      <xdr:row>51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F761F-35FE-9243-8A52-6691BA8F4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444500</xdr:colOff>
      <xdr:row>51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CEB74-4D80-3941-BB5A-2AE0EACFD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51</xdr:row>
      <xdr:rowOff>101600</xdr:rowOff>
    </xdr:from>
    <xdr:to>
      <xdr:col>6</xdr:col>
      <xdr:colOff>660400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6A7A8-01B1-0D48-A278-985220DA1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12</xdr:col>
      <xdr:colOff>444500</xdr:colOff>
      <xdr:row>65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31ED65-F697-924C-B595-153AE4B76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65</xdr:row>
      <xdr:rowOff>139700</xdr:rowOff>
    </xdr:from>
    <xdr:to>
      <xdr:col>6</xdr:col>
      <xdr:colOff>635000</xdr:colOff>
      <xdr:row>79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1D1A8D-5C59-9047-8450-8930BA8A7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371231</xdr:colOff>
      <xdr:row>2</xdr:row>
      <xdr:rowOff>20515</xdr:rowOff>
    </xdr:from>
    <xdr:to>
      <xdr:col>17</xdr:col>
      <xdr:colOff>791308</xdr:colOff>
      <xdr:row>15</xdr:row>
      <xdr:rowOff>96715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7098D-6A6E-0741-9543-492143BC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FDEE-A1B4-D349-80D0-79CF44506C2F}">
  <dimension ref="B2:L37"/>
  <sheetViews>
    <sheetView workbookViewId="0">
      <selection activeCell="I37" sqref="I37"/>
    </sheetView>
  </sheetViews>
  <sheetFormatPr baseColWidth="10" defaultRowHeight="16" x14ac:dyDescent="0.2"/>
  <cols>
    <col min="2" max="2" width="14.1640625" bestFit="1" customWidth="1"/>
    <col min="3" max="3" width="4.1640625" customWidth="1"/>
    <col min="6" max="6" width="4.33203125" customWidth="1"/>
  </cols>
  <sheetData>
    <row r="2" spans="2:12" x14ac:dyDescent="0.2">
      <c r="B2" s="1" t="s">
        <v>0</v>
      </c>
      <c r="D2" s="1" t="s">
        <v>2</v>
      </c>
      <c r="E2" s="1" t="s">
        <v>3</v>
      </c>
      <c r="G2" s="1" t="s">
        <v>62</v>
      </c>
      <c r="J2" s="1" t="s">
        <v>0</v>
      </c>
      <c r="K2" s="1" t="s">
        <v>2</v>
      </c>
      <c r="L2" s="1" t="s">
        <v>3</v>
      </c>
    </row>
    <row r="3" spans="2:12" x14ac:dyDescent="0.2">
      <c r="B3" t="str">
        <f>Sheet1!B3</f>
        <v>0819_ANT_15</v>
      </c>
      <c r="D3" s="3">
        <f>Sheet1!E3</f>
        <v>-2.6350766605271101</v>
      </c>
      <c r="E3" s="3">
        <f>Sheet1!F3</f>
        <v>0.73295256215468207</v>
      </c>
      <c r="G3">
        <v>242.33</v>
      </c>
      <c r="J3" t="s">
        <v>88</v>
      </c>
      <c r="K3" s="5">
        <f>AVERAGE(D3:D5)</f>
        <v>-2.8255588902823079</v>
      </c>
      <c r="L3" s="8">
        <f>2*STDEV(D3:D5)</f>
        <v>0.83875757465493972</v>
      </c>
    </row>
    <row r="4" spans="2:12" x14ac:dyDescent="0.2">
      <c r="B4" t="str">
        <f>Sheet1!B4</f>
        <v>0819_ANT_50</v>
      </c>
      <c r="D4" s="3">
        <f>Sheet1!E4</f>
        <v>-3.3063722517893503</v>
      </c>
      <c r="E4" s="3">
        <f>Sheet1!F4</f>
        <v>0.84123109499684978</v>
      </c>
      <c r="G4">
        <v>248.06</v>
      </c>
      <c r="L4" s="8"/>
    </row>
    <row r="5" spans="2:12" x14ac:dyDescent="0.2">
      <c r="B5" t="str">
        <f>Sheet1!B5</f>
        <v>0819_ANT_85</v>
      </c>
      <c r="D5" s="3">
        <f>Sheet1!E5</f>
        <v>-2.5352277585304637</v>
      </c>
      <c r="E5" s="3">
        <f>Sheet1!F5</f>
        <v>0.85083903487775903</v>
      </c>
      <c r="G5">
        <v>303.86</v>
      </c>
      <c r="J5" t="s">
        <v>89</v>
      </c>
      <c r="K5" s="5">
        <f>AVERAGE(D6:D8)</f>
        <v>-2.1134880530248292</v>
      </c>
      <c r="L5" s="8">
        <f>2*STDEV(D6:D8)</f>
        <v>0.60856727250790577</v>
      </c>
    </row>
    <row r="6" spans="2:12" x14ac:dyDescent="0.2">
      <c r="B6" t="str">
        <f>Sheet1!B6</f>
        <v>0819_FARM_15</v>
      </c>
      <c r="D6" s="3">
        <f>Sheet1!E6</f>
        <v>-1.9075294595808738</v>
      </c>
      <c r="E6" s="3">
        <f>Sheet1!F6</f>
        <v>1.2202065410304019</v>
      </c>
      <c r="G6">
        <v>141.27000000000001</v>
      </c>
      <c r="L6" s="8"/>
    </row>
    <row r="7" spans="2:12" x14ac:dyDescent="0.2">
      <c r="B7" t="str">
        <f>Sheet1!B7</f>
        <v>0819_FARM_50</v>
      </c>
      <c r="D7" s="3">
        <f>Sheet1!E7</f>
        <v>-2.4629918406840527</v>
      </c>
      <c r="E7" s="3">
        <f>Sheet1!F7</f>
        <v>0.47201474356452267</v>
      </c>
      <c r="G7">
        <v>163.69</v>
      </c>
      <c r="J7" t="s">
        <v>90</v>
      </c>
      <c r="K7" s="5">
        <f>AVERAGE(D9:D11)</f>
        <v>-2.7820697354255501</v>
      </c>
      <c r="L7" s="8">
        <f>2*STDEV(D9:D11)</f>
        <v>0.96222377086906674</v>
      </c>
    </row>
    <row r="8" spans="2:12" x14ac:dyDescent="0.2">
      <c r="B8" t="str">
        <f>Sheet1!B8</f>
        <v>0819_FARM_85</v>
      </c>
      <c r="D8" s="3">
        <f>Sheet1!E8</f>
        <v>-1.9699428588095609</v>
      </c>
      <c r="E8" s="3">
        <f>Sheet1!F8</f>
        <v>1.6428310122662617</v>
      </c>
      <c r="G8">
        <v>69.52</v>
      </c>
      <c r="L8" s="8"/>
    </row>
    <row r="9" spans="2:12" x14ac:dyDescent="0.2">
      <c r="B9" t="str">
        <f>Sheet1!B9</f>
        <v>0819_KAYS_15</v>
      </c>
      <c r="D9" s="3">
        <f>Sheet1!E9</f>
        <v>-3.2882369313454638</v>
      </c>
      <c r="E9" s="3">
        <f>Sheet1!F9</f>
        <v>0.40613190444872804</v>
      </c>
      <c r="G9">
        <v>158.22999999999999</v>
      </c>
      <c r="J9" t="s">
        <v>91</v>
      </c>
      <c r="K9" s="5">
        <f>AVERAGE(D12:D14)</f>
        <v>-2.3880256502375872</v>
      </c>
      <c r="L9" s="8">
        <f>2*STDEV(D12:D14)</f>
        <v>1.9182029213395808</v>
      </c>
    </row>
    <row r="10" spans="2:12" x14ac:dyDescent="0.2">
      <c r="B10" t="str">
        <f>Sheet1!B10</f>
        <v>0819_KAYS_50</v>
      </c>
      <c r="D10" s="3">
        <f>Sheet1!E10</f>
        <v>-2.7272655454667776</v>
      </c>
      <c r="E10" s="3">
        <f>Sheet1!F10</f>
        <v>0.54876087064857537</v>
      </c>
      <c r="G10">
        <v>160.56</v>
      </c>
      <c r="L10" s="8"/>
    </row>
    <row r="11" spans="2:12" x14ac:dyDescent="0.2">
      <c r="B11" t="str">
        <f>Sheet1!B11</f>
        <v>0819_KAYS_85</v>
      </c>
      <c r="D11" s="3">
        <f>Sheet1!E11</f>
        <v>-2.3307067294644095</v>
      </c>
      <c r="E11" s="3">
        <f>Sheet1!F11</f>
        <v>0.38615728039269287</v>
      </c>
      <c r="G11">
        <v>90.24</v>
      </c>
      <c r="J11" t="s">
        <v>92</v>
      </c>
      <c r="K11" s="5">
        <f>AVERAGE(D15:D17)</f>
        <v>-1.8228993999696375</v>
      </c>
      <c r="L11" s="8">
        <f>2*STDEV(D15:D17)</f>
        <v>1.0299386541558599</v>
      </c>
    </row>
    <row r="12" spans="2:12" x14ac:dyDescent="0.2">
      <c r="B12" t="str">
        <f>Sheet1!B12</f>
        <v>0819_LAYT_15</v>
      </c>
      <c r="D12" s="3">
        <f>Sheet1!E12</f>
        <v>-2.2790616864674091</v>
      </c>
      <c r="E12" s="3">
        <f>Sheet1!F12</f>
        <v>0.39292423461475812</v>
      </c>
      <c r="G12">
        <v>164.19</v>
      </c>
      <c r="L12" s="8"/>
    </row>
    <row r="13" spans="2:12" x14ac:dyDescent="0.2">
      <c r="B13" t="str">
        <f>Sheet1!B13</f>
        <v>0819_LAYT_50</v>
      </c>
      <c r="D13" s="3">
        <f>Sheet1!E13</f>
        <v>-3.3969555106412161</v>
      </c>
      <c r="E13" s="3">
        <f>Sheet1!F13</f>
        <v>0.57696468135728429</v>
      </c>
      <c r="G13">
        <v>212.85</v>
      </c>
      <c r="J13" t="s">
        <v>93</v>
      </c>
      <c r="K13" s="5">
        <f>AVERAGE(D18:D20)</f>
        <v>-3.4258793634344022</v>
      </c>
      <c r="L13" s="8">
        <f>2*STDEV(D18:D20)</f>
        <v>1.4427477746002182</v>
      </c>
    </row>
    <row r="14" spans="2:12" x14ac:dyDescent="0.2">
      <c r="B14" t="str">
        <f>Sheet1!B14</f>
        <v>0819_LAYT_85</v>
      </c>
      <c r="D14" s="3">
        <f>Sheet1!E14</f>
        <v>-1.4880597536041367</v>
      </c>
      <c r="E14" s="3">
        <f>Sheet1!F14</f>
        <v>0.77645501053478472</v>
      </c>
      <c r="G14">
        <v>28.44</v>
      </c>
      <c r="L14" s="8"/>
    </row>
    <row r="15" spans="2:12" x14ac:dyDescent="0.2">
      <c r="B15" t="str">
        <f>Sheet1!B15</f>
        <v>0819_SYR_15</v>
      </c>
      <c r="D15" s="3">
        <f>Sheet1!E15</f>
        <v>-2.3958029557438305</v>
      </c>
      <c r="E15" s="3">
        <f>Sheet1!F15</f>
        <v>0.67564626879935163</v>
      </c>
      <c r="G15">
        <v>246.89</v>
      </c>
      <c r="J15" t="s">
        <v>94</v>
      </c>
      <c r="K15" s="5">
        <f>AVERAGE(D21:D23)</f>
        <v>-2.74616115219913</v>
      </c>
      <c r="L15" s="8">
        <f>2*STDEV(D21:D23)</f>
        <v>0.43240902531752401</v>
      </c>
    </row>
    <row r="16" spans="2:12" x14ac:dyDescent="0.2">
      <c r="B16" t="str">
        <f>Sheet1!B16</f>
        <v>0819_SYR_50</v>
      </c>
      <c r="D16" s="3">
        <f>Sheet1!E16</f>
        <v>-1.674395237745371</v>
      </c>
      <c r="E16" s="3">
        <f>Sheet1!F16</f>
        <v>0.48866558401889526</v>
      </c>
      <c r="G16">
        <v>184.64</v>
      </c>
      <c r="L16" s="8"/>
    </row>
    <row r="17" spans="2:12" x14ac:dyDescent="0.2">
      <c r="B17" t="str">
        <f>Sheet1!B17</f>
        <v>0819_SYR_85</v>
      </c>
      <c r="D17" s="3">
        <f>Sheet1!E17</f>
        <v>-1.3985000064197113</v>
      </c>
      <c r="E17" s="3">
        <f>Sheet1!F17</f>
        <v>0.34133731145220297</v>
      </c>
      <c r="G17">
        <v>216.03</v>
      </c>
      <c r="J17" t="s">
        <v>95</v>
      </c>
      <c r="K17" s="5">
        <f>AVERAGE(D24:D26)</f>
        <v>-2.9622465146090007</v>
      </c>
      <c r="L17" s="8">
        <f>2*STDEV(D24:D26)</f>
        <v>1.5131499470156051</v>
      </c>
    </row>
    <row r="18" spans="2:12" x14ac:dyDescent="0.2">
      <c r="B18" t="str">
        <f>Sheet1!B18</f>
        <v>0919_ANT_15</v>
      </c>
      <c r="D18" s="3">
        <f>Sheet1!E18</f>
        <v>-2.6632658883463112</v>
      </c>
      <c r="E18" s="3">
        <f>Sheet1!F18</f>
        <v>0.25557521670358424</v>
      </c>
      <c r="G18">
        <v>555.24</v>
      </c>
      <c r="L18" s="8"/>
    </row>
    <row r="19" spans="2:12" x14ac:dyDescent="0.2">
      <c r="B19" t="str">
        <f>Sheet1!B19</f>
        <v>0919_ANT_50</v>
      </c>
      <c r="D19" s="3">
        <f>Sheet1!E19</f>
        <v>-4.097351228085448</v>
      </c>
      <c r="E19" s="3">
        <f>Sheet1!F19</f>
        <v>0.48024521362275741</v>
      </c>
      <c r="G19">
        <v>576.78</v>
      </c>
      <c r="J19" t="s">
        <v>96</v>
      </c>
      <c r="K19" s="5">
        <f>AVERAGE(D27:D28)</f>
        <v>-3.2239122369280473</v>
      </c>
      <c r="L19" s="8">
        <f>2*STDEV(D27:D28)</f>
        <v>0.38913494842702029</v>
      </c>
    </row>
    <row r="20" spans="2:12" x14ac:dyDescent="0.2">
      <c r="B20" t="str">
        <f>Sheet1!B20</f>
        <v>0919_ANT_85</v>
      </c>
      <c r="D20" s="3">
        <f>Sheet1!E20</f>
        <v>-3.5170209738714466</v>
      </c>
      <c r="E20" s="3">
        <f>Sheet1!F20</f>
        <v>0.29406907843294483</v>
      </c>
      <c r="G20">
        <v>409.49</v>
      </c>
      <c r="L20" s="8"/>
    </row>
    <row r="21" spans="2:12" x14ac:dyDescent="0.2">
      <c r="B21" t="str">
        <f>Sheet1!B21</f>
        <v>0919_FARM_15</v>
      </c>
      <c r="D21" s="3">
        <f>Sheet1!E21</f>
        <v>-2.9952817549394606</v>
      </c>
      <c r="E21" s="3">
        <f>Sheet1!F21</f>
        <v>0.49534966161097999</v>
      </c>
      <c r="G21">
        <v>159.27000000000001</v>
      </c>
      <c r="J21" t="s">
        <v>97</v>
      </c>
      <c r="K21" s="5">
        <f>AVERAGE(D29)</f>
        <v>-2.1014273816455376</v>
      </c>
      <c r="L21" s="8"/>
    </row>
    <row r="22" spans="2:12" x14ac:dyDescent="0.2">
      <c r="B22" t="str">
        <f>Sheet1!B22</f>
        <v>0919_FARM_50</v>
      </c>
      <c r="D22" s="3">
        <f>Sheet1!E22</f>
        <v>-2.6356928791334187</v>
      </c>
      <c r="E22" s="3">
        <f>Sheet1!F22</f>
        <v>0.33061176053990721</v>
      </c>
      <c r="G22">
        <v>169.37</v>
      </c>
      <c r="L22" s="8"/>
    </row>
    <row r="23" spans="2:12" x14ac:dyDescent="0.2">
      <c r="B23" t="str">
        <f>Sheet1!B23</f>
        <v>0919_FARM_85</v>
      </c>
      <c r="D23" s="3">
        <f>Sheet1!E23</f>
        <v>-2.6075088225245104</v>
      </c>
      <c r="E23" s="3">
        <f>Sheet1!F23</f>
        <v>0.77303490203937397</v>
      </c>
      <c r="G23">
        <v>153.91</v>
      </c>
      <c r="J23" t="s">
        <v>98</v>
      </c>
      <c r="K23" s="5">
        <f>AVERAGE(D30:D32)</f>
        <v>-3.595900238044079</v>
      </c>
      <c r="L23" s="8">
        <f>2*STDEV(D30:D32)</f>
        <v>0.69680086018549114</v>
      </c>
    </row>
    <row r="24" spans="2:12" x14ac:dyDescent="0.2">
      <c r="B24" t="str">
        <f>Sheet1!B24</f>
        <v>0919_KAYS_15</v>
      </c>
      <c r="D24" s="3">
        <f>Sheet1!E24</f>
        <v>-3.0374382140585521</v>
      </c>
      <c r="E24" s="3">
        <f>Sheet1!F24</f>
        <v>0.66760228496343743</v>
      </c>
      <c r="G24">
        <v>175.07</v>
      </c>
      <c r="L24" s="8"/>
    </row>
    <row r="25" spans="2:12" x14ac:dyDescent="0.2">
      <c r="B25" t="str">
        <f>Sheet1!B25</f>
        <v>0919_KAYS_50</v>
      </c>
      <c r="D25" s="3">
        <f>Sheet1!E25</f>
        <v>-3.6784181003633307</v>
      </c>
      <c r="E25" s="3">
        <f>Sheet1!F25</f>
        <v>0.39902080164313608</v>
      </c>
      <c r="G25">
        <v>258.06</v>
      </c>
      <c r="J25" t="s">
        <v>99</v>
      </c>
      <c r="K25" s="5">
        <f>AVERAGE(D33:D35)</f>
        <v>-2.3963636766022618</v>
      </c>
      <c r="L25" s="8">
        <f>2*STDEV(D33:D35)</f>
        <v>0.38511172914403879</v>
      </c>
    </row>
    <row r="26" spans="2:12" x14ac:dyDescent="0.2">
      <c r="B26" t="str">
        <f>Sheet1!B26</f>
        <v>0919_KAYS_85</v>
      </c>
      <c r="D26" s="3">
        <f>Sheet1!E26</f>
        <v>-2.1708832294051184</v>
      </c>
      <c r="E26" s="3">
        <f>Sheet1!F26</f>
        <v>1.2891877230628863</v>
      </c>
      <c r="G26">
        <v>160.33000000000001</v>
      </c>
    </row>
    <row r="27" spans="2:12" x14ac:dyDescent="0.2">
      <c r="B27" t="str">
        <f>Sheet1!B27</f>
        <v>0919_LAYT_15</v>
      </c>
      <c r="D27" s="3">
        <f>Sheet1!E27</f>
        <v>-3.361492217342759</v>
      </c>
      <c r="E27" s="3">
        <f>Sheet1!F27</f>
        <v>0.72348098005803674</v>
      </c>
      <c r="G27">
        <v>195.57</v>
      </c>
    </row>
    <row r="28" spans="2:12" x14ac:dyDescent="0.2">
      <c r="B28" t="str">
        <f>Sheet1!B28</f>
        <v>0919_LAYT_50</v>
      </c>
      <c r="D28" s="3">
        <f>Sheet1!E28</f>
        <v>-3.0863322565133355</v>
      </c>
      <c r="E28" s="3">
        <f>Sheet1!F28</f>
        <v>1.1437673255628831</v>
      </c>
      <c r="G28">
        <v>156.08000000000001</v>
      </c>
    </row>
    <row r="29" spans="2:12" x14ac:dyDescent="0.2">
      <c r="B29" t="str">
        <f>Sheet1!B29</f>
        <v>0919_SYR_15</v>
      </c>
      <c r="D29" s="3">
        <f>Sheet1!E29</f>
        <v>-2.1014273816455376</v>
      </c>
      <c r="E29" s="3">
        <f>Sheet1!F29</f>
        <v>0.66127649029238789</v>
      </c>
      <c r="G29">
        <v>217.83</v>
      </c>
    </row>
    <row r="30" spans="2:12" x14ac:dyDescent="0.2">
      <c r="B30" t="str">
        <f>Sheet1!B30</f>
        <v>1019_ANT_15</v>
      </c>
      <c r="D30" s="3">
        <f>Sheet1!E30</f>
        <v>-3.2115105756199323</v>
      </c>
      <c r="E30" s="3">
        <f>Sheet1!F30</f>
        <v>0.18439672014233754</v>
      </c>
      <c r="G30">
        <v>285.14</v>
      </c>
    </row>
    <row r="31" spans="2:12" x14ac:dyDescent="0.2">
      <c r="B31" t="str">
        <f>Sheet1!B31</f>
        <v>1019_ANT_50</v>
      </c>
      <c r="D31" s="3">
        <f>Sheet1!E31</f>
        <v>-3.6853025585615602</v>
      </c>
      <c r="E31" s="3">
        <f>Sheet1!F31</f>
        <v>0.8150060230331827</v>
      </c>
      <c r="G31">
        <v>530.64</v>
      </c>
    </row>
    <row r="32" spans="2:12" x14ac:dyDescent="0.2">
      <c r="B32" t="str">
        <f>Sheet1!B32</f>
        <v>1019_ANT_85</v>
      </c>
      <c r="D32" s="3">
        <f>Sheet1!E32</f>
        <v>-3.890887579950745</v>
      </c>
      <c r="E32" s="3">
        <f>Sheet1!F32</f>
        <v>0.55422347183488307</v>
      </c>
      <c r="G32">
        <v>624.29999999999995</v>
      </c>
    </row>
    <row r="33" spans="2:10" x14ac:dyDescent="0.2">
      <c r="B33" t="str">
        <f>Sheet1!B33</f>
        <v>1019_SYR_15</v>
      </c>
      <c r="D33" s="3">
        <f>Sheet1!E33</f>
        <v>-2.1750109455945243</v>
      </c>
      <c r="E33" s="3">
        <f>Sheet1!F33</f>
        <v>0.99246779310789202</v>
      </c>
      <c r="G33">
        <v>258.64</v>
      </c>
    </row>
    <row r="34" spans="2:10" x14ac:dyDescent="0.2">
      <c r="B34" t="str">
        <f>Sheet1!B34</f>
        <v>1019_SYR_50</v>
      </c>
      <c r="D34" s="3">
        <f>Sheet1!E34</f>
        <v>-2.525205595707384</v>
      </c>
      <c r="E34" s="3">
        <f>Sheet1!F34</f>
        <v>0.4010823643886598</v>
      </c>
      <c r="G34">
        <v>267.68</v>
      </c>
    </row>
    <row r="35" spans="2:10" x14ac:dyDescent="0.2">
      <c r="B35" t="str">
        <f>Sheet1!B35</f>
        <v>1019_SYR_85</v>
      </c>
      <c r="D35" s="3">
        <f>Sheet1!E35</f>
        <v>-2.4888744885048775</v>
      </c>
      <c r="E35" s="3">
        <f>Sheet1!F35</f>
        <v>1.0513521237447667</v>
      </c>
      <c r="G35">
        <v>286.36</v>
      </c>
      <c r="H35" s="9" t="s">
        <v>2</v>
      </c>
      <c r="I35" s="9" t="s">
        <v>3</v>
      </c>
    </row>
    <row r="36" spans="2:10" x14ac:dyDescent="0.2">
      <c r="B36" t="str">
        <f>Sheet1!C36</f>
        <v>AK-34 (AGV-2)</v>
      </c>
      <c r="D36" s="3">
        <f>Sheet1!E36</f>
        <v>-3.0692180613652496</v>
      </c>
      <c r="E36" s="3">
        <f>Sheet1!F36</f>
        <v>0.78023667540676278</v>
      </c>
      <c r="H36">
        <v>-3</v>
      </c>
      <c r="I36">
        <v>0.6</v>
      </c>
      <c r="J36" t="s">
        <v>87</v>
      </c>
    </row>
    <row r="37" spans="2:10" x14ac:dyDescent="0.2">
      <c r="B37" t="str">
        <f>Sheet1!C37</f>
        <v>BCR-2</v>
      </c>
      <c r="D37" s="3">
        <f>Sheet1!E37</f>
        <v>-2.4533736327183386</v>
      </c>
      <c r="E37" s="3">
        <f>Sheet1!F37</f>
        <v>0.77982014636234109</v>
      </c>
      <c r="H37">
        <v>-2.5</v>
      </c>
      <c r="I37">
        <v>0.4</v>
      </c>
      <c r="J37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8B3C-B0FB-E343-BB9E-6BA176D12C0F}">
  <dimension ref="A2:L37"/>
  <sheetViews>
    <sheetView topLeftCell="A46" zoomScale="130" zoomScaleNormal="130" workbookViewId="0">
      <selection activeCell="E7" sqref="E7"/>
    </sheetView>
  </sheetViews>
  <sheetFormatPr baseColWidth="10" defaultRowHeight="16" x14ac:dyDescent="0.2"/>
  <cols>
    <col min="2" max="2" width="14.1640625" bestFit="1" customWidth="1"/>
    <col min="3" max="3" width="4.1640625" customWidth="1"/>
    <col min="6" max="6" width="4.33203125" customWidth="1"/>
  </cols>
  <sheetData>
    <row r="2" spans="1:12" x14ac:dyDescent="0.2">
      <c r="B2" s="1" t="s">
        <v>0</v>
      </c>
      <c r="D2" s="1" t="s">
        <v>2</v>
      </c>
      <c r="E2" s="1" t="s">
        <v>3</v>
      </c>
      <c r="G2" s="1" t="s">
        <v>62</v>
      </c>
      <c r="J2" s="1" t="s">
        <v>0</v>
      </c>
      <c r="K2" s="1" t="s">
        <v>2</v>
      </c>
      <c r="L2" s="1" t="s">
        <v>3</v>
      </c>
    </row>
    <row r="3" spans="1:12" x14ac:dyDescent="0.2">
      <c r="A3">
        <v>1</v>
      </c>
      <c r="B3" t="str">
        <f>Sheet1!B3</f>
        <v>0819_ANT_15</v>
      </c>
      <c r="D3" s="3">
        <f>Sheet1!E3</f>
        <v>-2.6350766605271101</v>
      </c>
      <c r="E3" s="3">
        <f>Sheet1!F3</f>
        <v>0.73295256215468207</v>
      </c>
      <c r="G3">
        <v>242.33</v>
      </c>
      <c r="I3">
        <v>1.2</v>
      </c>
      <c r="J3" t="s">
        <v>88</v>
      </c>
      <c r="K3" s="5">
        <f>AVERAGE(D3:D5)</f>
        <v>-2.8255588902823079</v>
      </c>
      <c r="L3" s="8">
        <f>2*STDEV(D3:D5)</f>
        <v>0.83875757465493972</v>
      </c>
    </row>
    <row r="4" spans="1:12" x14ac:dyDescent="0.2">
      <c r="A4">
        <v>1</v>
      </c>
      <c r="B4" t="str">
        <f>Sheet1!B4</f>
        <v>0819_ANT_50</v>
      </c>
      <c r="D4" s="3">
        <f>Sheet1!E4</f>
        <v>-3.3063722517893503</v>
      </c>
      <c r="E4" s="3">
        <f>Sheet1!F4</f>
        <v>0.84123109499684978</v>
      </c>
      <c r="G4">
        <v>248.06</v>
      </c>
      <c r="L4" s="8"/>
    </row>
    <row r="5" spans="1:12" x14ac:dyDescent="0.2">
      <c r="A5">
        <v>1</v>
      </c>
      <c r="B5" t="str">
        <f>Sheet1!B5</f>
        <v>0819_ANT_85</v>
      </c>
      <c r="D5" s="3">
        <f>Sheet1!E5</f>
        <v>-2.5352277585304637</v>
      </c>
      <c r="E5" s="3">
        <f>Sheet1!F5</f>
        <v>0.85083903487775903</v>
      </c>
      <c r="G5">
        <v>303.86</v>
      </c>
      <c r="I5">
        <v>1.2</v>
      </c>
      <c r="J5" t="s">
        <v>89</v>
      </c>
      <c r="K5" s="5">
        <f>AVERAGE(D6:D8)</f>
        <v>-2.1134880530248292</v>
      </c>
      <c r="L5" s="8">
        <f>2*STDEV(D6:D8)</f>
        <v>0.60856727250790577</v>
      </c>
    </row>
    <row r="6" spans="1:12" x14ac:dyDescent="0.2">
      <c r="A6">
        <v>1</v>
      </c>
      <c r="B6" t="str">
        <f>Sheet1!B6</f>
        <v>0819_FARM_15</v>
      </c>
      <c r="D6" s="3">
        <f>Sheet1!E6</f>
        <v>-1.9075294595808738</v>
      </c>
      <c r="E6" s="3">
        <f>Sheet1!F6</f>
        <v>1.2202065410304019</v>
      </c>
      <c r="G6">
        <v>141.27000000000001</v>
      </c>
      <c r="L6" s="8"/>
    </row>
    <row r="7" spans="1:12" x14ac:dyDescent="0.2">
      <c r="A7">
        <v>1</v>
      </c>
      <c r="B7" t="str">
        <f>Sheet1!B7</f>
        <v>0819_FARM_50</v>
      </c>
      <c r="D7" s="3">
        <f>Sheet1!E7</f>
        <v>-2.4629918406840527</v>
      </c>
      <c r="E7" s="3">
        <f>Sheet1!F7</f>
        <v>0.47201474356452267</v>
      </c>
      <c r="G7">
        <v>163.69</v>
      </c>
      <c r="I7">
        <v>1.2</v>
      </c>
      <c r="J7" t="s">
        <v>90</v>
      </c>
      <c r="K7" s="5">
        <f>AVERAGE(D9:D11)</f>
        <v>-2.7820697354255501</v>
      </c>
      <c r="L7" s="8">
        <f>2*STDEV(D9:D11)</f>
        <v>0.96222377086906674</v>
      </c>
    </row>
    <row r="8" spans="1:12" x14ac:dyDescent="0.2">
      <c r="A8">
        <v>1</v>
      </c>
      <c r="B8" t="str">
        <f>Sheet1!B8</f>
        <v>0819_FARM_85</v>
      </c>
      <c r="D8" s="3">
        <f>Sheet1!E8</f>
        <v>-1.9699428588095609</v>
      </c>
      <c r="E8" s="3">
        <f>Sheet1!F8</f>
        <v>1.6428310122662617</v>
      </c>
      <c r="G8">
        <v>69.52</v>
      </c>
      <c r="L8" s="8"/>
    </row>
    <row r="9" spans="1:12" x14ac:dyDescent="0.2">
      <c r="A9">
        <v>1</v>
      </c>
      <c r="B9" t="str">
        <f>Sheet1!B9</f>
        <v>0819_KAYS_15</v>
      </c>
      <c r="D9" s="3">
        <f>Sheet1!E9</f>
        <v>-3.2882369313454638</v>
      </c>
      <c r="E9" s="3">
        <f>Sheet1!F9</f>
        <v>0.40613190444872804</v>
      </c>
      <c r="G9">
        <v>158.22999999999999</v>
      </c>
      <c r="I9">
        <v>1.2</v>
      </c>
      <c r="J9" t="s">
        <v>91</v>
      </c>
      <c r="K9" s="5">
        <f>AVERAGE(D12:D14)</f>
        <v>-2.3880256502375872</v>
      </c>
      <c r="L9" s="8">
        <f>2*STDEV(D12:D14)</f>
        <v>1.9182029213395808</v>
      </c>
    </row>
    <row r="10" spans="1:12" x14ac:dyDescent="0.2">
      <c r="A10">
        <v>1</v>
      </c>
      <c r="B10" t="str">
        <f>Sheet1!B10</f>
        <v>0819_KAYS_50</v>
      </c>
      <c r="D10" s="3">
        <f>Sheet1!E10</f>
        <v>-2.7272655454667776</v>
      </c>
      <c r="E10" s="3">
        <f>Sheet1!F10</f>
        <v>0.54876087064857537</v>
      </c>
      <c r="G10">
        <v>160.56</v>
      </c>
      <c r="L10" s="8"/>
    </row>
    <row r="11" spans="1:12" x14ac:dyDescent="0.2">
      <c r="A11">
        <v>1</v>
      </c>
      <c r="B11" t="str">
        <f>Sheet1!B11</f>
        <v>0819_KAYS_85</v>
      </c>
      <c r="D11" s="3">
        <f>Sheet1!E11</f>
        <v>-2.3307067294644095</v>
      </c>
      <c r="E11" s="3">
        <f>Sheet1!F11</f>
        <v>0.38615728039269287</v>
      </c>
      <c r="G11">
        <v>90.24</v>
      </c>
      <c r="I11">
        <v>1.2</v>
      </c>
      <c r="J11" t="s">
        <v>92</v>
      </c>
      <c r="K11" s="5">
        <f>AVERAGE(D15:D17)</f>
        <v>-1.8228993999696375</v>
      </c>
      <c r="L11" s="8">
        <f>2*STDEV(D15:D17)</f>
        <v>1.0299386541558599</v>
      </c>
    </row>
    <row r="12" spans="1:12" x14ac:dyDescent="0.2">
      <c r="A12">
        <v>1</v>
      </c>
      <c r="B12" t="str">
        <f>Sheet1!B12</f>
        <v>0819_LAYT_15</v>
      </c>
      <c r="D12" s="3">
        <f>Sheet1!E12</f>
        <v>-2.2790616864674091</v>
      </c>
      <c r="E12" s="3">
        <f>Sheet1!F12</f>
        <v>0.39292423461475812</v>
      </c>
      <c r="G12">
        <v>164.19</v>
      </c>
      <c r="L12" s="8"/>
    </row>
    <row r="13" spans="1:12" x14ac:dyDescent="0.2">
      <c r="A13">
        <v>1</v>
      </c>
      <c r="B13" t="str">
        <f>Sheet1!B13</f>
        <v>0819_LAYT_50</v>
      </c>
      <c r="D13" s="3">
        <f>Sheet1!E13</f>
        <v>-3.3969555106412161</v>
      </c>
      <c r="E13" s="3">
        <f>Sheet1!F13</f>
        <v>0.57696468135728429</v>
      </c>
      <c r="G13">
        <v>212.85</v>
      </c>
      <c r="I13">
        <v>2.2000000000000002</v>
      </c>
      <c r="J13" t="s">
        <v>93</v>
      </c>
      <c r="K13" s="5">
        <f>AVERAGE(D18:D20)</f>
        <v>-3.4258793634344022</v>
      </c>
      <c r="L13" s="8">
        <f>2*STDEV(D18:D20)</f>
        <v>1.4427477746002182</v>
      </c>
    </row>
    <row r="14" spans="1:12" x14ac:dyDescent="0.2">
      <c r="A14">
        <v>1</v>
      </c>
      <c r="B14" t="str">
        <f>Sheet1!B14</f>
        <v>0819_LAYT_85</v>
      </c>
      <c r="D14" s="3">
        <f>Sheet1!E14</f>
        <v>-1.4880597536041367</v>
      </c>
      <c r="E14" s="3">
        <f>Sheet1!F14</f>
        <v>0.77645501053478472</v>
      </c>
      <c r="G14">
        <v>28.44</v>
      </c>
      <c r="L14" s="8"/>
    </row>
    <row r="15" spans="1:12" x14ac:dyDescent="0.2">
      <c r="A15">
        <v>1</v>
      </c>
      <c r="B15" t="str">
        <f>Sheet1!B15</f>
        <v>0819_SYR_15</v>
      </c>
      <c r="D15" s="3">
        <f>Sheet1!E15</f>
        <v>-2.3958029557438305</v>
      </c>
      <c r="E15" s="3">
        <f>Sheet1!F15</f>
        <v>0.67564626879935163</v>
      </c>
      <c r="G15">
        <v>246.89</v>
      </c>
      <c r="I15">
        <v>2.2000000000000002</v>
      </c>
      <c r="J15" t="s">
        <v>94</v>
      </c>
      <c r="K15" s="5">
        <f>AVERAGE(D21:D23)</f>
        <v>-2.74616115219913</v>
      </c>
      <c r="L15" s="8">
        <f>2*STDEV(D21:D23)</f>
        <v>0.43240902531752401</v>
      </c>
    </row>
    <row r="16" spans="1:12" x14ac:dyDescent="0.2">
      <c r="A16">
        <v>1</v>
      </c>
      <c r="B16" t="str">
        <f>Sheet1!B16</f>
        <v>0819_SYR_50</v>
      </c>
      <c r="D16" s="3">
        <f>Sheet1!E16</f>
        <v>-1.674395237745371</v>
      </c>
      <c r="E16" s="3">
        <f>Sheet1!F16</f>
        <v>0.48866558401889526</v>
      </c>
      <c r="G16">
        <v>184.64</v>
      </c>
      <c r="L16" s="8"/>
    </row>
    <row r="17" spans="1:12" x14ac:dyDescent="0.2">
      <c r="A17">
        <v>1</v>
      </c>
      <c r="B17" t="str">
        <f>Sheet1!B17</f>
        <v>0819_SYR_85</v>
      </c>
      <c r="D17" s="3">
        <f>Sheet1!E17</f>
        <v>-1.3985000064197113</v>
      </c>
      <c r="E17" s="3">
        <f>Sheet1!F17</f>
        <v>0.34133731145220297</v>
      </c>
      <c r="G17">
        <v>216.03</v>
      </c>
      <c r="I17">
        <v>2.2000000000000002</v>
      </c>
      <c r="J17" t="s">
        <v>95</v>
      </c>
      <c r="K17" s="5">
        <f>AVERAGE(D24:D26)</f>
        <v>-2.9622465146090007</v>
      </c>
      <c r="L17" s="8">
        <f>2*STDEV(D24:D26)</f>
        <v>1.5131499470156051</v>
      </c>
    </row>
    <row r="18" spans="1:12" x14ac:dyDescent="0.2">
      <c r="A18">
        <v>2</v>
      </c>
      <c r="B18" t="str">
        <f>Sheet1!B18</f>
        <v>0919_ANT_15</v>
      </c>
      <c r="D18" s="3">
        <f>Sheet1!E18</f>
        <v>-2.6632658883463112</v>
      </c>
      <c r="E18" s="3">
        <f>Sheet1!F18</f>
        <v>0.25557521670358424</v>
      </c>
      <c r="G18">
        <v>555.24</v>
      </c>
      <c r="L18" s="8"/>
    </row>
    <row r="19" spans="1:12" x14ac:dyDescent="0.2">
      <c r="A19">
        <v>2</v>
      </c>
      <c r="B19" t="str">
        <f>Sheet1!B19</f>
        <v>0919_ANT_50</v>
      </c>
      <c r="D19" s="3">
        <f>Sheet1!E19</f>
        <v>-4.097351228085448</v>
      </c>
      <c r="E19" s="3">
        <f>Sheet1!F19</f>
        <v>0.48024521362275741</v>
      </c>
      <c r="G19">
        <v>576.78</v>
      </c>
      <c r="I19">
        <v>2.2000000000000002</v>
      </c>
      <c r="J19" t="s">
        <v>96</v>
      </c>
      <c r="K19" s="5">
        <f>AVERAGE(D27:D28)</f>
        <v>-3.2239122369280473</v>
      </c>
      <c r="L19" s="8">
        <f>2*STDEV(D27:D28)</f>
        <v>0.38913494842702029</v>
      </c>
    </row>
    <row r="20" spans="1:12" x14ac:dyDescent="0.2">
      <c r="A20">
        <v>2</v>
      </c>
      <c r="B20" t="str">
        <f>Sheet1!B20</f>
        <v>0919_ANT_85</v>
      </c>
      <c r="D20" s="3">
        <f>Sheet1!E20</f>
        <v>-3.5170209738714466</v>
      </c>
      <c r="E20" s="3">
        <f>Sheet1!F20</f>
        <v>0.29406907843294483</v>
      </c>
      <c r="G20">
        <v>409.49</v>
      </c>
      <c r="L20" s="8"/>
    </row>
    <row r="21" spans="1:12" x14ac:dyDescent="0.2">
      <c r="A21">
        <v>2</v>
      </c>
      <c r="B21" t="str">
        <f>Sheet1!B21</f>
        <v>0919_FARM_15</v>
      </c>
      <c r="D21" s="3">
        <f>Sheet1!E21</f>
        <v>-2.9952817549394606</v>
      </c>
      <c r="E21" s="3">
        <f>Sheet1!F21</f>
        <v>0.49534966161097999</v>
      </c>
      <c r="G21">
        <v>159.27000000000001</v>
      </c>
      <c r="I21">
        <v>2.2000000000000002</v>
      </c>
      <c r="J21" t="s">
        <v>97</v>
      </c>
      <c r="K21" s="5">
        <f>AVERAGE(D29)</f>
        <v>-2.1014273816455376</v>
      </c>
      <c r="L21" s="8"/>
    </row>
    <row r="22" spans="1:12" x14ac:dyDescent="0.2">
      <c r="A22">
        <v>2</v>
      </c>
      <c r="B22" t="str">
        <f>Sheet1!B22</f>
        <v>0919_FARM_50</v>
      </c>
      <c r="D22" s="3">
        <f>Sheet1!E22</f>
        <v>-2.6356928791334187</v>
      </c>
      <c r="E22" s="3">
        <f>Sheet1!F22</f>
        <v>0.33061176053990721</v>
      </c>
      <c r="G22">
        <v>169.37</v>
      </c>
      <c r="L22" s="8"/>
    </row>
    <row r="23" spans="1:12" x14ac:dyDescent="0.2">
      <c r="A23">
        <v>2</v>
      </c>
      <c r="B23" t="str">
        <f>Sheet1!B23</f>
        <v>0919_FARM_85</v>
      </c>
      <c r="D23" s="3">
        <f>Sheet1!E23</f>
        <v>-2.6075088225245104</v>
      </c>
      <c r="E23" s="3">
        <f>Sheet1!F23</f>
        <v>0.77303490203937397</v>
      </c>
      <c r="G23">
        <v>153.91</v>
      </c>
      <c r="I23">
        <v>3.2</v>
      </c>
      <c r="J23" t="s">
        <v>98</v>
      </c>
      <c r="K23" s="5">
        <f>AVERAGE(D30:D32)</f>
        <v>-3.595900238044079</v>
      </c>
      <c r="L23" s="8">
        <f>2*STDEV(D30:D32)</f>
        <v>0.69680086018549114</v>
      </c>
    </row>
    <row r="24" spans="1:12" x14ac:dyDescent="0.2">
      <c r="A24">
        <v>2</v>
      </c>
      <c r="B24" t="str">
        <f>Sheet1!B24</f>
        <v>0919_KAYS_15</v>
      </c>
      <c r="D24" s="3">
        <f>Sheet1!E24</f>
        <v>-3.0374382140585521</v>
      </c>
      <c r="E24" s="3">
        <f>Sheet1!F24</f>
        <v>0.66760228496343743</v>
      </c>
      <c r="G24">
        <v>175.07</v>
      </c>
      <c r="L24" s="8"/>
    </row>
    <row r="25" spans="1:12" x14ac:dyDescent="0.2">
      <c r="A25">
        <v>2</v>
      </c>
      <c r="B25" t="str">
        <f>Sheet1!B25</f>
        <v>0919_KAYS_50</v>
      </c>
      <c r="D25" s="3">
        <f>Sheet1!E25</f>
        <v>-3.6784181003633307</v>
      </c>
      <c r="E25" s="3">
        <f>Sheet1!F25</f>
        <v>0.39902080164313608</v>
      </c>
      <c r="G25">
        <v>258.06</v>
      </c>
      <c r="I25">
        <v>3.2</v>
      </c>
      <c r="J25" t="s">
        <v>99</v>
      </c>
      <c r="K25" s="5">
        <f>AVERAGE(D33:D35)</f>
        <v>-2.3963636766022618</v>
      </c>
      <c r="L25" s="8">
        <f>2*STDEV(D33:D35)</f>
        <v>0.38511172914403879</v>
      </c>
    </row>
    <row r="26" spans="1:12" x14ac:dyDescent="0.2">
      <c r="A26">
        <v>2</v>
      </c>
      <c r="B26" t="str">
        <f>Sheet1!B26</f>
        <v>0919_KAYS_85</v>
      </c>
      <c r="D26" s="3">
        <f>Sheet1!E26</f>
        <v>-2.1708832294051184</v>
      </c>
      <c r="E26" s="3">
        <f>Sheet1!F26</f>
        <v>1.2891877230628863</v>
      </c>
      <c r="G26">
        <v>160.33000000000001</v>
      </c>
    </row>
    <row r="27" spans="1:12" x14ac:dyDescent="0.2">
      <c r="A27">
        <v>2</v>
      </c>
      <c r="B27" t="str">
        <f>Sheet1!B27</f>
        <v>0919_LAYT_15</v>
      </c>
      <c r="D27" s="3">
        <f>Sheet1!E27</f>
        <v>-3.361492217342759</v>
      </c>
      <c r="E27" s="3">
        <f>Sheet1!F27</f>
        <v>0.72348098005803674</v>
      </c>
      <c r="G27">
        <v>195.57</v>
      </c>
    </row>
    <row r="28" spans="1:12" x14ac:dyDescent="0.2">
      <c r="A28">
        <v>2</v>
      </c>
      <c r="B28" t="str">
        <f>Sheet1!B28</f>
        <v>0919_LAYT_50</v>
      </c>
      <c r="D28" s="3">
        <f>Sheet1!E28</f>
        <v>-3.0863322565133355</v>
      </c>
      <c r="E28" s="3">
        <f>Sheet1!F28</f>
        <v>1.1437673255628831</v>
      </c>
      <c r="G28">
        <v>156.08000000000001</v>
      </c>
    </row>
    <row r="29" spans="1:12" x14ac:dyDescent="0.2">
      <c r="A29">
        <v>2</v>
      </c>
      <c r="B29" t="str">
        <f>Sheet1!B29</f>
        <v>0919_SYR_15</v>
      </c>
      <c r="D29" s="3">
        <f>Sheet1!E29</f>
        <v>-2.1014273816455376</v>
      </c>
      <c r="E29" s="3">
        <f>Sheet1!F29</f>
        <v>0.66127649029238789</v>
      </c>
      <c r="G29">
        <v>217.83</v>
      </c>
    </row>
    <row r="30" spans="1:12" x14ac:dyDescent="0.2">
      <c r="A30">
        <v>3</v>
      </c>
      <c r="B30" t="str">
        <f>Sheet1!B30</f>
        <v>1019_ANT_15</v>
      </c>
      <c r="D30" s="3">
        <f>Sheet1!E30</f>
        <v>-3.2115105756199323</v>
      </c>
      <c r="E30" s="3">
        <f>Sheet1!F30</f>
        <v>0.18439672014233754</v>
      </c>
      <c r="G30">
        <v>285.14</v>
      </c>
    </row>
    <row r="31" spans="1:12" x14ac:dyDescent="0.2">
      <c r="A31">
        <v>3</v>
      </c>
      <c r="B31" t="str">
        <f>Sheet1!B31</f>
        <v>1019_ANT_50</v>
      </c>
      <c r="D31" s="3">
        <f>Sheet1!E31</f>
        <v>-3.6853025585615602</v>
      </c>
      <c r="E31" s="3">
        <f>Sheet1!F31</f>
        <v>0.8150060230331827</v>
      </c>
      <c r="G31">
        <v>530.64</v>
      </c>
    </row>
    <row r="32" spans="1:12" x14ac:dyDescent="0.2">
      <c r="A32">
        <v>3</v>
      </c>
      <c r="B32" t="str">
        <f>Sheet1!B32</f>
        <v>1019_ANT_85</v>
      </c>
      <c r="D32" s="3">
        <f>Sheet1!E32</f>
        <v>-3.890887579950745</v>
      </c>
      <c r="E32" s="3">
        <f>Sheet1!F32</f>
        <v>0.55422347183488307</v>
      </c>
      <c r="G32">
        <v>624.29999999999995</v>
      </c>
    </row>
    <row r="33" spans="1:10" x14ac:dyDescent="0.2">
      <c r="A33">
        <v>3</v>
      </c>
      <c r="B33" t="str">
        <f>Sheet1!B33</f>
        <v>1019_SYR_15</v>
      </c>
      <c r="D33" s="3">
        <f>Sheet1!E33</f>
        <v>-2.1750109455945243</v>
      </c>
      <c r="E33" s="3">
        <f>Sheet1!F33</f>
        <v>0.99246779310789202</v>
      </c>
      <c r="G33">
        <v>258.64</v>
      </c>
    </row>
    <row r="34" spans="1:10" x14ac:dyDescent="0.2">
      <c r="A34">
        <v>3</v>
      </c>
      <c r="B34" t="str">
        <f>Sheet1!B34</f>
        <v>1019_SYR_50</v>
      </c>
      <c r="D34" s="3">
        <f>Sheet1!E34</f>
        <v>-2.525205595707384</v>
      </c>
      <c r="E34" s="3">
        <f>Sheet1!F34</f>
        <v>0.4010823643886598</v>
      </c>
      <c r="G34">
        <v>267.68</v>
      </c>
    </row>
    <row r="35" spans="1:10" x14ac:dyDescent="0.2">
      <c r="A35">
        <v>3</v>
      </c>
      <c r="B35" t="str">
        <f>Sheet1!B35</f>
        <v>1019_SYR_85</v>
      </c>
      <c r="D35" s="3">
        <f>Sheet1!E35</f>
        <v>-2.4888744885048775</v>
      </c>
      <c r="E35" s="3">
        <f>Sheet1!F35</f>
        <v>1.0513521237447667</v>
      </c>
      <c r="G35">
        <v>286.36</v>
      </c>
      <c r="H35" s="9" t="s">
        <v>2</v>
      </c>
      <c r="I35" s="9" t="s">
        <v>3</v>
      </c>
    </row>
    <row r="36" spans="1:10" x14ac:dyDescent="0.2">
      <c r="B36" t="str">
        <f>Sheet1!C36</f>
        <v>AK-34 (AGV-2)</v>
      </c>
      <c r="D36" s="3">
        <f>Sheet1!E36</f>
        <v>-3.0692180613652496</v>
      </c>
      <c r="E36" s="3">
        <f>Sheet1!F36</f>
        <v>0.78023667540676278</v>
      </c>
      <c r="H36">
        <v>-3</v>
      </c>
      <c r="I36">
        <v>0.6</v>
      </c>
      <c r="J36" t="s">
        <v>87</v>
      </c>
    </row>
    <row r="37" spans="1:10" x14ac:dyDescent="0.2">
      <c r="B37" t="str">
        <f>Sheet1!C37</f>
        <v>BCR-2</v>
      </c>
      <c r="D37" s="3">
        <f>Sheet1!E37</f>
        <v>-2.4533736327183386</v>
      </c>
      <c r="E37" s="3">
        <f>Sheet1!F37</f>
        <v>0.77982014636234109</v>
      </c>
      <c r="H37">
        <v>-2.5</v>
      </c>
      <c r="I37">
        <v>0.4</v>
      </c>
      <c r="J37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0801-2F28-E54E-9690-7CAB2E57E8EF}">
  <dimension ref="B1:AB38"/>
  <sheetViews>
    <sheetView tabSelected="1" workbookViewId="0">
      <selection activeCell="F18" sqref="F18"/>
    </sheetView>
  </sheetViews>
  <sheetFormatPr baseColWidth="10" defaultRowHeight="16" x14ac:dyDescent="0.2"/>
  <cols>
    <col min="2" max="2" width="15.33203125" customWidth="1"/>
    <col min="4" max="4" width="4.33203125" customWidth="1"/>
    <col min="7" max="7" width="5.1640625" customWidth="1"/>
    <col min="11" max="11" width="4.6640625" customWidth="1"/>
    <col min="15" max="15" width="4.6640625" customWidth="1"/>
  </cols>
  <sheetData>
    <row r="1" spans="2:24" x14ac:dyDescent="0.2">
      <c r="H1" s="10">
        <v>43990</v>
      </c>
      <c r="I1" s="10"/>
      <c r="J1" s="10"/>
      <c r="K1" s="4"/>
      <c r="L1" s="10">
        <v>44006</v>
      </c>
      <c r="M1" s="10"/>
      <c r="N1" s="10"/>
      <c r="O1" s="4"/>
      <c r="P1" s="10">
        <v>44007</v>
      </c>
      <c r="Q1" s="10"/>
      <c r="R1" s="10"/>
      <c r="S1" s="10"/>
      <c r="U1" s="10">
        <v>44021</v>
      </c>
      <c r="V1" s="10"/>
      <c r="W1" s="10"/>
      <c r="X1" s="10"/>
    </row>
    <row r="2" spans="2:24" x14ac:dyDescent="0.2">
      <c r="B2" s="1" t="s">
        <v>0</v>
      </c>
      <c r="C2" s="1" t="s">
        <v>1</v>
      </c>
      <c r="E2" s="1" t="s">
        <v>2</v>
      </c>
      <c r="F2" s="1" t="s">
        <v>3</v>
      </c>
      <c r="H2" s="2" t="s">
        <v>4</v>
      </c>
      <c r="I2" s="2" t="s">
        <v>5</v>
      </c>
      <c r="J2" s="2" t="s">
        <v>6</v>
      </c>
      <c r="K2" s="2"/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 t="s">
        <v>49</v>
      </c>
      <c r="S2" s="2" t="s">
        <v>50</v>
      </c>
      <c r="U2" s="2" t="s">
        <v>63</v>
      </c>
      <c r="V2" s="2" t="s">
        <v>65</v>
      </c>
      <c r="W2" s="2" t="s">
        <v>64</v>
      </c>
      <c r="X2" s="2" t="s">
        <v>66</v>
      </c>
    </row>
    <row r="3" spans="2:24" x14ac:dyDescent="0.2">
      <c r="B3" t="s">
        <v>45</v>
      </c>
      <c r="C3" t="s">
        <v>14</v>
      </c>
      <c r="E3" s="3">
        <f>AVERAGE(H3:X3)</f>
        <v>-2.6350766605271101</v>
      </c>
      <c r="F3" s="3">
        <f>2*STDEV(H3:X3)</f>
        <v>0.73295256215468207</v>
      </c>
      <c r="H3" s="3"/>
      <c r="I3" s="3"/>
      <c r="J3" s="3"/>
      <c r="K3" s="3"/>
      <c r="L3" s="3">
        <v>-2.7124880572593213</v>
      </c>
      <c r="M3" s="3">
        <v>-2.1265436325590414</v>
      </c>
      <c r="N3" s="3">
        <v>-3.0012749522900783</v>
      </c>
      <c r="O3" s="3"/>
      <c r="P3" s="3">
        <v>-2.7</v>
      </c>
    </row>
    <row r="4" spans="2:24" x14ac:dyDescent="0.2">
      <c r="B4" t="s">
        <v>54</v>
      </c>
      <c r="C4" t="s">
        <v>13</v>
      </c>
      <c r="E4" s="3">
        <f t="shared" ref="E4:E10" si="0">AVERAGE(H4:X4)</f>
        <v>-3.3063722517893503</v>
      </c>
      <c r="F4" s="3">
        <f>2*STDEV(H4:X4)</f>
        <v>0.84123109499684978</v>
      </c>
      <c r="H4" s="3">
        <v>-3.3021871778404766</v>
      </c>
      <c r="I4" s="3">
        <v>-3.7290647206045247</v>
      </c>
      <c r="J4" s="3">
        <v>-2.8878648569230503</v>
      </c>
      <c r="K4" s="3"/>
    </row>
    <row r="5" spans="2:24" x14ac:dyDescent="0.2">
      <c r="B5" t="s">
        <v>46</v>
      </c>
      <c r="C5" t="s">
        <v>12</v>
      </c>
      <c r="E5" s="3">
        <f t="shared" si="0"/>
        <v>-2.5352277585304637</v>
      </c>
      <c r="F5" s="3">
        <f t="shared" ref="F5:F12" si="1">2*STDEV(H5:X5)</f>
        <v>0.85083903487775903</v>
      </c>
      <c r="H5" s="3"/>
      <c r="I5" s="3"/>
      <c r="J5" s="3"/>
      <c r="K5" s="3"/>
      <c r="L5" s="3">
        <v>-2.0679491900876812</v>
      </c>
      <c r="M5" s="3">
        <v>-2.5074075086140013</v>
      </c>
      <c r="N5" s="3">
        <v>-2.4655543354201725</v>
      </c>
      <c r="O5" s="3"/>
      <c r="P5" s="3">
        <v>-3.1</v>
      </c>
    </row>
    <row r="6" spans="2:24" x14ac:dyDescent="0.2">
      <c r="B6" t="s">
        <v>84</v>
      </c>
      <c r="C6" t="s">
        <v>67</v>
      </c>
      <c r="E6" s="3">
        <f t="shared" si="0"/>
        <v>-1.9075294595808738</v>
      </c>
      <c r="F6" s="3">
        <f t="shared" si="1"/>
        <v>1.2202065410304019</v>
      </c>
      <c r="U6" s="5"/>
      <c r="V6" s="3">
        <v>-1.8140678712474934</v>
      </c>
      <c r="W6" s="3">
        <v>-2.5589706797557454</v>
      </c>
      <c r="X6" s="5">
        <v>-1.3495498277393825</v>
      </c>
    </row>
    <row r="7" spans="2:24" x14ac:dyDescent="0.2">
      <c r="B7" t="s">
        <v>40</v>
      </c>
      <c r="C7" t="s">
        <v>32</v>
      </c>
      <c r="E7" s="3">
        <f t="shared" si="0"/>
        <v>-2.4629918406840527</v>
      </c>
      <c r="F7" s="3">
        <f t="shared" si="1"/>
        <v>0.47201474356452267</v>
      </c>
      <c r="L7" s="3">
        <v>-2.3692920370754766</v>
      </c>
      <c r="M7" s="3">
        <v>-2.5283340952098055</v>
      </c>
      <c r="N7" s="3">
        <v>-2.7543412304509296</v>
      </c>
      <c r="O7" s="3"/>
      <c r="P7" s="3">
        <v>-2.2000000000000002</v>
      </c>
    </row>
    <row r="8" spans="2:24" x14ac:dyDescent="0.2">
      <c r="B8" t="s">
        <v>52</v>
      </c>
      <c r="C8" t="s">
        <v>48</v>
      </c>
      <c r="E8" s="3">
        <f t="shared" si="0"/>
        <v>-1.9699428588095609</v>
      </c>
      <c r="F8" s="3">
        <f t="shared" si="1"/>
        <v>1.6428310122662617</v>
      </c>
      <c r="P8" s="3">
        <v>-1.1329471308862971</v>
      </c>
      <c r="Q8" s="3">
        <v>-1.4468243043519458</v>
      </c>
      <c r="R8">
        <v>-2.4</v>
      </c>
      <c r="S8">
        <v>-2.9</v>
      </c>
    </row>
    <row r="9" spans="2:24" x14ac:dyDescent="0.2">
      <c r="B9" t="s">
        <v>55</v>
      </c>
      <c r="C9" t="s">
        <v>15</v>
      </c>
      <c r="E9" s="3">
        <f t="shared" si="0"/>
        <v>-3.2882369313454638</v>
      </c>
      <c r="F9" s="3">
        <f t="shared" si="1"/>
        <v>0.40613190444872804</v>
      </c>
      <c r="H9" s="3">
        <v>-3.4947005794783159</v>
      </c>
      <c r="I9" s="3">
        <v>-3.0887484064601178</v>
      </c>
      <c r="J9" s="3">
        <v>-3.2812618080979572</v>
      </c>
      <c r="K9" s="3"/>
    </row>
    <row r="10" spans="2:24" x14ac:dyDescent="0.2">
      <c r="B10" t="s">
        <v>42</v>
      </c>
      <c r="C10" t="s">
        <v>34</v>
      </c>
      <c r="E10" s="3">
        <f t="shared" si="0"/>
        <v>-2.7272655454667776</v>
      </c>
      <c r="F10" s="3">
        <f t="shared" si="1"/>
        <v>0.54876087064857537</v>
      </c>
      <c r="L10" s="3">
        <v>-2.5241487778915328</v>
      </c>
      <c r="M10" s="3">
        <v>-2.6538936147890713</v>
      </c>
      <c r="N10" s="3">
        <v>-3.1310197891865066</v>
      </c>
      <c r="O10" s="3"/>
      <c r="P10" s="3">
        <v>-2.6</v>
      </c>
    </row>
    <row r="11" spans="2:24" x14ac:dyDescent="0.2">
      <c r="B11" t="s">
        <v>37</v>
      </c>
      <c r="C11" t="s">
        <v>29</v>
      </c>
      <c r="E11" s="3">
        <f t="shared" ref="E11:E28" si="2">AVERAGE(H11:X11)</f>
        <v>-2.3307067294644095</v>
      </c>
      <c r="F11" s="3">
        <f t="shared" si="1"/>
        <v>0.38615728039269287</v>
      </c>
      <c r="L11" s="3">
        <v>-2.2060646616262058</v>
      </c>
      <c r="M11" s="3">
        <v>-2.1767674403894155</v>
      </c>
      <c r="N11" s="3">
        <v>-2.339994815842017</v>
      </c>
      <c r="O11" s="3"/>
      <c r="P11" s="3">
        <v>-2.6</v>
      </c>
    </row>
    <row r="12" spans="2:24" x14ac:dyDescent="0.2">
      <c r="B12" t="s">
        <v>39</v>
      </c>
      <c r="C12" t="s">
        <v>31</v>
      </c>
      <c r="E12" s="3">
        <f t="shared" si="2"/>
        <v>-2.2790616864674091</v>
      </c>
      <c r="F12" s="3">
        <f t="shared" si="1"/>
        <v>0.39292423461475812</v>
      </c>
      <c r="L12" s="3">
        <v>-2.3274388638849786</v>
      </c>
      <c r="M12" s="3">
        <v>-2.4613690180996795</v>
      </c>
      <c r="N12" s="3">
        <v>-2.3274388638849786</v>
      </c>
      <c r="O12" s="3"/>
      <c r="P12" s="3">
        <v>-2</v>
      </c>
    </row>
    <row r="13" spans="2:24" x14ac:dyDescent="0.2">
      <c r="B13" t="s">
        <v>38</v>
      </c>
      <c r="C13" t="s">
        <v>30</v>
      </c>
      <c r="E13" s="3">
        <f t="shared" si="2"/>
        <v>-3.3969555106412161</v>
      </c>
      <c r="F13" s="3">
        <f t="shared" ref="F13:F28" si="3">2*STDEV(H13:X13)</f>
        <v>0.57696468135728429</v>
      </c>
      <c r="L13" s="3">
        <v>-3.0849812986755154</v>
      </c>
      <c r="M13" s="3">
        <v>-3.7462614351235768</v>
      </c>
      <c r="N13" s="3">
        <v>-3.2565793087657724</v>
      </c>
      <c r="O13" s="3"/>
      <c r="P13" s="3">
        <v>-3.5</v>
      </c>
    </row>
    <row r="14" spans="2:24" x14ac:dyDescent="0.2">
      <c r="B14" t="s">
        <v>53</v>
      </c>
      <c r="C14" t="s">
        <v>51</v>
      </c>
      <c r="E14" s="3">
        <f t="shared" si="2"/>
        <v>-1.4880597536041367</v>
      </c>
      <c r="F14" s="3">
        <f t="shared" si="3"/>
        <v>0.77645501053478472</v>
      </c>
      <c r="P14" s="3">
        <v>-1.011581290479846</v>
      </c>
      <c r="Q14" s="3">
        <v>-1.9406577239367007</v>
      </c>
      <c r="R14">
        <v>-1.4</v>
      </c>
      <c r="S14">
        <v>-1.6</v>
      </c>
    </row>
    <row r="15" spans="2:24" x14ac:dyDescent="0.2">
      <c r="B15" t="s">
        <v>41</v>
      </c>
      <c r="C15" t="s">
        <v>33</v>
      </c>
      <c r="E15" s="3">
        <f t="shared" si="2"/>
        <v>-2.3958029557438305</v>
      </c>
      <c r="F15" s="3">
        <f t="shared" si="3"/>
        <v>0.67564626879935163</v>
      </c>
      <c r="L15" s="3">
        <v>-1.9423896705073052</v>
      </c>
      <c r="M15" s="3">
        <v>-2.4864809220170869</v>
      </c>
      <c r="N15" s="3">
        <v>-2.7543412304509296</v>
      </c>
      <c r="O15" s="3"/>
      <c r="P15" s="3">
        <v>-2.4</v>
      </c>
    </row>
    <row r="16" spans="2:24" x14ac:dyDescent="0.2">
      <c r="B16" t="s">
        <v>36</v>
      </c>
      <c r="C16" t="s">
        <v>28</v>
      </c>
      <c r="E16" s="3">
        <f t="shared" si="2"/>
        <v>-1.674395237745371</v>
      </c>
      <c r="F16" s="3">
        <f t="shared" si="3"/>
        <v>0.48866558401889526</v>
      </c>
      <c r="L16" s="3">
        <v>-1.3271480245735656</v>
      </c>
      <c r="M16" s="3">
        <v>-1.724753169906057</v>
      </c>
      <c r="N16" s="3">
        <v>-1.7456797565018611</v>
      </c>
      <c r="O16" s="3"/>
      <c r="P16" s="3">
        <v>-1.9</v>
      </c>
    </row>
    <row r="17" spans="2:24" x14ac:dyDescent="0.2">
      <c r="B17" t="s">
        <v>35</v>
      </c>
      <c r="C17" t="s">
        <v>27</v>
      </c>
      <c r="E17" s="3">
        <f t="shared" si="2"/>
        <v>-1.3985000064197113</v>
      </c>
      <c r="F17" s="3">
        <f t="shared" si="3"/>
        <v>0.34133731145220297</v>
      </c>
      <c r="L17" s="3">
        <v>-1.4275956402365342</v>
      </c>
      <c r="M17" s="3">
        <v>-1.1848472357167683</v>
      </c>
      <c r="N17" s="3">
        <v>-1.381557149725543</v>
      </c>
      <c r="O17" s="3"/>
      <c r="P17" s="3">
        <v>-1.6</v>
      </c>
    </row>
    <row r="18" spans="2:24" x14ac:dyDescent="0.2">
      <c r="B18" t="s">
        <v>58</v>
      </c>
      <c r="C18" t="s">
        <v>18</v>
      </c>
      <c r="E18" s="3">
        <f t="shared" si="2"/>
        <v>-2.6632658883463112</v>
      </c>
      <c r="F18" s="3">
        <f t="shared" si="3"/>
        <v>0.25557521670358424</v>
      </c>
      <c r="H18" s="3">
        <v>-2.5321335712880089</v>
      </c>
      <c r="I18" s="3">
        <v>-2.6702410115930775</v>
      </c>
      <c r="J18" s="3">
        <v>-2.7874230821578472</v>
      </c>
      <c r="K18" s="3"/>
    </row>
    <row r="19" spans="2:24" x14ac:dyDescent="0.2">
      <c r="B19" t="s">
        <v>57</v>
      </c>
      <c r="C19" t="s">
        <v>17</v>
      </c>
      <c r="E19" s="3">
        <f t="shared" si="2"/>
        <v>-4.097351228085448</v>
      </c>
      <c r="F19" s="3">
        <f t="shared" si="3"/>
        <v>0.48024521362275741</v>
      </c>
      <c r="H19" s="3">
        <v>-3.8211363474749405</v>
      </c>
      <c r="I19" s="3">
        <v>-4.2563840381337759</v>
      </c>
      <c r="J19" s="3">
        <v>-4.2145332986476269</v>
      </c>
      <c r="K19" s="3"/>
    </row>
    <row r="20" spans="2:24" x14ac:dyDescent="0.2">
      <c r="B20" t="s">
        <v>56</v>
      </c>
      <c r="C20" t="s">
        <v>16</v>
      </c>
      <c r="E20" s="3">
        <f t="shared" si="2"/>
        <v>-3.5170209738714466</v>
      </c>
      <c r="F20" s="3">
        <f t="shared" si="3"/>
        <v>0.29406907843294483</v>
      </c>
      <c r="H20" s="3">
        <v>-3.5491065408110867</v>
      </c>
      <c r="I20" s="3">
        <v>-3.6453632416300064</v>
      </c>
      <c r="J20" s="3">
        <v>-3.3565931391732473</v>
      </c>
      <c r="K20" s="3"/>
    </row>
    <row r="21" spans="2:24" x14ac:dyDescent="0.2">
      <c r="B21" t="s">
        <v>59</v>
      </c>
      <c r="C21" t="s">
        <v>21</v>
      </c>
      <c r="E21" s="3">
        <f t="shared" si="2"/>
        <v>-2.9952817549394606</v>
      </c>
      <c r="F21" s="3">
        <f t="shared" si="3"/>
        <v>0.49534966161097999</v>
      </c>
      <c r="H21" s="3">
        <v>-3.0385275190758509</v>
      </c>
      <c r="I21" s="3">
        <v>-3.2184856988681787</v>
      </c>
      <c r="J21" s="3">
        <v>-2.7288320468743521</v>
      </c>
      <c r="K21" s="3"/>
    </row>
    <row r="22" spans="2:24" x14ac:dyDescent="0.2">
      <c r="B22" t="s">
        <v>78</v>
      </c>
      <c r="C22" t="s">
        <v>70</v>
      </c>
      <c r="E22" s="3">
        <f t="shared" si="2"/>
        <v>-2.6356928791334187</v>
      </c>
      <c r="F22" s="3">
        <f t="shared" si="3"/>
        <v>0.33061176053990721</v>
      </c>
      <c r="U22" s="5"/>
      <c r="V22" s="3">
        <v>-2.634297930054208</v>
      </c>
      <c r="W22" s="3">
        <v>-2.4710888877399473</v>
      </c>
      <c r="X22" s="5">
        <v>-2.8016918196061003</v>
      </c>
    </row>
    <row r="23" spans="2:24" x14ac:dyDescent="0.2">
      <c r="B23" t="s">
        <v>82</v>
      </c>
      <c r="C23" t="s">
        <v>74</v>
      </c>
      <c r="E23" s="3">
        <f t="shared" si="2"/>
        <v>-2.6075088225245104</v>
      </c>
      <c r="F23" s="3">
        <f t="shared" si="3"/>
        <v>0.77303490203937397</v>
      </c>
      <c r="U23" s="3">
        <v>-2.4387174590501104</v>
      </c>
      <c r="V23" s="3"/>
      <c r="W23" s="3">
        <v>-2.3340947130945366</v>
      </c>
      <c r="X23" s="5">
        <v>-3.0497142954288847</v>
      </c>
    </row>
    <row r="24" spans="2:24" x14ac:dyDescent="0.2">
      <c r="B24" t="s">
        <v>77</v>
      </c>
      <c r="C24" t="s">
        <v>69</v>
      </c>
      <c r="E24" s="3">
        <f t="shared" si="2"/>
        <v>-3.0374382140585521</v>
      </c>
      <c r="F24" s="3">
        <f t="shared" si="3"/>
        <v>0.66760228496343743</v>
      </c>
      <c r="U24" s="5"/>
      <c r="V24" s="3">
        <v>-3.4001249747539486</v>
      </c>
      <c r="W24" s="3">
        <v>-2.9690857091579925</v>
      </c>
      <c r="X24" s="5">
        <v>-2.7431039582637151</v>
      </c>
    </row>
    <row r="25" spans="2:24" x14ac:dyDescent="0.2">
      <c r="B25" t="s">
        <v>44</v>
      </c>
      <c r="C25" t="s">
        <v>19</v>
      </c>
      <c r="E25" s="3">
        <f t="shared" si="2"/>
        <v>-3.6784181003633307</v>
      </c>
      <c r="F25" s="3">
        <f t="shared" si="3"/>
        <v>0.39902080164313608</v>
      </c>
      <c r="H25" s="3"/>
      <c r="I25" s="3"/>
      <c r="J25" s="3"/>
      <c r="K25" s="3"/>
      <c r="L25" s="3">
        <v>-3.5160689825619595</v>
      </c>
      <c r="M25" s="3">
        <v>-3.8885622239792639</v>
      </c>
      <c r="N25" s="3">
        <v>-3.8090411949120995</v>
      </c>
      <c r="O25" s="3"/>
      <c r="P25" s="3">
        <v>-3.5</v>
      </c>
    </row>
    <row r="26" spans="2:24" x14ac:dyDescent="0.2">
      <c r="B26" t="s">
        <v>61</v>
      </c>
      <c r="C26" t="s">
        <v>24</v>
      </c>
      <c r="E26" s="3">
        <f t="shared" si="2"/>
        <v>-2.1708832294051184</v>
      </c>
      <c r="F26" s="3">
        <f t="shared" si="3"/>
        <v>1.2891877230628863</v>
      </c>
      <c r="U26" s="3">
        <v>-1.4678183765848285</v>
      </c>
      <c r="V26" s="3">
        <v>-2.409423090183882</v>
      </c>
      <c r="W26" s="3">
        <v>-1.8611999013784519</v>
      </c>
      <c r="X26" s="5">
        <v>-2.945091549473311</v>
      </c>
    </row>
    <row r="27" spans="2:24" x14ac:dyDescent="0.2">
      <c r="B27" t="s">
        <v>43</v>
      </c>
      <c r="C27" t="s">
        <v>20</v>
      </c>
      <c r="E27" s="3">
        <f t="shared" si="2"/>
        <v>-3.361492217342759</v>
      </c>
      <c r="F27" s="3">
        <f t="shared" si="3"/>
        <v>0.72348098005803674</v>
      </c>
      <c r="H27" s="3"/>
      <c r="I27" s="3"/>
      <c r="J27" s="3"/>
      <c r="K27" s="3"/>
      <c r="L27" s="3">
        <v>-2.9175686059035311</v>
      </c>
      <c r="M27" s="3">
        <v>-3.8006705602733337</v>
      </c>
      <c r="N27" s="3">
        <v>-3.3277297031941711</v>
      </c>
      <c r="O27" s="3"/>
      <c r="P27" s="3">
        <v>-3.4</v>
      </c>
    </row>
    <row r="28" spans="2:24" x14ac:dyDescent="0.2">
      <c r="B28" t="s">
        <v>81</v>
      </c>
      <c r="C28" t="s">
        <v>73</v>
      </c>
      <c r="E28" s="3">
        <f t="shared" si="2"/>
        <v>-3.0863322565133355</v>
      </c>
      <c r="F28" s="3">
        <f t="shared" si="3"/>
        <v>1.1437673255628831</v>
      </c>
      <c r="U28" s="3">
        <v>-2.7567706067543885</v>
      </c>
      <c r="V28" s="3">
        <v>-3.1836314102506869</v>
      </c>
      <c r="W28" s="3">
        <v>-2.5558949345216853</v>
      </c>
      <c r="X28" s="5">
        <v>-3.8490320745265816</v>
      </c>
    </row>
    <row r="29" spans="2:24" x14ac:dyDescent="0.2">
      <c r="B29" t="s">
        <v>76</v>
      </c>
      <c r="C29" t="s">
        <v>68</v>
      </c>
      <c r="E29" s="3">
        <f t="shared" ref="E29:E36" si="4">AVERAGE(H29:X29)</f>
        <v>-2.1014273816455376</v>
      </c>
      <c r="F29" s="3">
        <f>2*STDEV(H29:X29)</f>
        <v>0.66127649029238789</v>
      </c>
      <c r="U29" s="5"/>
      <c r="V29" s="3">
        <v>-2.1070071779649702</v>
      </c>
      <c r="W29" s="3">
        <v>-2.4292404153514191</v>
      </c>
      <c r="X29" s="5">
        <v>-1.7680345516202234</v>
      </c>
    </row>
    <row r="30" spans="2:24" x14ac:dyDescent="0.2">
      <c r="B30" t="s">
        <v>86</v>
      </c>
      <c r="C30" t="s">
        <v>85</v>
      </c>
      <c r="E30" s="3">
        <f t="shared" si="4"/>
        <v>-3.2115105756199323</v>
      </c>
      <c r="F30" s="3">
        <f>2*STDEV(H30:X30)</f>
        <v>0.18439672014233754</v>
      </c>
      <c r="H30" s="3">
        <v>-3.2728916601998392</v>
      </c>
      <c r="I30" s="3">
        <v>-3.1054887022541333</v>
      </c>
      <c r="J30" s="3">
        <v>-3.2561513644058238</v>
      </c>
      <c r="K30" s="3"/>
    </row>
    <row r="31" spans="2:24" x14ac:dyDescent="0.2">
      <c r="B31" t="s">
        <v>47</v>
      </c>
      <c r="C31" t="s">
        <v>23</v>
      </c>
      <c r="E31" s="3">
        <f t="shared" si="4"/>
        <v>-3.6853025585615602</v>
      </c>
      <c r="F31" s="3">
        <f>2*STDEV(H31:X31)</f>
        <v>0.8150060230331827</v>
      </c>
      <c r="H31" s="3">
        <v>-4.2605691120822797</v>
      </c>
      <c r="I31" s="3">
        <v>-3.4737752097357966</v>
      </c>
      <c r="J31" s="3">
        <v>-3.6411781676815025</v>
      </c>
      <c r="K31" s="3"/>
      <c r="L31" s="3">
        <v>-3.3988800976225697</v>
      </c>
      <c r="M31" s="3">
        <v>-3.4574745400928197</v>
      </c>
      <c r="N31" s="3">
        <v>-4.2652407827159511</v>
      </c>
      <c r="O31" s="3"/>
      <c r="P31" s="3">
        <v>-3.3</v>
      </c>
    </row>
    <row r="32" spans="2:24" x14ac:dyDescent="0.2">
      <c r="B32" t="s">
        <v>60</v>
      </c>
      <c r="C32" t="s">
        <v>22</v>
      </c>
      <c r="E32" s="3">
        <f t="shared" si="4"/>
        <v>-3.890887579950745</v>
      </c>
      <c r="F32" s="3">
        <f t="shared" ref="F32:F37" si="5">2*STDEV(H32:X32)</f>
        <v>0.55422347183488307</v>
      </c>
      <c r="H32" s="3">
        <v>-3.8002109777290904</v>
      </c>
      <c r="I32" s="3">
        <v>-4.2019780768010051</v>
      </c>
      <c r="J32" s="3">
        <v>-3.6704736853221398</v>
      </c>
      <c r="K32" s="3"/>
    </row>
    <row r="33" spans="2:28" x14ac:dyDescent="0.2">
      <c r="B33" t="s">
        <v>80</v>
      </c>
      <c r="C33" t="s">
        <v>72</v>
      </c>
      <c r="E33" s="3">
        <f t="shared" si="4"/>
        <v>-2.1750109455945243</v>
      </c>
      <c r="F33" s="3">
        <f t="shared" si="5"/>
        <v>0.99246779310789202</v>
      </c>
      <c r="U33" s="5">
        <v>-1.6257497455018921</v>
      </c>
      <c r="V33" s="3">
        <v>-2.7640281944574241</v>
      </c>
      <c r="W33" s="3">
        <v>-2.3664677067691819</v>
      </c>
      <c r="X33" s="5">
        <v>-1.9437981356495992</v>
      </c>
    </row>
    <row r="34" spans="2:28" x14ac:dyDescent="0.2">
      <c r="B34" t="s">
        <v>83</v>
      </c>
      <c r="C34" t="s">
        <v>75</v>
      </c>
      <c r="E34" s="3">
        <f t="shared" si="4"/>
        <v>-2.525205595707384</v>
      </c>
      <c r="F34" s="3">
        <f t="shared" si="5"/>
        <v>0.4010823643886598</v>
      </c>
      <c r="U34" s="3">
        <v>-2.409423090183882</v>
      </c>
      <c r="V34" s="3"/>
      <c r="W34" s="3">
        <v>-2.409423090183882</v>
      </c>
      <c r="X34" s="5">
        <v>-2.7567706067543885</v>
      </c>
    </row>
    <row r="35" spans="2:28" x14ac:dyDescent="0.2">
      <c r="B35" t="s">
        <v>79</v>
      </c>
      <c r="C35" t="s">
        <v>71</v>
      </c>
      <c r="E35" s="3">
        <f t="shared" si="4"/>
        <v>-2.4888744885048775</v>
      </c>
      <c r="F35" s="3">
        <f t="shared" si="5"/>
        <v>1.0513521237447667</v>
      </c>
      <c r="U35" s="5">
        <v>-2.3078798454256866</v>
      </c>
      <c r="V35" s="3">
        <v>-2.8058766668437318</v>
      </c>
      <c r="W35" s="3">
        <v>-1.8349921074412023</v>
      </c>
      <c r="X35" s="5">
        <v>-3.0067493343088891</v>
      </c>
    </row>
    <row r="36" spans="2:28" x14ac:dyDescent="0.2">
      <c r="C36" t="s">
        <v>25</v>
      </c>
      <c r="E36" s="3">
        <f>AVERAGE(H36:X36)</f>
        <v>-3.0692180613652496</v>
      </c>
      <c r="F36" s="3">
        <f t="shared" si="5"/>
        <v>0.78023667540676278</v>
      </c>
      <c r="H36" s="3">
        <v>-3.4988856534268198</v>
      </c>
      <c r="I36" s="3">
        <v>-2.7372021947713598</v>
      </c>
      <c r="J36" s="3">
        <v>-2.9715663358975686</v>
      </c>
      <c r="K36" s="3"/>
    </row>
    <row r="37" spans="2:28" x14ac:dyDescent="0.2">
      <c r="C37" t="s">
        <v>26</v>
      </c>
      <c r="E37" s="3">
        <f>AVERAGE(H37:AB37)</f>
        <v>-2.4533736327183386</v>
      </c>
      <c r="F37" s="3">
        <f t="shared" si="5"/>
        <v>0.77982014636234109</v>
      </c>
      <c r="H37" s="3">
        <v>-2.1764022856529674</v>
      </c>
      <c r="I37" s="3">
        <v>-2.5614290889308666</v>
      </c>
      <c r="J37" s="3">
        <v>-3.0510827409224728</v>
      </c>
      <c r="K37" s="3"/>
      <c r="L37" s="3">
        <v>-2.406959892952143</v>
      </c>
      <c r="M37" s="3">
        <v>-2.7752678170489542</v>
      </c>
      <c r="N37" s="3">
        <v>-2.4111452102681952</v>
      </c>
      <c r="O37" s="3"/>
      <c r="P37" s="3">
        <v>-3.5309687361584352</v>
      </c>
      <c r="Q37" s="3">
        <v>-2.3173103320939248</v>
      </c>
      <c r="R37">
        <v>-2.2999999999999998</v>
      </c>
      <c r="S37">
        <v>-2</v>
      </c>
      <c r="T37" s="3">
        <v>-2.4</v>
      </c>
      <c r="U37" s="6">
        <v>-2.2999999999999998</v>
      </c>
      <c r="V37" s="7">
        <v>-2.2999999999999998</v>
      </c>
      <c r="W37" s="7">
        <v>-2.5</v>
      </c>
      <c r="X37" s="6">
        <v>-2.9</v>
      </c>
      <c r="Y37" s="3">
        <v>-1.4678183765848285</v>
      </c>
      <c r="Z37" s="3">
        <v>-2.409423090183882</v>
      </c>
      <c r="AA37" s="3">
        <v>-1.8611999013784519</v>
      </c>
      <c r="AB37" s="5">
        <v>-2.945091549473311</v>
      </c>
    </row>
    <row r="38" spans="2:28" x14ac:dyDescent="0.2">
      <c r="U38" s="3"/>
      <c r="V38" s="3"/>
      <c r="W38" s="3"/>
      <c r="X38" s="5"/>
    </row>
  </sheetData>
  <sortState xmlns:xlrd2="http://schemas.microsoft.com/office/spreadsheetml/2017/richdata2" ref="B3:AB38">
    <sortCondition ref="B3:B38"/>
  </sortState>
  <mergeCells count="4">
    <mergeCell ref="H1:J1"/>
    <mergeCell ref="L1:N1"/>
    <mergeCell ref="P1:S1"/>
    <mergeCell ref="U1:X1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Rader, Shelby True - (shelbrader)</dc:creator>
  <cp:lastModifiedBy>Editor</cp:lastModifiedBy>
  <dcterms:created xsi:type="dcterms:W3CDTF">2020-06-25T21:59:19Z</dcterms:created>
  <dcterms:modified xsi:type="dcterms:W3CDTF">2021-04-26T22:08:55Z</dcterms:modified>
</cp:coreProperties>
</file>