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t467\OneDrive - PNNL\Desktop\inteRFACE\InteRFACE_ShippingAnalysis\R model\inputs\ship_specs\"/>
    </mc:Choice>
  </mc:AlternateContent>
  <xr:revisionPtr revIDLastSave="0" documentId="8_{8D04860D-BD05-4BA5-8A58-DB8BDB0D66AA}" xr6:coauthVersionLast="47" xr6:coauthVersionMax="47" xr10:uidLastSave="{00000000-0000-0000-0000-000000000000}"/>
  <bookViews>
    <workbookView xWindow="-120" yWindow="-120" windowWidth="29040" windowHeight="15840" xr2:uid="{8B0B96E3-FCE6-4AAD-9943-D32E0BC1FB47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/>
  <c r="C68" i="1"/>
  <c r="C69" i="1"/>
  <c r="C60" i="1"/>
  <c r="C61" i="1"/>
  <c r="C62" i="1"/>
  <c r="C63" i="1"/>
  <c r="C64" i="1"/>
  <c r="C65" i="1"/>
  <c r="C66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39" i="1"/>
  <c r="B39" i="1"/>
  <c r="B50" i="1"/>
  <c r="B51" i="1"/>
  <c r="B52" i="1"/>
  <c r="B53" i="1"/>
  <c r="B54" i="1"/>
  <c r="B55" i="1"/>
  <c r="B56" i="1"/>
  <c r="B57" i="1"/>
  <c r="B58" i="1"/>
  <c r="B59" i="1"/>
  <c r="B41" i="1"/>
  <c r="B42" i="1"/>
  <c r="B43" i="1"/>
  <c r="B44" i="1"/>
  <c r="B45" i="1"/>
  <c r="B46" i="1"/>
  <c r="B47" i="1"/>
  <c r="B48" i="1"/>
  <c r="B49" i="1"/>
  <c r="B40" i="1"/>
  <c r="F23" i="1"/>
  <c r="F22" i="1"/>
  <c r="F20" i="1"/>
  <c r="F19" i="1"/>
  <c r="C23" i="1"/>
  <c r="C22" i="1"/>
  <c r="C20" i="1"/>
  <c r="C19" i="1"/>
  <c r="H22" i="1" l="1" a="1"/>
  <c r="J23" i="1" s="1"/>
  <c r="H19" i="1" a="1"/>
  <c r="H19" i="1" s="1"/>
  <c r="J19" i="1" s="1"/>
  <c r="H22" i="1" l="1"/>
  <c r="J22" i="1" s="1"/>
  <c r="J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<sst xmlns="http://schemas.openxmlformats.org/spreadsheetml/2006/main" count="39" uniqueCount="24">
  <si>
    <t xml:space="preserve">vessel </t>
  </si>
  <si>
    <t>speed reduction</t>
  </si>
  <si>
    <t>ice breaker</t>
  </si>
  <si>
    <t>impassible</t>
  </si>
  <si>
    <t>1A</t>
  </si>
  <si>
    <t>1AS</t>
  </si>
  <si>
    <t>SIT thresholds: winter/spring (m)</t>
  </si>
  <si>
    <t>SIT thresholds: summer/autumn (m)</t>
  </si>
  <si>
    <t>speeds</t>
  </si>
  <si>
    <t>vessel</t>
  </si>
  <si>
    <t>design speed</t>
  </si>
  <si>
    <t>min speed</t>
  </si>
  <si>
    <t>ice breaker speed</t>
  </si>
  <si>
    <t>Solved speed equation parameters</t>
  </si>
  <si>
    <t>season</t>
  </si>
  <si>
    <t>winter/spring</t>
  </si>
  <si>
    <t>log(speed)</t>
  </si>
  <si>
    <t>intercept</t>
  </si>
  <si>
    <t>log(SIT)</t>
  </si>
  <si>
    <t>parameters</t>
  </si>
  <si>
    <t>eqn solution</t>
  </si>
  <si>
    <t>SIT</t>
  </si>
  <si>
    <t>speed curves</t>
  </si>
  <si>
    <t>exponent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</si>
</sst>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1A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Sheet1!$A$29:$A$79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Sheet1!$B$29:$B$79</c:f>
              <c:numCache>
                <c:formatCode>General</c:formatCode>
                <c:ptCount val="51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16.000000000000018</c:v>
                </c:pt>
                <c:pt idx="11">
                  <c:v>15.066213103741658</c:v>
                </c:pt>
                <c:pt idx="12">
                  <c:v>14.261400576956136</c:v>
                </c:pt>
                <c:pt idx="13">
                  <c:v>13.559064649916008</c:v>
                </c:pt>
                <c:pt idx="14">
                  <c:v>12.93967764056103</c:v>
                </c:pt>
                <c:pt idx="15">
                  <c:v>12.388501221041961</c:v>
                </c:pt>
                <c:pt idx="16">
                  <c:v>11.894182895178684</c:v>
                </c:pt>
                <c:pt idx="17">
                  <c:v>11.447822881404933</c:v>
                </c:pt>
                <c:pt idx="18">
                  <c:v>11.042336153836834</c:v>
                </c:pt>
                <c:pt idx="19">
                  <c:v>10.672005537007308</c:v>
                </c:pt>
                <c:pt idx="20">
                  <c:v>10.332161874641571</c:v>
                </c:pt>
                <c:pt idx="21">
                  <c:v>10.018950765623716</c:v>
                </c:pt>
                <c:pt idx="22">
                  <c:v>9.7291595391065382</c:v>
                </c:pt>
                <c:pt idx="23">
                  <c:v>9.460086951943552</c:v>
                </c:pt>
                <c:pt idx="24">
                  <c:v>9.2094437075135822</c:v>
                </c:pt>
                <c:pt idx="25">
                  <c:v>8.9752755565133864</c:v>
                </c:pt>
                <c:pt idx="26">
                  <c:v>8.755903176978892</c:v>
                </c:pt>
                <c:pt idx="27">
                  <c:v>8.5498746828101968</c:v>
                </c:pt>
                <c:pt idx="28">
                  <c:v>8.3559277492472823</c:v>
                </c:pt>
                <c:pt idx="29">
                  <c:v>8.1729591415610212</c:v>
                </c:pt>
                <c:pt idx="30">
                  <c:v>8.0000000000000071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6A-4F50-B1FC-3C679D151D88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1AS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Sheet1!$A$29:$A$79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Sheet1!$C$29:$C$79</c:f>
              <c:numCache>
                <c:formatCode>General</c:formatCode>
                <c:ptCount val="51"/>
                <c:pt idx="0">
                  <c:v>15.4</c:v>
                </c:pt>
                <c:pt idx="1">
                  <c:v>15.4</c:v>
                </c:pt>
                <c:pt idx="2">
                  <c:v>15.4</c:v>
                </c:pt>
                <c:pt idx="3">
                  <c:v>15.4</c:v>
                </c:pt>
                <c:pt idx="4">
                  <c:v>15.4</c:v>
                </c:pt>
                <c:pt idx="5">
                  <c:v>15.4</c:v>
                </c:pt>
                <c:pt idx="6">
                  <c:v>15.4</c:v>
                </c:pt>
                <c:pt idx="7">
                  <c:v>15.4</c:v>
                </c:pt>
                <c:pt idx="8">
                  <c:v>15.4</c:v>
                </c:pt>
                <c:pt idx="9">
                  <c:v>15.4</c:v>
                </c:pt>
                <c:pt idx="10">
                  <c:v>15.400000000000004</c:v>
                </c:pt>
                <c:pt idx="11">
                  <c:v>14.721959096500512</c:v>
                </c:pt>
                <c:pt idx="12">
                  <c:v>14.129057296618235</c:v>
                </c:pt>
                <c:pt idx="13">
                  <c:v>13.604749556081346</c:v>
                </c:pt>
                <c:pt idx="14">
                  <c:v>13.136678353117899</c:v>
                </c:pt>
                <c:pt idx="15">
                  <c:v>12.715401096008854</c:v>
                </c:pt>
                <c:pt idx="16">
                  <c:v>12.333560714205111</c:v>
                </c:pt>
                <c:pt idx="17">
                  <c:v>11.985327785041598</c:v>
                </c:pt>
                <c:pt idx="18">
                  <c:v>11.66601497629814</c:v>
                </c:pt>
                <c:pt idx="19">
                  <c:v>11.371804209604855</c:v>
                </c:pt>
                <c:pt idx="20">
                  <c:v>11.099549540409285</c:v>
                </c:pt>
                <c:pt idx="21">
                  <c:v>10.846632099295523</c:v>
                </c:pt>
                <c:pt idx="22">
                  <c:v>10.610851579447178</c:v>
                </c:pt>
                <c:pt idx="23">
                  <c:v>10.390343858695658</c:v>
                </c:pt>
                <c:pt idx="24">
                  <c:v>10.183517624876325</c:v>
                </c:pt>
                <c:pt idx="25">
                  <c:v>9.9890050290266199</c:v>
                </c:pt>
                <c:pt idx="26">
                  <c:v>9.8056228365315672</c:v>
                </c:pt>
                <c:pt idx="27">
                  <c:v>9.6323415334855227</c:v>
                </c:pt>
                <c:pt idx="28">
                  <c:v>9.4682605309645673</c:v>
                </c:pt>
                <c:pt idx="29">
                  <c:v>9.3125880931211409</c:v>
                </c:pt>
                <c:pt idx="30">
                  <c:v>9.1646249604756349</c:v>
                </c:pt>
                <c:pt idx="31">
                  <c:v>9.0237508899667116</c:v>
                </c:pt>
                <c:pt idx="32">
                  <c:v>8.8894135166860604</c:v>
                </c:pt>
                <c:pt idx="33">
                  <c:v>8.7611190781097328</c:v>
                </c:pt>
                <c:pt idx="34">
                  <c:v>8.6384246433839653</c:v>
                </c:pt>
                <c:pt idx="35">
                  <c:v>8.5209315671428438</c:v>
                </c:pt>
                <c:pt idx="36">
                  <c:v>8.4082799460115485</c:v>
                </c:pt>
                <c:pt idx="37">
                  <c:v>8.3001439010880826</c:v>
                </c:pt>
                <c:pt idx="38">
                  <c:v>8.196227544697658</c:v>
                </c:pt>
                <c:pt idx="39">
                  <c:v>8.0962615170573304</c:v>
                </c:pt>
                <c:pt idx="40">
                  <c:v>7.9999999999999973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C46A-4F50-B1FC-3C679D151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904639"/>
        <c:axId val="1845418399"/>
      </c:scatterChart>
      <c:valAx>
        <c:axId val="197790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418399"/>
        <c:crosses val="autoZero"/>
        <c:crossBetween val="midCat"/>
      </c:valAx>
      <c:valAx>
        <c:axId val="18454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90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29</xdr:row>
      <xdr:rowOff>166687</xdr:rowOff>
    </xdr:from>
    <xdr:to>
      <xdr:col>14</xdr:col>
      <xdr:colOff>600075</xdr:colOff>
      <xdr:row>44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2D3F6E-7B85-736E-00D6-7AF2FEAEB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4343-3EBE-4077-9B68-6F7368881A12}">
  <dimension ref="A1:K79"/>
  <sheetViews>
    <sheetView tabSelected="1" workbookViewId="0">
      <selection activeCell="J23" sqref="J23"/>
    </sheetView>
  </sheetViews>
  <sheetFormatPr defaultRowHeight="15" x14ac:dyDescent="0.25"/>
  <cols>
    <col min="2" max="2" width="16.140625" customWidth="1"/>
    <col min="3" max="3" width="14.140625" customWidth="1"/>
    <col min="4" max="4" width="18.140625" customWidth="1"/>
    <col min="8" max="9" width="14.140625" customWidth="1"/>
  </cols>
  <sheetData>
    <row r="1" spans="1:4" x14ac:dyDescent="0.25">
      <c r="A1" s="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0.1</v>
      </c>
      <c r="C3">
        <v>0.3</v>
      </c>
      <c r="D3">
        <v>0.7</v>
      </c>
    </row>
    <row r="4" spans="1:4" x14ac:dyDescent="0.25">
      <c r="A4" t="s">
        <v>5</v>
      </c>
      <c r="B4">
        <v>0.1</v>
      </c>
      <c r="C4">
        <v>0.4</v>
      </c>
      <c r="D4">
        <v>0.9</v>
      </c>
    </row>
    <row r="6" spans="1:4" x14ac:dyDescent="0.25">
      <c r="A6" s="1" t="s">
        <v>7</v>
      </c>
    </row>
    <row r="7" spans="1:4" x14ac:dyDescent="0.25">
      <c r="A7" t="s">
        <v>0</v>
      </c>
      <c r="B7" t="s">
        <v>1</v>
      </c>
      <c r="C7" t="s">
        <v>2</v>
      </c>
      <c r="D7" t="s">
        <v>3</v>
      </c>
    </row>
    <row r="8" spans="1:4" x14ac:dyDescent="0.25">
      <c r="A8" t="s">
        <v>4</v>
      </c>
      <c r="B8">
        <v>0.1</v>
      </c>
      <c r="C8">
        <v>0.3</v>
      </c>
      <c r="D8">
        <v>0.8</v>
      </c>
    </row>
    <row r="9" spans="1:4" x14ac:dyDescent="0.25">
      <c r="A9" t="s">
        <v>5</v>
      </c>
      <c r="B9">
        <v>0.1</v>
      </c>
      <c r="C9">
        <v>0.4</v>
      </c>
      <c r="D9">
        <v>1.2</v>
      </c>
    </row>
    <row r="11" spans="1:4" x14ac:dyDescent="0.25">
      <c r="A11" s="1" t="s">
        <v>8</v>
      </c>
    </row>
    <row r="12" spans="1:4" x14ac:dyDescent="0.25">
      <c r="A12" t="s">
        <v>9</v>
      </c>
      <c r="B12" t="s">
        <v>10</v>
      </c>
      <c r="C12" t="s">
        <v>11</v>
      </c>
      <c r="D12" t="s">
        <v>12</v>
      </c>
    </row>
    <row r="13" spans="1:4" x14ac:dyDescent="0.25">
      <c r="A13" t="s">
        <v>4</v>
      </c>
      <c r="B13">
        <v>16</v>
      </c>
      <c r="C13">
        <v>8</v>
      </c>
      <c r="D13">
        <v>3</v>
      </c>
    </row>
    <row r="14" spans="1:4" x14ac:dyDescent="0.25">
      <c r="A14" t="s">
        <v>5</v>
      </c>
      <c r="B14">
        <v>15.4</v>
      </c>
      <c r="C14">
        <v>8</v>
      </c>
      <c r="D14">
        <v>3</v>
      </c>
    </row>
    <row r="17" spans="1:11" x14ac:dyDescent="0.25">
      <c r="A17" s="1" t="s">
        <v>13</v>
      </c>
    </row>
    <row r="18" spans="1:11" x14ac:dyDescent="0.25">
      <c r="A18" s="1" t="s">
        <v>9</v>
      </c>
      <c r="B18" s="1" t="s">
        <v>14</v>
      </c>
      <c r="C18" s="1" t="s">
        <v>16</v>
      </c>
      <c r="D18" s="1"/>
      <c r="E18" s="1" t="s">
        <v>17</v>
      </c>
      <c r="F18" s="1" t="s">
        <v>18</v>
      </c>
      <c r="G18" s="1"/>
      <c r="H18" s="1" t="s">
        <v>20</v>
      </c>
      <c r="I18" s="1"/>
      <c r="J18" s="1" t="s">
        <v>19</v>
      </c>
    </row>
    <row r="19" spans="1:11" x14ac:dyDescent="0.25">
      <c r="A19" s="4" t="s">
        <v>4</v>
      </c>
      <c r="B19" s="4" t="s">
        <v>15</v>
      </c>
      <c r="C19">
        <f>LN(B13)</f>
        <v>2.7725887222397811</v>
      </c>
      <c r="E19">
        <v>1</v>
      </c>
      <c r="F19">
        <f>LN(B3)</f>
        <v>-2.3025850929940455</v>
      </c>
      <c r="H19" cm="1">
        <f t="array" ref="H19:H20">MMULT(MINVERSE(E19:F20),C19:C20)</f>
        <v>1.3198192769397368</v>
      </c>
      <c r="J19" s="2">
        <f>EXP(H19)</f>
        <v>3.7427449158216413</v>
      </c>
      <c r="K19" t="s">
        <v>17</v>
      </c>
    </row>
    <row r="20" spans="1:11" x14ac:dyDescent="0.25">
      <c r="A20" s="4"/>
      <c r="B20" s="4"/>
      <c r="C20">
        <f>LN(C13)</f>
        <v>2.0794415416798357</v>
      </c>
      <c r="E20">
        <v>1</v>
      </c>
      <c r="F20">
        <f>LN(C3)</f>
        <v>-1.2039728043259361</v>
      </c>
      <c r="H20">
        <v>-0.63092975357145797</v>
      </c>
      <c r="J20" s="2">
        <f>H20</f>
        <v>-0.63092975357145797</v>
      </c>
      <c r="K20" t="s">
        <v>23</v>
      </c>
    </row>
    <row r="21" spans="1:11" x14ac:dyDescent="0.25">
      <c r="A21" s="5"/>
      <c r="B21" s="5"/>
      <c r="J21" s="6"/>
    </row>
    <row r="22" spans="1:11" x14ac:dyDescent="0.25">
      <c r="A22" s="7" t="s">
        <v>5</v>
      </c>
      <c r="B22" s="3" t="s">
        <v>15</v>
      </c>
      <c r="C22">
        <f>LN(B14)</f>
        <v>2.7343675094195836</v>
      </c>
      <c r="E22">
        <v>1</v>
      </c>
      <c r="F22">
        <f>LN(B4)</f>
        <v>-2.3025850929940455</v>
      </c>
      <c r="H22" cm="1">
        <f t="array" ref="H22:H23">MMULT(MINVERSE(E22:F23),C22:C23)</f>
        <v>1.6465590232666021</v>
      </c>
      <c r="J22" s="2">
        <f>EXP(H22)</f>
        <v>5.1890935215722678</v>
      </c>
    </row>
    <row r="23" spans="1:11" x14ac:dyDescent="0.25">
      <c r="A23" s="7"/>
      <c r="B23" s="3"/>
      <c r="C23">
        <f>LN(C14)</f>
        <v>2.0794415416798357</v>
      </c>
      <c r="E23">
        <v>1</v>
      </c>
      <c r="F23">
        <f>LN(C4)</f>
        <v>-0.916290731874155</v>
      </c>
      <c r="H23">
        <v>-0.47242922290376987</v>
      </c>
      <c r="J23" s="2">
        <f>H23</f>
        <v>-0.47242922290376987</v>
      </c>
    </row>
    <row r="27" spans="1:11" x14ac:dyDescent="0.25">
      <c r="A27" s="1" t="s">
        <v>22</v>
      </c>
    </row>
    <row r="28" spans="1:11" x14ac:dyDescent="0.25">
      <c r="A28" t="s">
        <v>21</v>
      </c>
      <c r="B28" t="s">
        <v>4</v>
      </c>
      <c r="C28" t="s">
        <v>5</v>
      </c>
    </row>
    <row r="29" spans="1:11" x14ac:dyDescent="0.25">
      <c r="A29">
        <v>0</v>
      </c>
      <c r="B29">
        <v>16</v>
      </c>
      <c r="C29">
        <v>15.4</v>
      </c>
    </row>
    <row r="30" spans="1:11" x14ac:dyDescent="0.25">
      <c r="A30">
        <v>1</v>
      </c>
      <c r="B30">
        <v>16</v>
      </c>
      <c r="C30">
        <v>15.4</v>
      </c>
    </row>
    <row r="31" spans="1:11" x14ac:dyDescent="0.25">
      <c r="A31">
        <v>2</v>
      </c>
      <c r="B31">
        <v>16</v>
      </c>
      <c r="C31">
        <v>15.4</v>
      </c>
    </row>
    <row r="32" spans="1:11" x14ac:dyDescent="0.25">
      <c r="A32">
        <v>3</v>
      </c>
      <c r="B32">
        <v>16</v>
      </c>
      <c r="C32">
        <v>15.4</v>
      </c>
    </row>
    <row r="33" spans="1:3" x14ac:dyDescent="0.25">
      <c r="A33">
        <v>4</v>
      </c>
      <c r="B33">
        <v>16</v>
      </c>
      <c r="C33">
        <v>15.4</v>
      </c>
    </row>
    <row r="34" spans="1:3" x14ac:dyDescent="0.25">
      <c r="A34">
        <v>5</v>
      </c>
      <c r="B34">
        <v>16</v>
      </c>
      <c r="C34">
        <v>15.4</v>
      </c>
    </row>
    <row r="35" spans="1:3" x14ac:dyDescent="0.25">
      <c r="A35">
        <v>6</v>
      </c>
      <c r="B35">
        <v>16</v>
      </c>
      <c r="C35">
        <v>15.4</v>
      </c>
    </row>
    <row r="36" spans="1:3" x14ac:dyDescent="0.25">
      <c r="A36">
        <v>7</v>
      </c>
      <c r="B36">
        <v>16</v>
      </c>
      <c r="C36">
        <v>15.4</v>
      </c>
    </row>
    <row r="37" spans="1:3" x14ac:dyDescent="0.25">
      <c r="A37">
        <v>8</v>
      </c>
      <c r="B37">
        <v>16</v>
      </c>
      <c r="C37">
        <v>15.4</v>
      </c>
    </row>
    <row r="38" spans="1:3" x14ac:dyDescent="0.25">
      <c r="A38">
        <v>9</v>
      </c>
      <c r="B38">
        <v>16</v>
      </c>
      <c r="C38">
        <v>15.4</v>
      </c>
    </row>
    <row r="39" spans="1:3" x14ac:dyDescent="0.25">
      <c r="A39">
        <v>10</v>
      </c>
      <c r="B39">
        <f>$J$19*(A39/100)^$J$20</f>
        <v>16.000000000000018</v>
      </c>
      <c r="C39">
        <f>$J$22*(A39/100)^$J$23</f>
        <v>15.400000000000004</v>
      </c>
    </row>
    <row r="40" spans="1:3" x14ac:dyDescent="0.25">
      <c r="A40">
        <v>11</v>
      </c>
      <c r="B40">
        <f>$J$19*(A40/100)^$J$20</f>
        <v>15.066213103741658</v>
      </c>
      <c r="C40">
        <f t="shared" ref="C40:C69" si="0">$J$22*(A40/100)^$J$23</f>
        <v>14.721959096500512</v>
      </c>
    </row>
    <row r="41" spans="1:3" x14ac:dyDescent="0.25">
      <c r="A41">
        <v>12</v>
      </c>
      <c r="B41">
        <f t="shared" ref="B41:B59" si="1">$J$19*(A41/100)^$J$20</f>
        <v>14.261400576956136</v>
      </c>
      <c r="C41">
        <f t="shared" si="0"/>
        <v>14.129057296618235</v>
      </c>
    </row>
    <row r="42" spans="1:3" x14ac:dyDescent="0.25">
      <c r="A42">
        <v>13</v>
      </c>
      <c r="B42">
        <f t="shared" si="1"/>
        <v>13.559064649916008</v>
      </c>
      <c r="C42">
        <f t="shared" si="0"/>
        <v>13.604749556081346</v>
      </c>
    </row>
    <row r="43" spans="1:3" x14ac:dyDescent="0.25">
      <c r="A43">
        <v>14</v>
      </c>
      <c r="B43">
        <f t="shared" si="1"/>
        <v>12.93967764056103</v>
      </c>
      <c r="C43">
        <f t="shared" si="0"/>
        <v>13.136678353117899</v>
      </c>
    </row>
    <row r="44" spans="1:3" x14ac:dyDescent="0.25">
      <c r="A44">
        <v>15</v>
      </c>
      <c r="B44">
        <f t="shared" si="1"/>
        <v>12.388501221041961</v>
      </c>
      <c r="C44">
        <f t="shared" si="0"/>
        <v>12.715401096008854</v>
      </c>
    </row>
    <row r="45" spans="1:3" x14ac:dyDescent="0.25">
      <c r="A45">
        <v>16</v>
      </c>
      <c r="B45">
        <f t="shared" si="1"/>
        <v>11.894182895178684</v>
      </c>
      <c r="C45">
        <f t="shared" si="0"/>
        <v>12.333560714205111</v>
      </c>
    </row>
    <row r="46" spans="1:3" x14ac:dyDescent="0.25">
      <c r="A46">
        <v>17</v>
      </c>
      <c r="B46">
        <f t="shared" si="1"/>
        <v>11.447822881404933</v>
      </c>
      <c r="C46">
        <f t="shared" si="0"/>
        <v>11.985327785041598</v>
      </c>
    </row>
    <row r="47" spans="1:3" x14ac:dyDescent="0.25">
      <c r="A47">
        <v>18</v>
      </c>
      <c r="B47">
        <f t="shared" si="1"/>
        <v>11.042336153836834</v>
      </c>
      <c r="C47">
        <f t="shared" si="0"/>
        <v>11.66601497629814</v>
      </c>
    </row>
    <row r="48" spans="1:3" x14ac:dyDescent="0.25">
      <c r="A48">
        <v>19</v>
      </c>
      <c r="B48">
        <f t="shared" si="1"/>
        <v>10.672005537007308</v>
      </c>
      <c r="C48">
        <f t="shared" si="0"/>
        <v>11.371804209604855</v>
      </c>
    </row>
    <row r="49" spans="1:3" x14ac:dyDescent="0.25">
      <c r="A49">
        <v>20</v>
      </c>
      <c r="B49">
        <f t="shared" si="1"/>
        <v>10.332161874641571</v>
      </c>
      <c r="C49">
        <f t="shared" si="0"/>
        <v>11.099549540409285</v>
      </c>
    </row>
    <row r="50" spans="1:3" x14ac:dyDescent="0.25">
      <c r="A50">
        <v>21</v>
      </c>
      <c r="B50">
        <f>$J$19*(A50/100)^$J$20</f>
        <v>10.018950765623716</v>
      </c>
      <c r="C50">
        <f t="shared" si="0"/>
        <v>10.846632099295523</v>
      </c>
    </row>
    <row r="51" spans="1:3" x14ac:dyDescent="0.25">
      <c r="A51">
        <v>22</v>
      </c>
      <c r="B51">
        <f t="shared" si="1"/>
        <v>9.7291595391065382</v>
      </c>
      <c r="C51">
        <f t="shared" si="0"/>
        <v>10.610851579447178</v>
      </c>
    </row>
    <row r="52" spans="1:3" x14ac:dyDescent="0.25">
      <c r="A52">
        <v>23</v>
      </c>
      <c r="B52">
        <f t="shared" si="1"/>
        <v>9.460086951943552</v>
      </c>
      <c r="C52">
        <f t="shared" si="0"/>
        <v>10.390343858695658</v>
      </c>
    </row>
    <row r="53" spans="1:3" x14ac:dyDescent="0.25">
      <c r="A53">
        <v>24</v>
      </c>
      <c r="B53">
        <f t="shared" si="1"/>
        <v>9.2094437075135822</v>
      </c>
      <c r="C53">
        <f t="shared" si="0"/>
        <v>10.183517624876325</v>
      </c>
    </row>
    <row r="54" spans="1:3" x14ac:dyDescent="0.25">
      <c r="A54">
        <v>25</v>
      </c>
      <c r="B54">
        <f t="shared" si="1"/>
        <v>8.9752755565133864</v>
      </c>
      <c r="C54">
        <f t="shared" si="0"/>
        <v>9.9890050290266199</v>
      </c>
    </row>
    <row r="55" spans="1:3" x14ac:dyDescent="0.25">
      <c r="A55">
        <v>26</v>
      </c>
      <c r="B55">
        <f t="shared" si="1"/>
        <v>8.755903176978892</v>
      </c>
      <c r="C55">
        <f t="shared" si="0"/>
        <v>9.8056228365315672</v>
      </c>
    </row>
    <row r="56" spans="1:3" x14ac:dyDescent="0.25">
      <c r="A56">
        <v>27</v>
      </c>
      <c r="B56">
        <f t="shared" si="1"/>
        <v>8.5498746828101968</v>
      </c>
      <c r="C56">
        <f t="shared" si="0"/>
        <v>9.6323415334855227</v>
      </c>
    </row>
    <row r="57" spans="1:3" x14ac:dyDescent="0.25">
      <c r="A57">
        <v>28</v>
      </c>
      <c r="B57">
        <f t="shared" si="1"/>
        <v>8.3559277492472823</v>
      </c>
      <c r="C57">
        <f t="shared" si="0"/>
        <v>9.4682605309645673</v>
      </c>
    </row>
    <row r="58" spans="1:3" x14ac:dyDescent="0.25">
      <c r="A58">
        <v>29</v>
      </c>
      <c r="B58">
        <f t="shared" si="1"/>
        <v>8.1729591415610212</v>
      </c>
      <c r="C58">
        <f t="shared" si="0"/>
        <v>9.3125880931211409</v>
      </c>
    </row>
    <row r="59" spans="1:3" x14ac:dyDescent="0.25">
      <c r="A59">
        <v>30</v>
      </c>
      <c r="B59">
        <f t="shared" si="1"/>
        <v>8.0000000000000071</v>
      </c>
      <c r="C59">
        <f t="shared" si="0"/>
        <v>9.1646249604756349</v>
      </c>
    </row>
    <row r="60" spans="1:3" x14ac:dyDescent="0.25">
      <c r="A60">
        <v>31</v>
      </c>
      <c r="B60">
        <v>3</v>
      </c>
      <c r="C60">
        <f t="shared" si="0"/>
        <v>9.0237508899667116</v>
      </c>
    </row>
    <row r="61" spans="1:3" x14ac:dyDescent="0.25">
      <c r="A61">
        <v>32</v>
      </c>
      <c r="B61">
        <v>3</v>
      </c>
      <c r="C61">
        <f t="shared" si="0"/>
        <v>8.8894135166860604</v>
      </c>
    </row>
    <row r="62" spans="1:3" x14ac:dyDescent="0.25">
      <c r="A62">
        <v>33</v>
      </c>
      <c r="B62">
        <v>3</v>
      </c>
      <c r="C62">
        <f t="shared" si="0"/>
        <v>8.7611190781097328</v>
      </c>
    </row>
    <row r="63" spans="1:3" x14ac:dyDescent="0.25">
      <c r="A63">
        <v>34</v>
      </c>
      <c r="B63">
        <v>3</v>
      </c>
      <c r="C63">
        <f t="shared" si="0"/>
        <v>8.6384246433839653</v>
      </c>
    </row>
    <row r="64" spans="1:3" x14ac:dyDescent="0.25">
      <c r="A64">
        <v>35</v>
      </c>
      <c r="B64">
        <v>3</v>
      </c>
      <c r="C64">
        <f t="shared" si="0"/>
        <v>8.5209315671428438</v>
      </c>
    </row>
    <row r="65" spans="1:3" x14ac:dyDescent="0.25">
      <c r="A65">
        <v>36</v>
      </c>
      <c r="B65">
        <v>3</v>
      </c>
      <c r="C65">
        <f t="shared" si="0"/>
        <v>8.4082799460115485</v>
      </c>
    </row>
    <row r="66" spans="1:3" x14ac:dyDescent="0.25">
      <c r="A66">
        <v>37</v>
      </c>
      <c r="B66">
        <v>3</v>
      </c>
      <c r="C66">
        <f t="shared" si="0"/>
        <v>8.3001439010880826</v>
      </c>
    </row>
    <row r="67" spans="1:3" x14ac:dyDescent="0.25">
      <c r="A67">
        <v>38</v>
      </c>
      <c r="B67">
        <v>3</v>
      </c>
      <c r="C67">
        <f t="shared" si="0"/>
        <v>8.196227544697658</v>
      </c>
    </row>
    <row r="68" spans="1:3" x14ac:dyDescent="0.25">
      <c r="A68">
        <v>39</v>
      </c>
      <c r="B68">
        <v>3</v>
      </c>
      <c r="C68">
        <f t="shared" si="0"/>
        <v>8.0962615170573304</v>
      </c>
    </row>
    <row r="69" spans="1:3" x14ac:dyDescent="0.25">
      <c r="A69">
        <v>40</v>
      </c>
      <c r="B69">
        <v>3</v>
      </c>
      <c r="C69">
        <f t="shared" si="0"/>
        <v>7.9999999999999973</v>
      </c>
    </row>
    <row r="70" spans="1:3" x14ac:dyDescent="0.25">
      <c r="A70">
        <v>41</v>
      </c>
      <c r="B70">
        <v>3</v>
      </c>
      <c r="C70">
        <v>3</v>
      </c>
    </row>
    <row r="71" spans="1:3" x14ac:dyDescent="0.25">
      <c r="A71">
        <v>42</v>
      </c>
      <c r="B71">
        <v>3</v>
      </c>
      <c r="C71">
        <v>3</v>
      </c>
    </row>
    <row r="72" spans="1:3" x14ac:dyDescent="0.25">
      <c r="A72">
        <v>43</v>
      </c>
      <c r="B72">
        <v>3</v>
      </c>
      <c r="C72">
        <v>3</v>
      </c>
    </row>
    <row r="73" spans="1:3" x14ac:dyDescent="0.25">
      <c r="A73">
        <v>44</v>
      </c>
      <c r="B73">
        <v>3</v>
      </c>
      <c r="C73">
        <v>3</v>
      </c>
    </row>
    <row r="74" spans="1:3" x14ac:dyDescent="0.25">
      <c r="A74">
        <v>45</v>
      </c>
      <c r="B74">
        <v>3</v>
      </c>
      <c r="C74">
        <v>3</v>
      </c>
    </row>
    <row r="75" spans="1:3" x14ac:dyDescent="0.25">
      <c r="A75">
        <v>46</v>
      </c>
      <c r="B75">
        <v>3</v>
      </c>
      <c r="C75">
        <v>3</v>
      </c>
    </row>
    <row r="76" spans="1:3" x14ac:dyDescent="0.25">
      <c r="A76">
        <v>47</v>
      </c>
      <c r="B76">
        <v>3</v>
      </c>
      <c r="C76">
        <v>3</v>
      </c>
    </row>
    <row r="77" spans="1:3" x14ac:dyDescent="0.25">
      <c r="A77">
        <v>48</v>
      </c>
      <c r="B77">
        <v>3</v>
      </c>
      <c r="C77">
        <v>3</v>
      </c>
    </row>
    <row r="78" spans="1:3" x14ac:dyDescent="0.25">
      <c r="A78">
        <v>49</v>
      </c>
      <c r="B78">
        <v>3</v>
      </c>
      <c r="C78">
        <v>3</v>
      </c>
    </row>
    <row r="79" spans="1:3" x14ac:dyDescent="0.25">
      <c r="A79">
        <v>50</v>
      </c>
      <c r="B79">
        <v>3</v>
      </c>
      <c r="C79">
        <v>3</v>
      </c>
    </row>
  </sheetData>
  <mergeCells count="4">
    <mergeCell ref="A19:A20"/>
    <mergeCell ref="B19:B20"/>
    <mergeCell ref="A22:A23"/>
    <mergeCell ref="B22:B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Waite, Taryn R</dc:creator>
  <cp:lastModifiedBy>Waite, Taryn R</cp:lastModifiedBy>
  <dcterms:created xsi:type="dcterms:W3CDTF">2024-04-24T19:23:10Z</dcterms:created>
  <dcterms:modified xsi:type="dcterms:W3CDTF">2024-04-25T13:40:31Z</dcterms:modified>
</cp:coreProperties>
</file>