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 - summary" sheetId="1" r:id="rId4"/>
    <sheet state="visible" name="R - genotype tracking" sheetId="2" r:id="rId5"/>
    <sheet state="visible" name="collection" sheetId="3" r:id="rId6"/>
    <sheet state="visible" name="nursery monitoring" sheetId="4" r:id="rId7"/>
    <sheet state="visible" name="nursery adjustments" sheetId="5" r:id="rId8"/>
    <sheet state="visible" name="genebank monitoring" sheetId="6" r:id="rId9"/>
    <sheet state="visible" name="outplants" sheetId="7" r:id="rId10"/>
    <sheet state="visible" name="outplant monitoring" sheetId="8" r:id="rId11"/>
    <sheet state="visible" name="species codes" sheetId="9" r:id="rId12"/>
    <sheet state="visible" name="collection_archive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Anything w multiple genotypes will be removed from analysis
	-Molly Wilson
----
Also APAL12?
	-Molly Wilson
----
Think this would be APAL43 (based on structure at A8?)
	-Molly Wilson
----
Hmmm think this should be A1 or A2?
	-Molly Wilson
----
Can't find APAL04 so will omit this entry
	-Molly Wilson
----
Next time lets make sure we distinguish by genotype if possible!
	-Molly Wilson
----
Estimated 98 total
	-Genevieve Renaud-Byrne
----
Check
	-Genevieve Renaud-Byrne
----
Added leftover fragments from new ACER rope on E5
	-Genevieve Renaud-Byrne
----
Didnt notice this genotype - check if correct
	-Genevieve Renaud-Byrne
----
Subsequently replaced - now 40 frags
	-Genevieve Renaud-Byrne
----
no genotype tag
	-Genevieve Renaud-Byrne
----
Not worth maintaining - should be planted and rope replaced asap
	-Genevieve Renaud-Byrne
----
Acer 8 - 3 frags RTL
	-Genevieve Renaud-Byrne
----
Check?
	-Genevieve Renaud-Byrne
----
Check these (counted 65 total but didnt notice the two genotypes)
	-Genevieve Renaud-Byrne
----
Any other column titles which would be important?
	-Monique Bigler
----
set to autofill remainder, can also enter info for dead/diseased/bleached and autofill healthy instead
	-Molly Wilson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12">
      <text>
        <t xml:space="preserve">@mwattswilson@gmail.com This is labelled as DCYL03 in the nurseries... let me know if you want me to change them or stick with DYCL03 and change this?
_Assigned to you_
	-Monique Bigler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(MM/DD/YY)</t>
      </text>
    </comment>
    <comment authorId="0" ref="E1132">
      <text>
        <t xml:space="preserve">TEMP09 - Monique adjusted 08/12/2024. Before: Temp09/PSTR07</t>
      </text>
    </comment>
    <comment authorId="0" ref="E1133">
      <text>
        <t xml:space="preserve">Monique adjusted - 28/10/24
Before: Temp09</t>
      </text>
    </comment>
    <comment authorId="0" ref="D2538">
      <text>
        <t xml:space="preserve">We are missing PSTR06 on A3.
	-Monique Bigler
Shoot you are right! Let me see if I can find my OG data...
	-Molly Wilson
Not seeing it (though might be on my scroll on the boat still) - I'll add a blank line for it for now but would you mind re-counting this structure next time you're there @moniquebigler@gmail.com if its before me?
	-Molly Wilson
Yep on it! @mwattswilson@gmail.com
	-Monique Bigler</t>
      </text>
    </comment>
    <comment authorId="0" ref="J663">
      <text>
        <t xml:space="preserve">@grenaudb@gmail.com any idea where this came from...?
_Assigned to grenaudb@gmail.com_
	-Molly Wilson</t>
      </text>
    </comment>
    <comment authorId="0" ref="E761">
      <text>
        <t xml:space="preserve">Need to redo - did not distinguish between the two ACERs!
	-Molly Wilson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 (MM/DD/YY)</t>
      </text>
    </comment>
    <comment authorId="0" ref="P1">
      <text>
        <t xml:space="preserve">number of fragments added, either from another structure or by refragging existing genebank frags (one fragment refragged into 2 pieces would be 1 fragment added)</t>
      </text>
    </comment>
    <comment authorId="0" ref="D512">
      <text>
        <t xml:space="preserve">Hey @moniquebigler@gmail.com I don't think this is an existing location according to the nursery maps - lmk which one is accurate...?
_Assigned to moniquebigler@gmail.com_
	-Molly Wilson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30">
      <text>
        <t xml:space="preserve">No monitoring</t>
      </text>
    </comment>
    <comment authorId="0" ref="D61">
      <text>
        <t xml:space="preserve">is this number accurate?
	-Molly Wilson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3">
      <text>
        <t xml:space="preserve">Not seeing this in the outplant sheet so not sure what to put here, should I just say 2? Or 3? And we'll need to add some record to the outplant sheet as well @grenaudb@gmail.com
	-Molly Wilson</t>
      </text>
    </comment>
    <comment authorId="0" ref="F92">
      <text>
        <t xml:space="preserve">2 small frags broke off from this apro and cemented themselves - should I include?
	-Genevieve Renaud-Byrne</t>
      </text>
    </comment>
    <comment authorId="0" ref="A69">
      <text>
        <t xml:space="preserve">@grenaudb@gmail.com just confirming this is only what was in the photomosaic plot, correct? We are planning to retag everything missing a tag, correct - even if its just APALXX.01? Or should I just be trying to ultimately calculate pooled survival across everything? I know we talked about this but I can also flag to chat about this in next science meeting...
	-Molly Wilson
Hey, yes im only collecting data from within the plot. This is the data from the last collection when visibility was horrendous. I think I got a lot more out of yesterday so give me a min to update this sheet today. Ultimately I think it would be too difficult to re-tag  everything because there are SO many missing. I think we can do genotype comparisons with what we do have tags for but the sample size might be too small. I think we can also just track total abundance and survivorship - maybe good to talk about this in our next meeting
	-Genevieve Renaud-Byrne
Yes perfect lets chat in the next meeting - I know we couldn't get genotype comparisons for ones we don't have tags for but its a question of if we want each cluster to be a "unit" to track over time or just to aggregate. Maybe easier to aggregate at this point, but a little less clean when we start adding other clusters
	-Molly Wilson</t>
      </text>
    </comment>
    <comment authorId="0" ref="F8">
      <text>
        <t xml:space="preserve">@grenaudb@gmail.com confirming this means that these were never found (dead or alive) - should I consider them missing, or just not factor them into survival rates for example....? Lmk what you suggest!
_Assigned to grenaudb@gmail.com_
	-Molly Wilson</t>
      </text>
    </comment>
    <comment authorId="0" ref="F6">
      <text>
        <t xml:space="preserve">Assumption - no tag
	-Genevieve Renaud-Byrne</t>
      </text>
    </comment>
    <comment authorId="0" ref="F34">
      <text>
        <t xml:space="preserve">No tag - assumption
	-Genevieve Renaud-Byrne</t>
      </text>
    </comment>
    <comment authorId="0" ref="F23">
      <text>
        <t xml:space="preserve">Did not see an addt AC - but could have missed it? to check photomosaics
	-Genevieve Renaud-Byrne</t>
      </text>
    </comment>
    <comment authorId="0" ref="F22">
      <text>
        <t xml:space="preserve">No tag - assumption
	-Genevieve Renaud-Byrne</t>
      </text>
    </comment>
    <comment authorId="0" ref="F28">
      <text>
        <t xml:space="preserve">No tag - assumption
	-Genevieve Renaud-Byrne</t>
      </text>
    </comment>
    <comment authorId="0" ref="F27">
      <text>
        <t xml:space="preserve">No tag - assumption
	-Genevieve Renaud-Byrne</t>
      </text>
    </comment>
    <comment authorId="0" ref="G2">
      <text>
        <t xml:space="preserve">These become lookups later, but for first round we didn't collect colony data when planting for acer/apro
	-Molly Wilson</t>
      </text>
    </comment>
    <comment authorId="0" ref="A2">
      <text>
        <t xml:space="preserve">There is GPS data for this, but no photos or data in outplant entry
	-Molly Wilson
----
Data said ACER07.2 (which is not present at Ricketts), but APRO07.2 was missing
	-Molly Wilson
----
Data obtained from photos
	-Molly Wilson
----
Data obtained from photos
	-Molly Wilson
----
Data obtained from pictures
	-Molly Wilson
----
Currently tagged as APRO12.2
	-Molly Wilson
----
Notes say APRO04.9 - typo?
	-Molly Wilson
----
Gens data says ACER09.5?
	-Molly Wilson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09">
      <text>
        <t xml:space="preserve">On scroll was labelled as APRO15 - need to check at nursery which tag is on tree</t>
      </text>
    </comment>
    <comment authorId="0" ref="D138">
      <text>
        <t xml:space="preserve">10/05 recorded in nursery with tag AP8.1</t>
      </text>
    </comment>
    <comment authorId="0" ref="D139">
      <text>
        <t xml:space="preserve">10/05 recorded in nursery with tag AP8.2</t>
      </text>
    </comment>
    <comment authorId="0" ref="D140">
      <text>
        <t xml:space="preserve">10/05 recorded in nursery with tag AP8.3</t>
      </text>
    </comment>
    <comment authorId="0" ref="D151">
      <text>
        <t xml:space="preserve">10/05 recorded in nursery with tag Ap52.04</t>
      </text>
    </comment>
    <comment authorId="0" ref="D153">
      <text>
        <t xml:space="preserve">10/05 recorded in nursery with tag Ac5.6
----
Needs to be changed to APRO16
	-Genevieve Renaud-Byrne
I don't see data here - was this collected 04/25 Cades? And is the genotype tag reflective at the Cades nursery (Apro15 or 16)?
	-Monique Bigler
Sorry I'm confused - OFAV14 needs to be changed to APRO16...? Or is this comment on the wrong cell somehow?
	-Molly Wilson
I think this is in the wrong cell because I also commented in regards to APRO15/16
	-Monique Bigler</t>
      </text>
    </comment>
    <comment authorId="0" ref="D152">
      <text>
        <t xml:space="preserve">APAL01 in nursery
	-Genevieve Renaud-Byrne</t>
      </text>
    </comment>
  </commentList>
</comments>
</file>

<file path=xl/sharedStrings.xml><?xml version="1.0" encoding="utf-8"?>
<sst xmlns="http://schemas.openxmlformats.org/spreadsheetml/2006/main" count="16931" uniqueCount="750">
  <si>
    <t>Computed in R - manual adjustments will be lost. Updated 25/02/17 from Jan 2025 data</t>
  </si>
  <si>
    <t>species</t>
  </si>
  <si>
    <t>n_genotypes_active</t>
  </si>
  <si>
    <t>n_genotypes_productive</t>
  </si>
  <si>
    <t>n_frags</t>
  </si>
  <si>
    <t>Total</t>
  </si>
  <si>
    <t>ACER</t>
  </si>
  <si>
    <t>APAL</t>
  </si>
  <si>
    <t>APRO</t>
  </si>
  <si>
    <t>CNAT</t>
  </si>
  <si>
    <t>DCYL</t>
  </si>
  <si>
    <t>DLAB</t>
  </si>
  <si>
    <t>MCAV</t>
  </si>
  <si>
    <t>OANN</t>
  </si>
  <si>
    <t>OFAV</t>
  </si>
  <si>
    <t>OFRA</t>
  </si>
  <si>
    <t>PCLI</t>
  </si>
  <si>
    <t>PDIV</t>
  </si>
  <si>
    <t>PFUR</t>
  </si>
  <si>
    <t>PSTR</t>
  </si>
  <si>
    <t>updated</t>
  </si>
  <si>
    <t>genotype</t>
  </si>
  <si>
    <t>active</t>
  </si>
  <si>
    <t>productive</t>
  </si>
  <si>
    <t>collection_date</t>
  </si>
  <si>
    <t>collection_site</t>
  </si>
  <si>
    <t>collection_lat</t>
  </si>
  <si>
    <t>collection_lon</t>
  </si>
  <si>
    <t>york_locations</t>
  </si>
  <si>
    <t>tpb_locations</t>
  </si>
  <si>
    <t>cades_locations</t>
  </si>
  <si>
    <t>gb_locations</t>
  </si>
  <si>
    <t>ACER01</t>
  </si>
  <si>
    <t>N</t>
  </si>
  <si>
    <t>Exchange Bay</t>
  </si>
  <si>
    <t>ACER02</t>
  </si>
  <si>
    <t>Cervi Heaven</t>
  </si>
  <si>
    <t>ACER03</t>
  </si>
  <si>
    <t>Little Bird Channel</t>
  </si>
  <si>
    <t>ACER04</t>
  </si>
  <si>
    <t>ACER05</t>
  </si>
  <si>
    <t>ACER06</t>
  </si>
  <si>
    <t>Great Bird</t>
  </si>
  <si>
    <t>ACER07</t>
  </si>
  <si>
    <t>Y</t>
  </si>
  <si>
    <t>Hells Gate</t>
  </si>
  <si>
    <t>C8, F3</t>
  </si>
  <si>
    <t>B1</t>
  </si>
  <si>
    <t>Cades_A2, York_E1</t>
  </si>
  <si>
    <t>ACER08</t>
  </si>
  <si>
    <t>Man of War</t>
  </si>
  <si>
    <t>ACER09</t>
  </si>
  <si>
    <t>ACER10</t>
  </si>
  <si>
    <t>Indian Creek</t>
  </si>
  <si>
    <t>ACER11</t>
  </si>
  <si>
    <t>ACER12</t>
  </si>
  <si>
    <t>Bird island west</t>
  </si>
  <si>
    <t>C8</t>
  </si>
  <si>
    <t>APAL01</t>
  </si>
  <si>
    <t>Friar's Head</t>
  </si>
  <si>
    <t>APAL02</t>
  </si>
  <si>
    <t>North Green</t>
  </si>
  <si>
    <t>APAL03</t>
  </si>
  <si>
    <t>D3</t>
  </si>
  <si>
    <t>York_F1</t>
  </si>
  <si>
    <t>APAL04</t>
  </si>
  <si>
    <t>APAL05</t>
  </si>
  <si>
    <t>APAL06</t>
  </si>
  <si>
    <t>APAL07</t>
  </si>
  <si>
    <t>APAL08</t>
  </si>
  <si>
    <t>APAL09</t>
  </si>
  <si>
    <t>APAL10</t>
  </si>
  <si>
    <t>C7</t>
  </si>
  <si>
    <t>B5, A8</t>
  </si>
  <si>
    <t>APAL11</t>
  </si>
  <si>
    <t>D7</t>
  </si>
  <si>
    <t>APAL12</t>
  </si>
  <si>
    <t>D9</t>
  </si>
  <si>
    <t>B7</t>
  </si>
  <si>
    <t>Cades_A2, York_F1</t>
  </si>
  <si>
    <t>APAL13</t>
  </si>
  <si>
    <t>C3, D9, F6</t>
  </si>
  <si>
    <t>A1</t>
  </si>
  <si>
    <t>APAL14</t>
  </si>
  <si>
    <t>APAL15</t>
  </si>
  <si>
    <t>York Island</t>
  </si>
  <si>
    <t>E9</t>
  </si>
  <si>
    <t>APAL16</t>
  </si>
  <si>
    <t>APAL17</t>
  </si>
  <si>
    <t>APAL18</t>
  </si>
  <si>
    <t>APAL19</t>
  </si>
  <si>
    <t>APAL20</t>
  </si>
  <si>
    <t>APAL21</t>
  </si>
  <si>
    <t>APAL22</t>
  </si>
  <si>
    <t>APAL23</t>
  </si>
  <si>
    <t>APAL24</t>
  </si>
  <si>
    <t>APAL25</t>
  </si>
  <si>
    <t>E8</t>
  </si>
  <si>
    <t>A2, ST</t>
  </si>
  <si>
    <t>Cades_A2</t>
  </si>
  <si>
    <t>APAL26</t>
  </si>
  <si>
    <t>APAL27</t>
  </si>
  <si>
    <t>APAL28</t>
  </si>
  <si>
    <t>South Hells Gate</t>
  </si>
  <si>
    <t>APAL29</t>
  </si>
  <si>
    <t>APAL30</t>
  </si>
  <si>
    <t>APAL31</t>
  </si>
  <si>
    <t>APAL32</t>
  </si>
  <si>
    <t>Snapper Point</t>
  </si>
  <si>
    <t>APAL33</t>
  </si>
  <si>
    <t>APAL34</t>
  </si>
  <si>
    <t>APAL35</t>
  </si>
  <si>
    <t>APAL36</t>
  </si>
  <si>
    <t>APAL37</t>
  </si>
  <si>
    <t>APAL38</t>
  </si>
  <si>
    <t>Pillars of Hercules</t>
  </si>
  <si>
    <t>APAL39</t>
  </si>
  <si>
    <t>Devil's Bridge</t>
  </si>
  <si>
    <t>APAL40</t>
  </si>
  <si>
    <t>Seatons Mount</t>
  </si>
  <si>
    <t>APAL41</t>
  </si>
  <si>
    <t>APAL42</t>
  </si>
  <si>
    <t>APAL43</t>
  </si>
  <si>
    <t>The Cut</t>
  </si>
  <si>
    <t>APAL44</t>
  </si>
  <si>
    <t>APAL45</t>
  </si>
  <si>
    <t>Seatons</t>
  </si>
  <si>
    <t>APAL46</t>
  </si>
  <si>
    <t>E7</t>
  </si>
  <si>
    <t>APAL47</t>
  </si>
  <si>
    <t>APAL48</t>
  </si>
  <si>
    <t>F7</t>
  </si>
  <si>
    <t>APAL49</t>
  </si>
  <si>
    <t>F8</t>
  </si>
  <si>
    <t>APAL50</t>
  </si>
  <si>
    <t>F9</t>
  </si>
  <si>
    <t>APAL51</t>
  </si>
  <si>
    <t>APAL52</t>
  </si>
  <si>
    <t>D8</t>
  </si>
  <si>
    <t>Cades_A2, York_G1</t>
  </si>
  <si>
    <t>APAL53</t>
  </si>
  <si>
    <t>C8, C9</t>
  </si>
  <si>
    <t>APAL54</t>
  </si>
  <si>
    <t>APAL57</t>
  </si>
  <si>
    <t>C6</t>
  </si>
  <si>
    <t>APAL58</t>
  </si>
  <si>
    <t>D6</t>
  </si>
  <si>
    <t>York_G1</t>
  </si>
  <si>
    <t>APAL59</t>
  </si>
  <si>
    <t>APAL60</t>
  </si>
  <si>
    <t>D5</t>
  </si>
  <si>
    <t>APAL61</t>
  </si>
  <si>
    <t>Cades Reef</t>
  </si>
  <si>
    <t>B3</t>
  </si>
  <si>
    <t>APAL62</t>
  </si>
  <si>
    <t>B2, A3</t>
  </si>
  <si>
    <t>APAL63</t>
  </si>
  <si>
    <t>APAL64</t>
  </si>
  <si>
    <t>APAL65</t>
  </si>
  <si>
    <t>Spithead</t>
  </si>
  <si>
    <t>APAL66</t>
  </si>
  <si>
    <t>APAL67</t>
  </si>
  <si>
    <t>APAL68</t>
  </si>
  <si>
    <t>A3</t>
  </si>
  <si>
    <t>APAL69</t>
  </si>
  <si>
    <t>B2</t>
  </si>
  <si>
    <t>APAL70</t>
  </si>
  <si>
    <t>Seatons Reef</t>
  </si>
  <si>
    <t>APAL71</t>
  </si>
  <si>
    <t>APAL72</t>
  </si>
  <si>
    <t>APAL73</t>
  </si>
  <si>
    <t>APAL74</t>
  </si>
  <si>
    <t>APAL75</t>
  </si>
  <si>
    <t>APAL76</t>
  </si>
  <si>
    <t>APAL77</t>
  </si>
  <si>
    <t>APAL78</t>
  </si>
  <si>
    <t>APRO01</t>
  </si>
  <si>
    <t>F2</t>
  </si>
  <si>
    <t>York_E1</t>
  </si>
  <si>
    <t>APRO02</t>
  </si>
  <si>
    <t>APRO03</t>
  </si>
  <si>
    <t>APRO04</t>
  </si>
  <si>
    <t>APRO05</t>
  </si>
  <si>
    <t>C4, E6</t>
  </si>
  <si>
    <t>B9, A6, A10</t>
  </si>
  <si>
    <t>APRO06</t>
  </si>
  <si>
    <t>APRO07</t>
  </si>
  <si>
    <t>E2</t>
  </si>
  <si>
    <t>APRO08</t>
  </si>
  <si>
    <t>C5</t>
  </si>
  <si>
    <t>APRO10</t>
  </si>
  <si>
    <t>D2</t>
  </si>
  <si>
    <t>APRO11</t>
  </si>
  <si>
    <t>APRO13</t>
  </si>
  <si>
    <t>APRO14</t>
  </si>
  <si>
    <t>Little bird island west</t>
  </si>
  <si>
    <t>ST</t>
  </si>
  <si>
    <t>APRO15</t>
  </si>
  <si>
    <t>APRO16</t>
  </si>
  <si>
    <t>Sandy Island</t>
  </si>
  <si>
    <t>APRO17</t>
  </si>
  <si>
    <t>APRO18</t>
  </si>
  <si>
    <t>CNAT01</t>
  </si>
  <si>
    <t>CNAT02</t>
  </si>
  <si>
    <t>Ten Pound Bay</t>
  </si>
  <si>
    <t>CNAT03</t>
  </si>
  <si>
    <t>A4</t>
  </si>
  <si>
    <t>CNAT04</t>
  </si>
  <si>
    <t>DCYL01</t>
  </si>
  <si>
    <t>Maiden Island</t>
  </si>
  <si>
    <t>DCYL02</t>
  </si>
  <si>
    <t>NA</t>
  </si>
  <si>
    <t>DCYL03</t>
  </si>
  <si>
    <t>DLAB01</t>
  </si>
  <si>
    <t>DLAB02</t>
  </si>
  <si>
    <t>B2, ST</t>
  </si>
  <si>
    <t>DLAB03</t>
  </si>
  <si>
    <t>Pierce shoals</t>
  </si>
  <si>
    <t>DLAB04</t>
  </si>
  <si>
    <t>DLAB05</t>
  </si>
  <si>
    <t>A4, ST</t>
  </si>
  <si>
    <t>DLAB06</t>
  </si>
  <si>
    <t>Little bird island north</t>
  </si>
  <si>
    <t>DLAB07</t>
  </si>
  <si>
    <t>MCAV01</t>
  </si>
  <si>
    <t>MCAV02</t>
  </si>
  <si>
    <t>OANN01</t>
  </si>
  <si>
    <t>OANN02</t>
  </si>
  <si>
    <t>OANN03</t>
  </si>
  <si>
    <t>OANN04</t>
  </si>
  <si>
    <t>OANN05</t>
  </si>
  <si>
    <t>OANN06</t>
  </si>
  <si>
    <t>OANN07</t>
  </si>
  <si>
    <t>OANN08</t>
  </si>
  <si>
    <t>OANN09</t>
  </si>
  <si>
    <t>OANN10</t>
  </si>
  <si>
    <t>OANN11</t>
  </si>
  <si>
    <t>OANN12</t>
  </si>
  <si>
    <t>OANN13</t>
  </si>
  <si>
    <t>OANN14</t>
  </si>
  <si>
    <t>OANN15</t>
  </si>
  <si>
    <t>OFAV01</t>
  </si>
  <si>
    <t>OFAV02</t>
  </si>
  <si>
    <t>OFAV03</t>
  </si>
  <si>
    <t>OFAV04</t>
  </si>
  <si>
    <t>OFAV05</t>
  </si>
  <si>
    <t>OFAV06</t>
  </si>
  <si>
    <t>OFAV07</t>
  </si>
  <si>
    <t>OFAV08</t>
  </si>
  <si>
    <t>OFAV10</t>
  </si>
  <si>
    <t>OFAV11</t>
  </si>
  <si>
    <t>OFAV12</t>
  </si>
  <si>
    <t>OFAV13</t>
  </si>
  <si>
    <t>OFAV14</t>
  </si>
  <si>
    <t>OFRA01</t>
  </si>
  <si>
    <t>PCLI01</t>
  </si>
  <si>
    <t>PCLI02</t>
  </si>
  <si>
    <t>Long Island</t>
  </si>
  <si>
    <t>PCLI03</t>
  </si>
  <si>
    <t>PCLI04</t>
  </si>
  <si>
    <t>PDIV01</t>
  </si>
  <si>
    <t>PFUR01</t>
  </si>
  <si>
    <t>PFUR02</t>
  </si>
  <si>
    <t>PSTR01</t>
  </si>
  <si>
    <t>PSTR02</t>
  </si>
  <si>
    <t>PSTR03</t>
  </si>
  <si>
    <t>PSTR04</t>
  </si>
  <si>
    <t>PSTR05</t>
  </si>
  <si>
    <t>PSTR06</t>
  </si>
  <si>
    <t>PSTR07</t>
  </si>
  <si>
    <t>PSTR08</t>
  </si>
  <si>
    <t>PSTR09</t>
  </si>
  <si>
    <t>PSTR10</t>
  </si>
  <si>
    <t>PSTR11</t>
  </si>
  <si>
    <t>PSTR12</t>
  </si>
  <si>
    <t>Date</t>
  </si>
  <si>
    <t>collector</t>
  </si>
  <si>
    <t>site</t>
  </si>
  <si>
    <t>depth_m</t>
  </si>
  <si>
    <t>gps</t>
  </si>
  <si>
    <t>marker</t>
  </si>
  <si>
    <t>lat</t>
  </si>
  <si>
    <t>lon</t>
  </si>
  <si>
    <t>method</t>
  </si>
  <si>
    <t>notes</t>
  </si>
  <si>
    <t>GRB</t>
  </si>
  <si>
    <t>Mixed</t>
  </si>
  <si>
    <t>MB</t>
  </si>
  <si>
    <t>Opportunity</t>
  </si>
  <si>
    <t>R2</t>
  </si>
  <si>
    <t>R1</t>
  </si>
  <si>
    <t>Frag</t>
  </si>
  <si>
    <t>MWW</t>
  </si>
  <si>
    <t>Hammer</t>
  </si>
  <si>
    <t>MWW/GRB</t>
  </si>
  <si>
    <t>OTHER</t>
  </si>
  <si>
    <t>GRB/MWW</t>
  </si>
  <si>
    <t>Formerly APAL34</t>
  </si>
  <si>
    <t>RC</t>
  </si>
  <si>
    <t>GRB/VW</t>
  </si>
  <si>
    <t>GRB/RB</t>
  </si>
  <si>
    <t>GRB/MB</t>
  </si>
  <si>
    <t>Mini</t>
  </si>
  <si>
    <t>MWW/MB</t>
  </si>
  <si>
    <t>hammer/chisel</t>
  </si>
  <si>
    <t>MWW/GRB/MB</t>
  </si>
  <si>
    <t>hammer</t>
  </si>
  <si>
    <t>KN/MWW</t>
  </si>
  <si>
    <t>grinder/chisel</t>
  </si>
  <si>
    <t>KN/GRB</t>
  </si>
  <si>
    <t>GRB/SC</t>
  </si>
  <si>
    <t>Barry</t>
  </si>
  <si>
    <t>chisel</t>
  </si>
  <si>
    <t>date</t>
  </si>
  <si>
    <t>nursery</t>
  </si>
  <si>
    <t>observer</t>
  </si>
  <si>
    <t>location</t>
  </si>
  <si>
    <t>genotype_check</t>
  </si>
  <si>
    <t>n healthy</t>
  </si>
  <si>
    <t>n dead</t>
  </si>
  <si>
    <t>n bleached</t>
  </si>
  <si>
    <t>n pale</t>
  </si>
  <si>
    <t>n diseased</t>
  </si>
  <si>
    <t>symptoms</t>
  </si>
  <si>
    <t>n other</t>
  </si>
  <si>
    <t>other description</t>
  </si>
  <si>
    <t>York</t>
  </si>
  <si>
    <t>D1</t>
  </si>
  <si>
    <t>F4</t>
  </si>
  <si>
    <t>TL</t>
  </si>
  <si>
    <t>E6</t>
  </si>
  <si>
    <t>A2</t>
  </si>
  <si>
    <t>F3</t>
  </si>
  <si>
    <t>C2</t>
  </si>
  <si>
    <t>TPB</t>
  </si>
  <si>
    <t>A8</t>
  </si>
  <si>
    <t>A5</t>
  </si>
  <si>
    <t>F5</t>
  </si>
  <si>
    <t>E3</t>
  </si>
  <si>
    <t>A6</t>
  </si>
  <si>
    <t>B6</t>
  </si>
  <si>
    <t>A10</t>
  </si>
  <si>
    <t>no original data, copied from 10/9/23 for analysis</t>
  </si>
  <si>
    <t>F1</t>
  </si>
  <si>
    <t>F6</t>
  </si>
  <si>
    <t>C9</t>
  </si>
  <si>
    <t>B5</t>
  </si>
  <si>
    <t>B8</t>
  </si>
  <si>
    <t>E1</t>
  </si>
  <si>
    <t>A7</t>
  </si>
  <si>
    <t>no original data, copied from 10/27/23 for analysis</t>
  </si>
  <si>
    <t>A9</t>
  </si>
  <si>
    <t>B9</t>
  </si>
  <si>
    <t>C3</t>
  </si>
  <si>
    <t>B4</t>
  </si>
  <si>
    <t>C4</t>
  </si>
  <si>
    <t>D4</t>
  </si>
  <si>
    <t>DT</t>
  </si>
  <si>
    <t>no original data, copied from 11/20/23 for analysis</t>
  </si>
  <si>
    <t>C1</t>
  </si>
  <si>
    <t>SED, CYAN</t>
  </si>
  <si>
    <t>missing data</t>
  </si>
  <si>
    <t>SED</t>
  </si>
  <si>
    <t>duplicate GB</t>
  </si>
  <si>
    <t>blotchy</t>
  </si>
  <si>
    <t>Currently not tagged</t>
  </si>
  <si>
    <t>Currently tagged as PFUR03</t>
  </si>
  <si>
    <t>Could not locate tag</t>
  </si>
  <si>
    <t>Blotchy</t>
  </si>
  <si>
    <t>RTL</t>
  </si>
  <si>
    <t>missing tag</t>
  </si>
  <si>
    <t>SCTL</t>
  </si>
  <si>
    <t xml:space="preserve">Tips were white as well as zoozanthallae </t>
  </si>
  <si>
    <t>PFUR03</t>
  </si>
  <si>
    <t>Cades</t>
  </si>
  <si>
    <t>OFAV09</t>
  </si>
  <si>
    <t>Green</t>
  </si>
  <si>
    <t>Green, white</t>
  </si>
  <si>
    <t>Grey complexion</t>
  </si>
  <si>
    <t>DN</t>
  </si>
  <si>
    <t>Diseased? White discolorations</t>
  </si>
  <si>
    <t>TEMP9 tag</t>
  </si>
  <si>
    <t>GB</t>
  </si>
  <si>
    <t xml:space="preserve">Black </t>
  </si>
  <si>
    <t>1 RTL AND 1 UNK</t>
  </si>
  <si>
    <t>UNK</t>
  </si>
  <si>
    <t xml:space="preserve">E2 </t>
  </si>
  <si>
    <t xml:space="preserve">Blotches in center, sediment accumlated </t>
  </si>
  <si>
    <t>Grey colouration over the frags</t>
  </si>
  <si>
    <t>Along the ridge line, sediment accumulation was present</t>
  </si>
  <si>
    <t xml:space="preserve">Green at base </t>
  </si>
  <si>
    <t xml:space="preserve">STA accumulating on top of ridges </t>
  </si>
  <si>
    <t xml:space="preserve">6 frags have abrasion signs </t>
  </si>
  <si>
    <t xml:space="preserve">4 frags have abrasion signs </t>
  </si>
  <si>
    <t xml:space="preserve">3 frags have abrasion signs </t>
  </si>
  <si>
    <t>MW</t>
  </si>
  <si>
    <t>Taken 11/26/24, date adjusted for analysis</t>
  </si>
  <si>
    <t>green</t>
  </si>
  <si>
    <t xml:space="preserve">TPB </t>
  </si>
  <si>
    <t xml:space="preserve">Blotchy </t>
  </si>
  <si>
    <t xml:space="preserve">B2 </t>
  </si>
  <si>
    <t>TA</t>
  </si>
  <si>
    <t xml:space="preserve">white appearance </t>
  </si>
  <si>
    <t>STA accumulation on ridges</t>
  </si>
  <si>
    <t>Blotches</t>
  </si>
  <si>
    <t>G1</t>
  </si>
  <si>
    <t xml:space="preserve">Dying? Partial white skeleton exposed </t>
  </si>
  <si>
    <t>33 fragments added on 9/8/25 here and D5</t>
  </si>
  <si>
    <t>47 added on 9/8/25 - either here or D5</t>
  </si>
  <si>
    <t>added from nursery map updates because shallow table was skipped in monitoring</t>
  </si>
  <si>
    <t>Jumby</t>
  </si>
  <si>
    <t>Missing tag - genotype deduced from prior data</t>
  </si>
  <si>
    <t>E4</t>
  </si>
  <si>
    <t>E5</t>
  </si>
  <si>
    <t>Date (M/D/Y)</t>
  </si>
  <si>
    <t>Diver</t>
  </si>
  <si>
    <t>Genotype</t>
  </si>
  <si>
    <t>Nursery</t>
  </si>
  <si>
    <t>Structure</t>
  </si>
  <si>
    <t>Change in frags</t>
  </si>
  <si>
    <t>Notes</t>
  </si>
  <si>
    <t>MW/GRB</t>
  </si>
  <si>
    <t>Taken to lab</t>
  </si>
  <si>
    <t>APRO5</t>
  </si>
  <si>
    <t>Added from lab</t>
  </si>
  <si>
    <t>Moved to GB</t>
  </si>
  <si>
    <t>n diseased pruned</t>
  </si>
  <si>
    <t>n diseased removed</t>
  </si>
  <si>
    <t>n added</t>
  </si>
  <si>
    <t xml:space="preserve">Cades </t>
  </si>
  <si>
    <t>Partially healthy, with blemishes, no disease present</t>
  </si>
  <si>
    <t>PSTR - UNK</t>
  </si>
  <si>
    <t>Lesions/ No tissue loss appearance/Photo evidence in Media folder (Nursery disease)</t>
  </si>
  <si>
    <t>id</t>
  </si>
  <si>
    <t>n_colonies</t>
  </si>
  <si>
    <t>adhesive</t>
  </si>
  <si>
    <t>condition</t>
  </si>
  <si>
    <t>gps_number</t>
  </si>
  <si>
    <t>gps_marker</t>
  </si>
  <si>
    <t>tag_status</t>
  </si>
  <si>
    <t>tag_notes</t>
  </si>
  <si>
    <t>distribution</t>
  </si>
  <si>
    <t>Photomosaic plot</t>
  </si>
  <si>
    <t>Ricketts</t>
  </si>
  <si>
    <t>ACER01.1</t>
  </si>
  <si>
    <t>cement</t>
  </si>
  <si>
    <t>healthy</t>
  </si>
  <si>
    <t>clusters</t>
  </si>
  <si>
    <t>ACER01.2</t>
  </si>
  <si>
    <t>Tag in colony</t>
  </si>
  <si>
    <t>ACER01.4</t>
  </si>
  <si>
    <t>Retagged 06/23; prev. ACER01.3</t>
  </si>
  <si>
    <t>ACER02.1</t>
  </si>
  <si>
    <t>ACER02.2</t>
  </si>
  <si>
    <t>Retagged as acer02.7 but original tag was found</t>
  </si>
  <si>
    <t>ACER02.3</t>
  </si>
  <si>
    <t>RTL exposed</t>
  </si>
  <si>
    <t>ACER2</t>
  </si>
  <si>
    <t>ACER02.4</t>
  </si>
  <si>
    <t>ACER02.5</t>
  </si>
  <si>
    <t>ACER02.6</t>
  </si>
  <si>
    <t>ACER03.1</t>
  </si>
  <si>
    <t>ACER03.2</t>
  </si>
  <si>
    <t>ACER03.3</t>
  </si>
  <si>
    <t>ACER03.4</t>
  </si>
  <si>
    <t>ACER04.1</t>
  </si>
  <si>
    <t>ACER05.1</t>
  </si>
  <si>
    <t>ACER05.2</t>
  </si>
  <si>
    <t>ACER05.3</t>
  </si>
  <si>
    <t>ACER05.4</t>
  </si>
  <si>
    <t>ACER06.1</t>
  </si>
  <si>
    <t>ACER06.2</t>
  </si>
  <si>
    <t>ACER06.3</t>
  </si>
  <si>
    <t>zipties</t>
  </si>
  <si>
    <t>rebar domes</t>
  </si>
  <si>
    <t>ACER07.1</t>
  </si>
  <si>
    <t>ACER07.2</t>
  </si>
  <si>
    <t>ACER07.3</t>
  </si>
  <si>
    <t>ACER08.1</t>
  </si>
  <si>
    <t>ACER08.2</t>
  </si>
  <si>
    <t>ACER08.3</t>
  </si>
  <si>
    <t>ACER08.4</t>
  </si>
  <si>
    <t>ACER09.1</t>
  </si>
  <si>
    <t>ACER09.2</t>
  </si>
  <si>
    <t>ACER09.3</t>
  </si>
  <si>
    <t>ACER09.4</t>
  </si>
  <si>
    <t>ACER09.5</t>
  </si>
  <si>
    <t>ACER11.3</t>
  </si>
  <si>
    <t>APAL01.1</t>
  </si>
  <si>
    <t>individuals</t>
  </si>
  <si>
    <t>APAL01.3</t>
  </si>
  <si>
    <t>epoxy putty</t>
  </si>
  <si>
    <t>Retagged 06/23; prev. APAL01.2</t>
  </si>
  <si>
    <t>APAL02.1</t>
  </si>
  <si>
    <t>blems</t>
  </si>
  <si>
    <t>Retagged 06/23; prev. APAL02</t>
  </si>
  <si>
    <t>APAL03.1</t>
  </si>
  <si>
    <t>APAL03.2</t>
  </si>
  <si>
    <t>APAL06.1</t>
  </si>
  <si>
    <t>APAL07.1</t>
  </si>
  <si>
    <t>APAL09.1</t>
  </si>
  <si>
    <t>APAL09.2</t>
  </si>
  <si>
    <t>loctite and epoxy putty</t>
  </si>
  <si>
    <t>APAL10.1</t>
  </si>
  <si>
    <t>APAL10.2</t>
  </si>
  <si>
    <t>loctite</t>
  </si>
  <si>
    <t>APAL11.1</t>
  </si>
  <si>
    <t>APAL11.2</t>
  </si>
  <si>
    <t>APAL12.1</t>
  </si>
  <si>
    <t>APAL12.2</t>
  </si>
  <si>
    <t>APAL13.1</t>
  </si>
  <si>
    <t>cement &amp; epoxy putty</t>
  </si>
  <si>
    <t>individuals in thicket</t>
  </si>
  <si>
    <t>APAL13.2</t>
  </si>
  <si>
    <t>APAL13.3</t>
  </si>
  <si>
    <t>APAL13.5</t>
  </si>
  <si>
    <t>clusters (accidentally)</t>
  </si>
  <si>
    <t>APAL13.6</t>
  </si>
  <si>
    <t>APAL14.2</t>
  </si>
  <si>
    <t>APAL14.3</t>
  </si>
  <si>
    <t>APAL14.4</t>
  </si>
  <si>
    <t>Retagged 06/23; prev. APAL14.1</t>
  </si>
  <si>
    <t>APAL15.4</t>
  </si>
  <si>
    <t>APAL15.5</t>
  </si>
  <si>
    <t>APAL15.6</t>
  </si>
  <si>
    <t>APAL16.1</t>
  </si>
  <si>
    <t>APAL16.2</t>
  </si>
  <si>
    <t>APAL17.1</t>
  </si>
  <si>
    <t>APAL17.3</t>
  </si>
  <si>
    <t>APAL18.1</t>
  </si>
  <si>
    <t>APAL18.2</t>
  </si>
  <si>
    <t>APAL18.3</t>
  </si>
  <si>
    <t>APAL22.1</t>
  </si>
  <si>
    <t>APAL23.1</t>
  </si>
  <si>
    <t>APAL23.2</t>
  </si>
  <si>
    <t>APAL23.3</t>
  </si>
  <si>
    <t>APAL23.4</t>
  </si>
  <si>
    <t>Retagged 06/23; prev. APAL23</t>
  </si>
  <si>
    <t>untagged - blems cut from otherwise healthy genotype</t>
  </si>
  <si>
    <t>APAL24.1</t>
  </si>
  <si>
    <t>APAL25.1</t>
  </si>
  <si>
    <t>APAL26.1</t>
  </si>
  <si>
    <t>APAL26.2</t>
  </si>
  <si>
    <t>APAL26.3</t>
  </si>
  <si>
    <t>Tag switched to APAL26.4 because tag was lost in current</t>
  </si>
  <si>
    <t>APAL27.1</t>
  </si>
  <si>
    <t>rescue</t>
  </si>
  <si>
    <t>APAL28.1</t>
  </si>
  <si>
    <t>New sharpie tag added 06/23</t>
  </si>
  <si>
    <t>misc rescue genotype</t>
  </si>
  <si>
    <t>APAL30.2</t>
  </si>
  <si>
    <t>APRO01.1</t>
  </si>
  <si>
    <t>APRO01.2</t>
  </si>
  <si>
    <t>APRO03.1</t>
  </si>
  <si>
    <t>APRO03.2</t>
  </si>
  <si>
    <t>APRO04.1</t>
  </si>
  <si>
    <t>APRO04.2</t>
  </si>
  <si>
    <t>APRO04.3</t>
  </si>
  <si>
    <t>APRO04.4</t>
  </si>
  <si>
    <t>APRO04.5</t>
  </si>
  <si>
    <t>APRO04.6</t>
  </si>
  <si>
    <t>APRO04.7</t>
  </si>
  <si>
    <t>APRO05.1</t>
  </si>
  <si>
    <t>APRO05.2</t>
  </si>
  <si>
    <t>APRO05.3</t>
  </si>
  <si>
    <t>APRO06.1</t>
  </si>
  <si>
    <t>APRO06.2</t>
  </si>
  <si>
    <t>APRO06.3</t>
  </si>
  <si>
    <t>APRO06.4</t>
  </si>
  <si>
    <t>APRO06.5</t>
  </si>
  <si>
    <t>APRO06.6</t>
  </si>
  <si>
    <t>APRO06.8</t>
  </si>
  <si>
    <t>APRO06.9</t>
  </si>
  <si>
    <t>APRO07.2</t>
  </si>
  <si>
    <t>APRO07.3</t>
  </si>
  <si>
    <t>APRO11.1</t>
  </si>
  <si>
    <t>Retagged from APRO12.1 on 04/24/23</t>
  </si>
  <si>
    <t>APRO11.2</t>
  </si>
  <si>
    <t>Retagged from APRO12.2 on 04/24/23</t>
  </si>
  <si>
    <t>APRO11.3</t>
  </si>
  <si>
    <t>Cades Nursery</t>
  </si>
  <si>
    <t>CNAT04.1</t>
  </si>
  <si>
    <t>plugs</t>
  </si>
  <si>
    <t>1 missing since planting</t>
  </si>
  <si>
    <t>CNAT04.2</t>
  </si>
  <si>
    <t>OANN08.1</t>
  </si>
  <si>
    <t>OANN08.2</t>
  </si>
  <si>
    <t>OANN08.3</t>
  </si>
  <si>
    <t>OANN09.1</t>
  </si>
  <si>
    <t>OANN09.2</t>
  </si>
  <si>
    <t>OANN09.3</t>
  </si>
  <si>
    <t>OANN10.1</t>
  </si>
  <si>
    <t>OANN10.2</t>
  </si>
  <si>
    <t>OANN11.1</t>
  </si>
  <si>
    <t>OANN11.2</t>
  </si>
  <si>
    <t>OANN12.2</t>
  </si>
  <si>
    <t>OANN12.3</t>
  </si>
  <si>
    <t>OANN12.4</t>
  </si>
  <si>
    <t>OANN12.5</t>
  </si>
  <si>
    <t>OFAV07.1</t>
  </si>
  <si>
    <t>OFAV07.2</t>
  </si>
  <si>
    <t>OFAV07.3</t>
  </si>
  <si>
    <t>OFAV07.4</t>
  </si>
  <si>
    <t>OFAV08.1</t>
  </si>
  <si>
    <t>OFAV08.2</t>
  </si>
  <si>
    <t>OFAV09.1</t>
  </si>
  <si>
    <t>plugs + frags</t>
  </si>
  <si>
    <t>OFAV09.2</t>
  </si>
  <si>
    <t>OFAV09.3</t>
  </si>
  <si>
    <t>OFAV10.1</t>
  </si>
  <si>
    <t>OFAV10.2</t>
  </si>
  <si>
    <t>PCLI04.1</t>
  </si>
  <si>
    <t>frags</t>
  </si>
  <si>
    <t>bleached</t>
  </si>
  <si>
    <t>PSTR08.1</t>
  </si>
  <si>
    <t>PSTR08.2</t>
  </si>
  <si>
    <t>PSTR08.3</t>
  </si>
  <si>
    <t>PSTR09.1</t>
  </si>
  <si>
    <t>PSTR09.2</t>
  </si>
  <si>
    <t>PSTR09.3</t>
  </si>
  <si>
    <t>PSTR09.4</t>
  </si>
  <si>
    <t>PSTR10.1</t>
  </si>
  <si>
    <t>PSTR10.2</t>
  </si>
  <si>
    <t>PSTR10.3</t>
  </si>
  <si>
    <t>PSTR11.1</t>
  </si>
  <si>
    <t>PSTR11.2</t>
  </si>
  <si>
    <t>OANN03.2</t>
  </si>
  <si>
    <t>OANN04.1</t>
  </si>
  <si>
    <t>OANN04.2</t>
  </si>
  <si>
    <t>OANN05.1</t>
  </si>
  <si>
    <t>PSTR05.1</t>
  </si>
  <si>
    <t>OANN03.1</t>
  </si>
  <si>
    <t>OANN03.3</t>
  </si>
  <si>
    <t>OANN05.2</t>
  </si>
  <si>
    <t>CNAT01.1</t>
  </si>
  <si>
    <t>OANN06.1</t>
  </si>
  <si>
    <t>OANN01.3</t>
  </si>
  <si>
    <t>OANN01.2</t>
  </si>
  <si>
    <t>DCYL01.1</t>
  </si>
  <si>
    <t>PSTR07.1</t>
  </si>
  <si>
    <t>OANN02.1</t>
  </si>
  <si>
    <t>OFAV02.1</t>
  </si>
  <si>
    <t>OFAV04.1</t>
  </si>
  <si>
    <t>APRO05.13</t>
  </si>
  <si>
    <t>APRO05.15</t>
  </si>
  <si>
    <t>OFAV03.1</t>
  </si>
  <si>
    <t>PSTR01.1</t>
  </si>
  <si>
    <t>OANN01.1</t>
  </si>
  <si>
    <t>MCAV02.1</t>
  </si>
  <si>
    <t>OANN ??</t>
  </si>
  <si>
    <t>OFAV01.1</t>
  </si>
  <si>
    <t>PSTR01.3</t>
  </si>
  <si>
    <t>MCAV01.1</t>
  </si>
  <si>
    <t>PSTR01.2</t>
  </si>
  <si>
    <t>PSTR03.2</t>
  </si>
  <si>
    <t>APRO05.17</t>
  </si>
  <si>
    <t>APRO05.18</t>
  </si>
  <si>
    <t>APRO05.20</t>
  </si>
  <si>
    <t>APRO05.21</t>
  </si>
  <si>
    <t>APRO05.22</t>
  </si>
  <si>
    <t>nail &amp; tie</t>
  </si>
  <si>
    <t>AR5</t>
  </si>
  <si>
    <t>AR10</t>
  </si>
  <si>
    <t>AR4</t>
  </si>
  <si>
    <t>3 colonies in photomosaic plot</t>
  </si>
  <si>
    <t>date_monitored</t>
  </si>
  <si>
    <t>date_planted</t>
  </si>
  <si>
    <t>n_planted</t>
  </si>
  <si>
    <t>n_healthy</t>
  </si>
  <si>
    <t>n_disease</t>
  </si>
  <si>
    <t>APAL61.01</t>
  </si>
  <si>
    <t>Cades Outer Reef</t>
  </si>
  <si>
    <t>APAL61.02</t>
  </si>
  <si>
    <t>APAL61.03</t>
  </si>
  <si>
    <t>ACER12.1</t>
  </si>
  <si>
    <t>ACER12.2</t>
  </si>
  <si>
    <t>ACER12.3</t>
  </si>
  <si>
    <t>APRO05.163</t>
  </si>
  <si>
    <t>APRO05.164</t>
  </si>
  <si>
    <t>APRO05.165</t>
  </si>
  <si>
    <t>APAL49.1</t>
  </si>
  <si>
    <t>APAL49.2</t>
  </si>
  <si>
    <t>APAL58.03</t>
  </si>
  <si>
    <t>APAL33.03</t>
  </si>
  <si>
    <t>APAL33.01</t>
  </si>
  <si>
    <t>APAL46.01</t>
  </si>
  <si>
    <t>APAL50.05</t>
  </si>
  <si>
    <t>APAL49.14</t>
  </si>
  <si>
    <t>APAL48.01</t>
  </si>
  <si>
    <t>APAL49.01</t>
  </si>
  <si>
    <t>APAL54.04</t>
  </si>
  <si>
    <t>APAL46.02</t>
  </si>
  <si>
    <t>APAL58.01</t>
  </si>
  <si>
    <t>APAL51.05</t>
  </si>
  <si>
    <t>APRO05.63</t>
  </si>
  <si>
    <t>APAL50.03</t>
  </si>
  <si>
    <t>APAL13.24</t>
  </si>
  <si>
    <t>APAL33.02</t>
  </si>
  <si>
    <t>APAL15.09</t>
  </si>
  <si>
    <t>APAL58.02</t>
  </si>
  <si>
    <t>APAL60.1</t>
  </si>
  <si>
    <t>APAL46.3</t>
  </si>
  <si>
    <t>APAL54.1</t>
  </si>
  <si>
    <t>APAL25.12</t>
  </si>
  <si>
    <t>APAL25.13</t>
  </si>
  <si>
    <t>APRO10.4</t>
  </si>
  <si>
    <t>missing tags - arbitrary outplant date given</t>
  </si>
  <si>
    <t>species code</t>
  </si>
  <si>
    <t>Acropora cervicornis</t>
  </si>
  <si>
    <t>Acropora palmata</t>
  </si>
  <si>
    <t>Acropora prolifera</t>
  </si>
  <si>
    <t>Colpophylia natans</t>
  </si>
  <si>
    <t>Dendrogyra cylindrus</t>
  </si>
  <si>
    <t>Diploria labarythiformis</t>
  </si>
  <si>
    <t>Montastrea cavernosa</t>
  </si>
  <si>
    <t>Pseudodiploria clivosa</t>
  </si>
  <si>
    <t>Porites divaricata</t>
  </si>
  <si>
    <t>Porites furcata</t>
  </si>
  <si>
    <t>Pseudodilporia strigosa</t>
  </si>
  <si>
    <t>Orbicella annularis</t>
  </si>
  <si>
    <t>Orbicella faveolata</t>
  </si>
  <si>
    <t>Orbicella franksi</t>
  </si>
  <si>
    <t>Missing info:</t>
  </si>
  <si>
    <t>Photo was for ACER26</t>
  </si>
  <si>
    <t>Coordinates taken on surf n turf garmin - originaly GPS 1 - pt 7</t>
  </si>
  <si>
    <t>Coordinates taken on surf n turf garmin</t>
  </si>
  <si>
    <t>Rescue corals</t>
  </si>
  <si>
    <t>n/a</t>
  </si>
  <si>
    <t>Rough coordinates</t>
  </si>
  <si>
    <t>Previously F1</t>
  </si>
  <si>
    <t>Previously F2</t>
  </si>
  <si>
    <t>Previously F4</t>
  </si>
  <si>
    <t>Previously F3</t>
  </si>
  <si>
    <t>Previously F5</t>
  </si>
  <si>
    <t>Previously F6</t>
  </si>
  <si>
    <t>APAL55</t>
  </si>
  <si>
    <t>APAL56</t>
  </si>
  <si>
    <t>Coordinates taken on surf n turf garmin - Originally wrong GPS 2 - pt 17</t>
  </si>
  <si>
    <t>APRO09</t>
  </si>
  <si>
    <t>Initially APRO11 before we realized that genotype was taken</t>
  </si>
  <si>
    <t>APRO12</t>
  </si>
  <si>
    <t>coordinates estimated until site is visited with GPS - originally date said 2021</t>
  </si>
  <si>
    <t>isolated lobe</t>
  </si>
  <si>
    <t>Missing:</t>
  </si>
  <si>
    <t>APAL25, APAL27, APAL43,  APAL55, APAL56, APRO09, APRO12</t>
  </si>
  <si>
    <t>coordinates estimated until site is visited with GPS - originally date said 2021; prev. PFUR03</t>
  </si>
  <si>
    <t>To check GPS2</t>
  </si>
  <si>
    <t>To check GPS3</t>
  </si>
  <si>
    <t>isolate lobe</t>
  </si>
  <si>
    <t>Repetions: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</si>
</sst>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0.000000"/>
    <numFmt numFmtId="166" formatCode="m/d/yyyy"/>
    <numFmt numFmtId="167" formatCode="mm/dd/yy"/>
    <numFmt numFmtId="168" formatCode="mm/dd/yyyy"/>
    <numFmt numFmtId="169" formatCode="M/d/yyyy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rgb="FF000000"/>
      <name val="&quot;Aptos Narrow&quot;"/>
    </font>
    <font>
      <b/>
      <sz val="12.0"/>
      <color rgb="FF000000"/>
      <name val="Arial"/>
    </font>
    <font>
      <sz val="12.0"/>
      <color rgb="FF000000"/>
      <name val="&quot;Aptos Narrow&quot;"/>
    </font>
    <font>
      <b/>
      <sz val="12.0"/>
      <color rgb="FF000000"/>
      <name val="Calibri"/>
    </font>
    <font>
      <b/>
      <sz val="10.0"/>
      <color theme="1"/>
      <name val="Arial"/>
      <scheme val="minor"/>
    </font>
    <font>
      <sz val="12.0"/>
      <color rgb="FF000000"/>
      <name val="Calibri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Calibri"/>
    </font>
    <font>
      <color theme="1"/>
      <name val="Arial"/>
    </font>
    <font>
      <sz val="10.0"/>
      <color theme="1"/>
      <name val="Calibri"/>
    </font>
    <font>
      <color theme="1"/>
      <name val="Calibri"/>
    </font>
    <font>
      <b/>
      <color theme="1"/>
      <name val="Arial"/>
    </font>
    <font>
      <color rgb="FF000000"/>
      <name val="Arial"/>
    </font>
    <font>
      <sz val="9.0"/>
      <color rgb="FF000000"/>
      <name val="&quot;Google Sans Mono&quot;"/>
    </font>
    <font>
      <sz val="10.0"/>
      <color rgb="FF000000"/>
      <name val="&quot;Aptos Narrow&quot;"/>
    </font>
    <font>
      <sz val="11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/>
    </xf>
    <xf borderId="0" fillId="2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Fon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Font="1"/>
    <xf borderId="0" fillId="0" fontId="4" numFmtId="0" xfId="0" applyAlignment="1" applyFont="1">
      <alignment shrinkToFit="0" vertical="bottom" wrapText="0"/>
    </xf>
    <xf borderId="0" fillId="0" fontId="9" numFmtId="0" xfId="0" applyAlignment="1" applyFont="1">
      <alignment horizontal="right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0" numFmtId="165" xfId="0" applyAlignment="1" applyFont="1" applyNumberFormat="1">
      <alignment vertical="bottom"/>
    </xf>
    <xf borderId="0" fillId="0" fontId="10" numFmtId="0" xfId="0" applyFont="1"/>
    <xf borderId="0" fillId="0" fontId="11" numFmtId="166" xfId="0" applyAlignment="1" applyFont="1" applyNumberForma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vertical="bottom"/>
    </xf>
    <xf borderId="0" fillId="0" fontId="12" numFmtId="165" xfId="0" applyAlignment="1" applyFont="1" applyNumberFormat="1">
      <alignment horizontal="right" vertical="bottom"/>
    </xf>
    <xf borderId="0" fillId="0" fontId="12" numFmtId="166" xfId="0" applyAlignment="1" applyFont="1" applyNumberFormat="1">
      <alignment horizontal="right" vertical="bottom"/>
    </xf>
    <xf borderId="0" fillId="0" fontId="11" numFmtId="164" xfId="0" applyAlignment="1" applyFont="1" applyNumberForma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0" fillId="0" fontId="11" numFmtId="167" xfId="0" applyAlignment="1" applyFont="1" applyNumberFormat="1">
      <alignment readingOrder="0" shrinkToFit="0" vertical="bottom" wrapText="0"/>
    </xf>
    <xf borderId="0" fillId="0" fontId="12" numFmtId="167" xfId="0" applyAlignment="1" applyFont="1" applyNumberFormat="1">
      <alignment horizontal="right" vertical="bottom"/>
    </xf>
    <xf borderId="0" fillId="0" fontId="12" numFmtId="165" xfId="0" applyAlignment="1" applyFont="1" applyNumberForma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right" readingOrder="0" vertical="bottom"/>
    </xf>
    <xf borderId="0" fillId="0" fontId="12" numFmtId="164" xfId="0" applyAlignment="1" applyFont="1" applyNumberFormat="1">
      <alignment horizontal="right" readingOrder="0" vertical="bottom"/>
    </xf>
    <xf borderId="0" fillId="0" fontId="11" numFmtId="0" xfId="0" applyAlignment="1" applyFont="1">
      <alignment shrinkToFit="0" vertical="bottom" wrapText="0"/>
    </xf>
    <xf borderId="0" fillId="0" fontId="12" numFmtId="167" xfId="0" applyAlignment="1" applyFont="1" applyNumberFormat="1">
      <alignment horizontal="right" readingOrder="0" vertical="bottom"/>
    </xf>
    <xf borderId="0" fillId="0" fontId="11" numFmtId="168" xfId="0" applyAlignment="1" applyFont="1" applyNumberFormat="1">
      <alignment readingOrder="0" shrinkToFit="0" vertical="bottom" wrapText="0"/>
    </xf>
    <xf borderId="0" fillId="0" fontId="12" numFmtId="168" xfId="0" applyAlignment="1" applyFont="1" applyNumberFormat="1">
      <alignment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165" xfId="0" applyAlignment="1" applyFont="1" applyNumberFormat="1">
      <alignment horizontal="right" vertical="bottom"/>
    </xf>
    <xf borderId="0" fillId="0" fontId="11" numFmtId="164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12" numFmtId="165" xfId="0" applyAlignment="1" applyFont="1" applyNumberFormat="1">
      <alignment vertical="bottom"/>
    </xf>
    <xf borderId="0" fillId="0" fontId="9" numFmtId="165" xfId="0" applyFont="1" applyNumberFormat="1"/>
    <xf borderId="0" fillId="0" fontId="1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0" fontId="14" numFmtId="10" xfId="0" applyAlignment="1" applyFont="1" applyNumberFormat="1">
      <alignment horizontal="center" vertical="bottom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7" xfId="0" applyAlignment="1" applyFont="1" applyNumberFormat="1">
      <alignment readingOrder="0"/>
    </xf>
    <xf borderId="0" fillId="3" fontId="15" numFmtId="0" xfId="0" applyAlignment="1" applyFill="1" applyFont="1">
      <alignment horizontal="left" readingOrder="0"/>
    </xf>
    <xf borderId="0" fillId="0" fontId="11" numFmtId="167" xfId="0" applyAlignment="1" applyFont="1" applyNumberFormat="1">
      <alignment horizontal="right" vertical="bottom"/>
    </xf>
    <xf borderId="0" fillId="0" fontId="11" numFmtId="0" xfId="0" applyAlignment="1" applyFont="1">
      <alignment readingOrder="0" vertical="bottom"/>
    </xf>
    <xf borderId="0" fillId="0" fontId="16" numFmtId="0" xfId="0" applyAlignment="1" applyFont="1">
      <alignment readingOrder="0"/>
    </xf>
    <xf borderId="0" fillId="0" fontId="9" numFmtId="168" xfId="0" applyAlignment="1" applyFont="1" applyNumberFormat="1">
      <alignment readingOrder="0"/>
    </xf>
    <xf borderId="0" fillId="0" fontId="9" numFmtId="0" xfId="0" applyFont="1"/>
    <xf borderId="0" fillId="4" fontId="9" numFmtId="167" xfId="0" applyAlignment="1" applyFill="1" applyFont="1" applyNumberFormat="1">
      <alignment readingOrder="0"/>
    </xf>
    <xf borderId="0" fillId="4" fontId="9" numFmtId="0" xfId="0" applyAlignment="1" applyFont="1">
      <alignment readingOrder="0"/>
    </xf>
    <xf borderId="0" fillId="4" fontId="9" numFmtId="0" xfId="0" applyFont="1"/>
    <xf borderId="0" fillId="0" fontId="8" numFmtId="168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4" fontId="9" numFmtId="168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horizontal="right" readingOrder="0" vertical="bottom"/>
    </xf>
    <xf borderId="0" fillId="0" fontId="9" numFmtId="166" xfId="0" applyAlignment="1" applyFont="1" applyNumberFormat="1">
      <alignment readingOrder="0"/>
    </xf>
    <xf borderId="0" fillId="0" fontId="18" numFmtId="0" xfId="0" applyAlignment="1" applyFont="1">
      <alignment horizontal="left" readingOrder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10" xfId="0" applyAlignment="1" applyFont="1" applyNumberFormat="1">
      <alignment vertical="bottom"/>
    </xf>
    <xf borderId="0" fillId="0" fontId="9" numFmtId="169" xfId="0" applyAlignment="1" applyFont="1" applyNumberFormat="1">
      <alignment readingOrder="0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169" xfId="0" applyAlignment="1" applyFont="1" applyNumberFormat="1">
      <alignment horizontal="right" vertical="bottom"/>
    </xf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horizontal="right" vertical="bottom"/>
    </xf>
    <xf borderId="0" fillId="0" fontId="21" numFmtId="0" xfId="0" applyAlignment="1" applyFont="1">
      <alignment horizontal="right" readingOrder="0" shrinkToFit="0" vertical="bottom" wrapText="0"/>
    </xf>
    <xf borderId="0" fillId="0" fontId="20" numFmtId="0" xfId="0" applyFont="1"/>
    <xf borderId="0" fillId="0" fontId="20" numFmtId="0" xfId="0" applyAlignment="1" applyFont="1">
      <alignment readingOrder="0" shrinkToFit="0" vertical="bottom" wrapText="0"/>
    </xf>
    <xf borderId="0" fillId="0" fontId="20" numFmtId="10" xfId="0" applyAlignment="1" applyFont="1" applyNumberFormat="1">
      <alignment horizontal="center" vertical="bottom"/>
    </xf>
    <xf borderId="0" fillId="3" fontId="20" numFmtId="0" xfId="0" applyAlignment="1" applyFont="1">
      <alignment vertical="bottom"/>
    </xf>
    <xf borderId="0" fillId="0" fontId="19" numFmtId="169" xfId="0" applyAlignment="1" applyFont="1" applyNumberFormat="1">
      <alignment horizontal="right" vertical="bottom"/>
    </xf>
    <xf borderId="0" fillId="0" fontId="19" numFmtId="0" xfId="0" applyAlignment="1" applyFont="1">
      <alignment horizontal="right" vertical="bottom"/>
    </xf>
    <xf borderId="0" fillId="0" fontId="22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readingOrder="0" shrinkToFit="0" vertical="bottom" wrapText="0"/>
    </xf>
    <xf borderId="0" fillId="0" fontId="19" numFmtId="0" xfId="0" applyFont="1"/>
    <xf borderId="0" fillId="0" fontId="20" numFmtId="0" xfId="0" applyAlignment="1" applyFont="1">
      <alignment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5" fontId="20" numFmtId="0" xfId="0" applyAlignment="1" applyFill="1" applyFont="1">
      <alignment horizontal="right" vertical="bottom"/>
    </xf>
    <xf borderId="0" fillId="5" fontId="20" numFmtId="0" xfId="0" applyAlignment="1" applyFont="1">
      <alignment vertical="bottom"/>
    </xf>
    <xf borderId="0" fillId="5" fontId="9" numFmtId="0" xfId="0" applyFont="1"/>
    <xf borderId="0" fillId="5" fontId="20" numFmtId="169" xfId="0" applyAlignment="1" applyFont="1" applyNumberFormat="1">
      <alignment horizontal="right" vertical="bottom"/>
    </xf>
    <xf borderId="0" fillId="5" fontId="20" numFmtId="0" xfId="0" applyAlignment="1" applyFont="1">
      <alignment readingOrder="0" vertical="bottom"/>
    </xf>
    <xf borderId="0" fillId="5" fontId="20" numFmtId="0" xfId="0" applyFont="1"/>
    <xf borderId="0" fillId="5" fontId="9" numFmtId="0" xfId="0" applyAlignment="1" applyFont="1">
      <alignment readingOrder="0"/>
    </xf>
    <xf borderId="0" fillId="5" fontId="20" numFmtId="0" xfId="0" applyAlignment="1" applyFont="1">
      <alignment shrinkToFit="0" vertical="bottom" wrapText="0"/>
    </xf>
    <xf borderId="0" fillId="0" fontId="20" numFmtId="0" xfId="0" applyAlignment="1" applyFont="1">
      <alignment horizontal="center" vertical="bottom"/>
    </xf>
    <xf borderId="0" fillId="6" fontId="20" numFmtId="0" xfId="0" applyAlignment="1" applyFill="1" applyFont="1">
      <alignment vertical="bottom"/>
    </xf>
    <xf borderId="0" fillId="0" fontId="9" numFmtId="46" xfId="0" applyAlignment="1" applyFont="1" applyNumberFormat="1">
      <alignment readingOrder="0"/>
    </xf>
    <xf borderId="0" fillId="0" fontId="11" numFmtId="168" xfId="0" applyAlignment="1" applyFont="1" applyNumberFormat="1">
      <alignment horizontal="right" vertical="bottom"/>
    </xf>
    <xf borderId="0" fillId="0" fontId="9" numFmtId="1" xfId="0" applyFont="1" applyNumberFormat="1"/>
    <xf borderId="0" fillId="0" fontId="20" numFmtId="0" xfId="0" applyAlignment="1" applyFont="1">
      <alignment horizontal="right" readingOrder="0"/>
    </xf>
    <xf borderId="0" fillId="0" fontId="9" numFmtId="166" xfId="0" applyFont="1" applyNumberFormat="1"/>
    <xf borderId="0" fillId="0" fontId="20" numFmtId="166" xfId="0" applyAlignment="1" applyFont="1" applyNumberFormat="1">
      <alignment readingOrder="0"/>
    </xf>
    <xf borderId="0" fillId="0" fontId="22" numFmtId="0" xfId="0" applyAlignment="1" applyFont="1">
      <alignment readingOrder="0" shrinkToFit="0" vertical="bottom" wrapText="0"/>
    </xf>
    <xf borderId="0" fillId="0" fontId="12" numFmtId="0" xfId="0" applyFont="1"/>
    <xf borderId="0" fillId="0" fontId="12" numFmtId="0" xfId="0" applyAlignment="1" applyFont="1">
      <alignment readingOrder="0"/>
    </xf>
    <xf borderId="0" fillId="5" fontId="12" numFmtId="167" xfId="0" applyAlignment="1" applyFont="1" applyNumberFormat="1">
      <alignment horizontal="right" vertical="bottom"/>
    </xf>
    <xf borderId="0" fillId="5" fontId="12" numFmtId="0" xfId="0" applyAlignment="1" applyFont="1">
      <alignment vertical="bottom"/>
    </xf>
    <xf borderId="0" fillId="5" fontId="12" numFmtId="0" xfId="0" applyAlignment="1" applyFont="1">
      <alignment horizontal="right" vertical="bottom"/>
    </xf>
    <xf borderId="0" fillId="5" fontId="12" numFmtId="165" xfId="0" applyAlignment="1" applyFont="1" applyNumberFormat="1">
      <alignment readingOrder="0" vertical="bottom"/>
    </xf>
    <xf borderId="0" fillId="5" fontId="12" numFmtId="0" xfId="0" applyAlignment="1" applyFont="1">
      <alignment readingOrder="0" vertical="bottom"/>
    </xf>
    <xf borderId="0" fillId="0" fontId="12" numFmtId="165" xfId="0" applyAlignment="1" applyFont="1" applyNumberFormat="1">
      <alignment readingOrder="0" vertical="bottom"/>
    </xf>
    <xf borderId="0" fillId="7" fontId="12" numFmtId="0" xfId="0" applyAlignment="1" applyFill="1" applyFont="1">
      <alignment vertical="bottom"/>
    </xf>
    <xf borderId="0" fillId="7" fontId="12" numFmtId="0" xfId="0" applyAlignment="1" applyFont="1">
      <alignment readingOrder="0" vertical="bottom"/>
    </xf>
    <xf borderId="0" fillId="8" fontId="12" numFmtId="0" xfId="0" applyAlignment="1" applyFill="1" applyFont="1">
      <alignment vertical="bottom"/>
    </xf>
    <xf borderId="0" fillId="8" fontId="12" numFmtId="165" xfId="0" applyAlignment="1" applyFont="1" applyNumberForma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20.13"/>
    <col customWidth="1" min="3" max="3" width="24.6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</v>
      </c>
      <c r="B2" s="5" t="s">
        <v>2</v>
      </c>
      <c r="C2" s="4" t="s">
        <v>3</v>
      </c>
      <c r="D2" s="4" t="s">
        <v>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7">
        <v>92.0</v>
      </c>
      <c r="C3" s="7">
        <v>77.0</v>
      </c>
      <c r="D3" s="7">
        <v>1811.0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6</v>
      </c>
      <c r="B4" s="9">
        <v>5.0</v>
      </c>
      <c r="C4" s="9">
        <v>3.0</v>
      </c>
      <c r="D4" s="9">
        <v>113.0</v>
      </c>
    </row>
    <row r="5">
      <c r="A5" s="8" t="s">
        <v>7</v>
      </c>
      <c r="B5" s="9">
        <v>31.0</v>
      </c>
      <c r="C5" s="9">
        <v>24.0</v>
      </c>
      <c r="D5" s="9">
        <v>834.0</v>
      </c>
    </row>
    <row r="6">
      <c r="A6" s="8" t="s">
        <v>8</v>
      </c>
      <c r="B6" s="9">
        <v>7.0</v>
      </c>
      <c r="C6" s="9">
        <v>6.0</v>
      </c>
      <c r="D6" s="9">
        <v>447.0</v>
      </c>
    </row>
    <row r="7">
      <c r="A7" s="8" t="s">
        <v>9</v>
      </c>
      <c r="B7" s="9">
        <v>4.0</v>
      </c>
      <c r="C7" s="9">
        <v>3.0</v>
      </c>
      <c r="D7" s="9">
        <v>18.0</v>
      </c>
    </row>
    <row r="8">
      <c r="A8" s="8" t="s">
        <v>10</v>
      </c>
      <c r="B8" s="9">
        <v>1.0</v>
      </c>
      <c r="C8" s="9">
        <v>1.0</v>
      </c>
      <c r="D8" s="9">
        <v>9.0</v>
      </c>
    </row>
    <row r="9">
      <c r="A9" s="8" t="s">
        <v>11</v>
      </c>
      <c r="B9" s="9">
        <v>5.0</v>
      </c>
      <c r="C9" s="9">
        <v>5.0</v>
      </c>
      <c r="D9" s="9">
        <v>24.0</v>
      </c>
    </row>
    <row r="10">
      <c r="A10" s="8" t="s">
        <v>12</v>
      </c>
      <c r="B10" s="9">
        <v>2.0</v>
      </c>
      <c r="C10" s="9">
        <v>2.0</v>
      </c>
      <c r="D10" s="9">
        <v>16.0</v>
      </c>
    </row>
    <row r="11">
      <c r="A11" s="8" t="s">
        <v>13</v>
      </c>
      <c r="B11" s="9">
        <v>12.0</v>
      </c>
      <c r="C11" s="9">
        <v>12.0</v>
      </c>
      <c r="D11" s="9">
        <v>111.0</v>
      </c>
    </row>
    <row r="12">
      <c r="A12" s="8" t="s">
        <v>14</v>
      </c>
      <c r="B12" s="9">
        <v>8.0</v>
      </c>
      <c r="C12" s="9">
        <v>8.0</v>
      </c>
      <c r="D12" s="9">
        <v>61.0</v>
      </c>
    </row>
    <row r="13">
      <c r="A13" s="8" t="s">
        <v>15</v>
      </c>
      <c r="B13" s="9">
        <v>1.0</v>
      </c>
      <c r="C13" s="9">
        <v>0.0</v>
      </c>
      <c r="D13" s="9">
        <v>14.0</v>
      </c>
    </row>
    <row r="14">
      <c r="A14" s="8" t="s">
        <v>16</v>
      </c>
      <c r="B14" s="9">
        <v>4.0</v>
      </c>
      <c r="C14" s="9">
        <v>1.0</v>
      </c>
      <c r="D14" s="9">
        <v>0.0</v>
      </c>
    </row>
    <row r="15">
      <c r="A15" s="8" t="s">
        <v>17</v>
      </c>
      <c r="B15" s="9">
        <v>1.0</v>
      </c>
      <c r="C15" s="9">
        <v>1.0</v>
      </c>
      <c r="D15" s="9">
        <v>22.0</v>
      </c>
    </row>
    <row r="16">
      <c r="A16" s="8" t="s">
        <v>18</v>
      </c>
      <c r="B16" s="9">
        <v>2.0</v>
      </c>
      <c r="C16" s="9">
        <v>2.0</v>
      </c>
      <c r="D16" s="9">
        <v>22.0</v>
      </c>
    </row>
    <row r="17">
      <c r="A17" s="8" t="s">
        <v>19</v>
      </c>
      <c r="B17" s="9">
        <v>9.0</v>
      </c>
      <c r="C17" s="9">
        <v>9.0</v>
      </c>
      <c r="D17" s="9">
        <v>120.0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15.0" customHeight="1">
      <c r="A1" s="19" t="s">
        <v>275</v>
      </c>
      <c r="B1" s="19" t="s">
        <v>276</v>
      </c>
      <c r="C1" s="19" t="s">
        <v>277</v>
      </c>
      <c r="D1" s="19" t="s">
        <v>21</v>
      </c>
      <c r="E1" s="20" t="s">
        <v>278</v>
      </c>
      <c r="F1" s="19" t="s">
        <v>279</v>
      </c>
      <c r="G1" s="19" t="s">
        <v>280</v>
      </c>
      <c r="H1" s="21" t="s">
        <v>281</v>
      </c>
      <c r="I1" s="21" t="s">
        <v>282</v>
      </c>
      <c r="J1" s="19" t="s">
        <v>283</v>
      </c>
      <c r="K1" s="19" t="s">
        <v>284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8">
        <v>44396.0</v>
      </c>
      <c r="B2" s="24" t="s">
        <v>285</v>
      </c>
      <c r="C2" s="24" t="s">
        <v>34</v>
      </c>
      <c r="D2" s="24" t="s">
        <v>32</v>
      </c>
      <c r="E2" s="26"/>
      <c r="F2" s="26">
        <v>1.0</v>
      </c>
      <c r="G2" s="26">
        <v>1.0</v>
      </c>
      <c r="H2" s="27">
        <v>17.0423</v>
      </c>
      <c r="I2" s="27">
        <v>-61.68254</v>
      </c>
      <c r="J2" s="24" t="s">
        <v>286</v>
      </c>
      <c r="K2" s="24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</row>
    <row r="3">
      <c r="A3" s="28">
        <v>44397.0</v>
      </c>
      <c r="B3" s="24" t="s">
        <v>287</v>
      </c>
      <c r="C3" s="24" t="s">
        <v>36</v>
      </c>
      <c r="D3" s="24" t="s">
        <v>35</v>
      </c>
      <c r="E3" s="26"/>
      <c r="F3" s="26">
        <v>2.0</v>
      </c>
      <c r="G3" s="26">
        <v>7.0</v>
      </c>
      <c r="H3" s="27">
        <v>17.07555</v>
      </c>
      <c r="I3" s="27">
        <v>-61.6678</v>
      </c>
      <c r="J3" s="24" t="s">
        <v>288</v>
      </c>
      <c r="K3" s="24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</row>
    <row r="4">
      <c r="A4" s="28">
        <v>44398.0</v>
      </c>
      <c r="B4" s="24" t="s">
        <v>285</v>
      </c>
      <c r="C4" s="24" t="s">
        <v>38</v>
      </c>
      <c r="D4" s="24" t="s">
        <v>37</v>
      </c>
      <c r="E4" s="26"/>
      <c r="F4" s="26">
        <v>1.0</v>
      </c>
      <c r="G4" s="26">
        <v>4.0</v>
      </c>
      <c r="H4" s="27">
        <v>17.16702</v>
      </c>
      <c r="I4" s="27">
        <v>-61.72996</v>
      </c>
      <c r="J4" s="24" t="s">
        <v>286</v>
      </c>
      <c r="K4" s="24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</row>
    <row r="5">
      <c r="A5" s="28">
        <v>44398.0</v>
      </c>
      <c r="B5" s="24" t="s">
        <v>287</v>
      </c>
      <c r="C5" s="24" t="s">
        <v>38</v>
      </c>
      <c r="D5" s="24" t="s">
        <v>39</v>
      </c>
      <c r="E5" s="26"/>
      <c r="F5" s="26" t="s">
        <v>289</v>
      </c>
      <c r="G5" s="26">
        <v>8.0</v>
      </c>
      <c r="H5" s="27">
        <v>17.16514</v>
      </c>
      <c r="I5" s="27">
        <v>-61.73107</v>
      </c>
      <c r="J5" s="24" t="s">
        <v>288</v>
      </c>
      <c r="K5" s="24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</row>
    <row r="6">
      <c r="A6" s="28">
        <v>44398.0</v>
      </c>
      <c r="B6" s="24" t="s">
        <v>287</v>
      </c>
      <c r="C6" s="24" t="s">
        <v>38</v>
      </c>
      <c r="D6" s="24" t="s">
        <v>40</v>
      </c>
      <c r="E6" s="26"/>
      <c r="F6" s="26">
        <v>2.0</v>
      </c>
      <c r="G6" s="26">
        <v>11.0</v>
      </c>
      <c r="H6" s="27">
        <v>17.16578</v>
      </c>
      <c r="I6" s="27">
        <v>-61.73129</v>
      </c>
      <c r="J6" s="24" t="s">
        <v>286</v>
      </c>
      <c r="K6" s="24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</row>
    <row r="7">
      <c r="A7" s="28">
        <v>44398.0</v>
      </c>
      <c r="B7" s="24" t="s">
        <v>285</v>
      </c>
      <c r="C7" s="24" t="s">
        <v>42</v>
      </c>
      <c r="D7" s="24" t="s">
        <v>41</v>
      </c>
      <c r="E7" s="26"/>
      <c r="F7" s="26">
        <v>2.0</v>
      </c>
      <c r="G7" s="26">
        <v>13.0</v>
      </c>
      <c r="H7" s="27">
        <v>17.14907</v>
      </c>
      <c r="I7" s="27">
        <v>-61.72346</v>
      </c>
      <c r="J7" s="24" t="s">
        <v>286</v>
      </c>
      <c r="K7" s="24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</row>
    <row r="8">
      <c r="A8" s="28">
        <v>44398.0</v>
      </c>
      <c r="B8" s="24" t="s">
        <v>287</v>
      </c>
      <c r="C8" s="24" t="s">
        <v>45</v>
      </c>
      <c r="D8" s="24" t="s">
        <v>43</v>
      </c>
      <c r="E8" s="26"/>
      <c r="F8" s="26">
        <v>2.0</v>
      </c>
      <c r="G8" s="26">
        <v>16.0</v>
      </c>
      <c r="H8" s="27">
        <v>17.13977</v>
      </c>
      <c r="I8" s="27">
        <v>-61.72128</v>
      </c>
      <c r="J8" s="24" t="s">
        <v>288</v>
      </c>
      <c r="K8" s="24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</row>
    <row r="9">
      <c r="A9" s="28">
        <v>44399.0</v>
      </c>
      <c r="B9" s="24" t="s">
        <v>287</v>
      </c>
      <c r="C9" s="24" t="s">
        <v>50</v>
      </c>
      <c r="D9" s="24" t="s">
        <v>49</v>
      </c>
      <c r="E9" s="26"/>
      <c r="F9" s="26" t="s">
        <v>290</v>
      </c>
      <c r="G9" s="26">
        <v>6.0</v>
      </c>
      <c r="H9" s="27">
        <v>17.0655</v>
      </c>
      <c r="I9" s="27">
        <v>-61.66287</v>
      </c>
      <c r="J9" s="24" t="s">
        <v>291</v>
      </c>
      <c r="K9" s="24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</row>
    <row r="10">
      <c r="A10" s="32">
        <v>44405.0</v>
      </c>
      <c r="B10" s="30" t="s">
        <v>285</v>
      </c>
      <c r="C10" s="30" t="s">
        <v>45</v>
      </c>
      <c r="D10" s="30" t="s">
        <v>51</v>
      </c>
      <c r="E10" s="31"/>
      <c r="F10" s="31">
        <v>1.0</v>
      </c>
      <c r="G10" s="31">
        <v>14.0</v>
      </c>
      <c r="H10" s="27">
        <v>17.14007</v>
      </c>
      <c r="I10" s="27">
        <v>-61.7209</v>
      </c>
      <c r="J10" s="30" t="s">
        <v>286</v>
      </c>
      <c r="K10" s="24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>
      <c r="A11" s="32">
        <v>45009.0</v>
      </c>
      <c r="B11" s="24" t="s">
        <v>292</v>
      </c>
      <c r="C11" s="24" t="s">
        <v>53</v>
      </c>
      <c r="D11" s="24" t="s">
        <v>52</v>
      </c>
      <c r="E11" s="26"/>
      <c r="F11" s="26">
        <v>2.0</v>
      </c>
      <c r="G11" s="26">
        <v>90.0</v>
      </c>
      <c r="H11" s="27">
        <v>17.002958</v>
      </c>
      <c r="I11" s="27">
        <v>-61.737524</v>
      </c>
      <c r="J11" s="24" t="s">
        <v>293</v>
      </c>
      <c r="K11" s="24"/>
      <c r="L11" s="118"/>
      <c r="M11" s="119" t="s">
        <v>722</v>
      </c>
      <c r="N11" s="119" t="s">
        <v>104</v>
      </c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>
      <c r="A12" s="32">
        <v>44510.0</v>
      </c>
      <c r="B12" s="30" t="s">
        <v>285</v>
      </c>
      <c r="C12" s="30" t="s">
        <v>45</v>
      </c>
      <c r="D12" s="30" t="s">
        <v>54</v>
      </c>
      <c r="E12" s="31"/>
      <c r="F12" s="31">
        <v>1.0</v>
      </c>
      <c r="G12" s="31">
        <v>26.0</v>
      </c>
      <c r="H12" s="27">
        <v>17.140118</v>
      </c>
      <c r="I12" s="27">
        <v>-61.721773</v>
      </c>
      <c r="J12" s="30" t="s">
        <v>288</v>
      </c>
      <c r="K12" s="24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</row>
    <row r="13">
      <c r="A13" s="32">
        <v>45326.0</v>
      </c>
      <c r="B13" s="24" t="s">
        <v>294</v>
      </c>
      <c r="C13" s="24" t="s">
        <v>56</v>
      </c>
      <c r="D13" s="24" t="s">
        <v>55</v>
      </c>
      <c r="E13" s="26"/>
      <c r="F13" s="26">
        <v>2.0</v>
      </c>
      <c r="G13" s="26">
        <v>207.0</v>
      </c>
      <c r="H13" s="27">
        <v>17.147828</v>
      </c>
      <c r="I13" s="27">
        <v>-61.726719</v>
      </c>
      <c r="J13" s="24" t="s">
        <v>293</v>
      </c>
      <c r="K13" s="24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</row>
    <row r="14">
      <c r="A14" s="28">
        <v>44396.0</v>
      </c>
      <c r="B14" s="24" t="s">
        <v>285</v>
      </c>
      <c r="C14" s="24" t="s">
        <v>59</v>
      </c>
      <c r="D14" s="24" t="s">
        <v>58</v>
      </c>
      <c r="E14" s="26"/>
      <c r="F14" s="26">
        <v>1.0</v>
      </c>
      <c r="G14" s="26">
        <v>2.0</v>
      </c>
      <c r="H14" s="27">
        <v>17.04817</v>
      </c>
      <c r="I14" s="27">
        <v>-61.67191</v>
      </c>
      <c r="J14" s="24" t="s">
        <v>291</v>
      </c>
      <c r="K14" s="24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</row>
    <row r="15">
      <c r="A15" s="28">
        <v>44397.0</v>
      </c>
      <c r="B15" s="24" t="s">
        <v>292</v>
      </c>
      <c r="C15" s="24" t="s">
        <v>61</v>
      </c>
      <c r="D15" s="24" t="s">
        <v>60</v>
      </c>
      <c r="E15" s="26"/>
      <c r="F15" s="26">
        <v>1.0</v>
      </c>
      <c r="G15" s="26">
        <v>3.0</v>
      </c>
      <c r="H15" s="27">
        <v>17.08215</v>
      </c>
      <c r="I15" s="27">
        <v>-61.66522</v>
      </c>
      <c r="J15" s="24" t="s">
        <v>288</v>
      </c>
      <c r="K15" s="24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</row>
    <row r="16">
      <c r="A16" s="28">
        <v>44397.0</v>
      </c>
      <c r="B16" s="24" t="s">
        <v>292</v>
      </c>
      <c r="C16" s="24" t="s">
        <v>61</v>
      </c>
      <c r="D16" s="24" t="s">
        <v>62</v>
      </c>
      <c r="E16" s="26"/>
      <c r="F16" s="26">
        <v>2.0</v>
      </c>
      <c r="G16" s="26">
        <v>1.0</v>
      </c>
      <c r="H16" s="27">
        <v>17.08195</v>
      </c>
      <c r="I16" s="27">
        <v>-61.6652</v>
      </c>
      <c r="J16" s="24" t="s">
        <v>288</v>
      </c>
      <c r="K16" s="24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>
      <c r="A17" s="28">
        <v>44397.0</v>
      </c>
      <c r="B17" s="24" t="s">
        <v>292</v>
      </c>
      <c r="C17" s="24" t="s">
        <v>61</v>
      </c>
      <c r="D17" s="24" t="s">
        <v>65</v>
      </c>
      <c r="E17" s="26"/>
      <c r="F17" s="26">
        <v>2.0</v>
      </c>
      <c r="G17" s="26">
        <v>2.0</v>
      </c>
      <c r="H17" s="27">
        <v>17.076833</v>
      </c>
      <c r="I17" s="27">
        <v>-61.663583</v>
      </c>
      <c r="J17" s="24" t="s">
        <v>288</v>
      </c>
      <c r="K17" s="24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</row>
    <row r="18">
      <c r="A18" s="28">
        <v>44397.0</v>
      </c>
      <c r="B18" s="24" t="s">
        <v>292</v>
      </c>
      <c r="C18" s="24" t="s">
        <v>61</v>
      </c>
      <c r="D18" s="24" t="s">
        <v>66</v>
      </c>
      <c r="E18" s="26"/>
      <c r="F18" s="26">
        <v>2.0</v>
      </c>
      <c r="G18" s="26">
        <v>3.0</v>
      </c>
      <c r="H18" s="27">
        <v>17.076633</v>
      </c>
      <c r="I18" s="27">
        <v>-61.6627</v>
      </c>
      <c r="J18" s="24" t="s">
        <v>286</v>
      </c>
      <c r="K18" s="24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>
      <c r="A19" s="28">
        <v>44397.0</v>
      </c>
      <c r="B19" s="24" t="s">
        <v>292</v>
      </c>
      <c r="C19" s="24" t="s">
        <v>61</v>
      </c>
      <c r="D19" s="24" t="s">
        <v>67</v>
      </c>
      <c r="E19" s="26"/>
      <c r="F19" s="26">
        <v>2.0</v>
      </c>
      <c r="G19" s="26">
        <v>4.0</v>
      </c>
      <c r="H19" s="27">
        <v>17.075167</v>
      </c>
      <c r="I19" s="27">
        <v>-61.664717</v>
      </c>
      <c r="J19" s="24" t="s">
        <v>288</v>
      </c>
      <c r="K19" s="24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</row>
    <row r="20">
      <c r="A20" s="28">
        <v>44397.0</v>
      </c>
      <c r="B20" s="24" t="s">
        <v>287</v>
      </c>
      <c r="C20" s="24" t="s">
        <v>61</v>
      </c>
      <c r="D20" s="24" t="s">
        <v>68</v>
      </c>
      <c r="E20" s="26"/>
      <c r="F20" s="26">
        <v>2.0</v>
      </c>
      <c r="G20" s="26">
        <v>6.0</v>
      </c>
      <c r="H20" s="27">
        <v>17.074633</v>
      </c>
      <c r="I20" s="27">
        <v>-61.664967</v>
      </c>
      <c r="J20" s="24" t="s">
        <v>288</v>
      </c>
      <c r="K20" s="30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</row>
    <row r="21">
      <c r="A21" s="28">
        <v>44398.0</v>
      </c>
      <c r="B21" s="24" t="s">
        <v>285</v>
      </c>
      <c r="C21" s="24" t="s">
        <v>38</v>
      </c>
      <c r="D21" s="24" t="s">
        <v>69</v>
      </c>
      <c r="E21" s="26"/>
      <c r="F21" s="26">
        <v>1.0</v>
      </c>
      <c r="G21" s="26">
        <v>5.0</v>
      </c>
      <c r="H21" s="27">
        <v>17.166993</v>
      </c>
      <c r="I21" s="27">
        <v>-61.730005</v>
      </c>
      <c r="J21" s="24" t="s">
        <v>286</v>
      </c>
      <c r="K21" s="24" t="s">
        <v>723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</row>
    <row r="22">
      <c r="A22" s="28">
        <v>44398.0</v>
      </c>
      <c r="B22" s="24" t="s">
        <v>287</v>
      </c>
      <c r="C22" s="24" t="s">
        <v>38</v>
      </c>
      <c r="D22" s="24" t="s">
        <v>70</v>
      </c>
      <c r="E22" s="26"/>
      <c r="F22" s="26">
        <v>2.0</v>
      </c>
      <c r="G22" s="26">
        <v>9.0</v>
      </c>
      <c r="H22" s="27">
        <v>17.16488</v>
      </c>
      <c r="I22" s="27">
        <v>-61.73041</v>
      </c>
      <c r="J22" s="24" t="s">
        <v>288</v>
      </c>
      <c r="K22" s="24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</row>
    <row r="23">
      <c r="A23" s="28">
        <v>44398.0</v>
      </c>
      <c r="B23" s="24" t="s">
        <v>285</v>
      </c>
      <c r="C23" s="24" t="s">
        <v>42</v>
      </c>
      <c r="D23" s="24" t="s">
        <v>71</v>
      </c>
      <c r="E23" s="26"/>
      <c r="F23" s="26">
        <v>2.0</v>
      </c>
      <c r="G23" s="26">
        <v>12.0</v>
      </c>
      <c r="H23" s="27">
        <v>17.14898</v>
      </c>
      <c r="I23" s="27">
        <v>-61.72344</v>
      </c>
      <c r="J23" s="24" t="s">
        <v>286</v>
      </c>
      <c r="K23" s="24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</row>
    <row r="24">
      <c r="A24" s="28">
        <v>44398.0</v>
      </c>
      <c r="B24" s="24" t="s">
        <v>287</v>
      </c>
      <c r="C24" s="24" t="s">
        <v>45</v>
      </c>
      <c r="D24" s="24" t="s">
        <v>74</v>
      </c>
      <c r="E24" s="26"/>
      <c r="F24" s="26">
        <v>2.0</v>
      </c>
      <c r="G24" s="26">
        <v>14.0</v>
      </c>
      <c r="H24" s="27">
        <v>17.14121</v>
      </c>
      <c r="I24" s="27">
        <v>-61.7214</v>
      </c>
      <c r="J24" s="24" t="s">
        <v>286</v>
      </c>
      <c r="K24" s="24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</row>
    <row r="25">
      <c r="A25" s="28">
        <v>44398.0</v>
      </c>
      <c r="B25" s="24" t="s">
        <v>287</v>
      </c>
      <c r="C25" s="24" t="s">
        <v>45</v>
      </c>
      <c r="D25" s="24" t="s">
        <v>76</v>
      </c>
      <c r="E25" s="26"/>
      <c r="F25" s="26">
        <v>2.0</v>
      </c>
      <c r="G25" s="26">
        <v>18.0</v>
      </c>
      <c r="H25" s="27">
        <v>17.13962</v>
      </c>
      <c r="I25" s="27">
        <v>-61.72119</v>
      </c>
      <c r="J25" s="24" t="s">
        <v>291</v>
      </c>
      <c r="K25" s="24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</row>
    <row r="26">
      <c r="A26" s="28">
        <v>44399.0</v>
      </c>
      <c r="B26" s="24" t="s">
        <v>287</v>
      </c>
      <c r="C26" s="24" t="s">
        <v>50</v>
      </c>
      <c r="D26" s="24" t="s">
        <v>80</v>
      </c>
      <c r="E26" s="26"/>
      <c r="F26" s="26" t="s">
        <v>290</v>
      </c>
      <c r="G26" s="26">
        <v>7.0</v>
      </c>
      <c r="H26" s="27">
        <v>17.065383</v>
      </c>
      <c r="I26" s="27">
        <v>-61.662417</v>
      </c>
      <c r="J26" s="24" t="s">
        <v>291</v>
      </c>
      <c r="K26" s="24" t="s">
        <v>724</v>
      </c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</row>
    <row r="27">
      <c r="A27" s="28">
        <v>44399.0</v>
      </c>
      <c r="B27" s="24" t="s">
        <v>287</v>
      </c>
      <c r="C27" s="24" t="s">
        <v>50</v>
      </c>
      <c r="D27" s="24" t="s">
        <v>83</v>
      </c>
      <c r="E27" s="26"/>
      <c r="F27" s="26" t="s">
        <v>290</v>
      </c>
      <c r="G27" s="26">
        <v>9.0</v>
      </c>
      <c r="H27" s="27">
        <v>17.06577</v>
      </c>
      <c r="I27" s="27">
        <v>-61.66278</v>
      </c>
      <c r="J27" s="24" t="s">
        <v>291</v>
      </c>
      <c r="K27" s="24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</row>
    <row r="28">
      <c r="A28" s="32">
        <v>44404.0</v>
      </c>
      <c r="B28" s="24" t="s">
        <v>287</v>
      </c>
      <c r="C28" s="24" t="s">
        <v>85</v>
      </c>
      <c r="D28" s="24" t="s">
        <v>84</v>
      </c>
      <c r="E28" s="26"/>
      <c r="F28" s="26">
        <v>1.0</v>
      </c>
      <c r="G28" s="26">
        <v>10.0</v>
      </c>
      <c r="H28" s="27">
        <v>17.05256</v>
      </c>
      <c r="I28" s="27">
        <v>-61.66769</v>
      </c>
      <c r="J28" s="24" t="s">
        <v>291</v>
      </c>
      <c r="K28" s="24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</row>
    <row r="29">
      <c r="A29" s="32">
        <v>44404.0</v>
      </c>
      <c r="B29" s="24" t="s">
        <v>287</v>
      </c>
      <c r="C29" s="24" t="s">
        <v>85</v>
      </c>
      <c r="D29" s="24" t="s">
        <v>87</v>
      </c>
      <c r="E29" s="26"/>
      <c r="F29" s="26">
        <v>1.0</v>
      </c>
      <c r="G29" s="26">
        <v>11.0</v>
      </c>
      <c r="H29" s="27">
        <v>17.05228</v>
      </c>
      <c r="I29" s="27">
        <v>-61.66991</v>
      </c>
      <c r="J29" s="24" t="s">
        <v>291</v>
      </c>
      <c r="K29" s="24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</row>
    <row r="30">
      <c r="A30" s="32">
        <v>44404.0</v>
      </c>
      <c r="B30" s="24" t="s">
        <v>285</v>
      </c>
      <c r="C30" s="24" t="s">
        <v>45</v>
      </c>
      <c r="D30" s="24" t="s">
        <v>88</v>
      </c>
      <c r="E30" s="26"/>
      <c r="F30" s="26">
        <v>1.0</v>
      </c>
      <c r="G30" s="26">
        <v>12.0</v>
      </c>
      <c r="H30" s="27">
        <v>17.14219</v>
      </c>
      <c r="I30" s="27">
        <v>-61.7216</v>
      </c>
      <c r="J30" s="24" t="s">
        <v>291</v>
      </c>
      <c r="K30" s="24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</row>
    <row r="31">
      <c r="A31" s="32">
        <v>44404.0</v>
      </c>
      <c r="B31" s="24" t="s">
        <v>285</v>
      </c>
      <c r="C31" s="24" t="s">
        <v>45</v>
      </c>
      <c r="D31" s="24" t="s">
        <v>89</v>
      </c>
      <c r="E31" s="26"/>
      <c r="F31" s="26">
        <v>1.0</v>
      </c>
      <c r="G31" s="26">
        <v>13.0</v>
      </c>
      <c r="H31" s="27">
        <v>17.1406</v>
      </c>
      <c r="I31" s="27">
        <v>-61.7211</v>
      </c>
      <c r="J31" s="24" t="s">
        <v>291</v>
      </c>
      <c r="K31" s="24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</row>
    <row r="32">
      <c r="A32" s="32">
        <v>44404.0</v>
      </c>
      <c r="B32" s="24" t="s">
        <v>285</v>
      </c>
      <c r="C32" s="24" t="s">
        <v>45</v>
      </c>
      <c r="D32" s="24" t="s">
        <v>90</v>
      </c>
      <c r="E32" s="26"/>
      <c r="F32" s="26">
        <v>1.0</v>
      </c>
      <c r="G32" s="26">
        <v>16.0</v>
      </c>
      <c r="H32" s="27">
        <v>17.13997</v>
      </c>
      <c r="I32" s="27">
        <v>-61.72181</v>
      </c>
      <c r="J32" s="24" t="s">
        <v>286</v>
      </c>
      <c r="K32" s="24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</row>
    <row r="33">
      <c r="A33" s="32">
        <v>44404.0</v>
      </c>
      <c r="B33" s="24" t="s">
        <v>285</v>
      </c>
      <c r="C33" s="24" t="s">
        <v>45</v>
      </c>
      <c r="D33" s="24" t="s">
        <v>91</v>
      </c>
      <c r="E33" s="26"/>
      <c r="F33" s="26">
        <v>1.0</v>
      </c>
      <c r="G33" s="26">
        <v>17.0</v>
      </c>
      <c r="H33" s="27">
        <v>17.13969</v>
      </c>
      <c r="I33" s="27">
        <v>-61.72385</v>
      </c>
      <c r="J33" s="24" t="s">
        <v>286</v>
      </c>
      <c r="K33" s="24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</row>
    <row r="34">
      <c r="A34" s="32">
        <v>44404.0</v>
      </c>
      <c r="B34" s="24" t="s">
        <v>285</v>
      </c>
      <c r="C34" s="24" t="s">
        <v>42</v>
      </c>
      <c r="D34" s="24" t="s">
        <v>92</v>
      </c>
      <c r="E34" s="26"/>
      <c r="F34" s="26">
        <v>1.0</v>
      </c>
      <c r="G34" s="26">
        <v>18.0</v>
      </c>
      <c r="H34" s="27">
        <v>17.148231</v>
      </c>
      <c r="I34" s="27">
        <v>-61.723195</v>
      </c>
      <c r="J34" s="24" t="s">
        <v>291</v>
      </c>
      <c r="K34" s="24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</row>
    <row r="35">
      <c r="A35" s="32">
        <v>44404.0</v>
      </c>
      <c r="B35" s="24" t="s">
        <v>285</v>
      </c>
      <c r="C35" s="24" t="s">
        <v>42</v>
      </c>
      <c r="D35" s="24" t="s">
        <v>93</v>
      </c>
      <c r="E35" s="26"/>
      <c r="F35" s="26">
        <v>1.0</v>
      </c>
      <c r="G35" s="26">
        <v>19.0</v>
      </c>
      <c r="H35" s="27">
        <v>17.147896</v>
      </c>
      <c r="I35" s="27">
        <v>-61.723116</v>
      </c>
      <c r="J35" s="24" t="s">
        <v>291</v>
      </c>
      <c r="K35" s="24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</row>
    <row r="36">
      <c r="A36" s="32">
        <v>44404.0</v>
      </c>
      <c r="B36" s="24" t="s">
        <v>285</v>
      </c>
      <c r="C36" s="24" t="s">
        <v>42</v>
      </c>
      <c r="D36" s="24" t="s">
        <v>94</v>
      </c>
      <c r="E36" s="26"/>
      <c r="F36" s="26">
        <v>1.0</v>
      </c>
      <c r="G36" s="26">
        <v>21.0</v>
      </c>
      <c r="H36" s="27">
        <v>17.14703</v>
      </c>
      <c r="I36" s="27">
        <v>-61.72286</v>
      </c>
      <c r="J36" s="24" t="s">
        <v>291</v>
      </c>
      <c r="K36" s="24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</row>
    <row r="37">
      <c r="A37" s="34">
        <v>44502.0</v>
      </c>
      <c r="B37" s="24" t="s">
        <v>285</v>
      </c>
      <c r="C37" s="24" t="s">
        <v>45</v>
      </c>
      <c r="D37" s="30" t="s">
        <v>95</v>
      </c>
      <c r="E37" s="31"/>
      <c r="F37" s="31">
        <v>1.0</v>
      </c>
      <c r="G37" s="31">
        <v>22.0</v>
      </c>
      <c r="H37" s="27">
        <v>17.139911</v>
      </c>
      <c r="I37" s="27">
        <v>-61.721393</v>
      </c>
      <c r="J37" s="24" t="s">
        <v>286</v>
      </c>
      <c r="K37" s="24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</row>
    <row r="38">
      <c r="A38" s="120">
        <v>44503.0</v>
      </c>
      <c r="B38" s="121" t="s">
        <v>285</v>
      </c>
      <c r="C38" s="121" t="s">
        <v>45</v>
      </c>
      <c r="D38" s="121" t="s">
        <v>96</v>
      </c>
      <c r="E38" s="122"/>
      <c r="F38" s="122">
        <v>2.0</v>
      </c>
      <c r="G38" s="122">
        <v>12.0</v>
      </c>
      <c r="H38" s="123">
        <v>17.148982</v>
      </c>
      <c r="I38" s="123">
        <v>-61.723447</v>
      </c>
      <c r="J38" s="124" t="s">
        <v>291</v>
      </c>
      <c r="K38" s="24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</row>
    <row r="39">
      <c r="A39" s="34">
        <v>44503.0</v>
      </c>
      <c r="B39" s="24" t="s">
        <v>285</v>
      </c>
      <c r="C39" s="30" t="s">
        <v>50</v>
      </c>
      <c r="D39" s="24" t="s">
        <v>100</v>
      </c>
      <c r="E39" s="24"/>
      <c r="F39" s="24" t="s">
        <v>295</v>
      </c>
      <c r="G39" s="26">
        <v>1.0</v>
      </c>
      <c r="H39" s="27">
        <v>17.06555</v>
      </c>
      <c r="I39" s="27">
        <v>-61.662967</v>
      </c>
      <c r="J39" s="24" t="s">
        <v>291</v>
      </c>
      <c r="K39" s="24" t="s">
        <v>725</v>
      </c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</row>
    <row r="40">
      <c r="A40" s="38">
        <v>44844.0</v>
      </c>
      <c r="B40" s="24" t="s">
        <v>285</v>
      </c>
      <c r="C40" s="30" t="s">
        <v>42</v>
      </c>
      <c r="D40" s="36" t="s">
        <v>101</v>
      </c>
      <c r="E40" s="37"/>
      <c r="F40" s="37">
        <v>1.0</v>
      </c>
      <c r="G40" s="37">
        <v>55.0</v>
      </c>
      <c r="H40" s="35">
        <v>17.148844</v>
      </c>
      <c r="I40" s="35">
        <v>-61.723506</v>
      </c>
      <c r="J40" s="30" t="s">
        <v>288</v>
      </c>
      <c r="K40" s="30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</row>
    <row r="41">
      <c r="A41" s="32">
        <v>44510.0</v>
      </c>
      <c r="B41" s="30" t="s">
        <v>285</v>
      </c>
      <c r="C41" s="30" t="s">
        <v>103</v>
      </c>
      <c r="D41" s="30" t="s">
        <v>102</v>
      </c>
      <c r="E41" s="26"/>
      <c r="F41" s="26">
        <v>1.0</v>
      </c>
      <c r="G41" s="26">
        <v>25.0</v>
      </c>
      <c r="H41" s="27">
        <v>17.137205</v>
      </c>
      <c r="I41" s="27">
        <v>-61.719345</v>
      </c>
      <c r="J41" s="24" t="s">
        <v>291</v>
      </c>
      <c r="K41" s="30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</row>
    <row r="42">
      <c r="A42" s="38">
        <v>44844.0</v>
      </c>
      <c r="B42" s="30" t="s">
        <v>296</v>
      </c>
      <c r="C42" s="30" t="s">
        <v>42</v>
      </c>
      <c r="D42" s="30" t="s">
        <v>104</v>
      </c>
      <c r="E42" s="36"/>
      <c r="F42" s="36">
        <v>1.0</v>
      </c>
      <c r="G42" s="36">
        <v>57.0</v>
      </c>
      <c r="H42" s="125">
        <v>17.147643</v>
      </c>
      <c r="I42" s="125">
        <v>-61.72302</v>
      </c>
      <c r="J42" s="24" t="s">
        <v>288</v>
      </c>
      <c r="K42" s="30" t="s">
        <v>726</v>
      </c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</row>
    <row r="43">
      <c r="A43" s="38">
        <v>44844.0</v>
      </c>
      <c r="B43" s="30" t="s">
        <v>296</v>
      </c>
      <c r="C43" s="30" t="s">
        <v>42</v>
      </c>
      <c r="D43" s="30" t="s">
        <v>105</v>
      </c>
      <c r="E43" s="31"/>
      <c r="F43" s="31">
        <v>1.0</v>
      </c>
      <c r="G43" s="31">
        <v>58.0</v>
      </c>
      <c r="H43" s="27">
        <v>17.155647</v>
      </c>
      <c r="I43" s="27">
        <v>-61.741375</v>
      </c>
      <c r="J43" s="30" t="s">
        <v>288</v>
      </c>
      <c r="K43" s="24" t="s">
        <v>726</v>
      </c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</row>
    <row r="44">
      <c r="A44" s="32">
        <v>45009.0</v>
      </c>
      <c r="B44" s="30" t="s">
        <v>292</v>
      </c>
      <c r="C44" s="30" t="s">
        <v>53</v>
      </c>
      <c r="D44" s="30" t="s">
        <v>106</v>
      </c>
      <c r="E44" s="31"/>
      <c r="F44" s="31">
        <v>2.0</v>
      </c>
      <c r="G44" s="31">
        <v>92.0</v>
      </c>
      <c r="H44" s="27">
        <v>17.002581</v>
      </c>
      <c r="I44" s="27">
        <v>-61.737383</v>
      </c>
      <c r="J44" s="30" t="s">
        <v>293</v>
      </c>
      <c r="K44" s="24"/>
      <c r="L44" s="118"/>
      <c r="M44" s="119"/>
      <c r="N44" s="119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</row>
    <row r="45">
      <c r="A45" s="32">
        <v>45009.0</v>
      </c>
      <c r="B45" s="30" t="s">
        <v>292</v>
      </c>
      <c r="C45" s="30" t="s">
        <v>108</v>
      </c>
      <c r="D45" s="30" t="s">
        <v>107</v>
      </c>
      <c r="E45" s="31"/>
      <c r="F45" s="31">
        <v>2.0</v>
      </c>
      <c r="G45" s="31">
        <v>93.0</v>
      </c>
      <c r="H45" s="27">
        <v>17.002317</v>
      </c>
      <c r="I45" s="27">
        <v>-61.768607</v>
      </c>
      <c r="J45" s="30" t="s">
        <v>293</v>
      </c>
      <c r="K45" s="24"/>
      <c r="L45" s="118"/>
      <c r="M45" s="119"/>
      <c r="N45" s="119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</row>
    <row r="46">
      <c r="A46" s="32">
        <v>45009.0</v>
      </c>
      <c r="B46" s="30" t="s">
        <v>292</v>
      </c>
      <c r="C46" s="30" t="s">
        <v>108</v>
      </c>
      <c r="D46" s="30" t="s">
        <v>109</v>
      </c>
      <c r="E46" s="31"/>
      <c r="F46" s="31">
        <v>2.0</v>
      </c>
      <c r="G46" s="31">
        <v>94.0</v>
      </c>
      <c r="H46" s="27">
        <v>17.002368</v>
      </c>
      <c r="I46" s="27">
        <v>-61.768481</v>
      </c>
      <c r="J46" s="30" t="s">
        <v>293</v>
      </c>
      <c r="K46" s="24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</row>
    <row r="47">
      <c r="A47" s="32">
        <v>45009.0</v>
      </c>
      <c r="B47" s="30" t="s">
        <v>292</v>
      </c>
      <c r="C47" s="30" t="s">
        <v>53</v>
      </c>
      <c r="D47" s="30" t="s">
        <v>110</v>
      </c>
      <c r="E47" s="31"/>
      <c r="F47" s="31">
        <v>2.0</v>
      </c>
      <c r="G47" s="31">
        <v>91.0</v>
      </c>
      <c r="H47" s="27">
        <v>17.002394</v>
      </c>
      <c r="I47" s="27">
        <v>-61.737698</v>
      </c>
      <c r="J47" s="30" t="s">
        <v>288</v>
      </c>
      <c r="K47" s="24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</row>
    <row r="48">
      <c r="A48" s="32">
        <v>45036.0</v>
      </c>
      <c r="B48" s="36" t="s">
        <v>285</v>
      </c>
      <c r="C48" s="30" t="s">
        <v>119</v>
      </c>
      <c r="D48" s="30" t="s">
        <v>110</v>
      </c>
      <c r="E48" s="31"/>
      <c r="F48" s="31">
        <v>2.0</v>
      </c>
      <c r="G48" s="31">
        <v>106.0</v>
      </c>
      <c r="H48" s="27">
        <v>17.114402</v>
      </c>
      <c r="I48" s="27">
        <v>-61.69426</v>
      </c>
      <c r="J48" s="30" t="s">
        <v>293</v>
      </c>
      <c r="K48" s="24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</row>
    <row r="49">
      <c r="A49" s="32">
        <v>45028.0</v>
      </c>
      <c r="B49" s="24" t="s">
        <v>294</v>
      </c>
      <c r="C49" s="30" t="s">
        <v>108</v>
      </c>
      <c r="D49" s="30" t="s">
        <v>111</v>
      </c>
      <c r="E49" s="31"/>
      <c r="F49" s="31">
        <v>2.0</v>
      </c>
      <c r="G49" s="31">
        <v>99.0</v>
      </c>
      <c r="H49" s="27">
        <v>17.002914</v>
      </c>
      <c r="I49" s="27">
        <v>-61.767806</v>
      </c>
      <c r="J49" s="30" t="s">
        <v>293</v>
      </c>
      <c r="K49" s="24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</row>
    <row r="50">
      <c r="A50" s="32">
        <v>45028.0</v>
      </c>
      <c r="B50" s="24" t="s">
        <v>294</v>
      </c>
      <c r="C50" s="24" t="s">
        <v>108</v>
      </c>
      <c r="D50" s="24" t="s">
        <v>112</v>
      </c>
      <c r="E50" s="31"/>
      <c r="F50" s="31">
        <v>2.0</v>
      </c>
      <c r="G50" s="31">
        <v>100.0</v>
      </c>
      <c r="H50" s="27">
        <v>17.003621</v>
      </c>
      <c r="I50" s="27">
        <v>-61.766183</v>
      </c>
      <c r="J50" s="30" t="s">
        <v>293</v>
      </c>
      <c r="K50" s="24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</row>
    <row r="51">
      <c r="A51" s="32">
        <v>45028.0</v>
      </c>
      <c r="B51" s="24" t="s">
        <v>294</v>
      </c>
      <c r="C51" s="24" t="s">
        <v>108</v>
      </c>
      <c r="D51" s="24" t="s">
        <v>113</v>
      </c>
      <c r="E51" s="31"/>
      <c r="F51" s="31">
        <v>2.0</v>
      </c>
      <c r="G51" s="31">
        <v>101.0</v>
      </c>
      <c r="H51" s="27">
        <v>17.003168</v>
      </c>
      <c r="I51" s="27">
        <v>-61.766941</v>
      </c>
      <c r="J51" s="30" t="s">
        <v>293</v>
      </c>
      <c r="K51" s="30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</row>
    <row r="52">
      <c r="A52" s="32">
        <v>45028.0</v>
      </c>
      <c r="B52" s="30" t="s">
        <v>298</v>
      </c>
      <c r="C52" s="30" t="s">
        <v>115</v>
      </c>
      <c r="D52" s="30" t="s">
        <v>114</v>
      </c>
      <c r="E52" s="30"/>
      <c r="F52" s="30" t="s">
        <v>727</v>
      </c>
      <c r="G52" s="30" t="s">
        <v>727</v>
      </c>
      <c r="H52" s="27">
        <v>17.001575</v>
      </c>
      <c r="I52" s="27">
        <v>-61.761613</v>
      </c>
      <c r="J52" s="30" t="s">
        <v>293</v>
      </c>
      <c r="K52" s="24" t="s">
        <v>728</v>
      </c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</row>
    <row r="53">
      <c r="A53" s="32">
        <v>45034.0</v>
      </c>
      <c r="B53" s="30" t="s">
        <v>299</v>
      </c>
      <c r="C53" s="30" t="s">
        <v>117</v>
      </c>
      <c r="D53" s="30" t="s">
        <v>116</v>
      </c>
      <c r="E53" s="31"/>
      <c r="F53" s="31">
        <v>2.0</v>
      </c>
      <c r="G53" s="31">
        <v>102.0</v>
      </c>
      <c r="H53" s="27">
        <v>17.102275</v>
      </c>
      <c r="I53" s="27">
        <v>-61.677369</v>
      </c>
      <c r="J53" s="30" t="s">
        <v>293</v>
      </c>
      <c r="K53" s="24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</row>
    <row r="54">
      <c r="A54" s="32">
        <v>45034.0</v>
      </c>
      <c r="B54" s="30" t="s">
        <v>299</v>
      </c>
      <c r="C54" s="30" t="s">
        <v>119</v>
      </c>
      <c r="D54" s="30" t="s">
        <v>118</v>
      </c>
      <c r="E54" s="31"/>
      <c r="F54" s="31">
        <v>2.0</v>
      </c>
      <c r="G54" s="31">
        <v>103.0</v>
      </c>
      <c r="H54" s="27">
        <v>17.11409</v>
      </c>
      <c r="I54" s="27">
        <v>-61.694696</v>
      </c>
      <c r="J54" s="30" t="s">
        <v>293</v>
      </c>
      <c r="K54" s="24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</row>
    <row r="55">
      <c r="A55" s="32">
        <v>45034.0</v>
      </c>
      <c r="B55" s="30" t="s">
        <v>299</v>
      </c>
      <c r="C55" s="30" t="s">
        <v>119</v>
      </c>
      <c r="D55" s="30" t="s">
        <v>120</v>
      </c>
      <c r="E55" s="31"/>
      <c r="F55" s="31">
        <v>2.0</v>
      </c>
      <c r="G55" s="31">
        <v>104.0</v>
      </c>
      <c r="H55" s="27">
        <v>17.114394</v>
      </c>
      <c r="I55" s="27">
        <v>-61.695376</v>
      </c>
      <c r="J55" s="30" t="s">
        <v>293</v>
      </c>
      <c r="K55" s="24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</row>
    <row r="56">
      <c r="A56" s="32">
        <v>45036.0</v>
      </c>
      <c r="B56" s="30" t="s">
        <v>300</v>
      </c>
      <c r="C56" s="30" t="s">
        <v>119</v>
      </c>
      <c r="D56" s="30" t="s">
        <v>121</v>
      </c>
      <c r="E56" s="31"/>
      <c r="F56" s="31">
        <v>2.0</v>
      </c>
      <c r="G56" s="31">
        <v>105.0</v>
      </c>
      <c r="H56" s="27">
        <v>17.114915</v>
      </c>
      <c r="I56" s="27">
        <v>-61.694751</v>
      </c>
      <c r="J56" s="30" t="s">
        <v>293</v>
      </c>
      <c r="K56" s="24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</row>
    <row r="57">
      <c r="A57" s="32">
        <v>45036.0</v>
      </c>
      <c r="B57" s="30" t="s">
        <v>300</v>
      </c>
      <c r="C57" s="30" t="s">
        <v>123</v>
      </c>
      <c r="D57" s="36" t="s">
        <v>122</v>
      </c>
      <c r="E57" s="37"/>
      <c r="F57" s="37">
        <v>2.0</v>
      </c>
      <c r="G57" s="37">
        <v>107.0</v>
      </c>
      <c r="H57" s="35">
        <v>17.092099</v>
      </c>
      <c r="I57" s="35">
        <v>-61.673054</v>
      </c>
      <c r="J57" s="30"/>
      <c r="K57" s="24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</row>
    <row r="58">
      <c r="A58" s="32">
        <v>45036.0</v>
      </c>
      <c r="B58" s="30" t="s">
        <v>300</v>
      </c>
      <c r="C58" s="30" t="s">
        <v>123</v>
      </c>
      <c r="D58" s="30" t="s">
        <v>124</v>
      </c>
      <c r="E58" s="31"/>
      <c r="F58" s="31">
        <v>2.0</v>
      </c>
      <c r="G58" s="31">
        <v>108.0</v>
      </c>
      <c r="H58" s="27">
        <v>17.09219</v>
      </c>
      <c r="I58" s="27">
        <v>-61.673325</v>
      </c>
      <c r="J58" s="30" t="s">
        <v>293</v>
      </c>
      <c r="K58" s="24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</row>
    <row r="59">
      <c r="A59" s="32">
        <v>45342.0</v>
      </c>
      <c r="B59" s="30" t="s">
        <v>301</v>
      </c>
      <c r="C59" s="30" t="s">
        <v>126</v>
      </c>
      <c r="D59" s="30" t="s">
        <v>125</v>
      </c>
      <c r="E59" s="31"/>
      <c r="F59" s="31" t="s">
        <v>302</v>
      </c>
      <c r="G59" s="31">
        <v>37.0</v>
      </c>
      <c r="H59" s="35">
        <v>17.11901</v>
      </c>
      <c r="I59" s="35">
        <v>-61.71073</v>
      </c>
      <c r="J59" s="30" t="s">
        <v>293</v>
      </c>
      <c r="K59" s="24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</row>
    <row r="60">
      <c r="A60" s="32">
        <v>45342.0</v>
      </c>
      <c r="B60" s="30" t="s">
        <v>301</v>
      </c>
      <c r="C60" s="30" t="s">
        <v>126</v>
      </c>
      <c r="D60" s="30" t="s">
        <v>127</v>
      </c>
      <c r="E60" s="31"/>
      <c r="F60" s="31" t="s">
        <v>302</v>
      </c>
      <c r="G60" s="31">
        <v>38.0</v>
      </c>
      <c r="H60" s="35">
        <v>17.11917</v>
      </c>
      <c r="I60" s="35">
        <v>-61.71071</v>
      </c>
      <c r="J60" s="30" t="s">
        <v>293</v>
      </c>
      <c r="K60" s="24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</row>
    <row r="61">
      <c r="A61" s="32">
        <v>45342.0</v>
      </c>
      <c r="B61" s="30" t="s">
        <v>301</v>
      </c>
      <c r="C61" s="30" t="s">
        <v>126</v>
      </c>
      <c r="D61" s="30" t="s">
        <v>129</v>
      </c>
      <c r="E61" s="31"/>
      <c r="F61" s="31" t="s">
        <v>302</v>
      </c>
      <c r="G61" s="31">
        <v>39.0</v>
      </c>
      <c r="H61" s="27">
        <v>17.65018</v>
      </c>
      <c r="I61" s="27">
        <v>-61.42276</v>
      </c>
      <c r="J61" s="30" t="s">
        <v>293</v>
      </c>
      <c r="K61" s="24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</row>
    <row r="62">
      <c r="A62" s="32">
        <v>45342.0</v>
      </c>
      <c r="B62" s="30" t="s">
        <v>301</v>
      </c>
      <c r="C62" s="30" t="s">
        <v>126</v>
      </c>
      <c r="D62" s="30" t="s">
        <v>130</v>
      </c>
      <c r="E62" s="31"/>
      <c r="F62" s="31" t="s">
        <v>302</v>
      </c>
      <c r="G62" s="31">
        <v>40.0</v>
      </c>
      <c r="H62" s="27">
        <v>17.65019</v>
      </c>
      <c r="I62" s="27">
        <v>-61.422628</v>
      </c>
      <c r="J62" s="30" t="s">
        <v>293</v>
      </c>
      <c r="K62" s="30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</row>
    <row r="63">
      <c r="A63" s="32">
        <v>45304.0</v>
      </c>
      <c r="B63" s="30" t="s">
        <v>303</v>
      </c>
      <c r="C63" s="30" t="s">
        <v>42</v>
      </c>
      <c r="D63" s="30" t="s">
        <v>132</v>
      </c>
      <c r="E63" s="31"/>
      <c r="F63" s="31">
        <v>2.0</v>
      </c>
      <c r="G63" s="31">
        <v>181.0</v>
      </c>
      <c r="H63" s="27">
        <v>17.147692</v>
      </c>
      <c r="I63" s="27">
        <v>-61.722964</v>
      </c>
      <c r="J63" s="30" t="s">
        <v>293</v>
      </c>
      <c r="K63" s="30" t="s">
        <v>729</v>
      </c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</row>
    <row r="64">
      <c r="A64" s="32">
        <v>45304.0</v>
      </c>
      <c r="B64" s="30" t="s">
        <v>303</v>
      </c>
      <c r="C64" s="30" t="s">
        <v>42</v>
      </c>
      <c r="D64" s="30" t="s">
        <v>134</v>
      </c>
      <c r="E64" s="31"/>
      <c r="F64" s="31">
        <v>2.0</v>
      </c>
      <c r="G64" s="31">
        <v>182.0</v>
      </c>
      <c r="H64" s="27">
        <v>17.147024</v>
      </c>
      <c r="I64" s="27">
        <v>-61.72304</v>
      </c>
      <c r="J64" s="30" t="s">
        <v>293</v>
      </c>
      <c r="K64" s="30" t="s">
        <v>730</v>
      </c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</row>
    <row r="65">
      <c r="A65" s="32">
        <v>45304.0</v>
      </c>
      <c r="B65" s="30" t="s">
        <v>303</v>
      </c>
      <c r="C65" s="30" t="s">
        <v>42</v>
      </c>
      <c r="D65" s="30" t="s">
        <v>136</v>
      </c>
      <c r="E65" s="31"/>
      <c r="F65" s="31">
        <v>2.0</v>
      </c>
      <c r="G65" s="31">
        <v>183.0</v>
      </c>
      <c r="H65" s="27">
        <v>17.146803</v>
      </c>
      <c r="I65" s="27">
        <v>-61.723016</v>
      </c>
      <c r="J65" s="30" t="s">
        <v>293</v>
      </c>
      <c r="K65" s="30" t="s">
        <v>731</v>
      </c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</row>
    <row r="66">
      <c r="A66" s="32">
        <v>45305.0</v>
      </c>
      <c r="B66" s="30" t="s">
        <v>301</v>
      </c>
      <c r="C66" s="30" t="s">
        <v>45</v>
      </c>
      <c r="D66" s="30" t="s">
        <v>137</v>
      </c>
      <c r="E66" s="31"/>
      <c r="F66" s="31">
        <v>2.0</v>
      </c>
      <c r="G66" s="31">
        <v>184.0</v>
      </c>
      <c r="H66" s="27">
        <v>17.141192</v>
      </c>
      <c r="I66" s="27">
        <v>-61.721318</v>
      </c>
      <c r="J66" s="30" t="s">
        <v>293</v>
      </c>
      <c r="K66" s="30" t="s">
        <v>732</v>
      </c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</row>
    <row r="67">
      <c r="A67" s="32">
        <v>45305.0</v>
      </c>
      <c r="B67" s="30" t="s">
        <v>301</v>
      </c>
      <c r="C67" s="30" t="s">
        <v>45</v>
      </c>
      <c r="D67" s="30" t="s">
        <v>140</v>
      </c>
      <c r="E67" s="31"/>
      <c r="F67" s="31">
        <v>2.0</v>
      </c>
      <c r="G67" s="31">
        <v>185.0</v>
      </c>
      <c r="H67" s="27">
        <v>17.141968</v>
      </c>
      <c r="I67" s="27">
        <v>-61.720936</v>
      </c>
      <c r="J67" s="30" t="s">
        <v>293</v>
      </c>
      <c r="K67" s="30" t="s">
        <v>733</v>
      </c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</row>
    <row r="68">
      <c r="A68" s="40">
        <v>45827.0</v>
      </c>
      <c r="B68" s="36" t="s">
        <v>292</v>
      </c>
      <c r="C68" s="36" t="s">
        <v>45</v>
      </c>
      <c r="D68" s="36" t="s">
        <v>140</v>
      </c>
      <c r="E68" s="31"/>
      <c r="F68" s="31">
        <v>2.0</v>
      </c>
      <c r="G68" s="31">
        <v>185.0</v>
      </c>
      <c r="H68" s="27">
        <v>17.141968</v>
      </c>
      <c r="I68" s="27">
        <v>-61.720936</v>
      </c>
      <c r="J68" s="24" t="s">
        <v>304</v>
      </c>
      <c r="K68" s="24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</row>
    <row r="69">
      <c r="A69" s="32">
        <v>45305.0</v>
      </c>
      <c r="B69" s="30" t="s">
        <v>301</v>
      </c>
      <c r="C69" s="30" t="s">
        <v>45</v>
      </c>
      <c r="D69" s="30" t="s">
        <v>142</v>
      </c>
      <c r="E69" s="31"/>
      <c r="F69" s="31">
        <v>2.0</v>
      </c>
      <c r="G69" s="31">
        <v>186.0</v>
      </c>
      <c r="H69" s="27">
        <v>17.14093</v>
      </c>
      <c r="I69" s="27">
        <v>-61.721243</v>
      </c>
      <c r="J69" s="30" t="s">
        <v>293</v>
      </c>
      <c r="K69" s="24" t="s">
        <v>734</v>
      </c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</row>
    <row r="70">
      <c r="A70" s="32"/>
      <c r="B70" s="30"/>
      <c r="C70" s="30"/>
      <c r="D70" s="126" t="s">
        <v>735</v>
      </c>
      <c r="E70" s="31"/>
      <c r="F70" s="31"/>
      <c r="G70" s="31"/>
      <c r="H70" s="27"/>
      <c r="I70" s="27"/>
      <c r="J70" s="30"/>
      <c r="K70" s="24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</row>
    <row r="71">
      <c r="A71" s="32"/>
      <c r="B71" s="30"/>
      <c r="C71" s="30"/>
      <c r="D71" s="126" t="s">
        <v>736</v>
      </c>
      <c r="E71" s="31"/>
      <c r="F71" s="31"/>
      <c r="G71" s="31"/>
      <c r="H71" s="27"/>
      <c r="I71" s="27"/>
      <c r="J71" s="30"/>
      <c r="K71" s="24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</row>
    <row r="72">
      <c r="A72" s="32">
        <v>45371.0</v>
      </c>
      <c r="B72" s="30" t="s">
        <v>305</v>
      </c>
      <c r="C72" s="30" t="s">
        <v>119</v>
      </c>
      <c r="D72" s="30" t="s">
        <v>143</v>
      </c>
      <c r="E72" s="31"/>
      <c r="F72" s="31">
        <v>2.0</v>
      </c>
      <c r="G72" s="31">
        <v>232.0</v>
      </c>
      <c r="H72" s="27">
        <v>17.6523</v>
      </c>
      <c r="I72" s="27">
        <v>-61.42438</v>
      </c>
      <c r="J72" s="30" t="s">
        <v>293</v>
      </c>
      <c r="K72" s="24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</row>
    <row r="73">
      <c r="A73" s="32">
        <v>45371.0</v>
      </c>
      <c r="B73" s="30" t="s">
        <v>305</v>
      </c>
      <c r="C73" s="30" t="s">
        <v>119</v>
      </c>
      <c r="D73" s="30" t="s">
        <v>145</v>
      </c>
      <c r="E73" s="31"/>
      <c r="F73" s="31">
        <v>2.0</v>
      </c>
      <c r="G73" s="31">
        <v>233.0</v>
      </c>
      <c r="H73" s="27">
        <v>17.6517</v>
      </c>
      <c r="I73" s="27">
        <v>-61.42429</v>
      </c>
      <c r="J73" s="30" t="s">
        <v>293</v>
      </c>
      <c r="K73" s="24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</row>
    <row r="74">
      <c r="A74" s="32">
        <v>45371.0</v>
      </c>
      <c r="B74" s="30" t="s">
        <v>305</v>
      </c>
      <c r="C74" s="30" t="s">
        <v>119</v>
      </c>
      <c r="D74" s="30" t="s">
        <v>148</v>
      </c>
      <c r="E74" s="31"/>
      <c r="F74" s="31">
        <v>2.0</v>
      </c>
      <c r="G74" s="31">
        <v>234.0</v>
      </c>
      <c r="H74" s="27">
        <v>17.6515</v>
      </c>
      <c r="I74" s="27">
        <v>-61.42552</v>
      </c>
      <c r="J74" s="30" t="s">
        <v>293</v>
      </c>
      <c r="K74" s="24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</row>
    <row r="75">
      <c r="A75" s="32">
        <v>45371.0</v>
      </c>
      <c r="B75" s="30" t="s">
        <v>305</v>
      </c>
      <c r="C75" s="24" t="s">
        <v>119</v>
      </c>
      <c r="D75" s="30" t="s">
        <v>149</v>
      </c>
      <c r="E75" s="31"/>
      <c r="F75" s="31">
        <v>2.0</v>
      </c>
      <c r="G75" s="31">
        <v>236.0</v>
      </c>
      <c r="H75" s="27">
        <v>17.65411</v>
      </c>
      <c r="I75" s="27">
        <v>-61.42386</v>
      </c>
      <c r="J75" s="30" t="s">
        <v>293</v>
      </c>
      <c r="K75" s="24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</row>
    <row r="76">
      <c r="A76" s="32">
        <v>45427.0</v>
      </c>
      <c r="B76" s="30" t="s">
        <v>303</v>
      </c>
      <c r="C76" s="24" t="s">
        <v>152</v>
      </c>
      <c r="D76" s="30" t="s">
        <v>151</v>
      </c>
      <c r="E76" s="31"/>
      <c r="F76" s="31" t="s">
        <v>302</v>
      </c>
      <c r="G76" s="31">
        <v>20.0</v>
      </c>
      <c r="H76" s="35">
        <v>17.00606</v>
      </c>
      <c r="I76" s="35">
        <v>-61.85783</v>
      </c>
      <c r="J76" s="30" t="s">
        <v>293</v>
      </c>
      <c r="K76" s="24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</row>
    <row r="77">
      <c r="A77" s="32">
        <v>45427.0</v>
      </c>
      <c r="B77" s="30" t="s">
        <v>303</v>
      </c>
      <c r="C77" s="24" t="s">
        <v>152</v>
      </c>
      <c r="D77" s="30" t="s">
        <v>154</v>
      </c>
      <c r="E77" s="31"/>
      <c r="F77" s="31" t="s">
        <v>302</v>
      </c>
      <c r="G77" s="31">
        <v>21.0</v>
      </c>
      <c r="H77" s="35">
        <v>17.00578</v>
      </c>
      <c r="I77" s="35">
        <v>-61.85815</v>
      </c>
      <c r="J77" s="30" t="s">
        <v>293</v>
      </c>
      <c r="K77" s="24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</row>
    <row r="78">
      <c r="A78" s="32">
        <v>45427.0</v>
      </c>
      <c r="B78" s="30" t="s">
        <v>303</v>
      </c>
      <c r="C78" s="24" t="s">
        <v>152</v>
      </c>
      <c r="D78" s="30" t="s">
        <v>156</v>
      </c>
      <c r="E78" s="31"/>
      <c r="F78" s="31" t="s">
        <v>302</v>
      </c>
      <c r="G78" s="31">
        <v>22.0</v>
      </c>
      <c r="H78" s="35">
        <v>17.00567</v>
      </c>
      <c r="I78" s="35">
        <v>-61.86065</v>
      </c>
      <c r="J78" s="30" t="s">
        <v>293</v>
      </c>
      <c r="K78" s="24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</row>
    <row r="79">
      <c r="A79" s="32">
        <v>45433.0</v>
      </c>
      <c r="B79" s="24" t="s">
        <v>285</v>
      </c>
      <c r="C79" s="24" t="s">
        <v>152</v>
      </c>
      <c r="D79" s="24" t="s">
        <v>157</v>
      </c>
      <c r="E79" s="26"/>
      <c r="F79" s="26">
        <v>2.0</v>
      </c>
      <c r="G79" s="26">
        <v>241.0</v>
      </c>
      <c r="H79" s="27">
        <v>17.005054</v>
      </c>
      <c r="I79" s="26">
        <v>-61.865684</v>
      </c>
      <c r="J79" s="24" t="s">
        <v>293</v>
      </c>
      <c r="K79" s="24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</row>
    <row r="80">
      <c r="A80" s="34">
        <v>45766.0</v>
      </c>
      <c r="B80" s="24" t="s">
        <v>285</v>
      </c>
      <c r="C80" s="24" t="s">
        <v>159</v>
      </c>
      <c r="D80" s="24" t="s">
        <v>158</v>
      </c>
      <c r="E80" s="31"/>
      <c r="F80" s="31">
        <v>2.0</v>
      </c>
      <c r="G80" s="31">
        <v>278.0</v>
      </c>
      <c r="H80" s="27">
        <v>17.096963</v>
      </c>
      <c r="I80" s="27">
        <v>-61.675173</v>
      </c>
      <c r="J80" s="30" t="s">
        <v>304</v>
      </c>
      <c r="K80" s="24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</row>
    <row r="81">
      <c r="A81" s="34">
        <v>45766.0</v>
      </c>
      <c r="B81" s="24" t="s">
        <v>285</v>
      </c>
      <c r="C81" s="24" t="s">
        <v>159</v>
      </c>
      <c r="D81" s="24" t="s">
        <v>160</v>
      </c>
      <c r="E81" s="31"/>
      <c r="F81" s="31">
        <v>2.0</v>
      </c>
      <c r="G81" s="31">
        <v>281.0</v>
      </c>
      <c r="H81" s="27">
        <v>17.096595</v>
      </c>
      <c r="I81" s="27">
        <v>-61.674697</v>
      </c>
      <c r="J81" s="30" t="s">
        <v>304</v>
      </c>
      <c r="K81" s="24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</row>
    <row r="82">
      <c r="A82" s="34">
        <v>45772.0</v>
      </c>
      <c r="B82" s="30" t="s">
        <v>285</v>
      </c>
      <c r="C82" s="30" t="s">
        <v>152</v>
      </c>
      <c r="D82" s="30" t="s">
        <v>161</v>
      </c>
      <c r="E82" s="31"/>
      <c r="F82" s="31">
        <v>2.0</v>
      </c>
      <c r="G82" s="31">
        <v>283.0</v>
      </c>
      <c r="H82" s="27">
        <v>17.005325</v>
      </c>
      <c r="I82" s="27">
        <v>-61.865684</v>
      </c>
      <c r="J82" s="30" t="s">
        <v>304</v>
      </c>
      <c r="K82" s="24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</row>
    <row r="83">
      <c r="A83" s="34">
        <v>45772.0</v>
      </c>
      <c r="B83" s="30" t="s">
        <v>285</v>
      </c>
      <c r="C83" s="30" t="s">
        <v>152</v>
      </c>
      <c r="D83" s="30" t="s">
        <v>162</v>
      </c>
      <c r="E83" s="30"/>
      <c r="F83" s="30" t="s">
        <v>302</v>
      </c>
      <c r="G83" s="31">
        <v>93.0</v>
      </c>
      <c r="H83" s="27">
        <v>17.0056</v>
      </c>
      <c r="I83" s="27">
        <v>-61.86165</v>
      </c>
      <c r="J83" s="24" t="s">
        <v>304</v>
      </c>
      <c r="K83" s="24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</row>
    <row r="84">
      <c r="A84" s="34">
        <v>45772.0</v>
      </c>
      <c r="B84" s="24" t="s">
        <v>285</v>
      </c>
      <c r="C84" s="24" t="s">
        <v>152</v>
      </c>
      <c r="D84" s="24" t="s">
        <v>164</v>
      </c>
      <c r="E84" s="24"/>
      <c r="F84" s="24" t="s">
        <v>302</v>
      </c>
      <c r="G84" s="26">
        <v>94.0</v>
      </c>
      <c r="H84" s="27">
        <v>17.00513</v>
      </c>
      <c r="I84" s="26">
        <v>-61.86071</v>
      </c>
      <c r="J84" s="24" t="s">
        <v>304</v>
      </c>
      <c r="K84" s="24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</row>
    <row r="85">
      <c r="A85" s="28">
        <v>45785.0</v>
      </c>
      <c r="B85" s="24" t="s">
        <v>285</v>
      </c>
      <c r="C85" s="24" t="s">
        <v>167</v>
      </c>
      <c r="D85" s="24" t="s">
        <v>166</v>
      </c>
      <c r="E85" s="26"/>
      <c r="F85" s="26">
        <v>2.0</v>
      </c>
      <c r="G85" s="26">
        <v>298.0</v>
      </c>
      <c r="H85" s="27">
        <v>17.12034</v>
      </c>
      <c r="I85" s="26">
        <v>-61.703809</v>
      </c>
      <c r="J85" s="24" t="s">
        <v>304</v>
      </c>
      <c r="K85" s="24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</row>
    <row r="86">
      <c r="A86" s="28">
        <v>45785.0</v>
      </c>
      <c r="B86" s="24" t="s">
        <v>285</v>
      </c>
      <c r="C86" s="24" t="s">
        <v>167</v>
      </c>
      <c r="D86" s="24" t="s">
        <v>168</v>
      </c>
      <c r="E86" s="26"/>
      <c r="F86" s="26">
        <v>2.0</v>
      </c>
      <c r="G86" s="26">
        <v>300.0</v>
      </c>
      <c r="H86" s="27">
        <v>17.118716</v>
      </c>
      <c r="I86" s="27">
        <v>-61.704294</v>
      </c>
      <c r="J86" s="24" t="s">
        <v>304</v>
      </c>
      <c r="K86" s="24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</row>
    <row r="87">
      <c r="A87" s="28">
        <v>45785.0</v>
      </c>
      <c r="B87" s="24" t="s">
        <v>285</v>
      </c>
      <c r="C87" s="24" t="s">
        <v>119</v>
      </c>
      <c r="D87" s="24" t="s">
        <v>169</v>
      </c>
      <c r="E87" s="26"/>
      <c r="F87" s="26">
        <v>2.0</v>
      </c>
      <c r="G87" s="26">
        <v>295.0</v>
      </c>
      <c r="H87" s="27">
        <v>17.114072</v>
      </c>
      <c r="I87" s="27">
        <v>-61.694647</v>
      </c>
      <c r="J87" s="24" t="s">
        <v>304</v>
      </c>
      <c r="K87" s="24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</row>
    <row r="88">
      <c r="A88" s="28">
        <v>45785.0</v>
      </c>
      <c r="B88" s="24" t="s">
        <v>285</v>
      </c>
      <c r="C88" s="24" t="s">
        <v>119</v>
      </c>
      <c r="D88" s="24" t="s">
        <v>170</v>
      </c>
      <c r="E88" s="26"/>
      <c r="F88" s="26">
        <v>2.0</v>
      </c>
      <c r="G88" s="26">
        <v>297.0</v>
      </c>
      <c r="H88" s="27">
        <v>17.11427</v>
      </c>
      <c r="I88" s="27">
        <v>-61.695401</v>
      </c>
      <c r="J88" s="24" t="s">
        <v>304</v>
      </c>
      <c r="K88" s="24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</row>
    <row r="89">
      <c r="A89" s="34">
        <v>45786.0</v>
      </c>
      <c r="B89" s="24" t="s">
        <v>285</v>
      </c>
      <c r="C89" s="24" t="s">
        <v>167</v>
      </c>
      <c r="D89" s="24" t="s">
        <v>171</v>
      </c>
      <c r="E89" s="26"/>
      <c r="F89" s="26">
        <v>2.0</v>
      </c>
      <c r="G89" s="26">
        <v>301.0</v>
      </c>
      <c r="H89" s="27">
        <v>17.112527</v>
      </c>
      <c r="I89" s="27">
        <v>-61.688605</v>
      </c>
      <c r="J89" s="24" t="s">
        <v>304</v>
      </c>
      <c r="K89" s="24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</row>
    <row r="90">
      <c r="A90" s="34">
        <v>45786.0</v>
      </c>
      <c r="B90" s="24" t="s">
        <v>285</v>
      </c>
      <c r="C90" s="24" t="s">
        <v>167</v>
      </c>
      <c r="D90" s="24" t="s">
        <v>172</v>
      </c>
      <c r="E90" s="26"/>
      <c r="F90" s="26">
        <v>2.0</v>
      </c>
      <c r="G90" s="26">
        <v>302.0</v>
      </c>
      <c r="H90" s="27">
        <v>17.112379</v>
      </c>
      <c r="I90" s="27">
        <v>-61.688569</v>
      </c>
      <c r="J90" s="24" t="s">
        <v>304</v>
      </c>
      <c r="K90" s="24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</row>
    <row r="91">
      <c r="A91" s="34">
        <v>45786.0</v>
      </c>
      <c r="B91" s="24" t="s">
        <v>285</v>
      </c>
      <c r="C91" s="24" t="s">
        <v>167</v>
      </c>
      <c r="D91" s="24" t="s">
        <v>173</v>
      </c>
      <c r="E91" s="26"/>
      <c r="F91" s="26">
        <v>2.0</v>
      </c>
      <c r="G91" s="26">
        <v>303.0</v>
      </c>
      <c r="H91" s="27">
        <v>17.112074</v>
      </c>
      <c r="I91" s="27">
        <v>-61.688852</v>
      </c>
      <c r="J91" s="24" t="s">
        <v>304</v>
      </c>
      <c r="K91" s="24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</row>
    <row r="92">
      <c r="A92" s="40">
        <v>45827.0</v>
      </c>
      <c r="B92" s="36" t="s">
        <v>292</v>
      </c>
      <c r="C92" s="36" t="s">
        <v>45</v>
      </c>
      <c r="D92" s="36" t="s">
        <v>174</v>
      </c>
      <c r="E92" s="37"/>
      <c r="F92" s="37">
        <v>2.0</v>
      </c>
      <c r="G92" s="37">
        <v>314.0</v>
      </c>
      <c r="H92" s="35">
        <v>17.141583</v>
      </c>
      <c r="I92" s="37">
        <v>-61.721155</v>
      </c>
      <c r="J92" s="24" t="s">
        <v>304</v>
      </c>
      <c r="K92" s="24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</row>
    <row r="93">
      <c r="A93" s="28">
        <v>44397.0</v>
      </c>
      <c r="B93" s="24" t="s">
        <v>287</v>
      </c>
      <c r="C93" s="24" t="s">
        <v>61</v>
      </c>
      <c r="D93" s="24" t="s">
        <v>176</v>
      </c>
      <c r="E93" s="26"/>
      <c r="F93" s="26">
        <v>2.0</v>
      </c>
      <c r="G93" s="26">
        <v>5.0</v>
      </c>
      <c r="H93" s="27">
        <v>17.074667</v>
      </c>
      <c r="I93" s="27">
        <v>-61.664867</v>
      </c>
      <c r="J93" s="24" t="s">
        <v>288</v>
      </c>
      <c r="K93" s="24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</row>
    <row r="94">
      <c r="A94" s="28">
        <v>44398.0</v>
      </c>
      <c r="B94" s="30" t="s">
        <v>287</v>
      </c>
      <c r="C94" s="30" t="s">
        <v>38</v>
      </c>
      <c r="D94" s="30" t="s">
        <v>179</v>
      </c>
      <c r="E94" s="31"/>
      <c r="F94" s="31">
        <v>2.0</v>
      </c>
      <c r="G94" s="31">
        <v>10.0</v>
      </c>
      <c r="H94" s="27">
        <v>17.16483</v>
      </c>
      <c r="I94" s="27">
        <v>-61.73036</v>
      </c>
      <c r="J94" s="30" t="s">
        <v>291</v>
      </c>
      <c r="K94" s="24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</row>
    <row r="95">
      <c r="A95" s="28">
        <v>44398.0</v>
      </c>
      <c r="B95" s="30" t="s">
        <v>287</v>
      </c>
      <c r="C95" s="30" t="s">
        <v>45</v>
      </c>
      <c r="D95" s="30" t="s">
        <v>180</v>
      </c>
      <c r="E95" s="31"/>
      <c r="F95" s="31">
        <v>2.0</v>
      </c>
      <c r="G95" s="31">
        <v>15.0</v>
      </c>
      <c r="H95" s="27">
        <v>17.14175</v>
      </c>
      <c r="I95" s="27">
        <v>-61.72192</v>
      </c>
      <c r="J95" s="30" t="s">
        <v>288</v>
      </c>
      <c r="K95" s="30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</row>
    <row r="96">
      <c r="A96" s="28">
        <v>44398.0</v>
      </c>
      <c r="B96" s="24" t="s">
        <v>287</v>
      </c>
      <c r="C96" s="30" t="s">
        <v>45</v>
      </c>
      <c r="D96" s="24" t="s">
        <v>181</v>
      </c>
      <c r="E96" s="26"/>
      <c r="F96" s="26" t="s">
        <v>289</v>
      </c>
      <c r="G96" s="26">
        <v>17.0</v>
      </c>
      <c r="H96" s="27">
        <v>17.140289</v>
      </c>
      <c r="I96" s="27">
        <v>-61.721907</v>
      </c>
      <c r="J96" s="24" t="s">
        <v>288</v>
      </c>
      <c r="K96" s="24" t="s">
        <v>737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</row>
    <row r="97">
      <c r="A97" s="28">
        <v>44399.0</v>
      </c>
      <c r="B97" s="24" t="s">
        <v>287</v>
      </c>
      <c r="C97" s="24" t="s">
        <v>50</v>
      </c>
      <c r="D97" s="24" t="s">
        <v>182</v>
      </c>
      <c r="E97" s="26"/>
      <c r="F97" s="26" t="s">
        <v>290</v>
      </c>
      <c r="G97" s="26">
        <v>8.0</v>
      </c>
      <c r="H97" s="27">
        <v>17.06586</v>
      </c>
      <c r="I97" s="27">
        <v>-61.6627</v>
      </c>
      <c r="J97" s="24" t="s">
        <v>286</v>
      </c>
      <c r="K97" s="30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</row>
    <row r="98">
      <c r="A98" s="32">
        <v>44405.0</v>
      </c>
      <c r="B98" s="30" t="s">
        <v>285</v>
      </c>
      <c r="C98" s="30" t="s">
        <v>45</v>
      </c>
      <c r="D98" s="30" t="s">
        <v>185</v>
      </c>
      <c r="E98" s="31"/>
      <c r="F98" s="31">
        <v>1.0</v>
      </c>
      <c r="G98" s="31">
        <v>15.0</v>
      </c>
      <c r="H98" s="27">
        <v>17.14029</v>
      </c>
      <c r="I98" s="27">
        <v>-61.72078</v>
      </c>
      <c r="J98" s="30" t="s">
        <v>286</v>
      </c>
      <c r="K98" s="24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</row>
    <row r="99">
      <c r="A99" s="32">
        <v>44405.0</v>
      </c>
      <c r="B99" s="30" t="s">
        <v>285</v>
      </c>
      <c r="C99" s="24" t="s">
        <v>42</v>
      </c>
      <c r="D99" s="30" t="s">
        <v>186</v>
      </c>
      <c r="E99" s="31"/>
      <c r="F99" s="31">
        <v>1.0</v>
      </c>
      <c r="G99" s="31">
        <v>20.0</v>
      </c>
      <c r="H99" s="27">
        <v>17.14704</v>
      </c>
      <c r="I99" s="27">
        <v>-61.72285</v>
      </c>
      <c r="J99" s="24" t="s">
        <v>286</v>
      </c>
      <c r="K99" s="24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</row>
    <row r="100">
      <c r="A100" s="32">
        <v>45371.0</v>
      </c>
      <c r="B100" s="24" t="s">
        <v>305</v>
      </c>
      <c r="C100" s="24" t="s">
        <v>119</v>
      </c>
      <c r="D100" s="30" t="s">
        <v>188</v>
      </c>
      <c r="E100" s="31"/>
      <c r="F100" s="31">
        <v>2.0</v>
      </c>
      <c r="G100" s="31">
        <v>235.0</v>
      </c>
      <c r="H100" s="27">
        <v>17.6545</v>
      </c>
      <c r="I100" s="27">
        <v>-61.42414</v>
      </c>
      <c r="J100" s="24" t="s">
        <v>293</v>
      </c>
      <c r="K100" s="24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</row>
    <row r="101">
      <c r="A101" s="32"/>
      <c r="B101" s="24"/>
      <c r="C101" s="24"/>
      <c r="D101" s="127" t="s">
        <v>738</v>
      </c>
      <c r="E101" s="31"/>
      <c r="F101" s="31"/>
      <c r="G101" s="31"/>
      <c r="H101" s="27"/>
      <c r="I101" s="27"/>
      <c r="J101" s="24"/>
      <c r="K101" s="24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</row>
    <row r="102">
      <c r="A102" s="32">
        <v>45036.0</v>
      </c>
      <c r="B102" s="24" t="s">
        <v>300</v>
      </c>
      <c r="C102" s="24" t="s">
        <v>123</v>
      </c>
      <c r="D102" s="24" t="s">
        <v>190</v>
      </c>
      <c r="E102" s="31"/>
      <c r="F102" s="31">
        <v>2.0</v>
      </c>
      <c r="G102" s="31">
        <v>107.0</v>
      </c>
      <c r="H102" s="27">
        <v>17.092099</v>
      </c>
      <c r="I102" s="27">
        <v>-61.673054</v>
      </c>
      <c r="J102" s="24" t="s">
        <v>293</v>
      </c>
      <c r="K102" s="24" t="s">
        <v>739</v>
      </c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</row>
    <row r="103">
      <c r="A103" s="32">
        <v>44510.0</v>
      </c>
      <c r="B103" s="24" t="s">
        <v>285</v>
      </c>
      <c r="C103" s="24" t="s">
        <v>103</v>
      </c>
      <c r="D103" s="24" t="s">
        <v>192</v>
      </c>
      <c r="E103" s="31"/>
      <c r="F103" s="31">
        <v>1.0</v>
      </c>
      <c r="G103" s="31">
        <v>24.0</v>
      </c>
      <c r="H103" s="27">
        <v>17.13665</v>
      </c>
      <c r="I103" s="27">
        <v>-61.721875</v>
      </c>
      <c r="J103" s="24" t="s">
        <v>286</v>
      </c>
      <c r="K103" s="24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</row>
    <row r="104" ht="17.25" customHeight="1">
      <c r="A104" s="32"/>
      <c r="B104" s="24"/>
      <c r="C104" s="24"/>
      <c r="D104" s="127" t="s">
        <v>740</v>
      </c>
      <c r="E104" s="31"/>
      <c r="F104" s="31"/>
      <c r="G104" s="31"/>
      <c r="H104" s="27"/>
      <c r="I104" s="27"/>
      <c r="J104" s="24"/>
      <c r="K104" s="24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</row>
    <row r="105">
      <c r="A105" s="34">
        <v>44586.0</v>
      </c>
      <c r="B105" s="30" t="s">
        <v>285</v>
      </c>
      <c r="C105" s="30" t="s">
        <v>61</v>
      </c>
      <c r="D105" s="30" t="s">
        <v>193</v>
      </c>
      <c r="E105" s="30"/>
      <c r="F105" s="30" t="s">
        <v>295</v>
      </c>
      <c r="G105" s="31">
        <v>2.0</v>
      </c>
      <c r="H105" s="27">
        <v>17.090857</v>
      </c>
      <c r="I105" s="27">
        <v>-61.674076</v>
      </c>
      <c r="J105" s="24" t="s">
        <v>286</v>
      </c>
      <c r="K105" s="24" t="s">
        <v>741</v>
      </c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</row>
    <row r="106">
      <c r="A106" s="32">
        <v>45326.0</v>
      </c>
      <c r="B106" s="30" t="s">
        <v>294</v>
      </c>
      <c r="C106" s="30" t="s">
        <v>195</v>
      </c>
      <c r="D106" s="30" t="s">
        <v>194</v>
      </c>
      <c r="E106" s="31"/>
      <c r="F106" s="31">
        <v>2.0</v>
      </c>
      <c r="G106" s="31">
        <v>200.0</v>
      </c>
      <c r="H106" s="27">
        <v>17.155532</v>
      </c>
      <c r="I106" s="27">
        <v>-61.743487</v>
      </c>
      <c r="J106" s="30" t="s">
        <v>306</v>
      </c>
      <c r="K106" s="24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</row>
    <row r="107">
      <c r="A107" s="34">
        <v>45766.0</v>
      </c>
      <c r="B107" s="24" t="s">
        <v>285</v>
      </c>
      <c r="C107" s="30" t="s">
        <v>159</v>
      </c>
      <c r="D107" s="30" t="s">
        <v>197</v>
      </c>
      <c r="E107" s="31"/>
      <c r="F107" s="31">
        <v>2.0</v>
      </c>
      <c r="G107" s="31">
        <v>279.0</v>
      </c>
      <c r="H107" s="27">
        <v>17.095214</v>
      </c>
      <c r="I107" s="27">
        <v>-61.673811</v>
      </c>
      <c r="J107" s="24" t="s">
        <v>304</v>
      </c>
      <c r="K107" s="24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</row>
    <row r="108">
      <c r="A108" s="34">
        <v>45772.0</v>
      </c>
      <c r="B108" s="24" t="s">
        <v>285</v>
      </c>
      <c r="C108" s="24" t="s">
        <v>199</v>
      </c>
      <c r="D108" s="24" t="s">
        <v>197</v>
      </c>
      <c r="E108" s="31"/>
      <c r="F108" s="31">
        <v>2.0</v>
      </c>
      <c r="G108" s="31">
        <v>283.0</v>
      </c>
      <c r="H108" s="27">
        <v>17.134851</v>
      </c>
      <c r="I108" s="27">
        <v>-61.928907</v>
      </c>
      <c r="J108" s="24" t="s">
        <v>304</v>
      </c>
      <c r="K108" s="24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</row>
    <row r="109">
      <c r="A109" s="42">
        <v>45772.0</v>
      </c>
      <c r="B109" s="36" t="s">
        <v>285</v>
      </c>
      <c r="C109" s="36" t="s">
        <v>199</v>
      </c>
      <c r="D109" s="36" t="s">
        <v>198</v>
      </c>
      <c r="E109" s="36"/>
      <c r="F109" s="36">
        <v>2.0</v>
      </c>
      <c r="G109" s="36">
        <v>282.0</v>
      </c>
      <c r="H109" s="125">
        <v>17.134851</v>
      </c>
      <c r="I109" s="125">
        <v>-61.928907</v>
      </c>
      <c r="J109" s="24" t="s">
        <v>304</v>
      </c>
      <c r="K109" s="24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</row>
    <row r="110">
      <c r="A110" s="40">
        <v>45827.0</v>
      </c>
      <c r="B110" s="36" t="s">
        <v>292</v>
      </c>
      <c r="C110" s="36" t="s">
        <v>45</v>
      </c>
      <c r="D110" s="36" t="s">
        <v>200</v>
      </c>
      <c r="E110" s="31"/>
      <c r="F110" s="31">
        <v>2.0</v>
      </c>
      <c r="G110" s="37">
        <v>315.0</v>
      </c>
      <c r="H110" s="35">
        <v>17.155807</v>
      </c>
      <c r="I110" s="37">
        <v>-61.741981</v>
      </c>
      <c r="J110" s="24" t="s">
        <v>304</v>
      </c>
      <c r="K110" s="24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</row>
    <row r="111">
      <c r="A111" s="32">
        <v>44975.0</v>
      </c>
      <c r="B111" s="24" t="s">
        <v>307</v>
      </c>
      <c r="C111" s="24" t="s">
        <v>61</v>
      </c>
      <c r="D111" s="24" t="s">
        <v>202</v>
      </c>
      <c r="E111" s="31"/>
      <c r="F111" s="31">
        <v>1.0</v>
      </c>
      <c r="G111" s="31">
        <v>147.0</v>
      </c>
      <c r="H111" s="27">
        <v>17.075836</v>
      </c>
      <c r="I111" s="27">
        <v>-61.668449</v>
      </c>
      <c r="J111" s="24" t="s">
        <v>308</v>
      </c>
      <c r="K111" s="24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</row>
    <row r="112">
      <c r="A112" s="32">
        <v>44976.0</v>
      </c>
      <c r="B112" s="30" t="s">
        <v>309</v>
      </c>
      <c r="C112" s="30" t="s">
        <v>204</v>
      </c>
      <c r="D112" s="30" t="s">
        <v>203</v>
      </c>
      <c r="E112" s="31"/>
      <c r="F112" s="31">
        <v>1.0</v>
      </c>
      <c r="G112" s="31">
        <v>152.0</v>
      </c>
      <c r="H112" s="27">
        <v>17.067625</v>
      </c>
      <c r="I112" s="27">
        <v>-61.664182</v>
      </c>
      <c r="J112" s="24" t="s">
        <v>308</v>
      </c>
      <c r="K112" s="24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</row>
    <row r="113">
      <c r="A113" s="32">
        <v>45326.0</v>
      </c>
      <c r="B113" s="30" t="s">
        <v>294</v>
      </c>
      <c r="C113" s="30" t="s">
        <v>56</v>
      </c>
      <c r="D113" s="30" t="s">
        <v>205</v>
      </c>
      <c r="E113" s="31"/>
      <c r="F113" s="31">
        <v>2.0</v>
      </c>
      <c r="G113" s="31">
        <v>205.0</v>
      </c>
      <c r="H113" s="27">
        <v>17.147459</v>
      </c>
      <c r="I113" s="27">
        <v>-61.72733</v>
      </c>
      <c r="J113" s="24" t="s">
        <v>308</v>
      </c>
      <c r="K113" s="24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</row>
    <row r="114">
      <c r="A114" s="32">
        <v>45448.0</v>
      </c>
      <c r="B114" s="30" t="s">
        <v>310</v>
      </c>
      <c r="C114" s="30" t="s">
        <v>152</v>
      </c>
      <c r="D114" s="30" t="s">
        <v>207</v>
      </c>
      <c r="E114" s="31"/>
      <c r="F114" s="31">
        <v>2.0</v>
      </c>
      <c r="G114" s="31">
        <v>253.0</v>
      </c>
      <c r="H114" s="27">
        <v>17.010659</v>
      </c>
      <c r="I114" s="27">
        <v>-61.867979</v>
      </c>
      <c r="J114" s="24" t="s">
        <v>304</v>
      </c>
      <c r="K114" s="24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</row>
    <row r="115">
      <c r="A115" s="32">
        <v>44977.0</v>
      </c>
      <c r="B115" s="24" t="s">
        <v>309</v>
      </c>
      <c r="C115" s="24" t="s">
        <v>209</v>
      </c>
      <c r="D115" s="24" t="s">
        <v>208</v>
      </c>
      <c r="E115" s="31"/>
      <c r="F115" s="31">
        <v>1.0</v>
      </c>
      <c r="G115" s="31">
        <v>157.0</v>
      </c>
      <c r="H115" s="27">
        <v>17.144964</v>
      </c>
      <c r="I115" s="27">
        <v>-61.761182</v>
      </c>
      <c r="J115" s="24" t="s">
        <v>308</v>
      </c>
      <c r="K115" s="24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</row>
    <row r="116">
      <c r="A116" s="24"/>
      <c r="B116" s="24"/>
      <c r="C116" s="36" t="s">
        <v>152</v>
      </c>
      <c r="D116" s="36" t="s">
        <v>212</v>
      </c>
      <c r="E116" s="128"/>
      <c r="F116" s="128"/>
      <c r="G116" s="128"/>
      <c r="H116" s="129"/>
      <c r="I116" s="129"/>
      <c r="J116" s="24"/>
      <c r="K116" s="24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</row>
    <row r="117">
      <c r="A117" s="32">
        <v>44975.0</v>
      </c>
      <c r="B117" s="30" t="s">
        <v>307</v>
      </c>
      <c r="C117" s="30" t="s">
        <v>61</v>
      </c>
      <c r="D117" s="30" t="s">
        <v>213</v>
      </c>
      <c r="E117" s="31"/>
      <c r="F117" s="31">
        <v>1.0</v>
      </c>
      <c r="G117" s="31">
        <v>148.0</v>
      </c>
      <c r="H117" s="27">
        <v>17.075835</v>
      </c>
      <c r="I117" s="27">
        <v>-61.668515</v>
      </c>
      <c r="J117" s="24" t="s">
        <v>308</v>
      </c>
      <c r="K117" s="24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</row>
    <row r="118">
      <c r="A118" s="32">
        <v>44976.0</v>
      </c>
      <c r="B118" s="24" t="s">
        <v>309</v>
      </c>
      <c r="C118" s="24" t="s">
        <v>204</v>
      </c>
      <c r="D118" s="24" t="s">
        <v>214</v>
      </c>
      <c r="E118" s="31"/>
      <c r="F118" s="31">
        <v>1.0</v>
      </c>
      <c r="G118" s="31">
        <v>155.0</v>
      </c>
      <c r="H118" s="27">
        <v>17.068005</v>
      </c>
      <c r="I118" s="27">
        <v>-61.664284</v>
      </c>
      <c r="J118" s="24" t="s">
        <v>308</v>
      </c>
      <c r="K118" s="24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</row>
    <row r="119">
      <c r="A119" s="32">
        <v>45326.0</v>
      </c>
      <c r="B119" s="24" t="s">
        <v>294</v>
      </c>
      <c r="C119" s="24" t="s">
        <v>217</v>
      </c>
      <c r="D119" s="24" t="s">
        <v>216</v>
      </c>
      <c r="E119" s="31"/>
      <c r="F119" s="31">
        <v>2.0</v>
      </c>
      <c r="G119" s="31">
        <v>192.0</v>
      </c>
      <c r="H119" s="27">
        <v>17.157526</v>
      </c>
      <c r="I119" s="27">
        <v>-61.767162</v>
      </c>
      <c r="J119" s="24" t="s">
        <v>308</v>
      </c>
      <c r="K119" s="24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</row>
    <row r="120">
      <c r="A120" s="32">
        <v>45326.0</v>
      </c>
      <c r="B120" s="30" t="s">
        <v>294</v>
      </c>
      <c r="C120" s="30" t="s">
        <v>195</v>
      </c>
      <c r="D120" s="30" t="s">
        <v>218</v>
      </c>
      <c r="E120" s="31"/>
      <c r="F120" s="31">
        <v>2.0</v>
      </c>
      <c r="G120" s="31">
        <v>195.0</v>
      </c>
      <c r="H120" s="27">
        <v>17.15637</v>
      </c>
      <c r="I120" s="27">
        <v>-61.743637</v>
      </c>
      <c r="J120" s="24" t="s">
        <v>308</v>
      </c>
      <c r="K120" s="24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</row>
    <row r="121">
      <c r="A121" s="32">
        <v>45326.0</v>
      </c>
      <c r="B121" s="30" t="s">
        <v>294</v>
      </c>
      <c r="C121" s="30" t="s">
        <v>56</v>
      </c>
      <c r="D121" s="30" t="s">
        <v>219</v>
      </c>
      <c r="E121" s="31"/>
      <c r="F121" s="31">
        <v>2.0</v>
      </c>
      <c r="G121" s="31">
        <v>206.0</v>
      </c>
      <c r="H121" s="27">
        <v>17.147467</v>
      </c>
      <c r="I121" s="27">
        <v>-61.727317</v>
      </c>
      <c r="J121" s="24" t="s">
        <v>308</v>
      </c>
      <c r="K121" s="24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</row>
    <row r="122">
      <c r="A122" s="34">
        <v>45787.0</v>
      </c>
      <c r="B122" s="30" t="s">
        <v>285</v>
      </c>
      <c r="C122" s="30" t="s">
        <v>222</v>
      </c>
      <c r="D122" s="30" t="s">
        <v>221</v>
      </c>
      <c r="E122" s="31"/>
      <c r="F122" s="31">
        <v>2.0</v>
      </c>
      <c r="G122" s="31">
        <v>306.0</v>
      </c>
      <c r="H122" s="27">
        <v>17.080227</v>
      </c>
      <c r="I122" s="27">
        <v>-61.6708</v>
      </c>
      <c r="J122" s="24" t="s">
        <v>304</v>
      </c>
      <c r="K122" s="24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</row>
    <row r="123">
      <c r="A123" s="34">
        <v>45787.0</v>
      </c>
      <c r="B123" s="30" t="s">
        <v>285</v>
      </c>
      <c r="C123" s="30" t="s">
        <v>222</v>
      </c>
      <c r="D123" s="30" t="s">
        <v>223</v>
      </c>
      <c r="E123" s="31"/>
      <c r="F123" s="31">
        <v>2.0</v>
      </c>
      <c r="G123" s="31">
        <v>309.0</v>
      </c>
      <c r="H123" s="27">
        <v>17.080466</v>
      </c>
      <c r="I123" s="27">
        <v>-61.671716</v>
      </c>
      <c r="J123" s="24" t="s">
        <v>304</v>
      </c>
      <c r="K123" s="24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</row>
    <row r="124">
      <c r="A124" s="32">
        <v>44976.0</v>
      </c>
      <c r="B124" s="30" t="s">
        <v>309</v>
      </c>
      <c r="C124" s="30" t="s">
        <v>204</v>
      </c>
      <c r="D124" s="30" t="s">
        <v>224</v>
      </c>
      <c r="E124" s="31"/>
      <c r="F124" s="31">
        <v>1.0</v>
      </c>
      <c r="G124" s="31">
        <v>153.0</v>
      </c>
      <c r="H124" s="27">
        <v>17.067501</v>
      </c>
      <c r="I124" s="27">
        <v>-61.664362</v>
      </c>
      <c r="J124" s="24" t="s">
        <v>308</v>
      </c>
      <c r="K124" s="24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</row>
    <row r="125">
      <c r="A125" s="32">
        <v>45326.0</v>
      </c>
      <c r="B125" s="30" t="s">
        <v>294</v>
      </c>
      <c r="C125" s="24" t="s">
        <v>217</v>
      </c>
      <c r="D125" s="30" t="s">
        <v>225</v>
      </c>
      <c r="E125" s="31"/>
      <c r="F125" s="31">
        <v>2.0</v>
      </c>
      <c r="G125" s="31">
        <v>190.0</v>
      </c>
      <c r="H125" s="27">
        <v>17.156763</v>
      </c>
      <c r="I125" s="27">
        <v>-61.768185</v>
      </c>
      <c r="J125" s="24" t="s">
        <v>308</v>
      </c>
      <c r="K125" s="24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</row>
    <row r="126">
      <c r="A126" s="32">
        <v>44975.0</v>
      </c>
      <c r="B126" s="30" t="s">
        <v>307</v>
      </c>
      <c r="C126" s="24" t="s">
        <v>61</v>
      </c>
      <c r="D126" s="30" t="s">
        <v>226</v>
      </c>
      <c r="E126" s="31"/>
      <c r="F126" s="31">
        <v>1.0</v>
      </c>
      <c r="G126" s="31">
        <v>145.0</v>
      </c>
      <c r="H126" s="27">
        <v>17.075544</v>
      </c>
      <c r="I126" s="27">
        <v>-61.668307</v>
      </c>
      <c r="J126" s="24" t="s">
        <v>312</v>
      </c>
      <c r="K126" s="24" t="s">
        <v>742</v>
      </c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</row>
    <row r="127">
      <c r="A127" s="32">
        <v>44976.0</v>
      </c>
      <c r="B127" s="24" t="s">
        <v>309</v>
      </c>
      <c r="C127" s="24" t="s">
        <v>204</v>
      </c>
      <c r="D127" s="30" t="s">
        <v>227</v>
      </c>
      <c r="E127" s="31"/>
      <c r="F127" s="31">
        <v>1.0</v>
      </c>
      <c r="G127" s="31">
        <v>156.0</v>
      </c>
      <c r="H127" s="27">
        <v>17.067682</v>
      </c>
      <c r="I127" s="27">
        <v>-61.664259</v>
      </c>
      <c r="J127" s="24" t="s">
        <v>308</v>
      </c>
      <c r="K127" s="24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</row>
    <row r="128">
      <c r="A128" s="32">
        <v>45326.0</v>
      </c>
      <c r="B128" s="24" t="s">
        <v>294</v>
      </c>
      <c r="C128" s="24" t="s">
        <v>217</v>
      </c>
      <c r="D128" s="30" t="s">
        <v>228</v>
      </c>
      <c r="E128" s="31"/>
      <c r="F128" s="31">
        <v>2.0</v>
      </c>
      <c r="G128" s="31">
        <v>189.0</v>
      </c>
      <c r="H128" s="27">
        <v>17.157043</v>
      </c>
      <c r="I128" s="27">
        <v>-61.768088</v>
      </c>
      <c r="J128" s="30" t="s">
        <v>308</v>
      </c>
      <c r="K128" s="24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</row>
    <row r="129">
      <c r="A129" s="32">
        <v>45326.0</v>
      </c>
      <c r="B129" s="30" t="s">
        <v>294</v>
      </c>
      <c r="C129" s="30" t="s">
        <v>56</v>
      </c>
      <c r="D129" s="30" t="s">
        <v>229</v>
      </c>
      <c r="E129" s="31"/>
      <c r="F129" s="31">
        <v>2.0</v>
      </c>
      <c r="G129" s="31">
        <v>202.0</v>
      </c>
      <c r="H129" s="27">
        <v>17.148331</v>
      </c>
      <c r="I129" s="27">
        <v>-61.726094</v>
      </c>
      <c r="J129" s="30" t="s">
        <v>308</v>
      </c>
      <c r="K129" s="24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</row>
    <row r="130">
      <c r="A130" s="32">
        <v>45326.0</v>
      </c>
      <c r="B130" s="24" t="s">
        <v>294</v>
      </c>
      <c r="C130" s="24" t="s">
        <v>195</v>
      </c>
      <c r="D130" s="24" t="s">
        <v>230</v>
      </c>
      <c r="E130" s="31"/>
      <c r="F130" s="31">
        <v>2.0</v>
      </c>
      <c r="G130" s="31">
        <v>194.0</v>
      </c>
      <c r="H130" s="27">
        <v>17.156023</v>
      </c>
      <c r="I130" s="27">
        <v>-61.743566</v>
      </c>
      <c r="J130" s="24" t="s">
        <v>308</v>
      </c>
      <c r="K130" s="24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</row>
    <row r="131">
      <c r="A131" s="32">
        <v>45326.0</v>
      </c>
      <c r="B131" s="24" t="s">
        <v>294</v>
      </c>
      <c r="C131" s="24" t="s">
        <v>195</v>
      </c>
      <c r="D131" s="24" t="s">
        <v>231</v>
      </c>
      <c r="E131" s="31"/>
      <c r="F131" s="31">
        <v>2.0</v>
      </c>
      <c r="G131" s="31">
        <v>197.0</v>
      </c>
      <c r="H131" s="27">
        <v>17.156882</v>
      </c>
      <c r="I131" s="27">
        <v>-61.743801</v>
      </c>
      <c r="J131" s="24" t="s">
        <v>308</v>
      </c>
      <c r="K131" s="24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</row>
    <row r="132">
      <c r="A132" s="32">
        <v>45326.0</v>
      </c>
      <c r="B132" s="30" t="s">
        <v>294</v>
      </c>
      <c r="C132" s="30" t="s">
        <v>56</v>
      </c>
      <c r="D132" s="30" t="s">
        <v>232</v>
      </c>
      <c r="E132" s="31"/>
      <c r="F132" s="31">
        <v>2.0</v>
      </c>
      <c r="G132" s="31">
        <v>204.0</v>
      </c>
      <c r="H132" s="27">
        <v>17.147473</v>
      </c>
      <c r="I132" s="27">
        <v>-61.72751</v>
      </c>
      <c r="J132" s="24" t="s">
        <v>308</v>
      </c>
      <c r="K132" s="24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</row>
    <row r="133">
      <c r="A133" s="32">
        <v>45433.0</v>
      </c>
      <c r="B133" s="30" t="s">
        <v>292</v>
      </c>
      <c r="C133" s="30" t="s">
        <v>152</v>
      </c>
      <c r="D133" s="30" t="s">
        <v>233</v>
      </c>
      <c r="E133" s="31"/>
      <c r="F133" s="31">
        <v>2.0</v>
      </c>
      <c r="G133" s="31">
        <v>242.0</v>
      </c>
      <c r="H133" s="27">
        <v>17.004963</v>
      </c>
      <c r="I133" s="27">
        <v>-61.866193</v>
      </c>
      <c r="J133" s="24" t="s">
        <v>308</v>
      </c>
      <c r="K133" s="24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</row>
    <row r="134">
      <c r="A134" s="32">
        <v>45433.0</v>
      </c>
      <c r="B134" s="24" t="s">
        <v>292</v>
      </c>
      <c r="C134" s="24" t="s">
        <v>152</v>
      </c>
      <c r="D134" s="24" t="s">
        <v>234</v>
      </c>
      <c r="E134" s="26"/>
      <c r="F134" s="26">
        <v>2.0</v>
      </c>
      <c r="G134" s="26">
        <v>243.0</v>
      </c>
      <c r="H134" s="27">
        <v>17.004954</v>
      </c>
      <c r="I134" s="26">
        <v>-61.867071</v>
      </c>
      <c r="J134" s="24" t="s">
        <v>308</v>
      </c>
      <c r="K134" s="24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</row>
    <row r="135">
      <c r="A135" s="32">
        <v>45448.0</v>
      </c>
      <c r="B135" s="30" t="s">
        <v>303</v>
      </c>
      <c r="C135" s="30" t="s">
        <v>152</v>
      </c>
      <c r="D135" s="30" t="s">
        <v>235</v>
      </c>
      <c r="E135" s="31"/>
      <c r="F135" s="31">
        <v>2.0</v>
      </c>
      <c r="G135" s="31">
        <v>245.0</v>
      </c>
      <c r="H135" s="27">
        <v>17.00928</v>
      </c>
      <c r="I135" s="27">
        <v>-61.860093</v>
      </c>
      <c r="J135" s="24" t="s">
        <v>308</v>
      </c>
      <c r="K135" s="24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</row>
    <row r="136">
      <c r="A136" s="32">
        <v>45448.0</v>
      </c>
      <c r="B136" s="30" t="s">
        <v>303</v>
      </c>
      <c r="C136" s="24" t="s">
        <v>152</v>
      </c>
      <c r="D136" s="30" t="s">
        <v>236</v>
      </c>
      <c r="E136" s="31"/>
      <c r="F136" s="31">
        <v>2.0</v>
      </c>
      <c r="G136" s="31">
        <v>249.0</v>
      </c>
      <c r="H136" s="27">
        <v>17.009187</v>
      </c>
      <c r="I136" s="27">
        <v>-61.86054</v>
      </c>
      <c r="J136" s="24" t="s">
        <v>304</v>
      </c>
      <c r="K136" s="24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</row>
    <row r="137">
      <c r="A137" s="32">
        <v>45448.0</v>
      </c>
      <c r="B137" s="30" t="s">
        <v>310</v>
      </c>
      <c r="C137" s="24" t="s">
        <v>152</v>
      </c>
      <c r="D137" s="30" t="s">
        <v>237</v>
      </c>
      <c r="E137" s="31"/>
      <c r="F137" s="31">
        <v>2.0</v>
      </c>
      <c r="G137" s="31">
        <v>252.0</v>
      </c>
      <c r="H137" s="27">
        <v>17.010755</v>
      </c>
      <c r="I137" s="27">
        <v>-61.867726</v>
      </c>
      <c r="J137" s="24" t="s">
        <v>304</v>
      </c>
      <c r="K137" s="24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</row>
    <row r="138">
      <c r="A138" s="34">
        <v>45787.0</v>
      </c>
      <c r="B138" s="30" t="s">
        <v>285</v>
      </c>
      <c r="C138" s="30" t="s">
        <v>222</v>
      </c>
      <c r="D138" s="30" t="s">
        <v>238</v>
      </c>
      <c r="E138" s="31"/>
      <c r="F138" s="31">
        <v>2.0</v>
      </c>
      <c r="G138" s="31">
        <v>305.0</v>
      </c>
      <c r="H138" s="27">
        <v>17.080172</v>
      </c>
      <c r="I138" s="27">
        <v>-61.670755</v>
      </c>
      <c r="J138" s="24" t="s">
        <v>304</v>
      </c>
      <c r="K138" s="24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</row>
    <row r="139">
      <c r="A139" s="34">
        <v>45787.0</v>
      </c>
      <c r="B139" s="30" t="s">
        <v>285</v>
      </c>
      <c r="C139" s="30" t="s">
        <v>222</v>
      </c>
      <c r="D139" s="30" t="s">
        <v>239</v>
      </c>
      <c r="E139" s="31"/>
      <c r="F139" s="31">
        <v>2.0</v>
      </c>
      <c r="G139" s="31">
        <v>307.0</v>
      </c>
      <c r="H139" s="27">
        <v>17.080226</v>
      </c>
      <c r="I139" s="27">
        <v>-61.670919</v>
      </c>
      <c r="J139" s="30" t="s">
        <v>304</v>
      </c>
      <c r="K139" s="24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</row>
    <row r="140">
      <c r="A140" s="34">
        <v>45787.0</v>
      </c>
      <c r="B140" s="30" t="s">
        <v>285</v>
      </c>
      <c r="C140" s="30" t="s">
        <v>222</v>
      </c>
      <c r="D140" s="30" t="s">
        <v>240</v>
      </c>
      <c r="E140" s="31"/>
      <c r="F140" s="31">
        <v>2.0</v>
      </c>
      <c r="G140" s="31">
        <v>308.0</v>
      </c>
      <c r="H140" s="27">
        <v>17.080344</v>
      </c>
      <c r="I140" s="27">
        <v>-61.670926</v>
      </c>
      <c r="J140" s="24" t="s">
        <v>304</v>
      </c>
      <c r="K140" s="24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</row>
    <row r="141">
      <c r="A141" s="32">
        <v>44975.0</v>
      </c>
      <c r="B141" s="24" t="s">
        <v>307</v>
      </c>
      <c r="C141" s="30" t="s">
        <v>61</v>
      </c>
      <c r="D141" s="30" t="s">
        <v>241</v>
      </c>
      <c r="E141" s="31"/>
      <c r="F141" s="31">
        <v>1.0</v>
      </c>
      <c r="G141" s="31">
        <v>146.0</v>
      </c>
      <c r="H141" s="27">
        <v>17.075454</v>
      </c>
      <c r="I141" s="27">
        <v>-61.668341</v>
      </c>
      <c r="J141" s="24" t="s">
        <v>308</v>
      </c>
      <c r="K141" s="24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</row>
    <row r="142">
      <c r="A142" s="32">
        <v>44976.0</v>
      </c>
      <c r="B142" s="24" t="s">
        <v>309</v>
      </c>
      <c r="C142" s="30" t="s">
        <v>204</v>
      </c>
      <c r="D142" s="30" t="s">
        <v>242</v>
      </c>
      <c r="E142" s="31"/>
      <c r="F142" s="31">
        <v>1.0</v>
      </c>
      <c r="G142" s="31">
        <v>151.0</v>
      </c>
      <c r="H142" s="27">
        <v>17.067712</v>
      </c>
      <c r="I142" s="27">
        <v>-61.664145</v>
      </c>
      <c r="J142" s="24" t="s">
        <v>308</v>
      </c>
      <c r="K142" s="24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</row>
    <row r="143">
      <c r="A143" s="32">
        <v>45326.0</v>
      </c>
      <c r="B143" s="30" t="s">
        <v>294</v>
      </c>
      <c r="C143" s="30" t="s">
        <v>195</v>
      </c>
      <c r="D143" s="30" t="s">
        <v>243</v>
      </c>
      <c r="E143" s="31"/>
      <c r="F143" s="31">
        <v>2.0</v>
      </c>
      <c r="G143" s="31">
        <v>193.0</v>
      </c>
      <c r="H143" s="27">
        <v>17.156178</v>
      </c>
      <c r="I143" s="27">
        <v>-61.743585</v>
      </c>
      <c r="J143" s="24" t="s">
        <v>308</v>
      </c>
      <c r="K143" s="24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</row>
    <row r="144">
      <c r="A144" s="32">
        <v>45326.0</v>
      </c>
      <c r="B144" s="24" t="s">
        <v>294</v>
      </c>
      <c r="C144" s="24" t="s">
        <v>195</v>
      </c>
      <c r="D144" s="30" t="s">
        <v>244</v>
      </c>
      <c r="E144" s="31"/>
      <c r="F144" s="31">
        <v>2.0</v>
      </c>
      <c r="G144" s="31">
        <v>199.0</v>
      </c>
      <c r="H144" s="27">
        <v>17.156786</v>
      </c>
      <c r="I144" s="27">
        <v>-61.743892</v>
      </c>
      <c r="J144" s="24" t="s">
        <v>308</v>
      </c>
      <c r="K144" s="24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</row>
    <row r="145">
      <c r="A145" s="32">
        <v>45326.0</v>
      </c>
      <c r="B145" s="24" t="s">
        <v>294</v>
      </c>
      <c r="C145" s="24" t="s">
        <v>56</v>
      </c>
      <c r="D145" s="30" t="s">
        <v>245</v>
      </c>
      <c r="E145" s="26"/>
      <c r="F145" s="26">
        <v>2.0</v>
      </c>
      <c r="G145" s="26">
        <v>201.0</v>
      </c>
      <c r="H145" s="27">
        <v>17.148268</v>
      </c>
      <c r="I145" s="27">
        <v>-61.726106</v>
      </c>
      <c r="J145" s="24" t="s">
        <v>308</v>
      </c>
      <c r="K145" s="30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</row>
    <row r="146">
      <c r="A146" s="32">
        <v>45326.0</v>
      </c>
      <c r="B146" s="24" t="s">
        <v>294</v>
      </c>
      <c r="C146" s="24" t="s">
        <v>217</v>
      </c>
      <c r="D146" s="24" t="s">
        <v>246</v>
      </c>
      <c r="E146" s="26"/>
      <c r="F146" s="26">
        <v>2.0</v>
      </c>
      <c r="G146" s="26">
        <v>191.0</v>
      </c>
      <c r="H146" s="27">
        <v>17.157415</v>
      </c>
      <c r="I146" s="27">
        <v>-61.767162</v>
      </c>
      <c r="J146" s="24" t="s">
        <v>308</v>
      </c>
      <c r="K146" s="24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</row>
    <row r="147">
      <c r="A147" s="32">
        <v>45433.0</v>
      </c>
      <c r="B147" s="24" t="s">
        <v>292</v>
      </c>
      <c r="C147" s="24" t="s">
        <v>152</v>
      </c>
      <c r="D147" s="24" t="s">
        <v>247</v>
      </c>
      <c r="E147" s="26"/>
      <c r="F147" s="26">
        <v>2.0</v>
      </c>
      <c r="G147" s="26">
        <v>239.0</v>
      </c>
      <c r="H147" s="27">
        <v>17.005109</v>
      </c>
      <c r="I147" s="27">
        <v>-61.865203</v>
      </c>
      <c r="J147" s="24" t="s">
        <v>308</v>
      </c>
      <c r="K147" s="24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</row>
    <row r="148">
      <c r="A148" s="32">
        <v>45433.0</v>
      </c>
      <c r="B148" s="24" t="s">
        <v>292</v>
      </c>
      <c r="C148" s="24" t="s">
        <v>152</v>
      </c>
      <c r="D148" s="24" t="s">
        <v>248</v>
      </c>
      <c r="E148" s="31"/>
      <c r="F148" s="31">
        <v>2.0</v>
      </c>
      <c r="G148" s="31">
        <v>240.0</v>
      </c>
      <c r="H148" s="27">
        <v>17.005159</v>
      </c>
      <c r="I148" s="27">
        <v>-61.865338</v>
      </c>
      <c r="J148" s="24" t="s">
        <v>308</v>
      </c>
      <c r="K148" s="24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</row>
    <row r="149">
      <c r="A149" s="32">
        <v>45448.0</v>
      </c>
      <c r="B149" s="24" t="s">
        <v>303</v>
      </c>
      <c r="C149" s="24" t="s">
        <v>152</v>
      </c>
      <c r="D149" s="24" t="s">
        <v>249</v>
      </c>
      <c r="E149" s="31"/>
      <c r="F149" s="31">
        <v>2.0</v>
      </c>
      <c r="G149" s="31">
        <v>246.0</v>
      </c>
      <c r="H149" s="27">
        <v>17.009166</v>
      </c>
      <c r="I149" s="27">
        <v>-61.859934</v>
      </c>
      <c r="J149" s="24" t="s">
        <v>308</v>
      </c>
      <c r="K149" s="24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</row>
    <row r="150">
      <c r="A150" s="32">
        <v>45448.0</v>
      </c>
      <c r="B150" s="30" t="s">
        <v>310</v>
      </c>
      <c r="C150" s="30" t="s">
        <v>152</v>
      </c>
      <c r="D150" s="30" t="s">
        <v>250</v>
      </c>
      <c r="E150" s="31"/>
      <c r="F150" s="31">
        <v>2.0</v>
      </c>
      <c r="G150" s="31">
        <v>254.0</v>
      </c>
      <c r="H150" s="27">
        <v>17.009979</v>
      </c>
      <c r="I150" s="27">
        <v>-61.869095</v>
      </c>
      <c r="J150" s="30" t="s">
        <v>304</v>
      </c>
      <c r="K150" s="24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</row>
    <row r="151">
      <c r="A151" s="34">
        <v>45787.0</v>
      </c>
      <c r="B151" s="30" t="s">
        <v>285</v>
      </c>
      <c r="C151" s="30" t="s">
        <v>222</v>
      </c>
      <c r="D151" s="30" t="s">
        <v>251</v>
      </c>
      <c r="E151" s="31"/>
      <c r="F151" s="31">
        <v>2.0</v>
      </c>
      <c r="G151" s="31">
        <v>310.0</v>
      </c>
      <c r="H151" s="27">
        <v>17.053548</v>
      </c>
      <c r="I151" s="27">
        <v>-61.671332</v>
      </c>
      <c r="J151" s="30" t="s">
        <v>308</v>
      </c>
      <c r="K151" s="24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</row>
    <row r="152">
      <c r="A152" s="34">
        <v>45787.0</v>
      </c>
      <c r="B152" s="30" t="s">
        <v>285</v>
      </c>
      <c r="C152" s="30" t="s">
        <v>222</v>
      </c>
      <c r="D152" s="30" t="s">
        <v>252</v>
      </c>
      <c r="E152" s="31"/>
      <c r="F152" s="31">
        <v>2.0</v>
      </c>
      <c r="G152" s="31">
        <v>311.0</v>
      </c>
      <c r="H152" s="27">
        <v>17.054068</v>
      </c>
      <c r="I152" s="27">
        <v>-61.671168</v>
      </c>
      <c r="J152" s="30" t="s">
        <v>308</v>
      </c>
      <c r="K152" s="24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</row>
    <row r="153">
      <c r="A153" s="34">
        <v>45787.0</v>
      </c>
      <c r="B153" s="24" t="s">
        <v>285</v>
      </c>
      <c r="C153" s="24" t="s">
        <v>222</v>
      </c>
      <c r="D153" s="24" t="s">
        <v>253</v>
      </c>
      <c r="E153" s="26"/>
      <c r="F153" s="26">
        <v>2.0</v>
      </c>
      <c r="G153" s="26">
        <v>312.0</v>
      </c>
      <c r="H153" s="35">
        <v>17.05449</v>
      </c>
      <c r="I153" s="26">
        <v>-61.670838</v>
      </c>
      <c r="J153" s="24" t="s">
        <v>308</v>
      </c>
      <c r="K153" s="24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</row>
    <row r="154">
      <c r="A154" s="32">
        <v>45326.0</v>
      </c>
      <c r="B154" s="24" t="s">
        <v>294</v>
      </c>
      <c r="C154" s="24" t="s">
        <v>195</v>
      </c>
      <c r="D154" s="24" t="s">
        <v>254</v>
      </c>
      <c r="E154" s="26"/>
      <c r="F154" s="26">
        <v>2.0</v>
      </c>
      <c r="G154" s="26">
        <v>196.0</v>
      </c>
      <c r="H154" s="27">
        <v>17.156678</v>
      </c>
      <c r="I154" s="26">
        <v>-61.743689</v>
      </c>
      <c r="J154" s="24" t="s">
        <v>308</v>
      </c>
      <c r="K154" s="24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</row>
    <row r="155">
      <c r="A155" s="32">
        <v>44977.0</v>
      </c>
      <c r="B155" s="30" t="s">
        <v>309</v>
      </c>
      <c r="C155" s="30" t="s">
        <v>209</v>
      </c>
      <c r="D155" s="30" t="s">
        <v>255</v>
      </c>
      <c r="E155" s="30"/>
      <c r="F155" s="30" t="s">
        <v>727</v>
      </c>
      <c r="G155" s="30" t="s">
        <v>727</v>
      </c>
      <c r="H155" s="27">
        <v>17.145118</v>
      </c>
      <c r="I155" s="27">
        <v>-61.761108</v>
      </c>
      <c r="J155" s="24" t="s">
        <v>308</v>
      </c>
      <c r="K155" s="24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</row>
    <row r="156">
      <c r="A156" s="32">
        <v>44977.0</v>
      </c>
      <c r="B156" s="30" t="s">
        <v>309</v>
      </c>
      <c r="C156" s="30" t="s">
        <v>257</v>
      </c>
      <c r="D156" s="30" t="s">
        <v>256</v>
      </c>
      <c r="E156" s="31"/>
      <c r="F156" s="31">
        <v>1.0</v>
      </c>
      <c r="G156" s="31">
        <v>158.0</v>
      </c>
      <c r="H156" s="27">
        <v>17.155647</v>
      </c>
      <c r="I156" s="27">
        <v>-61.741375</v>
      </c>
      <c r="J156" s="24" t="s">
        <v>308</v>
      </c>
      <c r="K156" s="24"/>
      <c r="L156" s="118"/>
      <c r="M156" s="119" t="s">
        <v>743</v>
      </c>
      <c r="N156" s="119" t="s">
        <v>744</v>
      </c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</row>
    <row r="157">
      <c r="A157" s="32">
        <v>45326.0</v>
      </c>
      <c r="B157" s="30" t="s">
        <v>294</v>
      </c>
      <c r="C157" s="30" t="s">
        <v>217</v>
      </c>
      <c r="D157" s="30" t="s">
        <v>258</v>
      </c>
      <c r="E157" s="31"/>
      <c r="F157" s="31">
        <v>2.0</v>
      </c>
      <c r="G157" s="31">
        <v>188.0</v>
      </c>
      <c r="H157" s="27">
        <v>17.157501</v>
      </c>
      <c r="I157" s="27">
        <v>-61.767949</v>
      </c>
      <c r="J157" s="30" t="s">
        <v>308</v>
      </c>
      <c r="K157" s="24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</row>
    <row r="158">
      <c r="A158" s="32">
        <v>45448.0</v>
      </c>
      <c r="B158" s="30" t="s">
        <v>303</v>
      </c>
      <c r="C158" s="30" t="s">
        <v>152</v>
      </c>
      <c r="D158" s="30" t="s">
        <v>259</v>
      </c>
      <c r="E158" s="31"/>
      <c r="F158" s="31">
        <v>2.0</v>
      </c>
      <c r="G158" s="31">
        <v>247.0</v>
      </c>
      <c r="H158" s="27">
        <v>17.009565</v>
      </c>
      <c r="I158" s="27">
        <v>-61.85988</v>
      </c>
      <c r="J158" s="30" t="s">
        <v>308</v>
      </c>
      <c r="K158" s="24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</row>
    <row r="159">
      <c r="A159" s="34">
        <v>44586.0</v>
      </c>
      <c r="B159" s="30" t="s">
        <v>285</v>
      </c>
      <c r="C159" s="30" t="s">
        <v>61</v>
      </c>
      <c r="D159" s="30" t="s">
        <v>260</v>
      </c>
      <c r="E159" s="30"/>
      <c r="F159" s="30" t="s">
        <v>295</v>
      </c>
      <c r="G159" s="31">
        <v>3.0</v>
      </c>
      <c r="H159" s="27">
        <v>17.090285</v>
      </c>
      <c r="I159" s="27">
        <v>-61.675178</v>
      </c>
      <c r="J159" s="24" t="s">
        <v>286</v>
      </c>
      <c r="K159" s="24" t="s">
        <v>745</v>
      </c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</row>
    <row r="160">
      <c r="A160" s="32">
        <v>44527.0</v>
      </c>
      <c r="B160" s="30" t="s">
        <v>285</v>
      </c>
      <c r="C160" s="30" t="s">
        <v>204</v>
      </c>
      <c r="D160" s="30" t="s">
        <v>261</v>
      </c>
      <c r="E160" s="31"/>
      <c r="F160" s="31">
        <v>2.0</v>
      </c>
      <c r="G160" s="31">
        <v>25.0</v>
      </c>
      <c r="H160" s="27">
        <v>17.068219</v>
      </c>
      <c r="I160" s="27">
        <v>-61.664547</v>
      </c>
      <c r="J160" s="24" t="s">
        <v>286</v>
      </c>
      <c r="K160" s="24" t="s">
        <v>746</v>
      </c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</row>
    <row r="161">
      <c r="A161" s="32">
        <v>44527.0</v>
      </c>
      <c r="B161" s="30" t="s">
        <v>285</v>
      </c>
      <c r="C161" s="30" t="s">
        <v>204</v>
      </c>
      <c r="D161" s="30" t="s">
        <v>262</v>
      </c>
      <c r="E161" s="31"/>
      <c r="F161" s="31">
        <v>2.0</v>
      </c>
      <c r="G161" s="31">
        <v>21.0</v>
      </c>
      <c r="H161" s="27">
        <v>17.069112</v>
      </c>
      <c r="I161" s="27">
        <v>-61.665175</v>
      </c>
      <c r="J161" s="30" t="s">
        <v>286</v>
      </c>
      <c r="K161" s="24" t="s">
        <v>747</v>
      </c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</row>
    <row r="162">
      <c r="A162" s="32">
        <v>44975.0</v>
      </c>
      <c r="B162" s="30" t="s">
        <v>307</v>
      </c>
      <c r="C162" s="30" t="s">
        <v>61</v>
      </c>
      <c r="D162" s="30" t="s">
        <v>263</v>
      </c>
      <c r="E162" s="31"/>
      <c r="F162" s="31">
        <v>1.0</v>
      </c>
      <c r="G162" s="31">
        <v>144.0</v>
      </c>
      <c r="H162" s="27">
        <v>17.075518</v>
      </c>
      <c r="I162" s="27">
        <v>-61.66829</v>
      </c>
      <c r="J162" s="30" t="s">
        <v>308</v>
      </c>
      <c r="K162" s="24" t="s">
        <v>748</v>
      </c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</row>
    <row r="163">
      <c r="A163" s="32">
        <v>44976.0</v>
      </c>
      <c r="B163" s="30" t="s">
        <v>309</v>
      </c>
      <c r="C163" s="30" t="s">
        <v>204</v>
      </c>
      <c r="D163" s="30" t="s">
        <v>264</v>
      </c>
      <c r="E163" s="31"/>
      <c r="F163" s="31">
        <v>1.0</v>
      </c>
      <c r="G163" s="31">
        <v>154.0</v>
      </c>
      <c r="H163" s="27">
        <v>17.067615</v>
      </c>
      <c r="I163" s="27">
        <v>-61.664298</v>
      </c>
      <c r="J163" s="30" t="s">
        <v>308</v>
      </c>
      <c r="K163" s="24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</row>
    <row r="164">
      <c r="A164" s="32">
        <v>44977.0</v>
      </c>
      <c r="B164" s="24" t="s">
        <v>309</v>
      </c>
      <c r="C164" s="24" t="s">
        <v>257</v>
      </c>
      <c r="D164" s="24" t="s">
        <v>265</v>
      </c>
      <c r="E164" s="26"/>
      <c r="F164" s="26">
        <v>1.0</v>
      </c>
      <c r="G164" s="26">
        <v>159.0</v>
      </c>
      <c r="H164" s="27">
        <v>17.15552</v>
      </c>
      <c r="I164" s="26">
        <v>-61.741356</v>
      </c>
      <c r="J164" s="24" t="s">
        <v>308</v>
      </c>
      <c r="K164" s="24"/>
      <c r="L164" s="118"/>
      <c r="M164" s="119" t="s">
        <v>749</v>
      </c>
      <c r="N164" s="119" t="s">
        <v>110</v>
      </c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</row>
    <row r="165">
      <c r="A165" s="32">
        <v>45326.0</v>
      </c>
      <c r="B165" s="30" t="s">
        <v>294</v>
      </c>
      <c r="C165" s="30" t="s">
        <v>217</v>
      </c>
      <c r="D165" s="30" t="s">
        <v>266</v>
      </c>
      <c r="E165" s="31"/>
      <c r="F165" s="31">
        <v>2.0</v>
      </c>
      <c r="G165" s="31">
        <v>187.0</v>
      </c>
      <c r="H165" s="27">
        <v>17.157585</v>
      </c>
      <c r="I165" s="27">
        <v>-61.768095</v>
      </c>
      <c r="J165" s="24" t="s">
        <v>308</v>
      </c>
      <c r="K165" s="24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</row>
    <row r="166">
      <c r="A166" s="32">
        <v>45326.0</v>
      </c>
      <c r="B166" s="30" t="s">
        <v>294</v>
      </c>
      <c r="C166" s="24" t="s">
        <v>195</v>
      </c>
      <c r="D166" s="30" t="s">
        <v>267</v>
      </c>
      <c r="E166" s="31"/>
      <c r="F166" s="31">
        <v>2.0</v>
      </c>
      <c r="G166" s="31">
        <v>198.0</v>
      </c>
      <c r="H166" s="27">
        <v>17.156855</v>
      </c>
      <c r="I166" s="27">
        <v>-61.74382</v>
      </c>
      <c r="J166" s="24" t="s">
        <v>308</v>
      </c>
      <c r="K166" s="24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</row>
    <row r="167">
      <c r="A167" s="32">
        <v>45326.0</v>
      </c>
      <c r="B167" s="30" t="s">
        <v>294</v>
      </c>
      <c r="C167" s="30" t="s">
        <v>195</v>
      </c>
      <c r="D167" s="30" t="s">
        <v>268</v>
      </c>
      <c r="E167" s="31"/>
      <c r="F167" s="31">
        <v>2.0</v>
      </c>
      <c r="G167" s="31">
        <v>200.0</v>
      </c>
      <c r="H167" s="27">
        <v>17.155532</v>
      </c>
      <c r="I167" s="27">
        <v>-61.743487</v>
      </c>
      <c r="J167" s="24" t="s">
        <v>308</v>
      </c>
      <c r="K167" s="24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</row>
    <row r="168">
      <c r="A168" s="32">
        <v>45326.0</v>
      </c>
      <c r="B168" s="30" t="s">
        <v>294</v>
      </c>
      <c r="C168" s="30" t="s">
        <v>56</v>
      </c>
      <c r="D168" s="30" t="s">
        <v>269</v>
      </c>
      <c r="E168" s="31"/>
      <c r="F168" s="31">
        <v>2.0</v>
      </c>
      <c r="G168" s="31">
        <v>203.0</v>
      </c>
      <c r="H168" s="27">
        <v>17.148213</v>
      </c>
      <c r="I168" s="27">
        <v>-61.727056</v>
      </c>
      <c r="J168" s="24" t="s">
        <v>308</v>
      </c>
      <c r="K168" s="24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</row>
    <row r="169">
      <c r="A169" s="32">
        <v>45448.0</v>
      </c>
      <c r="B169" s="30" t="s">
        <v>303</v>
      </c>
      <c r="C169" s="30" t="s">
        <v>152</v>
      </c>
      <c r="D169" s="30" t="s">
        <v>270</v>
      </c>
      <c r="E169" s="31"/>
      <c r="F169" s="31">
        <v>2.0</v>
      </c>
      <c r="G169" s="31">
        <v>248.0</v>
      </c>
      <c r="H169" s="27">
        <v>17.009558</v>
      </c>
      <c r="I169" s="27">
        <v>-61.86005</v>
      </c>
      <c r="J169" s="24" t="s">
        <v>304</v>
      </c>
      <c r="K169" s="24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</row>
    <row r="170">
      <c r="A170" s="32">
        <v>45448.0</v>
      </c>
      <c r="B170" s="30" t="s">
        <v>303</v>
      </c>
      <c r="C170" s="30" t="s">
        <v>152</v>
      </c>
      <c r="D170" s="30" t="s">
        <v>271</v>
      </c>
      <c r="E170" s="31"/>
      <c r="F170" s="31">
        <v>2.0</v>
      </c>
      <c r="G170" s="31">
        <v>250.0</v>
      </c>
      <c r="H170" s="27">
        <v>17.008831</v>
      </c>
      <c r="I170" s="27">
        <v>-61.860583</v>
      </c>
      <c r="J170" s="24" t="s">
        <v>304</v>
      </c>
      <c r="K170" s="24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</row>
    <row r="171">
      <c r="A171" s="32">
        <v>45448.0</v>
      </c>
      <c r="B171" s="30" t="s">
        <v>310</v>
      </c>
      <c r="C171" s="30" t="s">
        <v>152</v>
      </c>
      <c r="D171" s="30" t="s">
        <v>272</v>
      </c>
      <c r="E171" s="31"/>
      <c r="F171" s="31">
        <v>2.0</v>
      </c>
      <c r="G171" s="31">
        <v>251.0</v>
      </c>
      <c r="H171" s="27">
        <v>17.010847</v>
      </c>
      <c r="I171" s="27">
        <v>-61.867641</v>
      </c>
      <c r="J171" s="24" t="s">
        <v>304</v>
      </c>
      <c r="K171" s="24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</row>
    <row r="172">
      <c r="A172" s="32">
        <v>45433.0</v>
      </c>
      <c r="B172" s="30" t="s">
        <v>292</v>
      </c>
      <c r="C172" s="30" t="s">
        <v>152</v>
      </c>
      <c r="D172" s="30" t="s">
        <v>273</v>
      </c>
      <c r="E172" s="31"/>
      <c r="F172" s="31">
        <v>2.0</v>
      </c>
      <c r="G172" s="31">
        <v>244.0</v>
      </c>
      <c r="H172" s="27">
        <v>17.00504</v>
      </c>
      <c r="I172" s="27">
        <v>-61.867424</v>
      </c>
      <c r="J172" s="24" t="s">
        <v>308</v>
      </c>
      <c r="K172" s="24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</row>
    <row r="173">
      <c r="A173" s="34">
        <v>45787.0</v>
      </c>
      <c r="B173" s="30" t="s">
        <v>285</v>
      </c>
      <c r="C173" s="30" t="s">
        <v>222</v>
      </c>
      <c r="D173" s="30" t="s">
        <v>274</v>
      </c>
      <c r="E173" s="31"/>
      <c r="F173" s="31">
        <v>2.0</v>
      </c>
      <c r="G173" s="31">
        <v>313.0</v>
      </c>
      <c r="H173" s="27">
        <v>17.054442</v>
      </c>
      <c r="I173" s="35">
        <v>-61.67091</v>
      </c>
      <c r="J173" s="24" t="s">
        <v>308</v>
      </c>
      <c r="K173" s="24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</row>
    <row r="174">
      <c r="A174" s="24"/>
      <c r="B174" s="24"/>
      <c r="C174" s="24"/>
      <c r="D174" s="24"/>
      <c r="E174" s="24"/>
      <c r="F174" s="24"/>
      <c r="G174" s="24"/>
      <c r="H174" s="51"/>
      <c r="I174" s="51"/>
      <c r="J174" s="24"/>
      <c r="K174" s="24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</row>
    <row r="175">
      <c r="A175" s="24"/>
      <c r="B175" s="24"/>
      <c r="C175" s="24"/>
      <c r="D175" s="24"/>
      <c r="E175" s="24"/>
      <c r="F175" s="24"/>
      <c r="G175" s="24"/>
      <c r="H175" s="51"/>
      <c r="I175" s="51"/>
      <c r="J175" s="24"/>
      <c r="K175" s="24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</row>
    <row r="176">
      <c r="A176" s="24"/>
      <c r="B176" s="24"/>
      <c r="C176" s="24"/>
      <c r="D176" s="24"/>
      <c r="E176" s="24"/>
      <c r="F176" s="24"/>
      <c r="G176" s="24"/>
      <c r="H176" s="51"/>
      <c r="I176" s="51"/>
      <c r="J176" s="24"/>
      <c r="K176" s="24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</row>
    <row r="177">
      <c r="A177" s="24"/>
      <c r="B177" s="24"/>
      <c r="C177" s="24"/>
      <c r="D177" s="24"/>
      <c r="E177" s="24"/>
      <c r="F177" s="24"/>
      <c r="G177" s="24"/>
      <c r="H177" s="51"/>
      <c r="I177" s="51"/>
      <c r="J177" s="24"/>
      <c r="K177" s="24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</row>
    <row r="178">
      <c r="A178" s="24"/>
      <c r="B178" s="24"/>
      <c r="C178" s="24"/>
      <c r="D178" s="24"/>
      <c r="E178" s="24"/>
      <c r="F178" s="24"/>
      <c r="G178" s="24"/>
      <c r="H178" s="51"/>
      <c r="I178" s="51"/>
      <c r="J178" s="24"/>
      <c r="K178" s="24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</row>
    <row r="179">
      <c r="A179" s="24"/>
      <c r="B179" s="24"/>
      <c r="C179" s="24"/>
      <c r="D179" s="24"/>
      <c r="E179" s="24"/>
      <c r="F179" s="24"/>
      <c r="G179" s="24"/>
      <c r="H179" s="51"/>
      <c r="I179" s="51"/>
      <c r="J179" s="24"/>
      <c r="K179" s="24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</row>
    <row r="180">
      <c r="A180" s="24"/>
      <c r="B180" s="24"/>
      <c r="C180" s="24"/>
      <c r="D180" s="24"/>
      <c r="E180" s="24"/>
      <c r="F180" s="24"/>
      <c r="G180" s="24"/>
      <c r="H180" s="51"/>
      <c r="I180" s="51"/>
      <c r="J180" s="24"/>
      <c r="K180" s="24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</row>
    <row r="181">
      <c r="A181" s="24"/>
      <c r="B181" s="24"/>
      <c r="C181" s="24"/>
      <c r="D181" s="24"/>
      <c r="E181" s="24"/>
      <c r="F181" s="24"/>
      <c r="G181" s="24"/>
      <c r="H181" s="51"/>
      <c r="I181" s="51"/>
      <c r="J181" s="24"/>
      <c r="K181" s="24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</row>
    <row r="182">
      <c r="A182" s="24"/>
      <c r="B182" s="24"/>
      <c r="C182" s="24"/>
      <c r="D182" s="24"/>
      <c r="E182" s="24"/>
      <c r="F182" s="24"/>
      <c r="G182" s="24"/>
      <c r="H182" s="51"/>
      <c r="I182" s="51"/>
      <c r="J182" s="24"/>
      <c r="K182" s="24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</row>
    <row r="183">
      <c r="A183" s="24"/>
      <c r="B183" s="24"/>
      <c r="C183" s="24"/>
      <c r="D183" s="24"/>
      <c r="E183" s="24"/>
      <c r="F183" s="24"/>
      <c r="G183" s="24"/>
      <c r="H183" s="51"/>
      <c r="I183" s="51"/>
      <c r="J183" s="24"/>
      <c r="K183" s="24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</row>
    <row r="184">
      <c r="A184" s="24"/>
      <c r="B184" s="24"/>
      <c r="C184" s="24"/>
      <c r="D184" s="24"/>
      <c r="E184" s="24"/>
      <c r="F184" s="24"/>
      <c r="G184" s="24"/>
      <c r="H184" s="51"/>
      <c r="I184" s="51"/>
      <c r="J184" s="24"/>
      <c r="K184" s="24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</row>
    <row r="185">
      <c r="A185" s="24"/>
      <c r="B185" s="24"/>
      <c r="C185" s="24"/>
      <c r="D185" s="24"/>
      <c r="E185" s="24"/>
      <c r="F185" s="24"/>
      <c r="G185" s="24"/>
      <c r="H185" s="51"/>
      <c r="I185" s="51"/>
      <c r="J185" s="24"/>
      <c r="K185" s="24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</row>
    <row r="186">
      <c r="A186" s="24"/>
      <c r="B186" s="24"/>
      <c r="C186" s="24"/>
      <c r="D186" s="24"/>
      <c r="E186" s="24"/>
      <c r="F186" s="24"/>
      <c r="G186" s="24"/>
      <c r="H186" s="51"/>
      <c r="I186" s="51"/>
      <c r="J186" s="24"/>
      <c r="K186" s="24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</row>
    <row r="187">
      <c r="A187" s="24"/>
      <c r="B187" s="24"/>
      <c r="C187" s="24"/>
      <c r="D187" s="24"/>
      <c r="E187" s="24"/>
      <c r="F187" s="24"/>
      <c r="G187" s="24"/>
      <c r="H187" s="51"/>
      <c r="I187" s="51"/>
      <c r="J187" s="24"/>
      <c r="K187" s="24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</row>
    <row r="188">
      <c r="A188" s="24"/>
      <c r="B188" s="24"/>
      <c r="C188" s="24"/>
      <c r="D188" s="24"/>
      <c r="E188" s="24"/>
      <c r="F188" s="24"/>
      <c r="G188" s="24"/>
      <c r="H188" s="51"/>
      <c r="I188" s="51"/>
      <c r="J188" s="24"/>
      <c r="K188" s="24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</row>
    <row r="189">
      <c r="A189" s="24"/>
      <c r="B189" s="24"/>
      <c r="C189" s="24"/>
      <c r="D189" s="24"/>
      <c r="E189" s="24"/>
      <c r="F189" s="24"/>
      <c r="G189" s="24"/>
      <c r="H189" s="51"/>
      <c r="I189" s="51"/>
      <c r="J189" s="24"/>
      <c r="K189" s="24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</row>
    <row r="190">
      <c r="A190" s="24"/>
      <c r="B190" s="24"/>
      <c r="C190" s="24"/>
      <c r="D190" s="24"/>
      <c r="E190" s="24"/>
      <c r="F190" s="24"/>
      <c r="G190" s="24"/>
      <c r="H190" s="51"/>
      <c r="I190" s="51"/>
      <c r="J190" s="24"/>
      <c r="K190" s="24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</row>
    <row r="191">
      <c r="A191" s="24"/>
      <c r="B191" s="24"/>
      <c r="C191" s="24"/>
      <c r="D191" s="24"/>
      <c r="E191" s="24"/>
      <c r="F191" s="24"/>
      <c r="G191" s="24"/>
      <c r="H191" s="51"/>
      <c r="I191" s="51"/>
      <c r="J191" s="24"/>
      <c r="K191" s="24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</row>
    <row r="192">
      <c r="A192" s="24"/>
      <c r="B192" s="24"/>
      <c r="C192" s="24"/>
      <c r="D192" s="24"/>
      <c r="E192" s="24"/>
      <c r="F192" s="24"/>
      <c r="G192" s="24"/>
      <c r="H192" s="51"/>
      <c r="I192" s="51"/>
      <c r="J192" s="24"/>
      <c r="K192" s="24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</row>
    <row r="193">
      <c r="A193" s="24"/>
      <c r="B193" s="24"/>
      <c r="C193" s="24"/>
      <c r="D193" s="24"/>
      <c r="E193" s="24"/>
      <c r="F193" s="24"/>
      <c r="G193" s="24"/>
      <c r="H193" s="51"/>
      <c r="I193" s="51"/>
      <c r="J193" s="24"/>
      <c r="K193" s="24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</row>
    <row r="194">
      <c r="A194" s="24"/>
      <c r="B194" s="24"/>
      <c r="C194" s="24"/>
      <c r="D194" s="24"/>
      <c r="E194" s="24"/>
      <c r="F194" s="24"/>
      <c r="G194" s="24"/>
      <c r="H194" s="51"/>
      <c r="I194" s="51"/>
      <c r="J194" s="24"/>
      <c r="K194" s="24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</row>
    <row r="195">
      <c r="A195" s="24"/>
      <c r="B195" s="24"/>
      <c r="C195" s="24"/>
      <c r="D195" s="24"/>
      <c r="E195" s="24"/>
      <c r="F195" s="24"/>
      <c r="G195" s="24"/>
      <c r="H195" s="51"/>
      <c r="I195" s="51"/>
      <c r="J195" s="24"/>
      <c r="K195" s="24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</row>
    <row r="196">
      <c r="A196" s="24"/>
      <c r="B196" s="24"/>
      <c r="C196" s="24"/>
      <c r="D196" s="24"/>
      <c r="E196" s="24"/>
      <c r="F196" s="24"/>
      <c r="G196" s="24"/>
      <c r="H196" s="51"/>
      <c r="I196" s="51"/>
      <c r="J196" s="24"/>
      <c r="K196" s="24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</row>
    <row r="197">
      <c r="A197" s="24"/>
      <c r="B197" s="24"/>
      <c r="C197" s="24"/>
      <c r="D197" s="24"/>
      <c r="E197" s="24"/>
      <c r="F197" s="24"/>
      <c r="G197" s="24"/>
      <c r="H197" s="51"/>
      <c r="I197" s="51"/>
      <c r="J197" s="24"/>
      <c r="K197" s="24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</row>
    <row r="198">
      <c r="A198" s="24"/>
      <c r="B198" s="24"/>
      <c r="C198" s="24"/>
      <c r="D198" s="24"/>
      <c r="E198" s="24"/>
      <c r="F198" s="24"/>
      <c r="G198" s="24"/>
      <c r="H198" s="51"/>
      <c r="I198" s="51"/>
      <c r="J198" s="24"/>
      <c r="K198" s="24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</row>
    <row r="199">
      <c r="A199" s="24"/>
      <c r="B199" s="24"/>
      <c r="C199" s="24"/>
      <c r="D199" s="24"/>
      <c r="E199" s="24"/>
      <c r="F199" s="24"/>
      <c r="G199" s="24"/>
      <c r="H199" s="51"/>
      <c r="I199" s="51"/>
      <c r="J199" s="24"/>
      <c r="K199" s="24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</row>
    <row r="200">
      <c r="A200" s="24"/>
      <c r="B200" s="24"/>
      <c r="C200" s="24"/>
      <c r="D200" s="24"/>
      <c r="E200" s="24"/>
      <c r="F200" s="24"/>
      <c r="G200" s="24"/>
      <c r="H200" s="51"/>
      <c r="I200" s="51"/>
      <c r="J200" s="24"/>
      <c r="K200" s="24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</row>
    <row r="201">
      <c r="A201" s="24"/>
      <c r="B201" s="24"/>
      <c r="C201" s="24"/>
      <c r="D201" s="24"/>
      <c r="E201" s="24"/>
      <c r="F201" s="24"/>
      <c r="G201" s="24"/>
      <c r="H201" s="51"/>
      <c r="I201" s="51"/>
      <c r="J201" s="24"/>
      <c r="K201" s="24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</row>
    <row r="202">
      <c r="A202" s="24"/>
      <c r="B202" s="24"/>
      <c r="C202" s="24"/>
      <c r="D202" s="24"/>
      <c r="E202" s="24"/>
      <c r="F202" s="24"/>
      <c r="G202" s="24"/>
      <c r="H202" s="51"/>
      <c r="I202" s="51"/>
      <c r="J202" s="24"/>
      <c r="K202" s="24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</row>
    <row r="203">
      <c r="A203" s="24"/>
      <c r="B203" s="24"/>
      <c r="C203" s="24"/>
      <c r="D203" s="24"/>
      <c r="E203" s="24"/>
      <c r="F203" s="24"/>
      <c r="G203" s="24"/>
      <c r="H203" s="51"/>
      <c r="I203" s="51"/>
      <c r="J203" s="24"/>
      <c r="K203" s="24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</row>
    <row r="204">
      <c r="A204" s="24"/>
      <c r="B204" s="24"/>
      <c r="C204" s="24"/>
      <c r="D204" s="24"/>
      <c r="E204" s="24"/>
      <c r="F204" s="24"/>
      <c r="G204" s="24"/>
      <c r="H204" s="51"/>
      <c r="I204" s="51"/>
      <c r="J204" s="24"/>
      <c r="K204" s="24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</row>
    <row r="205">
      <c r="A205" s="24"/>
      <c r="B205" s="24"/>
      <c r="C205" s="24"/>
      <c r="D205" s="24"/>
      <c r="E205" s="24"/>
      <c r="F205" s="24"/>
      <c r="G205" s="24"/>
      <c r="H205" s="51"/>
      <c r="I205" s="51"/>
      <c r="J205" s="24"/>
      <c r="K205" s="24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</row>
    <row r="206">
      <c r="A206" s="24"/>
      <c r="B206" s="24"/>
      <c r="C206" s="24"/>
      <c r="D206" s="24"/>
      <c r="E206" s="24"/>
      <c r="F206" s="24"/>
      <c r="G206" s="24"/>
      <c r="H206" s="51"/>
      <c r="I206" s="51"/>
      <c r="J206" s="24"/>
      <c r="K206" s="24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</row>
    <row r="207">
      <c r="A207" s="24"/>
      <c r="B207" s="24"/>
      <c r="C207" s="24"/>
      <c r="D207" s="24"/>
      <c r="E207" s="24"/>
      <c r="F207" s="24"/>
      <c r="G207" s="24"/>
      <c r="H207" s="51"/>
      <c r="I207" s="51"/>
      <c r="J207" s="24"/>
      <c r="K207" s="24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</row>
    <row r="208">
      <c r="A208" s="24"/>
      <c r="B208" s="24"/>
      <c r="C208" s="24"/>
      <c r="D208" s="24"/>
      <c r="E208" s="24"/>
      <c r="F208" s="24"/>
      <c r="G208" s="24"/>
      <c r="H208" s="51"/>
      <c r="I208" s="51"/>
      <c r="J208" s="24"/>
      <c r="K208" s="24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</row>
    <row r="209">
      <c r="A209" s="24"/>
      <c r="B209" s="24"/>
      <c r="C209" s="24"/>
      <c r="D209" s="24"/>
      <c r="E209" s="24"/>
      <c r="F209" s="24"/>
      <c r="G209" s="24"/>
      <c r="H209" s="51"/>
      <c r="I209" s="51"/>
      <c r="J209" s="24"/>
      <c r="K209" s="24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</row>
    <row r="210">
      <c r="A210" s="24"/>
      <c r="B210" s="24"/>
      <c r="C210" s="24"/>
      <c r="D210" s="24"/>
      <c r="E210" s="24"/>
      <c r="F210" s="24"/>
      <c r="G210" s="24"/>
      <c r="H210" s="51"/>
      <c r="I210" s="51"/>
      <c r="J210" s="24"/>
      <c r="K210" s="24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</row>
    <row r="211">
      <c r="A211" s="24"/>
      <c r="B211" s="24"/>
      <c r="C211" s="24"/>
      <c r="D211" s="24"/>
      <c r="E211" s="24"/>
      <c r="F211" s="24"/>
      <c r="G211" s="24"/>
      <c r="H211" s="51"/>
      <c r="I211" s="51"/>
      <c r="J211" s="24"/>
      <c r="K211" s="24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</row>
    <row r="212">
      <c r="A212" s="24"/>
      <c r="B212" s="24"/>
      <c r="C212" s="24"/>
      <c r="D212" s="24"/>
      <c r="E212" s="24"/>
      <c r="F212" s="24"/>
      <c r="G212" s="24"/>
      <c r="H212" s="51"/>
      <c r="I212" s="51"/>
      <c r="J212" s="24"/>
      <c r="K212" s="24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</row>
    <row r="213">
      <c r="A213" s="24"/>
      <c r="B213" s="24"/>
      <c r="C213" s="24"/>
      <c r="D213" s="24"/>
      <c r="E213" s="24"/>
      <c r="F213" s="24"/>
      <c r="G213" s="24"/>
      <c r="H213" s="51"/>
      <c r="I213" s="51"/>
      <c r="J213" s="24"/>
      <c r="K213" s="24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</row>
    <row r="214">
      <c r="A214" s="24"/>
      <c r="B214" s="24"/>
      <c r="C214" s="24"/>
      <c r="D214" s="24"/>
      <c r="E214" s="24"/>
      <c r="F214" s="24"/>
      <c r="G214" s="24"/>
      <c r="H214" s="51"/>
      <c r="I214" s="51"/>
      <c r="J214" s="24"/>
      <c r="K214" s="24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</row>
    <row r="215">
      <c r="A215" s="24"/>
      <c r="B215" s="24"/>
      <c r="C215" s="24"/>
      <c r="D215" s="24"/>
      <c r="E215" s="24"/>
      <c r="F215" s="24"/>
      <c r="G215" s="24"/>
      <c r="H215" s="51"/>
      <c r="I215" s="51"/>
      <c r="J215" s="24"/>
      <c r="K215" s="24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</row>
    <row r="216">
      <c r="A216" s="24"/>
      <c r="B216" s="24"/>
      <c r="C216" s="24"/>
      <c r="D216" s="24"/>
      <c r="E216" s="24"/>
      <c r="F216" s="24"/>
      <c r="G216" s="24"/>
      <c r="H216" s="51"/>
      <c r="I216" s="51"/>
      <c r="J216" s="24"/>
      <c r="K216" s="24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</row>
    <row r="217">
      <c r="A217" s="24"/>
      <c r="B217" s="24"/>
      <c r="C217" s="24"/>
      <c r="D217" s="24"/>
      <c r="E217" s="24"/>
      <c r="F217" s="24"/>
      <c r="G217" s="24"/>
      <c r="H217" s="51"/>
      <c r="I217" s="51"/>
      <c r="J217" s="24"/>
      <c r="K217" s="24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</row>
    <row r="218">
      <c r="A218" s="24"/>
      <c r="B218" s="24"/>
      <c r="C218" s="24"/>
      <c r="D218" s="24"/>
      <c r="E218" s="24"/>
      <c r="F218" s="24"/>
      <c r="G218" s="24"/>
      <c r="H218" s="51"/>
      <c r="I218" s="51"/>
      <c r="J218" s="24"/>
      <c r="K218" s="24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</row>
    <row r="219">
      <c r="A219" s="24"/>
      <c r="B219" s="24"/>
      <c r="C219" s="24"/>
      <c r="D219" s="24"/>
      <c r="E219" s="24"/>
      <c r="F219" s="24"/>
      <c r="G219" s="24"/>
      <c r="H219" s="51"/>
      <c r="I219" s="51"/>
      <c r="J219" s="24"/>
      <c r="K219" s="24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</row>
    <row r="220">
      <c r="A220" s="24"/>
      <c r="B220" s="24"/>
      <c r="C220" s="24"/>
      <c r="D220" s="24"/>
      <c r="E220" s="24"/>
      <c r="F220" s="24"/>
      <c r="G220" s="24"/>
      <c r="H220" s="51"/>
      <c r="I220" s="51"/>
      <c r="J220" s="24"/>
      <c r="K220" s="24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</row>
    <row r="221">
      <c r="A221" s="24"/>
      <c r="B221" s="24"/>
      <c r="C221" s="24"/>
      <c r="D221" s="24"/>
      <c r="E221" s="24"/>
      <c r="F221" s="24"/>
      <c r="G221" s="24"/>
      <c r="H221" s="51"/>
      <c r="I221" s="51"/>
      <c r="J221" s="24"/>
      <c r="K221" s="24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</row>
    <row r="222">
      <c r="A222" s="24"/>
      <c r="B222" s="24"/>
      <c r="C222" s="24"/>
      <c r="D222" s="24"/>
      <c r="E222" s="24"/>
      <c r="F222" s="24"/>
      <c r="G222" s="24"/>
      <c r="H222" s="51"/>
      <c r="I222" s="51"/>
      <c r="J222" s="24"/>
      <c r="K222" s="24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</row>
    <row r="223">
      <c r="A223" s="24"/>
      <c r="B223" s="24"/>
      <c r="C223" s="24"/>
      <c r="D223" s="24"/>
      <c r="E223" s="24"/>
      <c r="F223" s="24"/>
      <c r="G223" s="24"/>
      <c r="H223" s="51"/>
      <c r="I223" s="51"/>
      <c r="J223" s="24"/>
      <c r="K223" s="24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</row>
    <row r="224">
      <c r="A224" s="24"/>
      <c r="B224" s="24"/>
      <c r="C224" s="24"/>
      <c r="D224" s="24"/>
      <c r="E224" s="24"/>
      <c r="F224" s="24"/>
      <c r="G224" s="24"/>
      <c r="H224" s="51"/>
      <c r="I224" s="51"/>
      <c r="J224" s="24"/>
      <c r="K224" s="24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</row>
    <row r="225">
      <c r="A225" s="24"/>
      <c r="B225" s="24"/>
      <c r="C225" s="24"/>
      <c r="D225" s="24"/>
      <c r="E225" s="24"/>
      <c r="F225" s="24"/>
      <c r="G225" s="24"/>
      <c r="H225" s="51"/>
      <c r="I225" s="51"/>
      <c r="J225" s="24"/>
      <c r="K225" s="24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</row>
    <row r="226">
      <c r="A226" s="24"/>
      <c r="B226" s="24"/>
      <c r="C226" s="24"/>
      <c r="D226" s="24"/>
      <c r="E226" s="24"/>
      <c r="F226" s="24"/>
      <c r="G226" s="24"/>
      <c r="H226" s="51"/>
      <c r="I226" s="51"/>
      <c r="J226" s="24"/>
      <c r="K226" s="24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</row>
    <row r="227">
      <c r="A227" s="24"/>
      <c r="B227" s="24"/>
      <c r="C227" s="24"/>
      <c r="D227" s="24"/>
      <c r="E227" s="24"/>
      <c r="F227" s="24"/>
      <c r="G227" s="24"/>
      <c r="H227" s="51"/>
      <c r="I227" s="51"/>
      <c r="J227" s="24"/>
      <c r="K227" s="24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</row>
    <row r="228">
      <c r="A228" s="24"/>
      <c r="B228" s="24"/>
      <c r="C228" s="24"/>
      <c r="D228" s="24"/>
      <c r="E228" s="24"/>
      <c r="F228" s="24"/>
      <c r="G228" s="24"/>
      <c r="H228" s="51"/>
      <c r="I228" s="51"/>
      <c r="J228" s="24"/>
      <c r="K228" s="24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</row>
    <row r="229">
      <c r="A229" s="24"/>
      <c r="B229" s="24"/>
      <c r="C229" s="24"/>
      <c r="D229" s="24"/>
      <c r="E229" s="24"/>
      <c r="F229" s="24"/>
      <c r="G229" s="24"/>
      <c r="H229" s="51"/>
      <c r="I229" s="51"/>
      <c r="J229" s="24"/>
      <c r="K229" s="24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</row>
    <row r="230">
      <c r="A230" s="24"/>
      <c r="B230" s="24"/>
      <c r="C230" s="24"/>
      <c r="D230" s="24"/>
      <c r="E230" s="24"/>
      <c r="F230" s="24"/>
      <c r="G230" s="24"/>
      <c r="H230" s="51"/>
      <c r="I230" s="51"/>
      <c r="J230" s="24"/>
      <c r="K230" s="24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</row>
    <row r="231">
      <c r="A231" s="24"/>
      <c r="B231" s="24"/>
      <c r="C231" s="24"/>
      <c r="D231" s="24"/>
      <c r="E231" s="24"/>
      <c r="F231" s="24"/>
      <c r="G231" s="24"/>
      <c r="H231" s="51"/>
      <c r="I231" s="51"/>
      <c r="J231" s="24"/>
      <c r="K231" s="24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</row>
    <row r="232">
      <c r="A232" s="24"/>
      <c r="B232" s="24"/>
      <c r="C232" s="24"/>
      <c r="D232" s="24"/>
      <c r="E232" s="24"/>
      <c r="F232" s="24"/>
      <c r="G232" s="24"/>
      <c r="H232" s="51"/>
      <c r="I232" s="51"/>
      <c r="J232" s="24"/>
      <c r="K232" s="24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</row>
    <row r="233">
      <c r="A233" s="24"/>
      <c r="B233" s="24"/>
      <c r="C233" s="24"/>
      <c r="D233" s="24"/>
      <c r="E233" s="24"/>
      <c r="F233" s="24"/>
      <c r="G233" s="24"/>
      <c r="H233" s="51"/>
      <c r="I233" s="51"/>
      <c r="J233" s="24"/>
      <c r="K233" s="24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</row>
    <row r="234">
      <c r="A234" s="24"/>
      <c r="B234" s="24"/>
      <c r="C234" s="24"/>
      <c r="D234" s="24"/>
      <c r="E234" s="24"/>
      <c r="F234" s="24"/>
      <c r="G234" s="24"/>
      <c r="H234" s="51"/>
      <c r="I234" s="51"/>
      <c r="J234" s="24"/>
      <c r="K234" s="24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</row>
    <row r="235">
      <c r="A235" s="24"/>
      <c r="B235" s="24"/>
      <c r="C235" s="24"/>
      <c r="D235" s="24"/>
      <c r="E235" s="24"/>
      <c r="F235" s="24"/>
      <c r="G235" s="24"/>
      <c r="H235" s="51"/>
      <c r="I235" s="51"/>
      <c r="J235" s="24"/>
      <c r="K235" s="24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</row>
    <row r="236">
      <c r="A236" s="24"/>
      <c r="B236" s="24"/>
      <c r="C236" s="24"/>
      <c r="D236" s="24"/>
      <c r="E236" s="24"/>
      <c r="F236" s="24"/>
      <c r="G236" s="24"/>
      <c r="H236" s="51"/>
      <c r="I236" s="51"/>
      <c r="J236" s="24"/>
      <c r="K236" s="24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</row>
    <row r="237">
      <c r="A237" s="24"/>
      <c r="B237" s="24"/>
      <c r="C237" s="24"/>
      <c r="D237" s="24"/>
      <c r="E237" s="24"/>
      <c r="F237" s="24"/>
      <c r="G237" s="24"/>
      <c r="H237" s="51"/>
      <c r="I237" s="51"/>
      <c r="J237" s="24"/>
      <c r="K237" s="24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</row>
    <row r="238">
      <c r="A238" s="24"/>
      <c r="B238" s="24"/>
      <c r="C238" s="24"/>
      <c r="D238" s="24"/>
      <c r="E238" s="24"/>
      <c r="F238" s="24"/>
      <c r="G238" s="24"/>
      <c r="H238" s="51"/>
      <c r="I238" s="51"/>
      <c r="J238" s="24"/>
      <c r="K238" s="24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</row>
    <row r="239">
      <c r="A239" s="24"/>
      <c r="B239" s="24"/>
      <c r="C239" s="24"/>
      <c r="D239" s="24"/>
      <c r="E239" s="24"/>
      <c r="F239" s="24"/>
      <c r="G239" s="24"/>
      <c r="H239" s="51"/>
      <c r="I239" s="51"/>
      <c r="J239" s="24"/>
      <c r="K239" s="24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</row>
    <row r="240">
      <c r="A240" s="24"/>
      <c r="B240" s="24"/>
      <c r="C240" s="24"/>
      <c r="D240" s="24"/>
      <c r="E240" s="24"/>
      <c r="F240" s="24"/>
      <c r="G240" s="24"/>
      <c r="H240" s="51"/>
      <c r="I240" s="51"/>
      <c r="J240" s="24"/>
      <c r="K240" s="24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</row>
    <row r="241">
      <c r="A241" s="24"/>
      <c r="B241" s="24"/>
      <c r="C241" s="24"/>
      <c r="D241" s="24"/>
      <c r="E241" s="24"/>
      <c r="F241" s="24"/>
      <c r="G241" s="24"/>
      <c r="H241" s="51"/>
      <c r="I241" s="51"/>
      <c r="J241" s="24"/>
      <c r="K241" s="24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</row>
    <row r="242">
      <c r="A242" s="24"/>
      <c r="B242" s="24"/>
      <c r="C242" s="24"/>
      <c r="D242" s="24"/>
      <c r="E242" s="24"/>
      <c r="F242" s="24"/>
      <c r="G242" s="24"/>
      <c r="H242" s="51"/>
      <c r="I242" s="51"/>
      <c r="J242" s="24"/>
      <c r="K242" s="24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</row>
    <row r="243">
      <c r="A243" s="24"/>
      <c r="B243" s="24"/>
      <c r="C243" s="24"/>
      <c r="D243" s="24"/>
      <c r="E243" s="24"/>
      <c r="F243" s="24"/>
      <c r="G243" s="24"/>
      <c r="H243" s="51"/>
      <c r="I243" s="51"/>
      <c r="J243" s="24"/>
      <c r="K243" s="24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</row>
    <row r="244">
      <c r="A244" s="24"/>
      <c r="B244" s="24"/>
      <c r="C244" s="24"/>
      <c r="D244" s="24"/>
      <c r="E244" s="24"/>
      <c r="F244" s="24"/>
      <c r="G244" s="24"/>
      <c r="H244" s="51"/>
      <c r="I244" s="51"/>
      <c r="J244" s="24"/>
      <c r="K244" s="24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</row>
    <row r="245">
      <c r="A245" s="24"/>
      <c r="B245" s="24"/>
      <c r="C245" s="24"/>
      <c r="D245" s="24"/>
      <c r="E245" s="24"/>
      <c r="F245" s="24"/>
      <c r="G245" s="24"/>
      <c r="H245" s="51"/>
      <c r="I245" s="51"/>
      <c r="J245" s="24"/>
      <c r="K245" s="24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</row>
    <row r="246">
      <c r="A246" s="24"/>
      <c r="B246" s="24"/>
      <c r="C246" s="24"/>
      <c r="D246" s="24"/>
      <c r="E246" s="24"/>
      <c r="F246" s="24"/>
      <c r="G246" s="24"/>
      <c r="H246" s="51"/>
      <c r="I246" s="51"/>
      <c r="J246" s="24"/>
      <c r="K246" s="24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</row>
    <row r="247">
      <c r="A247" s="24"/>
      <c r="B247" s="24"/>
      <c r="C247" s="24"/>
      <c r="D247" s="24"/>
      <c r="E247" s="24"/>
      <c r="F247" s="24"/>
      <c r="G247" s="24"/>
      <c r="H247" s="51"/>
      <c r="I247" s="51"/>
      <c r="J247" s="24"/>
      <c r="K247" s="24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</row>
    <row r="248">
      <c r="A248" s="24"/>
      <c r="B248" s="24"/>
      <c r="C248" s="24"/>
      <c r="D248" s="24"/>
      <c r="E248" s="24"/>
      <c r="F248" s="24"/>
      <c r="G248" s="24"/>
      <c r="H248" s="51"/>
      <c r="I248" s="51"/>
      <c r="J248" s="24"/>
      <c r="K248" s="24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</row>
    <row r="249">
      <c r="A249" s="24"/>
      <c r="B249" s="24"/>
      <c r="C249" s="24"/>
      <c r="D249" s="24"/>
      <c r="E249" s="24"/>
      <c r="F249" s="24"/>
      <c r="G249" s="24"/>
      <c r="H249" s="51"/>
      <c r="I249" s="51"/>
      <c r="J249" s="24"/>
      <c r="K249" s="24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</row>
    <row r="250">
      <c r="A250" s="24"/>
      <c r="B250" s="24"/>
      <c r="C250" s="24"/>
      <c r="D250" s="24"/>
      <c r="E250" s="24"/>
      <c r="F250" s="24"/>
      <c r="G250" s="24"/>
      <c r="H250" s="51"/>
      <c r="I250" s="51"/>
      <c r="J250" s="24"/>
      <c r="K250" s="24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</row>
    <row r="251">
      <c r="A251" s="24"/>
      <c r="B251" s="24"/>
      <c r="C251" s="24"/>
      <c r="D251" s="24"/>
      <c r="E251" s="24"/>
      <c r="F251" s="24"/>
      <c r="G251" s="24"/>
      <c r="H251" s="51"/>
      <c r="I251" s="51"/>
      <c r="J251" s="24"/>
      <c r="K251" s="24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</row>
    <row r="252">
      <c r="A252" s="24"/>
      <c r="B252" s="24"/>
      <c r="C252" s="24"/>
      <c r="D252" s="24"/>
      <c r="E252" s="24"/>
      <c r="F252" s="24"/>
      <c r="G252" s="24"/>
      <c r="H252" s="51"/>
      <c r="I252" s="51"/>
      <c r="J252" s="24"/>
      <c r="K252" s="24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</row>
    <row r="253">
      <c r="A253" s="24"/>
      <c r="B253" s="24"/>
      <c r="C253" s="24"/>
      <c r="D253" s="24"/>
      <c r="E253" s="24"/>
      <c r="F253" s="24"/>
      <c r="G253" s="24"/>
      <c r="H253" s="51"/>
      <c r="I253" s="51"/>
      <c r="J253" s="24"/>
      <c r="K253" s="24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</row>
    <row r="254">
      <c r="A254" s="24"/>
      <c r="B254" s="24"/>
      <c r="C254" s="24"/>
      <c r="D254" s="24"/>
      <c r="E254" s="24"/>
      <c r="F254" s="24"/>
      <c r="G254" s="24"/>
      <c r="H254" s="51"/>
      <c r="I254" s="51"/>
      <c r="J254" s="24"/>
      <c r="K254" s="24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</row>
    <row r="255">
      <c r="A255" s="24"/>
      <c r="B255" s="24"/>
      <c r="C255" s="24"/>
      <c r="D255" s="24"/>
      <c r="E255" s="24"/>
      <c r="F255" s="24"/>
      <c r="G255" s="24"/>
      <c r="H255" s="51"/>
      <c r="I255" s="51"/>
      <c r="J255" s="24"/>
      <c r="K255" s="24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</row>
    <row r="256">
      <c r="A256" s="24"/>
      <c r="B256" s="24"/>
      <c r="C256" s="24"/>
      <c r="D256" s="24"/>
      <c r="E256" s="24"/>
      <c r="F256" s="24"/>
      <c r="G256" s="24"/>
      <c r="H256" s="51"/>
      <c r="I256" s="51"/>
      <c r="J256" s="24"/>
      <c r="K256" s="24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</row>
    <row r="257">
      <c r="A257" s="24"/>
      <c r="B257" s="24"/>
      <c r="C257" s="24"/>
      <c r="D257" s="24"/>
      <c r="E257" s="24"/>
      <c r="F257" s="24"/>
      <c r="G257" s="24"/>
      <c r="H257" s="51"/>
      <c r="I257" s="51"/>
      <c r="J257" s="24"/>
      <c r="K257" s="24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</row>
    <row r="258">
      <c r="A258" s="24"/>
      <c r="B258" s="24"/>
      <c r="C258" s="24"/>
      <c r="D258" s="24"/>
      <c r="E258" s="24"/>
      <c r="F258" s="24"/>
      <c r="G258" s="24"/>
      <c r="H258" s="51"/>
      <c r="I258" s="51"/>
      <c r="J258" s="24"/>
      <c r="K258" s="24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</row>
    <row r="259">
      <c r="A259" s="24"/>
      <c r="B259" s="24"/>
      <c r="C259" s="24"/>
      <c r="D259" s="24"/>
      <c r="E259" s="24"/>
      <c r="F259" s="24"/>
      <c r="G259" s="24"/>
      <c r="H259" s="51"/>
      <c r="I259" s="51"/>
      <c r="J259" s="24"/>
      <c r="K259" s="24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</row>
    <row r="260">
      <c r="A260" s="24"/>
      <c r="B260" s="24"/>
      <c r="C260" s="24"/>
      <c r="D260" s="24"/>
      <c r="E260" s="24"/>
      <c r="F260" s="24"/>
      <c r="G260" s="24"/>
      <c r="H260" s="51"/>
      <c r="I260" s="51"/>
      <c r="J260" s="24"/>
      <c r="K260" s="24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</row>
    <row r="261">
      <c r="A261" s="24"/>
      <c r="B261" s="24"/>
      <c r="C261" s="24"/>
      <c r="D261" s="24"/>
      <c r="E261" s="24"/>
      <c r="F261" s="24"/>
      <c r="G261" s="24"/>
      <c r="H261" s="51"/>
      <c r="I261" s="51"/>
      <c r="J261" s="24"/>
      <c r="K261" s="24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</row>
    <row r="262">
      <c r="A262" s="24"/>
      <c r="B262" s="24"/>
      <c r="C262" s="24"/>
      <c r="D262" s="24"/>
      <c r="E262" s="24"/>
      <c r="F262" s="24"/>
      <c r="G262" s="24"/>
      <c r="H262" s="51"/>
      <c r="I262" s="51"/>
      <c r="J262" s="24"/>
      <c r="K262" s="24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</row>
    <row r="263">
      <c r="A263" s="24"/>
      <c r="B263" s="24"/>
      <c r="C263" s="24"/>
      <c r="D263" s="24"/>
      <c r="E263" s="24"/>
      <c r="F263" s="24"/>
      <c r="G263" s="24"/>
      <c r="H263" s="51"/>
      <c r="I263" s="51"/>
      <c r="J263" s="24"/>
      <c r="K263" s="24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</row>
    <row r="264">
      <c r="A264" s="24"/>
      <c r="B264" s="24"/>
      <c r="C264" s="24"/>
      <c r="D264" s="24"/>
      <c r="E264" s="24"/>
      <c r="F264" s="24"/>
      <c r="G264" s="24"/>
      <c r="H264" s="51"/>
      <c r="I264" s="51"/>
      <c r="J264" s="24"/>
      <c r="K264" s="24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</row>
    <row r="265">
      <c r="A265" s="24"/>
      <c r="B265" s="24"/>
      <c r="C265" s="24"/>
      <c r="D265" s="24"/>
      <c r="E265" s="24"/>
      <c r="F265" s="24"/>
      <c r="G265" s="24"/>
      <c r="H265" s="51"/>
      <c r="I265" s="51"/>
      <c r="J265" s="24"/>
      <c r="K265" s="24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</row>
    <row r="266">
      <c r="A266" s="24"/>
      <c r="B266" s="24"/>
      <c r="C266" s="24"/>
      <c r="D266" s="24"/>
      <c r="E266" s="24"/>
      <c r="F266" s="24"/>
      <c r="G266" s="24"/>
      <c r="H266" s="51"/>
      <c r="I266" s="51"/>
      <c r="J266" s="24"/>
      <c r="K266" s="24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</row>
    <row r="267">
      <c r="A267" s="24"/>
      <c r="B267" s="24"/>
      <c r="C267" s="24"/>
      <c r="D267" s="24"/>
      <c r="E267" s="24"/>
      <c r="F267" s="24"/>
      <c r="G267" s="24"/>
      <c r="H267" s="51"/>
      <c r="I267" s="51"/>
      <c r="J267" s="24"/>
      <c r="K267" s="24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</row>
    <row r="268">
      <c r="A268" s="24"/>
      <c r="B268" s="24"/>
      <c r="C268" s="24"/>
      <c r="D268" s="24"/>
      <c r="E268" s="24"/>
      <c r="F268" s="24"/>
      <c r="G268" s="24"/>
      <c r="H268" s="51"/>
      <c r="I268" s="51"/>
      <c r="J268" s="24"/>
      <c r="K268" s="24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</row>
    <row r="269">
      <c r="A269" s="24"/>
      <c r="B269" s="24"/>
      <c r="C269" s="24"/>
      <c r="D269" s="24"/>
      <c r="E269" s="24"/>
      <c r="F269" s="24"/>
      <c r="G269" s="24"/>
      <c r="H269" s="51"/>
      <c r="I269" s="51"/>
      <c r="J269" s="24"/>
      <c r="K269" s="24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</row>
    <row r="270">
      <c r="A270" s="24"/>
      <c r="B270" s="24"/>
      <c r="C270" s="24"/>
      <c r="D270" s="24"/>
      <c r="E270" s="24"/>
      <c r="F270" s="24"/>
      <c r="G270" s="24"/>
      <c r="H270" s="51"/>
      <c r="I270" s="51"/>
      <c r="J270" s="24"/>
      <c r="K270" s="24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</row>
    <row r="271">
      <c r="A271" s="24"/>
      <c r="B271" s="24"/>
      <c r="C271" s="24"/>
      <c r="D271" s="24"/>
      <c r="E271" s="24"/>
      <c r="F271" s="24"/>
      <c r="G271" s="24"/>
      <c r="H271" s="51"/>
      <c r="I271" s="51"/>
      <c r="J271" s="24"/>
      <c r="K271" s="24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</row>
    <row r="272">
      <c r="A272" s="24"/>
      <c r="B272" s="24"/>
      <c r="C272" s="24"/>
      <c r="D272" s="24"/>
      <c r="E272" s="24"/>
      <c r="F272" s="24"/>
      <c r="G272" s="24"/>
      <c r="H272" s="51"/>
      <c r="I272" s="51"/>
      <c r="J272" s="24"/>
      <c r="K272" s="24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</row>
    <row r="273">
      <c r="A273" s="24"/>
      <c r="B273" s="24"/>
      <c r="C273" s="24"/>
      <c r="D273" s="24"/>
      <c r="E273" s="24"/>
      <c r="F273" s="24"/>
      <c r="G273" s="24"/>
      <c r="H273" s="51"/>
      <c r="I273" s="51"/>
      <c r="J273" s="24"/>
      <c r="K273" s="24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</row>
    <row r="274">
      <c r="A274" s="24"/>
      <c r="B274" s="24"/>
      <c r="C274" s="24"/>
      <c r="D274" s="24"/>
      <c r="E274" s="24"/>
      <c r="F274" s="24"/>
      <c r="G274" s="24"/>
      <c r="H274" s="51"/>
      <c r="I274" s="51"/>
      <c r="J274" s="24"/>
      <c r="K274" s="24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</row>
    <row r="275">
      <c r="A275" s="24"/>
      <c r="B275" s="24"/>
      <c r="C275" s="24"/>
      <c r="D275" s="24"/>
      <c r="E275" s="24"/>
      <c r="F275" s="24"/>
      <c r="G275" s="24"/>
      <c r="H275" s="51"/>
      <c r="I275" s="51"/>
      <c r="J275" s="24"/>
      <c r="K275" s="24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</row>
    <row r="276">
      <c r="A276" s="24"/>
      <c r="B276" s="24"/>
      <c r="C276" s="24"/>
      <c r="D276" s="24"/>
      <c r="E276" s="24"/>
      <c r="F276" s="24"/>
      <c r="G276" s="24"/>
      <c r="H276" s="51"/>
      <c r="I276" s="51"/>
      <c r="J276" s="24"/>
      <c r="K276" s="24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</row>
    <row r="277">
      <c r="A277" s="24"/>
      <c r="B277" s="24"/>
      <c r="C277" s="24"/>
      <c r="D277" s="24"/>
      <c r="E277" s="24"/>
      <c r="F277" s="24"/>
      <c r="G277" s="24"/>
      <c r="H277" s="51"/>
      <c r="I277" s="51"/>
      <c r="J277" s="24"/>
      <c r="K277" s="24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</row>
    <row r="278">
      <c r="A278" s="24"/>
      <c r="B278" s="24"/>
      <c r="C278" s="24"/>
      <c r="D278" s="24"/>
      <c r="E278" s="24"/>
      <c r="F278" s="24"/>
      <c r="G278" s="24"/>
      <c r="H278" s="51"/>
      <c r="I278" s="51"/>
      <c r="J278" s="24"/>
      <c r="K278" s="24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</row>
    <row r="279">
      <c r="A279" s="24"/>
      <c r="B279" s="24"/>
      <c r="C279" s="24"/>
      <c r="D279" s="24"/>
      <c r="E279" s="24"/>
      <c r="F279" s="24"/>
      <c r="G279" s="24"/>
      <c r="H279" s="51"/>
      <c r="I279" s="51"/>
      <c r="J279" s="24"/>
      <c r="K279" s="24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</row>
    <row r="280">
      <c r="A280" s="24"/>
      <c r="B280" s="24"/>
      <c r="C280" s="24"/>
      <c r="D280" s="24"/>
      <c r="E280" s="24"/>
      <c r="F280" s="24"/>
      <c r="G280" s="24"/>
      <c r="H280" s="51"/>
      <c r="I280" s="51"/>
      <c r="J280" s="24"/>
      <c r="K280" s="24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</row>
    <row r="281">
      <c r="A281" s="24"/>
      <c r="B281" s="24"/>
      <c r="C281" s="24"/>
      <c r="D281" s="24"/>
      <c r="E281" s="24"/>
      <c r="F281" s="24"/>
      <c r="G281" s="24"/>
      <c r="H281" s="51"/>
      <c r="I281" s="51"/>
      <c r="J281" s="24"/>
      <c r="K281" s="24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</row>
    <row r="282">
      <c r="A282" s="24"/>
      <c r="B282" s="24"/>
      <c r="C282" s="24"/>
      <c r="D282" s="24"/>
      <c r="E282" s="24"/>
      <c r="F282" s="24"/>
      <c r="G282" s="24"/>
      <c r="H282" s="51"/>
      <c r="I282" s="51"/>
      <c r="J282" s="24"/>
      <c r="K282" s="24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</row>
    <row r="283">
      <c r="A283" s="24"/>
      <c r="B283" s="24"/>
      <c r="C283" s="24"/>
      <c r="D283" s="24"/>
      <c r="E283" s="24"/>
      <c r="F283" s="24"/>
      <c r="G283" s="24"/>
      <c r="H283" s="51"/>
      <c r="I283" s="51"/>
      <c r="J283" s="24"/>
      <c r="K283" s="24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</row>
    <row r="284">
      <c r="A284" s="24"/>
      <c r="B284" s="24"/>
      <c r="C284" s="24"/>
      <c r="D284" s="24"/>
      <c r="E284" s="24"/>
      <c r="F284" s="24"/>
      <c r="G284" s="24"/>
      <c r="H284" s="51"/>
      <c r="I284" s="51"/>
      <c r="J284" s="24"/>
      <c r="K284" s="24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</row>
    <row r="285">
      <c r="A285" s="24"/>
      <c r="B285" s="24"/>
      <c r="C285" s="24"/>
      <c r="D285" s="24"/>
      <c r="E285" s="24"/>
      <c r="F285" s="24"/>
      <c r="G285" s="24"/>
      <c r="H285" s="51"/>
      <c r="I285" s="51"/>
      <c r="J285" s="24"/>
      <c r="K285" s="24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</row>
    <row r="286">
      <c r="A286" s="24"/>
      <c r="B286" s="24"/>
      <c r="C286" s="24"/>
      <c r="D286" s="24"/>
      <c r="E286" s="24"/>
      <c r="F286" s="24"/>
      <c r="G286" s="24"/>
      <c r="H286" s="51"/>
      <c r="I286" s="51"/>
      <c r="J286" s="24"/>
      <c r="K286" s="24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</row>
    <row r="287">
      <c r="A287" s="24"/>
      <c r="B287" s="24"/>
      <c r="C287" s="24"/>
      <c r="D287" s="24"/>
      <c r="E287" s="24"/>
      <c r="F287" s="24"/>
      <c r="G287" s="24"/>
      <c r="H287" s="51"/>
      <c r="I287" s="51"/>
      <c r="J287" s="24"/>
      <c r="K287" s="24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</row>
    <row r="288">
      <c r="A288" s="24"/>
      <c r="B288" s="24"/>
      <c r="C288" s="24"/>
      <c r="D288" s="24"/>
      <c r="E288" s="24"/>
      <c r="F288" s="24"/>
      <c r="G288" s="24"/>
      <c r="H288" s="51"/>
      <c r="I288" s="51"/>
      <c r="J288" s="24"/>
      <c r="K288" s="24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</row>
    <row r="289">
      <c r="A289" s="24"/>
      <c r="B289" s="24"/>
      <c r="C289" s="24"/>
      <c r="D289" s="24"/>
      <c r="E289" s="24"/>
      <c r="F289" s="24"/>
      <c r="G289" s="24"/>
      <c r="H289" s="51"/>
      <c r="I289" s="51"/>
      <c r="J289" s="24"/>
      <c r="K289" s="24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</row>
    <row r="290">
      <c r="A290" s="24"/>
      <c r="B290" s="24"/>
      <c r="C290" s="24"/>
      <c r="D290" s="24"/>
      <c r="E290" s="24"/>
      <c r="F290" s="24"/>
      <c r="G290" s="24"/>
      <c r="H290" s="51"/>
      <c r="I290" s="51"/>
      <c r="J290" s="24"/>
      <c r="K290" s="24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</row>
    <row r="291">
      <c r="A291" s="24"/>
      <c r="B291" s="24"/>
      <c r="C291" s="24"/>
      <c r="D291" s="24"/>
      <c r="E291" s="24"/>
      <c r="F291" s="24"/>
      <c r="G291" s="24"/>
      <c r="H291" s="51"/>
      <c r="I291" s="51"/>
      <c r="J291" s="24"/>
      <c r="K291" s="24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</row>
    <row r="292">
      <c r="A292" s="24"/>
      <c r="B292" s="24"/>
      <c r="C292" s="24"/>
      <c r="D292" s="24"/>
      <c r="E292" s="24"/>
      <c r="F292" s="24"/>
      <c r="G292" s="24"/>
      <c r="H292" s="51"/>
      <c r="I292" s="51"/>
      <c r="J292" s="24"/>
      <c r="K292" s="24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</row>
    <row r="293">
      <c r="A293" s="24"/>
      <c r="B293" s="24"/>
      <c r="C293" s="24"/>
      <c r="D293" s="24"/>
      <c r="E293" s="24"/>
      <c r="F293" s="24"/>
      <c r="G293" s="24"/>
      <c r="H293" s="51"/>
      <c r="I293" s="51"/>
      <c r="J293" s="24"/>
      <c r="K293" s="24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</row>
    <row r="294">
      <c r="A294" s="24"/>
      <c r="B294" s="24"/>
      <c r="C294" s="24"/>
      <c r="D294" s="24"/>
      <c r="E294" s="24"/>
      <c r="F294" s="24"/>
      <c r="G294" s="24"/>
      <c r="H294" s="51"/>
      <c r="I294" s="51"/>
      <c r="J294" s="24"/>
      <c r="K294" s="24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</row>
    <row r="295">
      <c r="A295" s="24"/>
      <c r="B295" s="24"/>
      <c r="C295" s="24"/>
      <c r="D295" s="24"/>
      <c r="E295" s="24"/>
      <c r="F295" s="24"/>
      <c r="G295" s="24"/>
      <c r="H295" s="51"/>
      <c r="I295" s="51"/>
      <c r="J295" s="24"/>
      <c r="K295" s="24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</row>
    <row r="296">
      <c r="A296" s="24"/>
      <c r="B296" s="24"/>
      <c r="C296" s="24"/>
      <c r="D296" s="24"/>
      <c r="E296" s="24"/>
      <c r="F296" s="24"/>
      <c r="G296" s="24"/>
      <c r="H296" s="51"/>
      <c r="I296" s="51"/>
      <c r="J296" s="24"/>
      <c r="K296" s="24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</row>
    <row r="297">
      <c r="A297" s="24"/>
      <c r="B297" s="24"/>
      <c r="C297" s="24"/>
      <c r="D297" s="24"/>
      <c r="E297" s="24"/>
      <c r="F297" s="24"/>
      <c r="G297" s="24"/>
      <c r="H297" s="51"/>
      <c r="I297" s="51"/>
      <c r="J297" s="24"/>
      <c r="K297" s="24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</row>
    <row r="298">
      <c r="A298" s="24"/>
      <c r="B298" s="24"/>
      <c r="C298" s="24"/>
      <c r="D298" s="24"/>
      <c r="E298" s="24"/>
      <c r="F298" s="24"/>
      <c r="G298" s="24"/>
      <c r="H298" s="51"/>
      <c r="I298" s="51"/>
      <c r="J298" s="24"/>
      <c r="K298" s="24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</row>
    <row r="299">
      <c r="A299" s="24"/>
      <c r="B299" s="24"/>
      <c r="C299" s="24"/>
      <c r="D299" s="24"/>
      <c r="E299" s="24"/>
      <c r="F299" s="24"/>
      <c r="G299" s="24"/>
      <c r="H299" s="51"/>
      <c r="I299" s="51"/>
      <c r="J299" s="24"/>
      <c r="K299" s="24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</row>
    <row r="300">
      <c r="A300" s="24"/>
      <c r="B300" s="24"/>
      <c r="C300" s="24"/>
      <c r="D300" s="24"/>
      <c r="E300" s="24"/>
      <c r="F300" s="24"/>
      <c r="G300" s="24"/>
      <c r="H300" s="51"/>
      <c r="I300" s="51"/>
      <c r="J300" s="24"/>
      <c r="K300" s="24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</row>
    <row r="301">
      <c r="A301" s="24"/>
      <c r="B301" s="24"/>
      <c r="C301" s="24"/>
      <c r="D301" s="24"/>
      <c r="E301" s="24"/>
      <c r="F301" s="24"/>
      <c r="G301" s="24"/>
      <c r="H301" s="51"/>
      <c r="I301" s="51"/>
      <c r="J301" s="24"/>
      <c r="K301" s="24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</row>
    <row r="302">
      <c r="A302" s="24"/>
      <c r="B302" s="24"/>
      <c r="C302" s="24"/>
      <c r="D302" s="24"/>
      <c r="E302" s="24"/>
      <c r="F302" s="24"/>
      <c r="G302" s="24"/>
      <c r="H302" s="51"/>
      <c r="I302" s="51"/>
      <c r="J302" s="24"/>
      <c r="K302" s="24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</row>
    <row r="303">
      <c r="A303" s="24"/>
      <c r="B303" s="24"/>
      <c r="C303" s="24"/>
      <c r="D303" s="24"/>
      <c r="E303" s="24"/>
      <c r="F303" s="24"/>
      <c r="G303" s="24"/>
      <c r="H303" s="51"/>
      <c r="I303" s="51"/>
      <c r="J303" s="24"/>
      <c r="K303" s="24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</row>
    <row r="304">
      <c r="A304" s="24"/>
      <c r="B304" s="24"/>
      <c r="C304" s="24"/>
      <c r="D304" s="24"/>
      <c r="E304" s="24"/>
      <c r="F304" s="24"/>
      <c r="G304" s="24"/>
      <c r="H304" s="51"/>
      <c r="I304" s="51"/>
      <c r="J304" s="24"/>
      <c r="K304" s="24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</row>
    <row r="305">
      <c r="A305" s="24"/>
      <c r="B305" s="24"/>
      <c r="C305" s="24"/>
      <c r="D305" s="24"/>
      <c r="E305" s="24"/>
      <c r="F305" s="24"/>
      <c r="G305" s="24"/>
      <c r="H305" s="51"/>
      <c r="I305" s="51"/>
      <c r="J305" s="24"/>
      <c r="K305" s="24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</row>
    <row r="306">
      <c r="A306" s="24"/>
      <c r="B306" s="24"/>
      <c r="C306" s="24"/>
      <c r="D306" s="24"/>
      <c r="E306" s="24"/>
      <c r="F306" s="24"/>
      <c r="G306" s="24"/>
      <c r="H306" s="51"/>
      <c r="I306" s="51"/>
      <c r="J306" s="24"/>
      <c r="K306" s="24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</row>
    <row r="307">
      <c r="A307" s="24"/>
      <c r="B307" s="24"/>
      <c r="C307" s="24"/>
      <c r="D307" s="24"/>
      <c r="E307" s="24"/>
      <c r="F307" s="24"/>
      <c r="G307" s="24"/>
      <c r="H307" s="51"/>
      <c r="I307" s="51"/>
      <c r="J307" s="24"/>
      <c r="K307" s="24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</row>
    <row r="308">
      <c r="A308" s="24"/>
      <c r="B308" s="24"/>
      <c r="C308" s="24"/>
      <c r="D308" s="24"/>
      <c r="E308" s="24"/>
      <c r="F308" s="24"/>
      <c r="G308" s="24"/>
      <c r="H308" s="51"/>
      <c r="I308" s="51"/>
      <c r="J308" s="24"/>
      <c r="K308" s="24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</row>
    <row r="309">
      <c r="A309" s="24"/>
      <c r="B309" s="24"/>
      <c r="C309" s="24"/>
      <c r="D309" s="24"/>
      <c r="E309" s="24"/>
      <c r="F309" s="24"/>
      <c r="G309" s="24"/>
      <c r="H309" s="51"/>
      <c r="I309" s="51"/>
      <c r="J309" s="24"/>
      <c r="K309" s="24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</row>
    <row r="310">
      <c r="A310" s="24"/>
      <c r="B310" s="24"/>
      <c r="C310" s="24"/>
      <c r="D310" s="24"/>
      <c r="E310" s="24"/>
      <c r="F310" s="24"/>
      <c r="G310" s="24"/>
      <c r="H310" s="51"/>
      <c r="I310" s="51"/>
      <c r="J310" s="24"/>
      <c r="K310" s="24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</row>
    <row r="311">
      <c r="A311" s="24"/>
      <c r="B311" s="24"/>
      <c r="C311" s="24"/>
      <c r="D311" s="24"/>
      <c r="E311" s="24"/>
      <c r="F311" s="24"/>
      <c r="G311" s="24"/>
      <c r="H311" s="51"/>
      <c r="I311" s="51"/>
      <c r="J311" s="24"/>
      <c r="K311" s="24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</row>
    <row r="312">
      <c r="A312" s="24"/>
      <c r="B312" s="24"/>
      <c r="C312" s="24"/>
      <c r="D312" s="24"/>
      <c r="E312" s="24"/>
      <c r="F312" s="24"/>
      <c r="G312" s="24"/>
      <c r="H312" s="51"/>
      <c r="I312" s="51"/>
      <c r="J312" s="24"/>
      <c r="K312" s="24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</row>
    <row r="313">
      <c r="A313" s="24"/>
      <c r="B313" s="24"/>
      <c r="C313" s="24"/>
      <c r="D313" s="24"/>
      <c r="E313" s="24"/>
      <c r="F313" s="24"/>
      <c r="G313" s="24"/>
      <c r="H313" s="51"/>
      <c r="I313" s="51"/>
      <c r="J313" s="24"/>
      <c r="K313" s="24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</row>
    <row r="314">
      <c r="A314" s="24"/>
      <c r="B314" s="24"/>
      <c r="C314" s="24"/>
      <c r="D314" s="24"/>
      <c r="E314" s="24"/>
      <c r="F314" s="24"/>
      <c r="G314" s="24"/>
      <c r="H314" s="51"/>
      <c r="I314" s="51"/>
      <c r="J314" s="24"/>
      <c r="K314" s="24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</row>
    <row r="315">
      <c r="A315" s="24"/>
      <c r="B315" s="24"/>
      <c r="C315" s="24"/>
      <c r="D315" s="24"/>
      <c r="E315" s="24"/>
      <c r="F315" s="24"/>
      <c r="G315" s="24"/>
      <c r="H315" s="51"/>
      <c r="I315" s="51"/>
      <c r="J315" s="24"/>
      <c r="K315" s="24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</row>
    <row r="316">
      <c r="A316" s="24"/>
      <c r="B316" s="24"/>
      <c r="C316" s="24"/>
      <c r="D316" s="24"/>
      <c r="E316" s="24"/>
      <c r="F316" s="24"/>
      <c r="G316" s="24"/>
      <c r="H316" s="51"/>
      <c r="I316" s="51"/>
      <c r="J316" s="24"/>
      <c r="K316" s="24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</row>
    <row r="317">
      <c r="A317" s="24"/>
      <c r="B317" s="24"/>
      <c r="C317" s="24"/>
      <c r="D317" s="24"/>
      <c r="E317" s="24"/>
      <c r="F317" s="24"/>
      <c r="G317" s="24"/>
      <c r="H317" s="51"/>
      <c r="I317" s="51"/>
      <c r="J317" s="24"/>
      <c r="K317" s="24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</row>
    <row r="318">
      <c r="A318" s="24"/>
      <c r="B318" s="24"/>
      <c r="C318" s="24"/>
      <c r="D318" s="24"/>
      <c r="E318" s="24"/>
      <c r="F318" s="24"/>
      <c r="G318" s="24"/>
      <c r="H318" s="51"/>
      <c r="I318" s="51"/>
      <c r="J318" s="24"/>
      <c r="K318" s="24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</row>
    <row r="319">
      <c r="A319" s="24"/>
      <c r="B319" s="24"/>
      <c r="C319" s="24"/>
      <c r="D319" s="24"/>
      <c r="E319" s="24"/>
      <c r="F319" s="24"/>
      <c r="G319" s="24"/>
      <c r="H319" s="51"/>
      <c r="I319" s="51"/>
      <c r="J319" s="24"/>
      <c r="K319" s="24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</row>
    <row r="320">
      <c r="A320" s="24"/>
      <c r="B320" s="24"/>
      <c r="C320" s="24"/>
      <c r="D320" s="24"/>
      <c r="E320" s="24"/>
      <c r="F320" s="24"/>
      <c r="G320" s="24"/>
      <c r="H320" s="51"/>
      <c r="I320" s="51"/>
      <c r="J320" s="24"/>
      <c r="K320" s="24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</row>
    <row r="321">
      <c r="A321" s="24"/>
      <c r="B321" s="24"/>
      <c r="C321" s="24"/>
      <c r="D321" s="24"/>
      <c r="E321" s="24"/>
      <c r="F321" s="24"/>
      <c r="G321" s="24"/>
      <c r="H321" s="51"/>
      <c r="I321" s="51"/>
      <c r="J321" s="24"/>
      <c r="K321" s="24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</row>
    <row r="322">
      <c r="A322" s="24"/>
      <c r="B322" s="24"/>
      <c r="C322" s="24"/>
      <c r="D322" s="24"/>
      <c r="E322" s="24"/>
      <c r="F322" s="24"/>
      <c r="G322" s="24"/>
      <c r="H322" s="51"/>
      <c r="I322" s="51"/>
      <c r="J322" s="24"/>
      <c r="K322" s="24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</row>
    <row r="323">
      <c r="A323" s="24"/>
      <c r="B323" s="24"/>
      <c r="C323" s="24"/>
      <c r="D323" s="24"/>
      <c r="E323" s="24"/>
      <c r="F323" s="24"/>
      <c r="G323" s="24"/>
      <c r="H323" s="51"/>
      <c r="I323" s="51"/>
      <c r="J323" s="24"/>
      <c r="K323" s="24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</row>
    <row r="324">
      <c r="A324" s="24"/>
      <c r="B324" s="24"/>
      <c r="C324" s="24"/>
      <c r="D324" s="24"/>
      <c r="E324" s="24"/>
      <c r="F324" s="24"/>
      <c r="G324" s="24"/>
      <c r="H324" s="51"/>
      <c r="I324" s="51"/>
      <c r="J324" s="24"/>
      <c r="K324" s="24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</row>
    <row r="325">
      <c r="A325" s="24"/>
      <c r="B325" s="24"/>
      <c r="C325" s="24"/>
      <c r="D325" s="24"/>
      <c r="E325" s="24"/>
      <c r="F325" s="24"/>
      <c r="G325" s="24"/>
      <c r="H325" s="51"/>
      <c r="I325" s="51"/>
      <c r="J325" s="24"/>
      <c r="K325" s="24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</row>
    <row r="326">
      <c r="A326" s="24"/>
      <c r="B326" s="24"/>
      <c r="C326" s="24"/>
      <c r="D326" s="24"/>
      <c r="E326" s="24"/>
      <c r="F326" s="24"/>
      <c r="G326" s="24"/>
      <c r="H326" s="51"/>
      <c r="I326" s="51"/>
      <c r="J326" s="24"/>
      <c r="K326" s="24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</row>
    <row r="327">
      <c r="A327" s="24"/>
      <c r="B327" s="24"/>
      <c r="C327" s="24"/>
      <c r="D327" s="24"/>
      <c r="E327" s="24"/>
      <c r="F327" s="24"/>
      <c r="G327" s="24"/>
      <c r="H327" s="51"/>
      <c r="I327" s="51"/>
      <c r="J327" s="24"/>
      <c r="K327" s="24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</row>
    <row r="328">
      <c r="A328" s="24"/>
      <c r="B328" s="24"/>
      <c r="C328" s="24"/>
      <c r="D328" s="24"/>
      <c r="E328" s="24"/>
      <c r="F328" s="24"/>
      <c r="G328" s="24"/>
      <c r="H328" s="51"/>
      <c r="I328" s="51"/>
      <c r="J328" s="24"/>
      <c r="K328" s="24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</row>
    <row r="329">
      <c r="A329" s="24"/>
      <c r="B329" s="24"/>
      <c r="C329" s="24"/>
      <c r="D329" s="24"/>
      <c r="E329" s="24"/>
      <c r="F329" s="24"/>
      <c r="G329" s="24"/>
      <c r="H329" s="51"/>
      <c r="I329" s="51"/>
      <c r="J329" s="24"/>
      <c r="K329" s="24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</row>
    <row r="330">
      <c r="A330" s="24"/>
      <c r="B330" s="24"/>
      <c r="C330" s="24"/>
      <c r="D330" s="24"/>
      <c r="E330" s="24"/>
      <c r="F330" s="24"/>
      <c r="G330" s="24"/>
      <c r="H330" s="51"/>
      <c r="I330" s="51"/>
      <c r="J330" s="24"/>
      <c r="K330" s="24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</row>
    <row r="331">
      <c r="A331" s="24"/>
      <c r="B331" s="24"/>
      <c r="C331" s="24"/>
      <c r="D331" s="24"/>
      <c r="E331" s="24"/>
      <c r="F331" s="24"/>
      <c r="G331" s="24"/>
      <c r="H331" s="51"/>
      <c r="I331" s="51"/>
      <c r="J331" s="24"/>
      <c r="K331" s="24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</row>
    <row r="332">
      <c r="A332" s="24"/>
      <c r="B332" s="24"/>
      <c r="C332" s="24"/>
      <c r="D332" s="24"/>
      <c r="E332" s="24"/>
      <c r="F332" s="24"/>
      <c r="G332" s="24"/>
      <c r="H332" s="51"/>
      <c r="I332" s="51"/>
      <c r="J332" s="24"/>
      <c r="K332" s="24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</row>
    <row r="333">
      <c r="A333" s="24"/>
      <c r="B333" s="24"/>
      <c r="C333" s="24"/>
      <c r="D333" s="24"/>
      <c r="E333" s="24"/>
      <c r="F333" s="24"/>
      <c r="G333" s="24"/>
      <c r="H333" s="51"/>
      <c r="I333" s="51"/>
      <c r="J333" s="24"/>
      <c r="K333" s="24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</row>
    <row r="334">
      <c r="A334" s="24"/>
      <c r="B334" s="24"/>
      <c r="C334" s="24"/>
      <c r="D334" s="24"/>
      <c r="E334" s="24"/>
      <c r="F334" s="24"/>
      <c r="G334" s="24"/>
      <c r="H334" s="51"/>
      <c r="I334" s="51"/>
      <c r="J334" s="24"/>
      <c r="K334" s="24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</row>
    <row r="335">
      <c r="A335" s="24"/>
      <c r="B335" s="24"/>
      <c r="C335" s="24"/>
      <c r="D335" s="24"/>
      <c r="E335" s="24"/>
      <c r="F335" s="24"/>
      <c r="G335" s="24"/>
      <c r="H335" s="51"/>
      <c r="I335" s="51"/>
      <c r="J335" s="24"/>
      <c r="K335" s="24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</row>
    <row r="336">
      <c r="A336" s="24"/>
      <c r="B336" s="24"/>
      <c r="C336" s="24"/>
      <c r="D336" s="24"/>
      <c r="E336" s="24"/>
      <c r="F336" s="24"/>
      <c r="G336" s="24"/>
      <c r="H336" s="51"/>
      <c r="I336" s="51"/>
      <c r="J336" s="24"/>
      <c r="K336" s="24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</row>
    <row r="337">
      <c r="A337" s="24"/>
      <c r="B337" s="24"/>
      <c r="C337" s="24"/>
      <c r="D337" s="24"/>
      <c r="E337" s="24"/>
      <c r="F337" s="24"/>
      <c r="G337" s="24"/>
      <c r="H337" s="51"/>
      <c r="I337" s="51"/>
      <c r="J337" s="24"/>
      <c r="K337" s="24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</row>
    <row r="338">
      <c r="A338" s="24"/>
      <c r="B338" s="24"/>
      <c r="C338" s="24"/>
      <c r="D338" s="24"/>
      <c r="E338" s="24"/>
      <c r="F338" s="24"/>
      <c r="G338" s="24"/>
      <c r="H338" s="51"/>
      <c r="I338" s="51"/>
      <c r="J338" s="24"/>
      <c r="K338" s="24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</row>
    <row r="339">
      <c r="A339" s="24"/>
      <c r="B339" s="24"/>
      <c r="C339" s="24"/>
      <c r="D339" s="24"/>
      <c r="E339" s="24"/>
      <c r="F339" s="24"/>
      <c r="G339" s="24"/>
      <c r="H339" s="51"/>
      <c r="I339" s="51"/>
      <c r="J339" s="24"/>
      <c r="K339" s="24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</row>
    <row r="340">
      <c r="A340" s="24"/>
      <c r="B340" s="24"/>
      <c r="C340" s="24"/>
      <c r="D340" s="24"/>
      <c r="E340" s="24"/>
      <c r="F340" s="24"/>
      <c r="G340" s="24"/>
      <c r="H340" s="51"/>
      <c r="I340" s="51"/>
      <c r="J340" s="24"/>
      <c r="K340" s="24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</row>
    <row r="341">
      <c r="A341" s="24"/>
      <c r="B341" s="24"/>
      <c r="C341" s="24"/>
      <c r="D341" s="24"/>
      <c r="E341" s="24"/>
      <c r="F341" s="24"/>
      <c r="G341" s="24"/>
      <c r="H341" s="51"/>
      <c r="I341" s="51"/>
      <c r="J341" s="24"/>
      <c r="K341" s="24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</row>
    <row r="342">
      <c r="A342" s="24"/>
      <c r="B342" s="24"/>
      <c r="C342" s="24"/>
      <c r="D342" s="24"/>
      <c r="E342" s="24"/>
      <c r="F342" s="24"/>
      <c r="G342" s="24"/>
      <c r="H342" s="51"/>
      <c r="I342" s="51"/>
      <c r="J342" s="24"/>
      <c r="K342" s="24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</row>
    <row r="343">
      <c r="A343" s="24"/>
      <c r="B343" s="24"/>
      <c r="C343" s="24"/>
      <c r="D343" s="24"/>
      <c r="E343" s="24"/>
      <c r="F343" s="24"/>
      <c r="G343" s="24"/>
      <c r="H343" s="51"/>
      <c r="I343" s="51"/>
      <c r="J343" s="24"/>
      <c r="K343" s="24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</row>
    <row r="344">
      <c r="A344" s="24"/>
      <c r="B344" s="24"/>
      <c r="C344" s="24"/>
      <c r="D344" s="24"/>
      <c r="E344" s="24"/>
      <c r="F344" s="24"/>
      <c r="G344" s="24"/>
      <c r="H344" s="51"/>
      <c r="I344" s="51"/>
      <c r="J344" s="24"/>
      <c r="K344" s="24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</row>
    <row r="345">
      <c r="A345" s="24"/>
      <c r="B345" s="24"/>
      <c r="C345" s="24"/>
      <c r="D345" s="24"/>
      <c r="E345" s="24"/>
      <c r="F345" s="24"/>
      <c r="G345" s="24"/>
      <c r="H345" s="51"/>
      <c r="I345" s="51"/>
      <c r="J345" s="24"/>
      <c r="K345" s="24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</row>
    <row r="346">
      <c r="A346" s="24"/>
      <c r="B346" s="24"/>
      <c r="C346" s="24"/>
      <c r="D346" s="24"/>
      <c r="E346" s="24"/>
      <c r="F346" s="24"/>
      <c r="G346" s="24"/>
      <c r="H346" s="51"/>
      <c r="I346" s="51"/>
      <c r="J346" s="24"/>
      <c r="K346" s="24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</row>
    <row r="347">
      <c r="A347" s="24"/>
      <c r="B347" s="24"/>
      <c r="C347" s="24"/>
      <c r="D347" s="24"/>
      <c r="E347" s="24"/>
      <c r="F347" s="24"/>
      <c r="G347" s="24"/>
      <c r="H347" s="51"/>
      <c r="I347" s="51"/>
      <c r="J347" s="24"/>
      <c r="K347" s="24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</row>
    <row r="348">
      <c r="A348" s="24"/>
      <c r="B348" s="24"/>
      <c r="C348" s="24"/>
      <c r="D348" s="24"/>
      <c r="E348" s="24"/>
      <c r="F348" s="24"/>
      <c r="G348" s="24"/>
      <c r="H348" s="51"/>
      <c r="I348" s="51"/>
      <c r="J348" s="24"/>
      <c r="K348" s="24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</row>
    <row r="349">
      <c r="A349" s="24"/>
      <c r="B349" s="24"/>
      <c r="C349" s="24"/>
      <c r="D349" s="24"/>
      <c r="E349" s="24"/>
      <c r="F349" s="24"/>
      <c r="G349" s="24"/>
      <c r="H349" s="51"/>
      <c r="I349" s="51"/>
      <c r="J349" s="24"/>
      <c r="K349" s="24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</row>
    <row r="350">
      <c r="A350" s="24"/>
      <c r="B350" s="24"/>
      <c r="C350" s="24"/>
      <c r="D350" s="24"/>
      <c r="E350" s="24"/>
      <c r="F350" s="24"/>
      <c r="G350" s="24"/>
      <c r="H350" s="51"/>
      <c r="I350" s="51"/>
      <c r="J350" s="24"/>
      <c r="K350" s="24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</row>
    <row r="351">
      <c r="A351" s="24"/>
      <c r="B351" s="24"/>
      <c r="C351" s="24"/>
      <c r="D351" s="24"/>
      <c r="E351" s="24"/>
      <c r="F351" s="24"/>
      <c r="G351" s="24"/>
      <c r="H351" s="51"/>
      <c r="I351" s="51"/>
      <c r="J351" s="24"/>
      <c r="K351" s="24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</row>
    <row r="352">
      <c r="A352" s="24"/>
      <c r="B352" s="24"/>
      <c r="C352" s="24"/>
      <c r="D352" s="24"/>
      <c r="E352" s="24"/>
      <c r="F352" s="24"/>
      <c r="G352" s="24"/>
      <c r="H352" s="51"/>
      <c r="I352" s="51"/>
      <c r="J352" s="24"/>
      <c r="K352" s="24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</row>
    <row r="353">
      <c r="A353" s="24"/>
      <c r="B353" s="24"/>
      <c r="C353" s="24"/>
      <c r="D353" s="24"/>
      <c r="E353" s="24"/>
      <c r="F353" s="24"/>
      <c r="G353" s="24"/>
      <c r="H353" s="51"/>
      <c r="I353" s="51"/>
      <c r="J353" s="24"/>
      <c r="K353" s="24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</row>
    <row r="354">
      <c r="A354" s="24"/>
      <c r="B354" s="24"/>
      <c r="C354" s="24"/>
      <c r="D354" s="24"/>
      <c r="E354" s="24"/>
      <c r="F354" s="24"/>
      <c r="G354" s="24"/>
      <c r="H354" s="51"/>
      <c r="I354" s="51"/>
      <c r="J354" s="24"/>
      <c r="K354" s="24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</row>
    <row r="355">
      <c r="A355" s="24"/>
      <c r="B355" s="24"/>
      <c r="C355" s="24"/>
      <c r="D355" s="24"/>
      <c r="E355" s="24"/>
      <c r="F355" s="24"/>
      <c r="G355" s="24"/>
      <c r="H355" s="51"/>
      <c r="I355" s="51"/>
      <c r="J355" s="24"/>
      <c r="K355" s="24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</row>
    <row r="356">
      <c r="A356" s="24"/>
      <c r="B356" s="24"/>
      <c r="C356" s="24"/>
      <c r="D356" s="24"/>
      <c r="E356" s="24"/>
      <c r="F356" s="24"/>
      <c r="G356" s="24"/>
      <c r="H356" s="51"/>
      <c r="I356" s="51"/>
      <c r="J356" s="24"/>
      <c r="K356" s="24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</row>
    <row r="357">
      <c r="A357" s="24"/>
      <c r="B357" s="24"/>
      <c r="C357" s="24"/>
      <c r="D357" s="24"/>
      <c r="E357" s="24"/>
      <c r="F357" s="24"/>
      <c r="G357" s="24"/>
      <c r="H357" s="51"/>
      <c r="I357" s="51"/>
      <c r="J357" s="24"/>
      <c r="K357" s="24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</row>
    <row r="358">
      <c r="A358" s="24"/>
      <c r="B358" s="24"/>
      <c r="C358" s="24"/>
      <c r="D358" s="24"/>
      <c r="E358" s="24"/>
      <c r="F358" s="24"/>
      <c r="G358" s="24"/>
      <c r="H358" s="51"/>
      <c r="I358" s="51"/>
      <c r="J358" s="24"/>
      <c r="K358" s="24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</row>
    <row r="359">
      <c r="A359" s="24"/>
      <c r="B359" s="24"/>
      <c r="C359" s="24"/>
      <c r="D359" s="24"/>
      <c r="E359" s="24"/>
      <c r="F359" s="24"/>
      <c r="G359" s="24"/>
      <c r="H359" s="51"/>
      <c r="I359" s="51"/>
      <c r="J359" s="24"/>
      <c r="K359" s="24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</row>
    <row r="360">
      <c r="A360" s="24"/>
      <c r="B360" s="24"/>
      <c r="C360" s="24"/>
      <c r="D360" s="24"/>
      <c r="E360" s="24"/>
      <c r="F360" s="24"/>
      <c r="G360" s="24"/>
      <c r="H360" s="51"/>
      <c r="I360" s="51"/>
      <c r="J360" s="24"/>
      <c r="K360" s="24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</row>
    <row r="361">
      <c r="A361" s="24"/>
      <c r="B361" s="24"/>
      <c r="C361" s="24"/>
      <c r="D361" s="24"/>
      <c r="E361" s="24"/>
      <c r="F361" s="24"/>
      <c r="G361" s="24"/>
      <c r="H361" s="51"/>
      <c r="I361" s="51"/>
      <c r="J361" s="24"/>
      <c r="K361" s="24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</row>
    <row r="362">
      <c r="A362" s="24"/>
      <c r="B362" s="24"/>
      <c r="C362" s="24"/>
      <c r="D362" s="24"/>
      <c r="E362" s="24"/>
      <c r="F362" s="24"/>
      <c r="G362" s="24"/>
      <c r="H362" s="51"/>
      <c r="I362" s="51"/>
      <c r="J362" s="24"/>
      <c r="K362" s="24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</row>
    <row r="363">
      <c r="A363" s="24"/>
      <c r="B363" s="24"/>
      <c r="C363" s="24"/>
      <c r="D363" s="24"/>
      <c r="E363" s="24"/>
      <c r="F363" s="24"/>
      <c r="G363" s="24"/>
      <c r="H363" s="51"/>
      <c r="I363" s="51"/>
      <c r="J363" s="24"/>
      <c r="K363" s="24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</row>
    <row r="364">
      <c r="A364" s="24"/>
      <c r="B364" s="24"/>
      <c r="C364" s="24"/>
      <c r="D364" s="24"/>
      <c r="E364" s="24"/>
      <c r="F364" s="24"/>
      <c r="G364" s="24"/>
      <c r="H364" s="51"/>
      <c r="I364" s="51"/>
      <c r="J364" s="24"/>
      <c r="K364" s="24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</row>
    <row r="365">
      <c r="A365" s="24"/>
      <c r="B365" s="24"/>
      <c r="C365" s="24"/>
      <c r="D365" s="24"/>
      <c r="E365" s="24"/>
      <c r="F365" s="24"/>
      <c r="G365" s="24"/>
      <c r="H365" s="51"/>
      <c r="I365" s="51"/>
      <c r="J365" s="24"/>
      <c r="K365" s="24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</row>
    <row r="366">
      <c r="A366" s="24"/>
      <c r="B366" s="24"/>
      <c r="C366" s="24"/>
      <c r="D366" s="24"/>
      <c r="E366" s="24"/>
      <c r="F366" s="24"/>
      <c r="G366" s="24"/>
      <c r="H366" s="51"/>
      <c r="I366" s="51"/>
      <c r="J366" s="24"/>
      <c r="K366" s="24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</row>
    <row r="367">
      <c r="A367" s="24"/>
      <c r="B367" s="24"/>
      <c r="C367" s="24"/>
      <c r="D367" s="24"/>
      <c r="E367" s="24"/>
      <c r="F367" s="24"/>
      <c r="G367" s="24"/>
      <c r="H367" s="51"/>
      <c r="I367" s="51"/>
      <c r="J367" s="24"/>
      <c r="K367" s="24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</row>
    <row r="368">
      <c r="A368" s="24"/>
      <c r="B368" s="24"/>
      <c r="C368" s="24"/>
      <c r="D368" s="24"/>
      <c r="E368" s="24"/>
      <c r="F368" s="24"/>
      <c r="G368" s="24"/>
      <c r="H368" s="51"/>
      <c r="I368" s="51"/>
      <c r="J368" s="24"/>
      <c r="K368" s="24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</row>
    <row r="369">
      <c r="A369" s="24"/>
      <c r="B369" s="24"/>
      <c r="C369" s="24"/>
      <c r="D369" s="24"/>
      <c r="E369" s="24"/>
      <c r="F369" s="24"/>
      <c r="G369" s="24"/>
      <c r="H369" s="51"/>
      <c r="I369" s="51"/>
      <c r="J369" s="24"/>
      <c r="K369" s="24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</row>
    <row r="370">
      <c r="A370" s="24"/>
      <c r="B370" s="24"/>
      <c r="C370" s="24"/>
      <c r="D370" s="24"/>
      <c r="E370" s="24"/>
      <c r="F370" s="24"/>
      <c r="G370" s="24"/>
      <c r="H370" s="51"/>
      <c r="I370" s="51"/>
      <c r="J370" s="24"/>
      <c r="K370" s="24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</row>
    <row r="371">
      <c r="A371" s="24"/>
      <c r="B371" s="24"/>
      <c r="C371" s="24"/>
      <c r="D371" s="24"/>
      <c r="E371" s="24"/>
      <c r="F371" s="24"/>
      <c r="G371" s="24"/>
      <c r="H371" s="51"/>
      <c r="I371" s="51"/>
      <c r="J371" s="24"/>
      <c r="K371" s="24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</row>
    <row r="372">
      <c r="A372" s="24"/>
      <c r="B372" s="24"/>
      <c r="C372" s="24"/>
      <c r="D372" s="24"/>
      <c r="E372" s="24"/>
      <c r="F372" s="24"/>
      <c r="G372" s="24"/>
      <c r="H372" s="51"/>
      <c r="I372" s="51"/>
      <c r="J372" s="24"/>
      <c r="K372" s="24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</row>
    <row r="373">
      <c r="A373" s="24"/>
      <c r="B373" s="24"/>
      <c r="C373" s="24"/>
      <c r="D373" s="24"/>
      <c r="E373" s="24"/>
      <c r="F373" s="24"/>
      <c r="G373" s="24"/>
      <c r="H373" s="51"/>
      <c r="I373" s="51"/>
      <c r="J373" s="24"/>
      <c r="K373" s="24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</row>
    <row r="374">
      <c r="A374" s="24"/>
      <c r="B374" s="24"/>
      <c r="C374" s="24"/>
      <c r="D374" s="24"/>
      <c r="E374" s="24"/>
      <c r="F374" s="24"/>
      <c r="G374" s="24"/>
      <c r="H374" s="51"/>
      <c r="I374" s="51"/>
      <c r="J374" s="24"/>
      <c r="K374" s="24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</row>
    <row r="375">
      <c r="A375" s="24"/>
      <c r="B375" s="24"/>
      <c r="C375" s="24"/>
      <c r="D375" s="24"/>
      <c r="E375" s="24"/>
      <c r="F375" s="24"/>
      <c r="G375" s="24"/>
      <c r="H375" s="51"/>
      <c r="I375" s="51"/>
      <c r="J375" s="24"/>
      <c r="K375" s="24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</row>
    <row r="376">
      <c r="A376" s="24"/>
      <c r="B376" s="24"/>
      <c r="C376" s="24"/>
      <c r="D376" s="24"/>
      <c r="E376" s="24"/>
      <c r="F376" s="24"/>
      <c r="G376" s="24"/>
      <c r="H376" s="51"/>
      <c r="I376" s="51"/>
      <c r="J376" s="24"/>
      <c r="K376" s="24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</row>
    <row r="377">
      <c r="A377" s="24"/>
      <c r="B377" s="24"/>
      <c r="C377" s="24"/>
      <c r="D377" s="24"/>
      <c r="E377" s="24"/>
      <c r="F377" s="24"/>
      <c r="G377" s="24"/>
      <c r="H377" s="51"/>
      <c r="I377" s="51"/>
      <c r="J377" s="24"/>
      <c r="K377" s="24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</row>
    <row r="378">
      <c r="A378" s="24"/>
      <c r="B378" s="24"/>
      <c r="C378" s="24"/>
      <c r="D378" s="24"/>
      <c r="E378" s="24"/>
      <c r="F378" s="24"/>
      <c r="G378" s="24"/>
      <c r="H378" s="51"/>
      <c r="I378" s="51"/>
      <c r="J378" s="24"/>
      <c r="K378" s="24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</row>
    <row r="379">
      <c r="A379" s="24"/>
      <c r="B379" s="24"/>
      <c r="C379" s="24"/>
      <c r="D379" s="24"/>
      <c r="E379" s="24"/>
      <c r="F379" s="24"/>
      <c r="G379" s="24"/>
      <c r="H379" s="51"/>
      <c r="I379" s="51"/>
      <c r="J379" s="24"/>
      <c r="K379" s="24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</row>
    <row r="380">
      <c r="A380" s="24"/>
      <c r="B380" s="24"/>
      <c r="C380" s="24"/>
      <c r="D380" s="24"/>
      <c r="E380" s="24"/>
      <c r="F380" s="24"/>
      <c r="G380" s="24"/>
      <c r="H380" s="51"/>
      <c r="I380" s="51"/>
      <c r="J380" s="24"/>
      <c r="K380" s="24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</row>
    <row r="381">
      <c r="A381" s="24"/>
      <c r="B381" s="24"/>
      <c r="C381" s="24"/>
      <c r="D381" s="24"/>
      <c r="E381" s="24"/>
      <c r="F381" s="24"/>
      <c r="G381" s="24"/>
      <c r="H381" s="51"/>
      <c r="I381" s="51"/>
      <c r="J381" s="24"/>
      <c r="K381" s="24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</row>
    <row r="382">
      <c r="A382" s="24"/>
      <c r="B382" s="24"/>
      <c r="C382" s="24"/>
      <c r="D382" s="24"/>
      <c r="E382" s="24"/>
      <c r="F382" s="24"/>
      <c r="G382" s="24"/>
      <c r="H382" s="51"/>
      <c r="I382" s="51"/>
      <c r="J382" s="24"/>
      <c r="K382" s="24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</row>
    <row r="383">
      <c r="A383" s="24"/>
      <c r="B383" s="24"/>
      <c r="C383" s="24"/>
      <c r="D383" s="24"/>
      <c r="E383" s="24"/>
      <c r="F383" s="24"/>
      <c r="G383" s="24"/>
      <c r="H383" s="51"/>
      <c r="I383" s="51"/>
      <c r="J383" s="24"/>
      <c r="K383" s="24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</row>
    <row r="384">
      <c r="A384" s="24"/>
      <c r="B384" s="24"/>
      <c r="C384" s="24"/>
      <c r="D384" s="24"/>
      <c r="E384" s="24"/>
      <c r="F384" s="24"/>
      <c r="G384" s="24"/>
      <c r="H384" s="51"/>
      <c r="I384" s="51"/>
      <c r="J384" s="24"/>
      <c r="K384" s="24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</row>
    <row r="385">
      <c r="A385" s="24"/>
      <c r="B385" s="24"/>
      <c r="C385" s="24"/>
      <c r="D385" s="24"/>
      <c r="E385" s="24"/>
      <c r="F385" s="24"/>
      <c r="G385" s="24"/>
      <c r="H385" s="51"/>
      <c r="I385" s="51"/>
      <c r="J385" s="24"/>
      <c r="K385" s="24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</row>
    <row r="386">
      <c r="A386" s="24"/>
      <c r="B386" s="24"/>
      <c r="C386" s="24"/>
      <c r="D386" s="24"/>
      <c r="E386" s="24"/>
      <c r="F386" s="24"/>
      <c r="G386" s="24"/>
      <c r="H386" s="51"/>
      <c r="I386" s="51"/>
      <c r="J386" s="24"/>
      <c r="K386" s="24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</row>
    <row r="387">
      <c r="A387" s="24"/>
      <c r="B387" s="24"/>
      <c r="C387" s="24"/>
      <c r="D387" s="24"/>
      <c r="E387" s="24"/>
      <c r="F387" s="24"/>
      <c r="G387" s="24"/>
      <c r="H387" s="51"/>
      <c r="I387" s="51"/>
      <c r="J387" s="24"/>
      <c r="K387" s="24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</row>
    <row r="388">
      <c r="A388" s="24"/>
      <c r="B388" s="24"/>
      <c r="C388" s="24"/>
      <c r="D388" s="24"/>
      <c r="E388" s="24"/>
      <c r="F388" s="24"/>
      <c r="G388" s="24"/>
      <c r="H388" s="51"/>
      <c r="I388" s="51"/>
      <c r="J388" s="24"/>
      <c r="K388" s="24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</row>
    <row r="389">
      <c r="A389" s="24"/>
      <c r="B389" s="24"/>
      <c r="C389" s="24"/>
      <c r="D389" s="24"/>
      <c r="E389" s="24"/>
      <c r="F389" s="24"/>
      <c r="G389" s="24"/>
      <c r="H389" s="51"/>
      <c r="I389" s="51"/>
      <c r="J389" s="24"/>
      <c r="K389" s="24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</row>
    <row r="390">
      <c r="A390" s="24"/>
      <c r="B390" s="24"/>
      <c r="C390" s="24"/>
      <c r="D390" s="24"/>
      <c r="E390" s="24"/>
      <c r="F390" s="24"/>
      <c r="G390" s="24"/>
      <c r="H390" s="51"/>
      <c r="I390" s="51"/>
      <c r="J390" s="24"/>
      <c r="K390" s="24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</row>
    <row r="391">
      <c r="A391" s="24"/>
      <c r="B391" s="24"/>
      <c r="C391" s="24"/>
      <c r="D391" s="24"/>
      <c r="E391" s="24"/>
      <c r="F391" s="24"/>
      <c r="G391" s="24"/>
      <c r="H391" s="51"/>
      <c r="I391" s="51"/>
      <c r="J391" s="24"/>
      <c r="K391" s="24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</row>
    <row r="392">
      <c r="A392" s="24"/>
      <c r="B392" s="24"/>
      <c r="C392" s="24"/>
      <c r="D392" s="24"/>
      <c r="E392" s="24"/>
      <c r="F392" s="24"/>
      <c r="G392" s="24"/>
      <c r="H392" s="51"/>
      <c r="I392" s="51"/>
      <c r="J392" s="24"/>
      <c r="K392" s="24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</row>
    <row r="393">
      <c r="A393" s="24"/>
      <c r="B393" s="24"/>
      <c r="C393" s="24"/>
      <c r="D393" s="24"/>
      <c r="E393" s="24"/>
      <c r="F393" s="24"/>
      <c r="G393" s="24"/>
      <c r="H393" s="51"/>
      <c r="I393" s="51"/>
      <c r="J393" s="24"/>
      <c r="K393" s="24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</row>
    <row r="394">
      <c r="A394" s="24"/>
      <c r="B394" s="24"/>
      <c r="C394" s="24"/>
      <c r="D394" s="24"/>
      <c r="E394" s="24"/>
      <c r="F394" s="24"/>
      <c r="G394" s="24"/>
      <c r="H394" s="51"/>
      <c r="I394" s="51"/>
      <c r="J394" s="24"/>
      <c r="K394" s="24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</row>
    <row r="395">
      <c r="A395" s="24"/>
      <c r="B395" s="24"/>
      <c r="C395" s="24"/>
      <c r="D395" s="24"/>
      <c r="E395" s="24"/>
      <c r="F395" s="24"/>
      <c r="G395" s="24"/>
      <c r="H395" s="51"/>
      <c r="I395" s="51"/>
      <c r="J395" s="24"/>
      <c r="K395" s="24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</row>
    <row r="396">
      <c r="A396" s="24"/>
      <c r="B396" s="24"/>
      <c r="C396" s="24"/>
      <c r="D396" s="24"/>
      <c r="E396" s="24"/>
      <c r="F396" s="24"/>
      <c r="G396" s="24"/>
      <c r="H396" s="51"/>
      <c r="I396" s="51"/>
      <c r="J396" s="24"/>
      <c r="K396" s="24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</row>
    <row r="397">
      <c r="A397" s="24"/>
      <c r="B397" s="24"/>
      <c r="C397" s="24"/>
      <c r="D397" s="24"/>
      <c r="E397" s="24"/>
      <c r="F397" s="24"/>
      <c r="G397" s="24"/>
      <c r="H397" s="51"/>
      <c r="I397" s="51"/>
      <c r="J397" s="24"/>
      <c r="K397" s="24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</row>
    <row r="398">
      <c r="A398" s="24"/>
      <c r="B398" s="24"/>
      <c r="C398" s="24"/>
      <c r="D398" s="24"/>
      <c r="E398" s="24"/>
      <c r="F398" s="24"/>
      <c r="G398" s="24"/>
      <c r="H398" s="51"/>
      <c r="I398" s="51"/>
      <c r="J398" s="24"/>
      <c r="K398" s="24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</row>
    <row r="399">
      <c r="A399" s="24"/>
      <c r="B399" s="24"/>
      <c r="C399" s="24"/>
      <c r="D399" s="24"/>
      <c r="E399" s="24"/>
      <c r="F399" s="24"/>
      <c r="G399" s="24"/>
      <c r="H399" s="51"/>
      <c r="I399" s="51"/>
      <c r="J399" s="24"/>
      <c r="K399" s="24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</row>
    <row r="400">
      <c r="A400" s="24"/>
      <c r="B400" s="24"/>
      <c r="C400" s="24"/>
      <c r="D400" s="24"/>
      <c r="E400" s="24"/>
      <c r="F400" s="24"/>
      <c r="G400" s="24"/>
      <c r="H400" s="51"/>
      <c r="I400" s="51"/>
      <c r="J400" s="24"/>
      <c r="K400" s="24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</row>
    <row r="401">
      <c r="A401" s="24"/>
      <c r="B401" s="24"/>
      <c r="C401" s="24"/>
      <c r="D401" s="24"/>
      <c r="E401" s="24"/>
      <c r="F401" s="24"/>
      <c r="G401" s="24"/>
      <c r="H401" s="51"/>
      <c r="I401" s="51"/>
      <c r="J401" s="24"/>
      <c r="K401" s="24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</row>
    <row r="402">
      <c r="A402" s="24"/>
      <c r="B402" s="24"/>
      <c r="C402" s="24"/>
      <c r="D402" s="24"/>
      <c r="E402" s="24"/>
      <c r="F402" s="24"/>
      <c r="G402" s="24"/>
      <c r="H402" s="51"/>
      <c r="I402" s="51"/>
      <c r="J402" s="24"/>
      <c r="K402" s="24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</row>
    <row r="403">
      <c r="A403" s="24"/>
      <c r="B403" s="24"/>
      <c r="C403" s="24"/>
      <c r="D403" s="24"/>
      <c r="E403" s="24"/>
      <c r="F403" s="24"/>
      <c r="G403" s="24"/>
      <c r="H403" s="51"/>
      <c r="I403" s="51"/>
      <c r="J403" s="24"/>
      <c r="K403" s="24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</row>
    <row r="404">
      <c r="A404" s="24"/>
      <c r="B404" s="24"/>
      <c r="C404" s="24"/>
      <c r="D404" s="24"/>
      <c r="E404" s="24"/>
      <c r="F404" s="24"/>
      <c r="G404" s="24"/>
      <c r="H404" s="51"/>
      <c r="I404" s="51"/>
      <c r="J404" s="24"/>
      <c r="K404" s="24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</row>
    <row r="405">
      <c r="A405" s="24"/>
      <c r="B405" s="24"/>
      <c r="C405" s="24"/>
      <c r="D405" s="24"/>
      <c r="E405" s="24"/>
      <c r="F405" s="24"/>
      <c r="G405" s="24"/>
      <c r="H405" s="51"/>
      <c r="I405" s="51"/>
      <c r="J405" s="24"/>
      <c r="K405" s="24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</row>
    <row r="406">
      <c r="A406" s="24"/>
      <c r="B406" s="24"/>
      <c r="C406" s="24"/>
      <c r="D406" s="24"/>
      <c r="E406" s="24"/>
      <c r="F406" s="24"/>
      <c r="G406" s="24"/>
      <c r="H406" s="51"/>
      <c r="I406" s="51"/>
      <c r="J406" s="24"/>
      <c r="K406" s="24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</row>
    <row r="407">
      <c r="A407" s="24"/>
      <c r="B407" s="24"/>
      <c r="C407" s="24"/>
      <c r="D407" s="24"/>
      <c r="E407" s="24"/>
      <c r="F407" s="24"/>
      <c r="G407" s="24"/>
      <c r="H407" s="51"/>
      <c r="I407" s="51"/>
      <c r="J407" s="24"/>
      <c r="K407" s="24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</row>
    <row r="408">
      <c r="A408" s="24"/>
      <c r="B408" s="24"/>
      <c r="C408" s="24"/>
      <c r="D408" s="24"/>
      <c r="E408" s="24"/>
      <c r="F408" s="24"/>
      <c r="G408" s="24"/>
      <c r="H408" s="51"/>
      <c r="I408" s="51"/>
      <c r="J408" s="24"/>
      <c r="K408" s="24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</row>
    <row r="409">
      <c r="A409" s="24"/>
      <c r="B409" s="24"/>
      <c r="C409" s="24"/>
      <c r="D409" s="24"/>
      <c r="E409" s="24"/>
      <c r="F409" s="24"/>
      <c r="G409" s="24"/>
      <c r="H409" s="51"/>
      <c r="I409" s="51"/>
      <c r="J409" s="24"/>
      <c r="K409" s="24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</row>
    <row r="410">
      <c r="A410" s="24"/>
      <c r="B410" s="24"/>
      <c r="C410" s="24"/>
      <c r="D410" s="24"/>
      <c r="E410" s="24"/>
      <c r="F410" s="24"/>
      <c r="G410" s="24"/>
      <c r="H410" s="51"/>
      <c r="I410" s="51"/>
      <c r="J410" s="24"/>
      <c r="K410" s="24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</row>
    <row r="411">
      <c r="A411" s="24"/>
      <c r="B411" s="24"/>
      <c r="C411" s="24"/>
      <c r="D411" s="24"/>
      <c r="E411" s="24"/>
      <c r="F411" s="24"/>
      <c r="G411" s="24"/>
      <c r="H411" s="51"/>
      <c r="I411" s="51"/>
      <c r="J411" s="24"/>
      <c r="K411" s="24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</row>
    <row r="412">
      <c r="A412" s="24"/>
      <c r="B412" s="24"/>
      <c r="C412" s="24"/>
      <c r="D412" s="24"/>
      <c r="E412" s="24"/>
      <c r="F412" s="24"/>
      <c r="G412" s="24"/>
      <c r="H412" s="51"/>
      <c r="I412" s="51"/>
      <c r="J412" s="24"/>
      <c r="K412" s="24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</row>
    <row r="413">
      <c r="A413" s="24"/>
      <c r="B413" s="24"/>
      <c r="C413" s="24"/>
      <c r="D413" s="24"/>
      <c r="E413" s="24"/>
      <c r="F413" s="24"/>
      <c r="G413" s="24"/>
      <c r="H413" s="51"/>
      <c r="I413" s="51"/>
      <c r="J413" s="24"/>
      <c r="K413" s="24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</row>
    <row r="414">
      <c r="A414" s="24"/>
      <c r="B414" s="24"/>
      <c r="C414" s="24"/>
      <c r="D414" s="24"/>
      <c r="E414" s="24"/>
      <c r="F414" s="24"/>
      <c r="G414" s="24"/>
      <c r="H414" s="51"/>
      <c r="I414" s="51"/>
      <c r="J414" s="24"/>
      <c r="K414" s="24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</row>
    <row r="415">
      <c r="A415" s="24"/>
      <c r="B415" s="24"/>
      <c r="C415" s="24"/>
      <c r="D415" s="24"/>
      <c r="E415" s="24"/>
      <c r="F415" s="24"/>
      <c r="G415" s="24"/>
      <c r="H415" s="51"/>
      <c r="I415" s="51"/>
      <c r="J415" s="24"/>
      <c r="K415" s="24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</row>
    <row r="416">
      <c r="A416" s="24"/>
      <c r="B416" s="24"/>
      <c r="C416" s="24"/>
      <c r="D416" s="24"/>
      <c r="E416" s="24"/>
      <c r="F416" s="24"/>
      <c r="G416" s="24"/>
      <c r="H416" s="51"/>
      <c r="I416" s="51"/>
      <c r="J416" s="24"/>
      <c r="K416" s="24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</row>
    <row r="417">
      <c r="A417" s="24"/>
      <c r="B417" s="24"/>
      <c r="C417" s="24"/>
      <c r="D417" s="24"/>
      <c r="E417" s="24"/>
      <c r="F417" s="24"/>
      <c r="G417" s="24"/>
      <c r="H417" s="51"/>
      <c r="I417" s="51"/>
      <c r="J417" s="24"/>
      <c r="K417" s="24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</row>
    <row r="418">
      <c r="A418" s="24"/>
      <c r="B418" s="24"/>
      <c r="C418" s="24"/>
      <c r="D418" s="24"/>
      <c r="E418" s="24"/>
      <c r="F418" s="24"/>
      <c r="G418" s="24"/>
      <c r="H418" s="51"/>
      <c r="I418" s="51"/>
      <c r="J418" s="24"/>
      <c r="K418" s="24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</row>
    <row r="419">
      <c r="A419" s="24"/>
      <c r="B419" s="24"/>
      <c r="C419" s="24"/>
      <c r="D419" s="24"/>
      <c r="E419" s="24"/>
      <c r="F419" s="24"/>
      <c r="G419" s="24"/>
      <c r="H419" s="51"/>
      <c r="I419" s="51"/>
      <c r="J419" s="24"/>
      <c r="K419" s="24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</row>
    <row r="420">
      <c r="A420" s="24"/>
      <c r="B420" s="24"/>
      <c r="C420" s="24"/>
      <c r="D420" s="24"/>
      <c r="E420" s="24"/>
      <c r="F420" s="24"/>
      <c r="G420" s="24"/>
      <c r="H420" s="51"/>
      <c r="I420" s="51"/>
      <c r="J420" s="24"/>
      <c r="K420" s="24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</row>
    <row r="421">
      <c r="A421" s="24"/>
      <c r="B421" s="24"/>
      <c r="C421" s="24"/>
      <c r="D421" s="24"/>
      <c r="E421" s="24"/>
      <c r="F421" s="24"/>
      <c r="G421" s="24"/>
      <c r="H421" s="51"/>
      <c r="I421" s="51"/>
      <c r="J421" s="24"/>
      <c r="K421" s="24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</row>
    <row r="422">
      <c r="A422" s="24"/>
      <c r="B422" s="24"/>
      <c r="C422" s="24"/>
      <c r="D422" s="24"/>
      <c r="E422" s="24"/>
      <c r="F422" s="24"/>
      <c r="G422" s="24"/>
      <c r="H422" s="51"/>
      <c r="I422" s="51"/>
      <c r="J422" s="24"/>
      <c r="K422" s="24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</row>
    <row r="423">
      <c r="A423" s="24"/>
      <c r="B423" s="24"/>
      <c r="C423" s="24"/>
      <c r="D423" s="24"/>
      <c r="E423" s="24"/>
      <c r="F423" s="24"/>
      <c r="G423" s="24"/>
      <c r="H423" s="51"/>
      <c r="I423" s="51"/>
      <c r="J423" s="24"/>
      <c r="K423" s="24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</row>
    <row r="424">
      <c r="A424" s="24"/>
      <c r="B424" s="24"/>
      <c r="C424" s="24"/>
      <c r="D424" s="24"/>
      <c r="E424" s="24"/>
      <c r="F424" s="24"/>
      <c r="G424" s="24"/>
      <c r="H424" s="51"/>
      <c r="I424" s="51"/>
      <c r="J424" s="24"/>
      <c r="K424" s="24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</row>
    <row r="425">
      <c r="A425" s="24"/>
      <c r="B425" s="24"/>
      <c r="C425" s="24"/>
      <c r="D425" s="24"/>
      <c r="E425" s="24"/>
      <c r="F425" s="24"/>
      <c r="G425" s="24"/>
      <c r="H425" s="51"/>
      <c r="I425" s="51"/>
      <c r="J425" s="24"/>
      <c r="K425" s="24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</row>
    <row r="426">
      <c r="A426" s="24"/>
      <c r="B426" s="24"/>
      <c r="C426" s="24"/>
      <c r="D426" s="24"/>
      <c r="E426" s="24"/>
      <c r="F426" s="24"/>
      <c r="G426" s="24"/>
      <c r="H426" s="51"/>
      <c r="I426" s="51"/>
      <c r="J426" s="24"/>
      <c r="K426" s="24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</row>
    <row r="427">
      <c r="A427" s="24"/>
      <c r="B427" s="24"/>
      <c r="C427" s="24"/>
      <c r="D427" s="24"/>
      <c r="E427" s="24"/>
      <c r="F427" s="24"/>
      <c r="G427" s="24"/>
      <c r="H427" s="51"/>
      <c r="I427" s="51"/>
      <c r="J427" s="24"/>
      <c r="K427" s="24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</row>
    <row r="428">
      <c r="A428" s="24"/>
      <c r="B428" s="24"/>
      <c r="C428" s="24"/>
      <c r="D428" s="24"/>
      <c r="E428" s="24"/>
      <c r="F428" s="24"/>
      <c r="G428" s="24"/>
      <c r="H428" s="51"/>
      <c r="I428" s="51"/>
      <c r="J428" s="24"/>
      <c r="K428" s="24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</row>
    <row r="429">
      <c r="A429" s="24"/>
      <c r="B429" s="24"/>
      <c r="C429" s="24"/>
      <c r="D429" s="24"/>
      <c r="E429" s="24"/>
      <c r="F429" s="24"/>
      <c r="G429" s="24"/>
      <c r="H429" s="51"/>
      <c r="I429" s="51"/>
      <c r="J429" s="24"/>
      <c r="K429" s="24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</row>
    <row r="430">
      <c r="A430" s="24"/>
      <c r="B430" s="24"/>
      <c r="C430" s="24"/>
      <c r="D430" s="24"/>
      <c r="E430" s="24"/>
      <c r="F430" s="24"/>
      <c r="G430" s="24"/>
      <c r="H430" s="51"/>
      <c r="I430" s="51"/>
      <c r="J430" s="24"/>
      <c r="K430" s="24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</row>
    <row r="431">
      <c r="A431" s="24"/>
      <c r="B431" s="24"/>
      <c r="C431" s="24"/>
      <c r="D431" s="24"/>
      <c r="E431" s="24"/>
      <c r="F431" s="24"/>
      <c r="G431" s="24"/>
      <c r="H431" s="51"/>
      <c r="I431" s="51"/>
      <c r="J431" s="24"/>
      <c r="K431" s="24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</row>
    <row r="432">
      <c r="A432" s="24"/>
      <c r="B432" s="24"/>
      <c r="C432" s="24"/>
      <c r="D432" s="24"/>
      <c r="E432" s="24"/>
      <c r="F432" s="24"/>
      <c r="G432" s="24"/>
      <c r="H432" s="51"/>
      <c r="I432" s="51"/>
      <c r="J432" s="24"/>
      <c r="K432" s="24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</row>
    <row r="433">
      <c r="A433" s="24"/>
      <c r="B433" s="24"/>
      <c r="C433" s="24"/>
      <c r="D433" s="24"/>
      <c r="E433" s="24"/>
      <c r="F433" s="24"/>
      <c r="G433" s="24"/>
      <c r="H433" s="51"/>
      <c r="I433" s="51"/>
      <c r="J433" s="24"/>
      <c r="K433" s="24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</row>
    <row r="434">
      <c r="A434" s="24"/>
      <c r="B434" s="24"/>
      <c r="C434" s="24"/>
      <c r="D434" s="24"/>
      <c r="E434" s="24"/>
      <c r="F434" s="24"/>
      <c r="G434" s="24"/>
      <c r="H434" s="51"/>
      <c r="I434" s="51"/>
      <c r="J434" s="24"/>
      <c r="K434" s="24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</row>
    <row r="435">
      <c r="A435" s="24"/>
      <c r="B435" s="24"/>
      <c r="C435" s="24"/>
      <c r="D435" s="24"/>
      <c r="E435" s="24"/>
      <c r="F435" s="24"/>
      <c r="G435" s="24"/>
      <c r="H435" s="51"/>
      <c r="I435" s="51"/>
      <c r="J435" s="24"/>
      <c r="K435" s="24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</row>
    <row r="436">
      <c r="A436" s="24"/>
      <c r="B436" s="24"/>
      <c r="C436" s="24"/>
      <c r="D436" s="24"/>
      <c r="E436" s="24"/>
      <c r="F436" s="24"/>
      <c r="G436" s="24"/>
      <c r="H436" s="51"/>
      <c r="I436" s="51"/>
      <c r="J436" s="24"/>
      <c r="K436" s="24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</row>
    <row r="437">
      <c r="A437" s="24"/>
      <c r="B437" s="24"/>
      <c r="C437" s="24"/>
      <c r="D437" s="24"/>
      <c r="E437" s="24"/>
      <c r="F437" s="24"/>
      <c r="G437" s="24"/>
      <c r="H437" s="51"/>
      <c r="I437" s="51"/>
      <c r="J437" s="24"/>
      <c r="K437" s="24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</row>
    <row r="438">
      <c r="A438" s="24"/>
      <c r="B438" s="24"/>
      <c r="C438" s="24"/>
      <c r="D438" s="24"/>
      <c r="E438" s="24"/>
      <c r="F438" s="24"/>
      <c r="G438" s="24"/>
      <c r="H438" s="51"/>
      <c r="I438" s="51"/>
      <c r="J438" s="24"/>
      <c r="K438" s="24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</row>
    <row r="439">
      <c r="A439" s="24"/>
      <c r="B439" s="24"/>
      <c r="C439" s="24"/>
      <c r="D439" s="24"/>
      <c r="E439" s="24"/>
      <c r="F439" s="24"/>
      <c r="G439" s="24"/>
      <c r="H439" s="51"/>
      <c r="I439" s="51"/>
      <c r="J439" s="24"/>
      <c r="K439" s="24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</row>
    <row r="440">
      <c r="A440" s="24"/>
      <c r="B440" s="24"/>
      <c r="C440" s="24"/>
      <c r="D440" s="24"/>
      <c r="E440" s="24"/>
      <c r="F440" s="24"/>
      <c r="G440" s="24"/>
      <c r="H440" s="51"/>
      <c r="I440" s="51"/>
      <c r="J440" s="24"/>
      <c r="K440" s="24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</row>
    <row r="441">
      <c r="A441" s="24"/>
      <c r="B441" s="24"/>
      <c r="C441" s="24"/>
      <c r="D441" s="24"/>
      <c r="E441" s="24"/>
      <c r="F441" s="24"/>
      <c r="G441" s="24"/>
      <c r="H441" s="51"/>
      <c r="I441" s="51"/>
      <c r="J441" s="24"/>
      <c r="K441" s="24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</row>
    <row r="442">
      <c r="A442" s="24"/>
      <c r="B442" s="24"/>
      <c r="C442" s="24"/>
      <c r="D442" s="24"/>
      <c r="E442" s="24"/>
      <c r="F442" s="24"/>
      <c r="G442" s="24"/>
      <c r="H442" s="51"/>
      <c r="I442" s="51"/>
      <c r="J442" s="24"/>
      <c r="K442" s="24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</row>
    <row r="443">
      <c r="A443" s="24"/>
      <c r="B443" s="24"/>
      <c r="C443" s="24"/>
      <c r="D443" s="24"/>
      <c r="E443" s="24"/>
      <c r="F443" s="24"/>
      <c r="G443" s="24"/>
      <c r="H443" s="51"/>
      <c r="I443" s="51"/>
      <c r="J443" s="24"/>
      <c r="K443" s="24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</row>
    <row r="444">
      <c r="A444" s="24"/>
      <c r="B444" s="24"/>
      <c r="C444" s="24"/>
      <c r="D444" s="24"/>
      <c r="E444" s="24"/>
      <c r="F444" s="24"/>
      <c r="G444" s="24"/>
      <c r="H444" s="51"/>
      <c r="I444" s="51"/>
      <c r="J444" s="24"/>
      <c r="K444" s="24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</row>
    <row r="445">
      <c r="A445" s="24"/>
      <c r="B445" s="24"/>
      <c r="C445" s="24"/>
      <c r="D445" s="24"/>
      <c r="E445" s="24"/>
      <c r="F445" s="24"/>
      <c r="G445" s="24"/>
      <c r="H445" s="51"/>
      <c r="I445" s="51"/>
      <c r="J445" s="24"/>
      <c r="K445" s="24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</row>
    <row r="446">
      <c r="A446" s="24"/>
      <c r="B446" s="24"/>
      <c r="C446" s="24"/>
      <c r="D446" s="24"/>
      <c r="E446" s="24"/>
      <c r="F446" s="24"/>
      <c r="G446" s="24"/>
      <c r="H446" s="51"/>
      <c r="I446" s="51"/>
      <c r="J446" s="24"/>
      <c r="K446" s="24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</row>
    <row r="447">
      <c r="A447" s="24"/>
      <c r="B447" s="24"/>
      <c r="C447" s="24"/>
      <c r="D447" s="24"/>
      <c r="E447" s="24"/>
      <c r="F447" s="24"/>
      <c r="G447" s="24"/>
      <c r="H447" s="51"/>
      <c r="I447" s="51"/>
      <c r="J447" s="24"/>
      <c r="K447" s="24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</row>
    <row r="448">
      <c r="A448" s="24"/>
      <c r="B448" s="24"/>
      <c r="C448" s="24"/>
      <c r="D448" s="24"/>
      <c r="E448" s="24"/>
      <c r="F448" s="24"/>
      <c r="G448" s="24"/>
      <c r="H448" s="51"/>
      <c r="I448" s="51"/>
      <c r="J448" s="24"/>
      <c r="K448" s="24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</row>
    <row r="449">
      <c r="A449" s="24"/>
      <c r="B449" s="24"/>
      <c r="C449" s="24"/>
      <c r="D449" s="24"/>
      <c r="E449" s="24"/>
      <c r="F449" s="24"/>
      <c r="G449" s="24"/>
      <c r="H449" s="51"/>
      <c r="I449" s="51"/>
      <c r="J449" s="24"/>
      <c r="K449" s="24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</row>
    <row r="450">
      <c r="A450" s="24"/>
      <c r="B450" s="24"/>
      <c r="C450" s="24"/>
      <c r="D450" s="24"/>
      <c r="E450" s="24"/>
      <c r="F450" s="24"/>
      <c r="G450" s="24"/>
      <c r="H450" s="51"/>
      <c r="I450" s="51"/>
      <c r="J450" s="24"/>
      <c r="K450" s="24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</row>
    <row r="451">
      <c r="A451" s="24"/>
      <c r="B451" s="24"/>
      <c r="C451" s="24"/>
      <c r="D451" s="24"/>
      <c r="E451" s="24"/>
      <c r="F451" s="24"/>
      <c r="G451" s="24"/>
      <c r="H451" s="51"/>
      <c r="I451" s="51"/>
      <c r="J451" s="24"/>
      <c r="K451" s="24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</row>
    <row r="452">
      <c r="A452" s="24"/>
      <c r="B452" s="24"/>
      <c r="C452" s="24"/>
      <c r="D452" s="24"/>
      <c r="E452" s="24"/>
      <c r="F452" s="24"/>
      <c r="G452" s="24"/>
      <c r="H452" s="51"/>
      <c r="I452" s="51"/>
      <c r="J452" s="24"/>
      <c r="K452" s="24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</row>
    <row r="453">
      <c r="A453" s="24"/>
      <c r="B453" s="24"/>
      <c r="C453" s="24"/>
      <c r="D453" s="24"/>
      <c r="E453" s="24"/>
      <c r="F453" s="24"/>
      <c r="G453" s="24"/>
      <c r="H453" s="51"/>
      <c r="I453" s="51"/>
      <c r="J453" s="24"/>
      <c r="K453" s="24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</row>
    <row r="454">
      <c r="A454" s="24"/>
      <c r="B454" s="24"/>
      <c r="C454" s="24"/>
      <c r="D454" s="24"/>
      <c r="E454" s="24"/>
      <c r="F454" s="24"/>
      <c r="G454" s="24"/>
      <c r="H454" s="51"/>
      <c r="I454" s="51"/>
      <c r="J454" s="24"/>
      <c r="K454" s="24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</row>
    <row r="455">
      <c r="A455" s="24"/>
      <c r="B455" s="24"/>
      <c r="C455" s="24"/>
      <c r="D455" s="24"/>
      <c r="E455" s="24"/>
      <c r="F455" s="24"/>
      <c r="G455" s="24"/>
      <c r="H455" s="51"/>
      <c r="I455" s="51"/>
      <c r="J455" s="24"/>
      <c r="K455" s="24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</row>
    <row r="456">
      <c r="A456" s="24"/>
      <c r="B456" s="24"/>
      <c r="C456" s="24"/>
      <c r="D456" s="24"/>
      <c r="E456" s="24"/>
      <c r="F456" s="24"/>
      <c r="G456" s="24"/>
      <c r="H456" s="51"/>
      <c r="I456" s="51"/>
      <c r="J456" s="24"/>
      <c r="K456" s="24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</row>
    <row r="457">
      <c r="A457" s="24"/>
      <c r="B457" s="24"/>
      <c r="C457" s="24"/>
      <c r="D457" s="24"/>
      <c r="E457" s="24"/>
      <c r="F457" s="24"/>
      <c r="G457" s="24"/>
      <c r="H457" s="51"/>
      <c r="I457" s="51"/>
      <c r="J457" s="24"/>
      <c r="K457" s="24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</row>
    <row r="458">
      <c r="A458" s="24"/>
      <c r="B458" s="24"/>
      <c r="C458" s="24"/>
      <c r="D458" s="24"/>
      <c r="E458" s="24"/>
      <c r="F458" s="24"/>
      <c r="G458" s="24"/>
      <c r="H458" s="51"/>
      <c r="I458" s="51"/>
      <c r="J458" s="24"/>
      <c r="K458" s="24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</row>
    <row r="459">
      <c r="A459" s="24"/>
      <c r="B459" s="24"/>
      <c r="C459" s="24"/>
      <c r="D459" s="24"/>
      <c r="E459" s="24"/>
      <c r="F459" s="24"/>
      <c r="G459" s="24"/>
      <c r="H459" s="51"/>
      <c r="I459" s="51"/>
      <c r="J459" s="24"/>
      <c r="K459" s="24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</row>
    <row r="460">
      <c r="A460" s="24"/>
      <c r="B460" s="24"/>
      <c r="C460" s="24"/>
      <c r="D460" s="24"/>
      <c r="E460" s="24"/>
      <c r="F460" s="24"/>
      <c r="G460" s="24"/>
      <c r="H460" s="51"/>
      <c r="I460" s="51"/>
      <c r="J460" s="24"/>
      <c r="K460" s="24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</row>
    <row r="461">
      <c r="A461" s="24"/>
      <c r="B461" s="24"/>
      <c r="C461" s="24"/>
      <c r="D461" s="24"/>
      <c r="E461" s="24"/>
      <c r="F461" s="24"/>
      <c r="G461" s="24"/>
      <c r="H461" s="51"/>
      <c r="I461" s="51"/>
      <c r="J461" s="24"/>
      <c r="K461" s="24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</row>
    <row r="462">
      <c r="A462" s="24"/>
      <c r="B462" s="24"/>
      <c r="C462" s="24"/>
      <c r="D462" s="24"/>
      <c r="E462" s="24"/>
      <c r="F462" s="24"/>
      <c r="G462" s="24"/>
      <c r="H462" s="51"/>
      <c r="I462" s="51"/>
      <c r="J462" s="24"/>
      <c r="K462" s="24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</row>
    <row r="463">
      <c r="A463" s="24"/>
      <c r="B463" s="24"/>
      <c r="C463" s="24"/>
      <c r="D463" s="24"/>
      <c r="E463" s="24"/>
      <c r="F463" s="24"/>
      <c r="G463" s="24"/>
      <c r="H463" s="51"/>
      <c r="I463" s="51"/>
      <c r="J463" s="24"/>
      <c r="K463" s="24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</row>
    <row r="464">
      <c r="A464" s="24"/>
      <c r="B464" s="24"/>
      <c r="C464" s="24"/>
      <c r="D464" s="24"/>
      <c r="E464" s="24"/>
      <c r="F464" s="24"/>
      <c r="G464" s="24"/>
      <c r="H464" s="51"/>
      <c r="I464" s="51"/>
      <c r="J464" s="24"/>
      <c r="K464" s="24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</row>
    <row r="465">
      <c r="A465" s="24"/>
      <c r="B465" s="24"/>
      <c r="C465" s="24"/>
      <c r="D465" s="24"/>
      <c r="E465" s="24"/>
      <c r="F465" s="24"/>
      <c r="G465" s="24"/>
      <c r="H465" s="51"/>
      <c r="I465" s="51"/>
      <c r="J465" s="24"/>
      <c r="K465" s="24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</row>
    <row r="466">
      <c r="A466" s="24"/>
      <c r="B466" s="24"/>
      <c r="C466" s="24"/>
      <c r="D466" s="24"/>
      <c r="E466" s="24"/>
      <c r="F466" s="24"/>
      <c r="G466" s="24"/>
      <c r="H466" s="51"/>
      <c r="I466" s="51"/>
      <c r="J466" s="24"/>
      <c r="K466" s="24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</row>
    <row r="467">
      <c r="A467" s="24"/>
      <c r="B467" s="24"/>
      <c r="C467" s="24"/>
      <c r="D467" s="24"/>
      <c r="E467" s="24"/>
      <c r="F467" s="24"/>
      <c r="G467" s="24"/>
      <c r="H467" s="51"/>
      <c r="I467" s="51"/>
      <c r="J467" s="24"/>
      <c r="K467" s="24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</row>
    <row r="468">
      <c r="A468" s="24"/>
      <c r="B468" s="24"/>
      <c r="C468" s="24"/>
      <c r="D468" s="24"/>
      <c r="E468" s="24"/>
      <c r="F468" s="24"/>
      <c r="G468" s="24"/>
      <c r="H468" s="51"/>
      <c r="I468" s="51"/>
      <c r="J468" s="24"/>
      <c r="K468" s="24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</row>
    <row r="469">
      <c r="A469" s="24"/>
      <c r="B469" s="24"/>
      <c r="C469" s="24"/>
      <c r="D469" s="24"/>
      <c r="E469" s="24"/>
      <c r="F469" s="24"/>
      <c r="G469" s="24"/>
      <c r="H469" s="51"/>
      <c r="I469" s="51"/>
      <c r="J469" s="24"/>
      <c r="K469" s="24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</row>
    <row r="470">
      <c r="A470" s="24"/>
      <c r="B470" s="24"/>
      <c r="C470" s="24"/>
      <c r="D470" s="24"/>
      <c r="E470" s="24"/>
      <c r="F470" s="24"/>
      <c r="G470" s="24"/>
      <c r="H470" s="51"/>
      <c r="I470" s="51"/>
      <c r="J470" s="24"/>
      <c r="K470" s="24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</row>
    <row r="471">
      <c r="A471" s="24"/>
      <c r="B471" s="24"/>
      <c r="C471" s="24"/>
      <c r="D471" s="24"/>
      <c r="E471" s="24"/>
      <c r="F471" s="24"/>
      <c r="G471" s="24"/>
      <c r="H471" s="51"/>
      <c r="I471" s="51"/>
      <c r="J471" s="24"/>
      <c r="K471" s="24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</row>
    <row r="472">
      <c r="A472" s="24"/>
      <c r="B472" s="24"/>
      <c r="C472" s="24"/>
      <c r="D472" s="24"/>
      <c r="E472" s="24"/>
      <c r="F472" s="24"/>
      <c r="G472" s="24"/>
      <c r="H472" s="51"/>
      <c r="I472" s="51"/>
      <c r="J472" s="24"/>
      <c r="K472" s="24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</row>
    <row r="473">
      <c r="A473" s="24"/>
      <c r="B473" s="24"/>
      <c r="C473" s="24"/>
      <c r="D473" s="24"/>
      <c r="E473" s="24"/>
      <c r="F473" s="24"/>
      <c r="G473" s="24"/>
      <c r="H473" s="51"/>
      <c r="I473" s="51"/>
      <c r="J473" s="24"/>
      <c r="K473" s="24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</row>
    <row r="474">
      <c r="A474" s="24"/>
      <c r="B474" s="24"/>
      <c r="C474" s="24"/>
      <c r="D474" s="24"/>
      <c r="E474" s="24"/>
      <c r="F474" s="24"/>
      <c r="G474" s="24"/>
      <c r="H474" s="51"/>
      <c r="I474" s="51"/>
      <c r="J474" s="24"/>
      <c r="K474" s="24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</row>
    <row r="475">
      <c r="A475" s="24"/>
      <c r="B475" s="24"/>
      <c r="C475" s="24"/>
      <c r="D475" s="24"/>
      <c r="E475" s="24"/>
      <c r="F475" s="24"/>
      <c r="G475" s="24"/>
      <c r="H475" s="51"/>
      <c r="I475" s="51"/>
      <c r="J475" s="24"/>
      <c r="K475" s="24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</row>
    <row r="476">
      <c r="A476" s="24"/>
      <c r="B476" s="24"/>
      <c r="C476" s="24"/>
      <c r="D476" s="24"/>
      <c r="E476" s="24"/>
      <c r="F476" s="24"/>
      <c r="G476" s="24"/>
      <c r="H476" s="51"/>
      <c r="I476" s="51"/>
      <c r="J476" s="24"/>
      <c r="K476" s="24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</row>
    <row r="477">
      <c r="A477" s="24"/>
      <c r="B477" s="24"/>
      <c r="C477" s="24"/>
      <c r="D477" s="24"/>
      <c r="E477" s="24"/>
      <c r="F477" s="24"/>
      <c r="G477" s="24"/>
      <c r="H477" s="51"/>
      <c r="I477" s="51"/>
      <c r="J477" s="24"/>
      <c r="K477" s="24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</row>
    <row r="478">
      <c r="A478" s="24"/>
      <c r="B478" s="24"/>
      <c r="C478" s="24"/>
      <c r="D478" s="24"/>
      <c r="E478" s="24"/>
      <c r="F478" s="24"/>
      <c r="G478" s="24"/>
      <c r="H478" s="51"/>
      <c r="I478" s="51"/>
      <c r="J478" s="24"/>
      <c r="K478" s="24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</row>
    <row r="479">
      <c r="A479" s="24"/>
      <c r="B479" s="24"/>
      <c r="C479" s="24"/>
      <c r="D479" s="24"/>
      <c r="E479" s="24"/>
      <c r="F479" s="24"/>
      <c r="G479" s="24"/>
      <c r="H479" s="51"/>
      <c r="I479" s="51"/>
      <c r="J479" s="24"/>
      <c r="K479" s="24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</row>
    <row r="480">
      <c r="A480" s="24"/>
      <c r="B480" s="24"/>
      <c r="C480" s="24"/>
      <c r="D480" s="24"/>
      <c r="E480" s="24"/>
      <c r="F480" s="24"/>
      <c r="G480" s="24"/>
      <c r="H480" s="51"/>
      <c r="I480" s="51"/>
      <c r="J480" s="24"/>
      <c r="K480" s="24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</row>
    <row r="481">
      <c r="A481" s="24"/>
      <c r="B481" s="24"/>
      <c r="C481" s="24"/>
      <c r="D481" s="24"/>
      <c r="E481" s="24"/>
      <c r="F481" s="24"/>
      <c r="G481" s="24"/>
      <c r="H481" s="51"/>
      <c r="I481" s="51"/>
      <c r="J481" s="24"/>
      <c r="K481" s="24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</row>
    <row r="482">
      <c r="A482" s="24"/>
      <c r="B482" s="24"/>
      <c r="C482" s="24"/>
      <c r="D482" s="24"/>
      <c r="E482" s="24"/>
      <c r="F482" s="24"/>
      <c r="G482" s="24"/>
      <c r="H482" s="51"/>
      <c r="I482" s="51"/>
      <c r="J482" s="24"/>
      <c r="K482" s="24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</row>
    <row r="483">
      <c r="A483" s="24"/>
      <c r="B483" s="24"/>
      <c r="C483" s="24"/>
      <c r="D483" s="24"/>
      <c r="E483" s="24"/>
      <c r="F483" s="24"/>
      <c r="G483" s="24"/>
      <c r="H483" s="51"/>
      <c r="I483" s="51"/>
      <c r="J483" s="24"/>
      <c r="K483" s="24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</row>
    <row r="484">
      <c r="A484" s="24"/>
      <c r="B484" s="24"/>
      <c r="C484" s="24"/>
      <c r="D484" s="24"/>
      <c r="E484" s="24"/>
      <c r="F484" s="24"/>
      <c r="G484" s="24"/>
      <c r="H484" s="51"/>
      <c r="I484" s="51"/>
      <c r="J484" s="24"/>
      <c r="K484" s="24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</row>
    <row r="485">
      <c r="A485" s="24"/>
      <c r="B485" s="24"/>
      <c r="C485" s="24"/>
      <c r="D485" s="24"/>
      <c r="E485" s="24"/>
      <c r="F485" s="24"/>
      <c r="G485" s="24"/>
      <c r="H485" s="51"/>
      <c r="I485" s="51"/>
      <c r="J485" s="24"/>
      <c r="K485" s="24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</row>
    <row r="486">
      <c r="A486" s="24"/>
      <c r="B486" s="24"/>
      <c r="C486" s="24"/>
      <c r="D486" s="24"/>
      <c r="E486" s="24"/>
      <c r="F486" s="24"/>
      <c r="G486" s="24"/>
      <c r="H486" s="51"/>
      <c r="I486" s="51"/>
      <c r="J486" s="24"/>
      <c r="K486" s="24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</row>
    <row r="487">
      <c r="A487" s="24"/>
      <c r="B487" s="24"/>
      <c r="C487" s="24"/>
      <c r="D487" s="24"/>
      <c r="E487" s="24"/>
      <c r="F487" s="24"/>
      <c r="G487" s="24"/>
      <c r="H487" s="51"/>
      <c r="I487" s="51"/>
      <c r="J487" s="24"/>
      <c r="K487" s="24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</row>
    <row r="488">
      <c r="A488" s="24"/>
      <c r="B488" s="24"/>
      <c r="C488" s="24"/>
      <c r="D488" s="24"/>
      <c r="E488" s="24"/>
      <c r="F488" s="24"/>
      <c r="G488" s="24"/>
      <c r="H488" s="51"/>
      <c r="I488" s="51"/>
      <c r="J488" s="24"/>
      <c r="K488" s="24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</row>
    <row r="489">
      <c r="A489" s="24"/>
      <c r="B489" s="24"/>
      <c r="C489" s="24"/>
      <c r="D489" s="24"/>
      <c r="E489" s="24"/>
      <c r="F489" s="24"/>
      <c r="G489" s="24"/>
      <c r="H489" s="51"/>
      <c r="I489" s="51"/>
      <c r="J489" s="24"/>
      <c r="K489" s="24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</row>
    <row r="490">
      <c r="A490" s="24"/>
      <c r="B490" s="24"/>
      <c r="C490" s="24"/>
      <c r="D490" s="24"/>
      <c r="E490" s="24"/>
      <c r="F490" s="24"/>
      <c r="G490" s="24"/>
      <c r="H490" s="51"/>
      <c r="I490" s="51"/>
      <c r="J490" s="24"/>
      <c r="K490" s="24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</row>
    <row r="491">
      <c r="A491" s="24"/>
      <c r="B491" s="24"/>
      <c r="C491" s="24"/>
      <c r="D491" s="24"/>
      <c r="E491" s="24"/>
      <c r="F491" s="24"/>
      <c r="G491" s="24"/>
      <c r="H491" s="51"/>
      <c r="I491" s="51"/>
      <c r="J491" s="24"/>
      <c r="K491" s="24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</row>
    <row r="492">
      <c r="A492" s="24"/>
      <c r="B492" s="24"/>
      <c r="C492" s="24"/>
      <c r="D492" s="24"/>
      <c r="E492" s="24"/>
      <c r="F492" s="24"/>
      <c r="G492" s="24"/>
      <c r="H492" s="51"/>
      <c r="I492" s="51"/>
      <c r="J492" s="24"/>
      <c r="K492" s="24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</row>
    <row r="493">
      <c r="A493" s="24"/>
      <c r="B493" s="24"/>
      <c r="C493" s="24"/>
      <c r="D493" s="24"/>
      <c r="E493" s="24"/>
      <c r="F493" s="24"/>
      <c r="G493" s="24"/>
      <c r="H493" s="51"/>
      <c r="I493" s="51"/>
      <c r="J493" s="24"/>
      <c r="K493" s="24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</row>
    <row r="494">
      <c r="A494" s="24"/>
      <c r="B494" s="24"/>
      <c r="C494" s="24"/>
      <c r="D494" s="24"/>
      <c r="E494" s="24"/>
      <c r="F494" s="24"/>
      <c r="G494" s="24"/>
      <c r="H494" s="51"/>
      <c r="I494" s="51"/>
      <c r="J494" s="24"/>
      <c r="K494" s="24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</row>
    <row r="495">
      <c r="A495" s="24"/>
      <c r="B495" s="24"/>
      <c r="C495" s="24"/>
      <c r="D495" s="24"/>
      <c r="E495" s="24"/>
      <c r="F495" s="24"/>
      <c r="G495" s="24"/>
      <c r="H495" s="51"/>
      <c r="I495" s="51"/>
      <c r="J495" s="24"/>
      <c r="K495" s="24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</row>
    <row r="496">
      <c r="A496" s="24"/>
      <c r="B496" s="24"/>
      <c r="C496" s="24"/>
      <c r="D496" s="24"/>
      <c r="E496" s="24"/>
      <c r="F496" s="24"/>
      <c r="G496" s="24"/>
      <c r="H496" s="51"/>
      <c r="I496" s="51"/>
      <c r="J496" s="24"/>
      <c r="K496" s="24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</row>
    <row r="497">
      <c r="A497" s="24"/>
      <c r="B497" s="24"/>
      <c r="C497" s="24"/>
      <c r="D497" s="24"/>
      <c r="E497" s="24"/>
      <c r="F497" s="24"/>
      <c r="G497" s="24"/>
      <c r="H497" s="51"/>
      <c r="I497" s="51"/>
      <c r="J497" s="24"/>
      <c r="K497" s="24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</row>
    <row r="498">
      <c r="A498" s="24"/>
      <c r="B498" s="24"/>
      <c r="C498" s="24"/>
      <c r="D498" s="24"/>
      <c r="E498" s="24"/>
      <c r="F498" s="24"/>
      <c r="G498" s="24"/>
      <c r="H498" s="51"/>
      <c r="I498" s="51"/>
      <c r="J498" s="24"/>
      <c r="K498" s="24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</row>
    <row r="499">
      <c r="A499" s="24"/>
      <c r="B499" s="24"/>
      <c r="C499" s="24"/>
      <c r="D499" s="24"/>
      <c r="E499" s="24"/>
      <c r="F499" s="24"/>
      <c r="G499" s="24"/>
      <c r="H499" s="51"/>
      <c r="I499" s="51"/>
      <c r="J499" s="24"/>
      <c r="K499" s="24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</row>
    <row r="500">
      <c r="A500" s="24"/>
      <c r="B500" s="24"/>
      <c r="C500" s="24"/>
      <c r="D500" s="24"/>
      <c r="E500" s="24"/>
      <c r="F500" s="24"/>
      <c r="G500" s="24"/>
      <c r="H500" s="51"/>
      <c r="I500" s="51"/>
      <c r="J500" s="24"/>
      <c r="K500" s="24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</row>
    <row r="501">
      <c r="A501" s="24"/>
      <c r="B501" s="24"/>
      <c r="C501" s="24"/>
      <c r="D501" s="24"/>
      <c r="E501" s="24"/>
      <c r="F501" s="24"/>
      <c r="G501" s="24"/>
      <c r="H501" s="51"/>
      <c r="I501" s="51"/>
      <c r="J501" s="24"/>
      <c r="K501" s="24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</row>
    <row r="502">
      <c r="A502" s="24"/>
      <c r="B502" s="24"/>
      <c r="C502" s="24"/>
      <c r="D502" s="24"/>
      <c r="E502" s="24"/>
      <c r="F502" s="24"/>
      <c r="G502" s="24"/>
      <c r="H502" s="51"/>
      <c r="I502" s="51"/>
      <c r="J502" s="24"/>
      <c r="K502" s="24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</row>
    <row r="503">
      <c r="A503" s="24"/>
      <c r="B503" s="24"/>
      <c r="C503" s="24"/>
      <c r="D503" s="24"/>
      <c r="E503" s="24"/>
      <c r="F503" s="24"/>
      <c r="G503" s="24"/>
      <c r="H503" s="51"/>
      <c r="I503" s="51"/>
      <c r="J503" s="24"/>
      <c r="K503" s="24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</row>
    <row r="504">
      <c r="A504" s="24"/>
      <c r="B504" s="24"/>
      <c r="C504" s="24"/>
      <c r="D504" s="24"/>
      <c r="E504" s="24"/>
      <c r="F504" s="24"/>
      <c r="G504" s="24"/>
      <c r="H504" s="51"/>
      <c r="I504" s="51"/>
      <c r="J504" s="24"/>
      <c r="K504" s="24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</row>
    <row r="505">
      <c r="A505" s="24"/>
      <c r="B505" s="24"/>
      <c r="C505" s="24"/>
      <c r="D505" s="24"/>
      <c r="E505" s="24"/>
      <c r="F505" s="24"/>
      <c r="G505" s="24"/>
      <c r="H505" s="51"/>
      <c r="I505" s="51"/>
      <c r="J505" s="24"/>
      <c r="K505" s="24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</row>
    <row r="506">
      <c r="A506" s="24"/>
      <c r="B506" s="24"/>
      <c r="C506" s="24"/>
      <c r="D506" s="24"/>
      <c r="E506" s="24"/>
      <c r="F506" s="24"/>
      <c r="G506" s="24"/>
      <c r="H506" s="51"/>
      <c r="I506" s="51"/>
      <c r="J506" s="24"/>
      <c r="K506" s="24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</row>
    <row r="507">
      <c r="A507" s="24"/>
      <c r="B507" s="24"/>
      <c r="C507" s="24"/>
      <c r="D507" s="24"/>
      <c r="E507" s="24"/>
      <c r="F507" s="24"/>
      <c r="G507" s="24"/>
      <c r="H507" s="51"/>
      <c r="I507" s="51"/>
      <c r="J507" s="24"/>
      <c r="K507" s="24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</row>
    <row r="508">
      <c r="A508" s="24"/>
      <c r="B508" s="24"/>
      <c r="C508" s="24"/>
      <c r="D508" s="24"/>
      <c r="E508" s="24"/>
      <c r="F508" s="24"/>
      <c r="G508" s="24"/>
      <c r="H508" s="51"/>
      <c r="I508" s="51"/>
      <c r="J508" s="24"/>
      <c r="K508" s="24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</row>
    <row r="509">
      <c r="A509" s="24"/>
      <c r="B509" s="24"/>
      <c r="C509" s="24"/>
      <c r="D509" s="24"/>
      <c r="E509" s="24"/>
      <c r="F509" s="24"/>
      <c r="G509" s="24"/>
      <c r="H509" s="51"/>
      <c r="I509" s="51"/>
      <c r="J509" s="24"/>
      <c r="K509" s="24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</row>
    <row r="510">
      <c r="A510" s="24"/>
      <c r="B510" s="24"/>
      <c r="C510" s="24"/>
      <c r="D510" s="24"/>
      <c r="E510" s="24"/>
      <c r="F510" s="24"/>
      <c r="G510" s="24"/>
      <c r="H510" s="51"/>
      <c r="I510" s="51"/>
      <c r="J510" s="24"/>
      <c r="K510" s="24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</row>
    <row r="511">
      <c r="A511" s="24"/>
      <c r="B511" s="24"/>
      <c r="C511" s="24"/>
      <c r="D511" s="24"/>
      <c r="E511" s="24"/>
      <c r="F511" s="24"/>
      <c r="G511" s="24"/>
      <c r="H511" s="51"/>
      <c r="I511" s="51"/>
      <c r="J511" s="24"/>
      <c r="K511" s="24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</row>
    <row r="512">
      <c r="A512" s="24"/>
      <c r="B512" s="24"/>
      <c r="C512" s="24"/>
      <c r="D512" s="24"/>
      <c r="E512" s="24"/>
      <c r="F512" s="24"/>
      <c r="G512" s="24"/>
      <c r="H512" s="51"/>
      <c r="I512" s="51"/>
      <c r="J512" s="24"/>
      <c r="K512" s="24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</row>
    <row r="513">
      <c r="A513" s="24"/>
      <c r="B513" s="24"/>
      <c r="C513" s="24"/>
      <c r="D513" s="24"/>
      <c r="E513" s="24"/>
      <c r="F513" s="24"/>
      <c r="G513" s="24"/>
      <c r="H513" s="51"/>
      <c r="I513" s="51"/>
      <c r="J513" s="24"/>
      <c r="K513" s="24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</row>
    <row r="514">
      <c r="A514" s="24"/>
      <c r="B514" s="24"/>
      <c r="C514" s="24"/>
      <c r="D514" s="24"/>
      <c r="E514" s="24"/>
      <c r="F514" s="24"/>
      <c r="G514" s="24"/>
      <c r="H514" s="51"/>
      <c r="I514" s="51"/>
      <c r="J514" s="24"/>
      <c r="K514" s="24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</row>
    <row r="515">
      <c r="A515" s="24"/>
      <c r="B515" s="24"/>
      <c r="C515" s="24"/>
      <c r="D515" s="24"/>
      <c r="E515" s="24"/>
      <c r="F515" s="24"/>
      <c r="G515" s="24"/>
      <c r="H515" s="51"/>
      <c r="I515" s="51"/>
      <c r="J515" s="24"/>
      <c r="K515" s="24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</row>
    <row r="516">
      <c r="A516" s="24"/>
      <c r="B516" s="24"/>
      <c r="C516" s="24"/>
      <c r="D516" s="24"/>
      <c r="E516" s="24"/>
      <c r="F516" s="24"/>
      <c r="G516" s="24"/>
      <c r="H516" s="51"/>
      <c r="I516" s="51"/>
      <c r="J516" s="24"/>
      <c r="K516" s="24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</row>
    <row r="517">
      <c r="A517" s="24"/>
      <c r="B517" s="24"/>
      <c r="C517" s="24"/>
      <c r="D517" s="24"/>
      <c r="E517" s="24"/>
      <c r="F517" s="24"/>
      <c r="G517" s="24"/>
      <c r="H517" s="51"/>
      <c r="I517" s="51"/>
      <c r="J517" s="24"/>
      <c r="K517" s="24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</row>
    <row r="518">
      <c r="A518" s="24"/>
      <c r="B518" s="24"/>
      <c r="C518" s="24"/>
      <c r="D518" s="24"/>
      <c r="E518" s="24"/>
      <c r="F518" s="24"/>
      <c r="G518" s="24"/>
      <c r="H518" s="51"/>
      <c r="I518" s="51"/>
      <c r="J518" s="24"/>
      <c r="K518" s="24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</row>
    <row r="519">
      <c r="A519" s="24"/>
      <c r="B519" s="24"/>
      <c r="C519" s="24"/>
      <c r="D519" s="24"/>
      <c r="E519" s="24"/>
      <c r="F519" s="24"/>
      <c r="G519" s="24"/>
      <c r="H519" s="51"/>
      <c r="I519" s="51"/>
      <c r="J519" s="24"/>
      <c r="K519" s="24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</row>
    <row r="520">
      <c r="A520" s="24"/>
      <c r="B520" s="24"/>
      <c r="C520" s="24"/>
      <c r="D520" s="24"/>
      <c r="E520" s="24"/>
      <c r="F520" s="24"/>
      <c r="G520" s="24"/>
      <c r="H520" s="51"/>
      <c r="I520" s="51"/>
      <c r="J520" s="24"/>
      <c r="K520" s="24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</row>
    <row r="521">
      <c r="A521" s="24"/>
      <c r="B521" s="24"/>
      <c r="C521" s="24"/>
      <c r="D521" s="24"/>
      <c r="E521" s="24"/>
      <c r="F521" s="24"/>
      <c r="G521" s="24"/>
      <c r="H521" s="51"/>
      <c r="I521" s="51"/>
      <c r="J521" s="24"/>
      <c r="K521" s="24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</row>
    <row r="522">
      <c r="A522" s="24"/>
      <c r="B522" s="24"/>
      <c r="C522" s="24"/>
      <c r="D522" s="24"/>
      <c r="E522" s="24"/>
      <c r="F522" s="24"/>
      <c r="G522" s="24"/>
      <c r="H522" s="51"/>
      <c r="I522" s="51"/>
      <c r="J522" s="24"/>
      <c r="K522" s="24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</row>
    <row r="523">
      <c r="A523" s="24"/>
      <c r="B523" s="24"/>
      <c r="C523" s="24"/>
      <c r="D523" s="24"/>
      <c r="E523" s="24"/>
      <c r="F523" s="24"/>
      <c r="G523" s="24"/>
      <c r="H523" s="51"/>
      <c r="I523" s="51"/>
      <c r="J523" s="24"/>
      <c r="K523" s="24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</row>
    <row r="524">
      <c r="A524" s="24"/>
      <c r="B524" s="24"/>
      <c r="C524" s="24"/>
      <c r="D524" s="24"/>
      <c r="E524" s="24"/>
      <c r="F524" s="24"/>
      <c r="G524" s="24"/>
      <c r="H524" s="51"/>
      <c r="I524" s="51"/>
      <c r="J524" s="24"/>
      <c r="K524" s="24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</row>
    <row r="525">
      <c r="A525" s="24"/>
      <c r="B525" s="24"/>
      <c r="C525" s="24"/>
      <c r="D525" s="24"/>
      <c r="E525" s="24"/>
      <c r="F525" s="24"/>
      <c r="G525" s="24"/>
      <c r="H525" s="51"/>
      <c r="I525" s="51"/>
      <c r="J525" s="24"/>
      <c r="K525" s="24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</row>
    <row r="526">
      <c r="A526" s="24"/>
      <c r="B526" s="24"/>
      <c r="C526" s="24"/>
      <c r="D526" s="24"/>
      <c r="E526" s="24"/>
      <c r="F526" s="24"/>
      <c r="G526" s="24"/>
      <c r="H526" s="51"/>
      <c r="I526" s="51"/>
      <c r="J526" s="24"/>
      <c r="K526" s="24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</row>
    <row r="527">
      <c r="A527" s="24"/>
      <c r="B527" s="24"/>
      <c r="C527" s="24"/>
      <c r="D527" s="24"/>
      <c r="E527" s="24"/>
      <c r="F527" s="24"/>
      <c r="G527" s="24"/>
      <c r="H527" s="51"/>
      <c r="I527" s="51"/>
      <c r="J527" s="24"/>
      <c r="K527" s="24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</row>
    <row r="528">
      <c r="A528" s="24"/>
      <c r="B528" s="24"/>
      <c r="C528" s="24"/>
      <c r="D528" s="24"/>
      <c r="E528" s="24"/>
      <c r="F528" s="24"/>
      <c r="G528" s="24"/>
      <c r="H528" s="51"/>
      <c r="I528" s="51"/>
      <c r="J528" s="24"/>
      <c r="K528" s="24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</row>
    <row r="529">
      <c r="A529" s="24"/>
      <c r="B529" s="24"/>
      <c r="C529" s="24"/>
      <c r="D529" s="24"/>
      <c r="E529" s="24"/>
      <c r="F529" s="24"/>
      <c r="G529" s="24"/>
      <c r="H529" s="51"/>
      <c r="I529" s="51"/>
      <c r="J529" s="24"/>
      <c r="K529" s="24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</row>
    <row r="530">
      <c r="A530" s="24"/>
      <c r="B530" s="24"/>
      <c r="C530" s="24"/>
      <c r="D530" s="24"/>
      <c r="E530" s="24"/>
      <c r="F530" s="24"/>
      <c r="G530" s="24"/>
      <c r="H530" s="51"/>
      <c r="I530" s="51"/>
      <c r="J530" s="24"/>
      <c r="K530" s="24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</row>
    <row r="531">
      <c r="A531" s="24"/>
      <c r="B531" s="24"/>
      <c r="C531" s="24"/>
      <c r="D531" s="24"/>
      <c r="E531" s="24"/>
      <c r="F531" s="24"/>
      <c r="G531" s="24"/>
      <c r="H531" s="51"/>
      <c r="I531" s="51"/>
      <c r="J531" s="24"/>
      <c r="K531" s="24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</row>
    <row r="532">
      <c r="A532" s="24"/>
      <c r="B532" s="24"/>
      <c r="C532" s="24"/>
      <c r="D532" s="24"/>
      <c r="E532" s="24"/>
      <c r="F532" s="24"/>
      <c r="G532" s="24"/>
      <c r="H532" s="51"/>
      <c r="I532" s="51"/>
      <c r="J532" s="24"/>
      <c r="K532" s="24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</row>
    <row r="533">
      <c r="A533" s="24"/>
      <c r="B533" s="24"/>
      <c r="C533" s="24"/>
      <c r="D533" s="24"/>
      <c r="E533" s="24"/>
      <c r="F533" s="24"/>
      <c r="G533" s="24"/>
      <c r="H533" s="51"/>
      <c r="I533" s="51"/>
      <c r="J533" s="24"/>
      <c r="K533" s="24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</row>
    <row r="534">
      <c r="A534" s="24"/>
      <c r="B534" s="24"/>
      <c r="C534" s="24"/>
      <c r="D534" s="24"/>
      <c r="E534" s="24"/>
      <c r="F534" s="24"/>
      <c r="G534" s="24"/>
      <c r="H534" s="51"/>
      <c r="I534" s="51"/>
      <c r="J534" s="24"/>
      <c r="K534" s="24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</row>
    <row r="535">
      <c r="A535" s="24"/>
      <c r="B535" s="24"/>
      <c r="C535" s="24"/>
      <c r="D535" s="24"/>
      <c r="E535" s="24"/>
      <c r="F535" s="24"/>
      <c r="G535" s="24"/>
      <c r="H535" s="51"/>
      <c r="I535" s="51"/>
      <c r="J535" s="24"/>
      <c r="K535" s="24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</row>
    <row r="536">
      <c r="A536" s="24"/>
      <c r="B536" s="24"/>
      <c r="C536" s="24"/>
      <c r="D536" s="24"/>
      <c r="E536" s="24"/>
      <c r="F536" s="24"/>
      <c r="G536" s="24"/>
      <c r="H536" s="51"/>
      <c r="I536" s="51"/>
      <c r="J536" s="24"/>
      <c r="K536" s="24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</row>
    <row r="537">
      <c r="A537" s="24"/>
      <c r="B537" s="24"/>
      <c r="C537" s="24"/>
      <c r="D537" s="24"/>
      <c r="E537" s="24"/>
      <c r="F537" s="24"/>
      <c r="G537" s="24"/>
      <c r="H537" s="51"/>
      <c r="I537" s="51"/>
      <c r="J537" s="24"/>
      <c r="K537" s="24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</row>
    <row r="538">
      <c r="A538" s="24"/>
      <c r="B538" s="24"/>
      <c r="C538" s="24"/>
      <c r="D538" s="24"/>
      <c r="E538" s="24"/>
      <c r="F538" s="24"/>
      <c r="G538" s="24"/>
      <c r="H538" s="51"/>
      <c r="I538" s="51"/>
      <c r="J538" s="24"/>
      <c r="K538" s="24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</row>
    <row r="539">
      <c r="A539" s="24"/>
      <c r="B539" s="24"/>
      <c r="C539" s="24"/>
      <c r="D539" s="24"/>
      <c r="E539" s="24"/>
      <c r="F539" s="24"/>
      <c r="G539" s="24"/>
      <c r="H539" s="51"/>
      <c r="I539" s="51"/>
      <c r="J539" s="24"/>
      <c r="K539" s="24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</row>
    <row r="540">
      <c r="A540" s="24"/>
      <c r="B540" s="24"/>
      <c r="C540" s="24"/>
      <c r="D540" s="24"/>
      <c r="E540" s="24"/>
      <c r="F540" s="24"/>
      <c r="G540" s="24"/>
      <c r="H540" s="51"/>
      <c r="I540" s="51"/>
      <c r="J540" s="24"/>
      <c r="K540" s="24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</row>
    <row r="541">
      <c r="A541" s="24"/>
      <c r="B541" s="24"/>
      <c r="C541" s="24"/>
      <c r="D541" s="24"/>
      <c r="E541" s="24"/>
      <c r="F541" s="24"/>
      <c r="G541" s="24"/>
      <c r="H541" s="51"/>
      <c r="I541" s="51"/>
      <c r="J541" s="24"/>
      <c r="K541" s="24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</row>
    <row r="542">
      <c r="A542" s="24"/>
      <c r="B542" s="24"/>
      <c r="C542" s="24"/>
      <c r="D542" s="24"/>
      <c r="E542" s="24"/>
      <c r="F542" s="24"/>
      <c r="G542" s="24"/>
      <c r="H542" s="51"/>
      <c r="I542" s="51"/>
      <c r="J542" s="24"/>
      <c r="K542" s="24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</row>
    <row r="543">
      <c r="A543" s="24"/>
      <c r="B543" s="24"/>
      <c r="C543" s="24"/>
      <c r="D543" s="24"/>
      <c r="E543" s="24"/>
      <c r="F543" s="24"/>
      <c r="G543" s="24"/>
      <c r="H543" s="51"/>
      <c r="I543" s="51"/>
      <c r="J543" s="24"/>
      <c r="K543" s="24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</row>
    <row r="544">
      <c r="A544" s="24"/>
      <c r="B544" s="24"/>
      <c r="C544" s="24"/>
      <c r="D544" s="24"/>
      <c r="E544" s="24"/>
      <c r="F544" s="24"/>
      <c r="G544" s="24"/>
      <c r="H544" s="51"/>
      <c r="I544" s="51"/>
      <c r="J544" s="24"/>
      <c r="K544" s="24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</row>
    <row r="545">
      <c r="A545" s="24"/>
      <c r="B545" s="24"/>
      <c r="C545" s="24"/>
      <c r="D545" s="24"/>
      <c r="E545" s="24"/>
      <c r="F545" s="24"/>
      <c r="G545" s="24"/>
      <c r="H545" s="51"/>
      <c r="I545" s="51"/>
      <c r="J545" s="24"/>
      <c r="K545" s="24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</row>
    <row r="546">
      <c r="A546" s="24"/>
      <c r="B546" s="24"/>
      <c r="C546" s="24"/>
      <c r="D546" s="24"/>
      <c r="E546" s="24"/>
      <c r="F546" s="24"/>
      <c r="G546" s="24"/>
      <c r="H546" s="51"/>
      <c r="I546" s="51"/>
      <c r="J546" s="24"/>
      <c r="K546" s="24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</row>
    <row r="547">
      <c r="A547" s="24"/>
      <c r="B547" s="24"/>
      <c r="C547" s="24"/>
      <c r="D547" s="24"/>
      <c r="E547" s="24"/>
      <c r="F547" s="24"/>
      <c r="G547" s="24"/>
      <c r="H547" s="51"/>
      <c r="I547" s="51"/>
      <c r="J547" s="24"/>
      <c r="K547" s="24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</row>
    <row r="548">
      <c r="A548" s="24"/>
      <c r="B548" s="24"/>
      <c r="C548" s="24"/>
      <c r="D548" s="24"/>
      <c r="E548" s="24"/>
      <c r="F548" s="24"/>
      <c r="G548" s="24"/>
      <c r="H548" s="51"/>
      <c r="I548" s="51"/>
      <c r="J548" s="24"/>
      <c r="K548" s="24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</row>
    <row r="549">
      <c r="A549" s="24"/>
      <c r="B549" s="24"/>
      <c r="C549" s="24"/>
      <c r="D549" s="24"/>
      <c r="E549" s="24"/>
      <c r="F549" s="24"/>
      <c r="G549" s="24"/>
      <c r="H549" s="51"/>
      <c r="I549" s="51"/>
      <c r="J549" s="24"/>
      <c r="K549" s="24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</row>
    <row r="550">
      <c r="A550" s="24"/>
      <c r="B550" s="24"/>
      <c r="C550" s="24"/>
      <c r="D550" s="24"/>
      <c r="E550" s="24"/>
      <c r="F550" s="24"/>
      <c r="G550" s="24"/>
      <c r="H550" s="51"/>
      <c r="I550" s="51"/>
      <c r="J550" s="24"/>
      <c r="K550" s="24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</row>
    <row r="551">
      <c r="A551" s="24"/>
      <c r="B551" s="24"/>
      <c r="C551" s="24"/>
      <c r="D551" s="24"/>
      <c r="E551" s="24"/>
      <c r="F551" s="24"/>
      <c r="G551" s="24"/>
      <c r="H551" s="51"/>
      <c r="I551" s="51"/>
      <c r="J551" s="24"/>
      <c r="K551" s="24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</row>
    <row r="552">
      <c r="A552" s="24"/>
      <c r="B552" s="24"/>
      <c r="C552" s="24"/>
      <c r="D552" s="24"/>
      <c r="E552" s="24"/>
      <c r="F552" s="24"/>
      <c r="G552" s="24"/>
      <c r="H552" s="51"/>
      <c r="I552" s="51"/>
      <c r="J552" s="24"/>
      <c r="K552" s="24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</row>
    <row r="553">
      <c r="A553" s="24"/>
      <c r="B553" s="24"/>
      <c r="C553" s="24"/>
      <c r="D553" s="24"/>
      <c r="E553" s="24"/>
      <c r="F553" s="24"/>
      <c r="G553" s="24"/>
      <c r="H553" s="51"/>
      <c r="I553" s="51"/>
      <c r="J553" s="24"/>
      <c r="K553" s="24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</row>
    <row r="554">
      <c r="A554" s="24"/>
      <c r="B554" s="24"/>
      <c r="C554" s="24"/>
      <c r="D554" s="24"/>
      <c r="E554" s="24"/>
      <c r="F554" s="24"/>
      <c r="G554" s="24"/>
      <c r="H554" s="51"/>
      <c r="I554" s="51"/>
      <c r="J554" s="24"/>
      <c r="K554" s="24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</row>
    <row r="555">
      <c r="A555" s="24"/>
      <c r="B555" s="24"/>
      <c r="C555" s="24"/>
      <c r="D555" s="24"/>
      <c r="E555" s="24"/>
      <c r="F555" s="24"/>
      <c r="G555" s="24"/>
      <c r="H555" s="51"/>
      <c r="I555" s="51"/>
      <c r="J555" s="24"/>
      <c r="K555" s="24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</row>
    <row r="556">
      <c r="A556" s="24"/>
      <c r="B556" s="24"/>
      <c r="C556" s="24"/>
      <c r="D556" s="24"/>
      <c r="E556" s="24"/>
      <c r="F556" s="24"/>
      <c r="G556" s="24"/>
      <c r="H556" s="51"/>
      <c r="I556" s="51"/>
      <c r="J556" s="24"/>
      <c r="K556" s="24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</row>
    <row r="557">
      <c r="A557" s="24"/>
      <c r="B557" s="24"/>
      <c r="C557" s="24"/>
      <c r="D557" s="24"/>
      <c r="E557" s="24"/>
      <c r="F557" s="24"/>
      <c r="G557" s="24"/>
      <c r="H557" s="51"/>
      <c r="I557" s="51"/>
      <c r="J557" s="24"/>
      <c r="K557" s="24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</row>
    <row r="558">
      <c r="A558" s="24"/>
      <c r="B558" s="24"/>
      <c r="C558" s="24"/>
      <c r="D558" s="24"/>
      <c r="E558" s="24"/>
      <c r="F558" s="24"/>
      <c r="G558" s="24"/>
      <c r="H558" s="51"/>
      <c r="I558" s="51"/>
      <c r="J558" s="24"/>
      <c r="K558" s="24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</row>
    <row r="559">
      <c r="A559" s="24"/>
      <c r="B559" s="24"/>
      <c r="C559" s="24"/>
      <c r="D559" s="24"/>
      <c r="E559" s="24"/>
      <c r="F559" s="24"/>
      <c r="G559" s="24"/>
      <c r="H559" s="51"/>
      <c r="I559" s="51"/>
      <c r="J559" s="24"/>
      <c r="K559" s="24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</row>
    <row r="560">
      <c r="A560" s="24"/>
      <c r="B560" s="24"/>
      <c r="C560" s="24"/>
      <c r="D560" s="24"/>
      <c r="E560" s="24"/>
      <c r="F560" s="24"/>
      <c r="G560" s="24"/>
      <c r="H560" s="51"/>
      <c r="I560" s="51"/>
      <c r="J560" s="24"/>
      <c r="K560" s="24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</row>
    <row r="561">
      <c r="A561" s="24"/>
      <c r="B561" s="24"/>
      <c r="C561" s="24"/>
      <c r="D561" s="24"/>
      <c r="E561" s="24"/>
      <c r="F561" s="24"/>
      <c r="G561" s="24"/>
      <c r="H561" s="51"/>
      <c r="I561" s="51"/>
      <c r="J561" s="24"/>
      <c r="K561" s="24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</row>
    <row r="562">
      <c r="A562" s="24"/>
      <c r="B562" s="24"/>
      <c r="C562" s="24"/>
      <c r="D562" s="24"/>
      <c r="E562" s="24"/>
      <c r="F562" s="24"/>
      <c r="G562" s="24"/>
      <c r="H562" s="51"/>
      <c r="I562" s="51"/>
      <c r="J562" s="24"/>
      <c r="K562" s="24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</row>
    <row r="563">
      <c r="A563" s="24"/>
      <c r="B563" s="24"/>
      <c r="C563" s="24"/>
      <c r="D563" s="24"/>
      <c r="E563" s="24"/>
      <c r="F563" s="24"/>
      <c r="G563" s="24"/>
      <c r="H563" s="51"/>
      <c r="I563" s="51"/>
      <c r="J563" s="24"/>
      <c r="K563" s="24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</row>
    <row r="564">
      <c r="A564" s="24"/>
      <c r="B564" s="24"/>
      <c r="C564" s="24"/>
      <c r="D564" s="24"/>
      <c r="E564" s="24"/>
      <c r="F564" s="24"/>
      <c r="G564" s="24"/>
      <c r="H564" s="51"/>
      <c r="I564" s="51"/>
      <c r="J564" s="24"/>
      <c r="K564" s="24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</row>
    <row r="565">
      <c r="A565" s="24"/>
      <c r="B565" s="24"/>
      <c r="C565" s="24"/>
      <c r="D565" s="24"/>
      <c r="E565" s="24"/>
      <c r="F565" s="24"/>
      <c r="G565" s="24"/>
      <c r="H565" s="51"/>
      <c r="I565" s="51"/>
      <c r="J565" s="24"/>
      <c r="K565" s="24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</row>
    <row r="566">
      <c r="A566" s="24"/>
      <c r="B566" s="24"/>
      <c r="C566" s="24"/>
      <c r="D566" s="24"/>
      <c r="E566" s="24"/>
      <c r="F566" s="24"/>
      <c r="G566" s="24"/>
      <c r="H566" s="51"/>
      <c r="I566" s="51"/>
      <c r="J566" s="24"/>
      <c r="K566" s="24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</row>
    <row r="567">
      <c r="A567" s="24"/>
      <c r="B567" s="24"/>
      <c r="C567" s="24"/>
      <c r="D567" s="24"/>
      <c r="E567" s="24"/>
      <c r="F567" s="24"/>
      <c r="G567" s="24"/>
      <c r="H567" s="51"/>
      <c r="I567" s="51"/>
      <c r="J567" s="24"/>
      <c r="K567" s="24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</row>
    <row r="568">
      <c r="A568" s="24"/>
      <c r="B568" s="24"/>
      <c r="C568" s="24"/>
      <c r="D568" s="24"/>
      <c r="E568" s="24"/>
      <c r="F568" s="24"/>
      <c r="G568" s="24"/>
      <c r="H568" s="51"/>
      <c r="I568" s="51"/>
      <c r="J568" s="24"/>
      <c r="K568" s="24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</row>
    <row r="569">
      <c r="A569" s="24"/>
      <c r="B569" s="24"/>
      <c r="C569" s="24"/>
      <c r="D569" s="24"/>
      <c r="E569" s="24"/>
      <c r="F569" s="24"/>
      <c r="G569" s="24"/>
      <c r="H569" s="51"/>
      <c r="I569" s="51"/>
      <c r="J569" s="24"/>
      <c r="K569" s="24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</row>
    <row r="570">
      <c r="A570" s="24"/>
      <c r="B570" s="24"/>
      <c r="C570" s="24"/>
      <c r="D570" s="24"/>
      <c r="E570" s="24"/>
      <c r="F570" s="24"/>
      <c r="G570" s="24"/>
      <c r="H570" s="51"/>
      <c r="I570" s="51"/>
      <c r="J570" s="24"/>
      <c r="K570" s="24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</row>
    <row r="571">
      <c r="A571" s="24"/>
      <c r="B571" s="24"/>
      <c r="C571" s="24"/>
      <c r="D571" s="24"/>
      <c r="E571" s="24"/>
      <c r="F571" s="24"/>
      <c r="G571" s="24"/>
      <c r="H571" s="51"/>
      <c r="I571" s="51"/>
      <c r="J571" s="24"/>
      <c r="K571" s="24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</row>
    <row r="572">
      <c r="A572" s="24"/>
      <c r="B572" s="24"/>
      <c r="C572" s="24"/>
      <c r="D572" s="24"/>
      <c r="E572" s="24"/>
      <c r="F572" s="24"/>
      <c r="G572" s="24"/>
      <c r="H572" s="51"/>
      <c r="I572" s="51"/>
      <c r="J572" s="24"/>
      <c r="K572" s="24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</row>
    <row r="573">
      <c r="A573" s="24"/>
      <c r="B573" s="24"/>
      <c r="C573" s="24"/>
      <c r="D573" s="24"/>
      <c r="E573" s="24"/>
      <c r="F573" s="24"/>
      <c r="G573" s="24"/>
      <c r="H573" s="51"/>
      <c r="I573" s="51"/>
      <c r="J573" s="24"/>
      <c r="K573" s="24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</row>
    <row r="574">
      <c r="A574" s="24"/>
      <c r="B574" s="24"/>
      <c r="C574" s="24"/>
      <c r="D574" s="24"/>
      <c r="E574" s="24"/>
      <c r="F574" s="24"/>
      <c r="G574" s="24"/>
      <c r="H574" s="51"/>
      <c r="I574" s="51"/>
      <c r="J574" s="24"/>
      <c r="K574" s="24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</row>
    <row r="575">
      <c r="A575" s="24"/>
      <c r="B575" s="24"/>
      <c r="C575" s="24"/>
      <c r="D575" s="24"/>
      <c r="E575" s="24"/>
      <c r="F575" s="24"/>
      <c r="G575" s="24"/>
      <c r="H575" s="51"/>
      <c r="I575" s="51"/>
      <c r="J575" s="24"/>
      <c r="K575" s="24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</row>
    <row r="576">
      <c r="A576" s="24"/>
      <c r="B576" s="24"/>
      <c r="C576" s="24"/>
      <c r="D576" s="24"/>
      <c r="E576" s="24"/>
      <c r="F576" s="24"/>
      <c r="G576" s="24"/>
      <c r="H576" s="51"/>
      <c r="I576" s="51"/>
      <c r="J576" s="24"/>
      <c r="K576" s="24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</row>
    <row r="577">
      <c r="A577" s="24"/>
      <c r="B577" s="24"/>
      <c r="C577" s="24"/>
      <c r="D577" s="24"/>
      <c r="E577" s="24"/>
      <c r="F577" s="24"/>
      <c r="G577" s="24"/>
      <c r="H577" s="51"/>
      <c r="I577" s="51"/>
      <c r="J577" s="24"/>
      <c r="K577" s="24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</row>
    <row r="578">
      <c r="A578" s="24"/>
      <c r="B578" s="24"/>
      <c r="C578" s="24"/>
      <c r="D578" s="24"/>
      <c r="E578" s="24"/>
      <c r="F578" s="24"/>
      <c r="G578" s="24"/>
      <c r="H578" s="51"/>
      <c r="I578" s="51"/>
      <c r="J578" s="24"/>
      <c r="K578" s="24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</row>
    <row r="579">
      <c r="A579" s="24"/>
      <c r="B579" s="24"/>
      <c r="C579" s="24"/>
      <c r="D579" s="24"/>
      <c r="E579" s="24"/>
      <c r="F579" s="24"/>
      <c r="G579" s="24"/>
      <c r="H579" s="51"/>
      <c r="I579" s="51"/>
      <c r="J579" s="24"/>
      <c r="K579" s="24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</row>
    <row r="580">
      <c r="A580" s="24"/>
      <c r="B580" s="24"/>
      <c r="C580" s="24"/>
      <c r="D580" s="24"/>
      <c r="E580" s="24"/>
      <c r="F580" s="24"/>
      <c r="G580" s="24"/>
      <c r="H580" s="51"/>
      <c r="I580" s="51"/>
      <c r="J580" s="24"/>
      <c r="K580" s="24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</row>
    <row r="581">
      <c r="A581" s="24"/>
      <c r="B581" s="24"/>
      <c r="C581" s="24"/>
      <c r="D581" s="24"/>
      <c r="E581" s="24"/>
      <c r="F581" s="24"/>
      <c r="G581" s="24"/>
      <c r="H581" s="51"/>
      <c r="I581" s="51"/>
      <c r="J581" s="24"/>
      <c r="K581" s="24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</row>
    <row r="582">
      <c r="A582" s="24"/>
      <c r="B582" s="24"/>
      <c r="C582" s="24"/>
      <c r="D582" s="24"/>
      <c r="E582" s="24"/>
      <c r="F582" s="24"/>
      <c r="G582" s="24"/>
      <c r="H582" s="51"/>
      <c r="I582" s="51"/>
      <c r="J582" s="24"/>
      <c r="K582" s="24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</row>
    <row r="583">
      <c r="A583" s="24"/>
      <c r="B583" s="24"/>
      <c r="C583" s="24"/>
      <c r="D583" s="24"/>
      <c r="E583" s="24"/>
      <c r="F583" s="24"/>
      <c r="G583" s="24"/>
      <c r="H583" s="51"/>
      <c r="I583" s="51"/>
      <c r="J583" s="24"/>
      <c r="K583" s="24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</row>
    <row r="584">
      <c r="A584" s="24"/>
      <c r="B584" s="24"/>
      <c r="C584" s="24"/>
      <c r="D584" s="24"/>
      <c r="E584" s="24"/>
      <c r="F584" s="24"/>
      <c r="G584" s="24"/>
      <c r="H584" s="51"/>
      <c r="I584" s="51"/>
      <c r="J584" s="24"/>
      <c r="K584" s="24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</row>
    <row r="585">
      <c r="A585" s="24"/>
      <c r="B585" s="24"/>
      <c r="C585" s="24"/>
      <c r="D585" s="24"/>
      <c r="E585" s="24"/>
      <c r="F585" s="24"/>
      <c r="G585" s="24"/>
      <c r="H585" s="51"/>
      <c r="I585" s="51"/>
      <c r="J585" s="24"/>
      <c r="K585" s="24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</row>
    <row r="586">
      <c r="A586" s="24"/>
      <c r="B586" s="24"/>
      <c r="C586" s="24"/>
      <c r="D586" s="24"/>
      <c r="E586" s="24"/>
      <c r="F586" s="24"/>
      <c r="G586" s="24"/>
      <c r="H586" s="51"/>
      <c r="I586" s="51"/>
      <c r="J586" s="24"/>
      <c r="K586" s="24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</row>
    <row r="587">
      <c r="A587" s="24"/>
      <c r="B587" s="24"/>
      <c r="C587" s="24"/>
      <c r="D587" s="24"/>
      <c r="E587" s="24"/>
      <c r="F587" s="24"/>
      <c r="G587" s="24"/>
      <c r="H587" s="51"/>
      <c r="I587" s="51"/>
      <c r="J587" s="24"/>
      <c r="K587" s="24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</row>
    <row r="588">
      <c r="A588" s="24"/>
      <c r="B588" s="24"/>
      <c r="C588" s="24"/>
      <c r="D588" s="24"/>
      <c r="E588" s="24"/>
      <c r="F588" s="24"/>
      <c r="G588" s="24"/>
      <c r="H588" s="51"/>
      <c r="I588" s="51"/>
      <c r="J588" s="24"/>
      <c r="K588" s="24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</row>
    <row r="589">
      <c r="A589" s="24"/>
      <c r="B589" s="24"/>
      <c r="C589" s="24"/>
      <c r="D589" s="24"/>
      <c r="E589" s="24"/>
      <c r="F589" s="24"/>
      <c r="G589" s="24"/>
      <c r="H589" s="51"/>
      <c r="I589" s="51"/>
      <c r="J589" s="24"/>
      <c r="K589" s="24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</row>
    <row r="590">
      <c r="A590" s="24"/>
      <c r="B590" s="24"/>
      <c r="C590" s="24"/>
      <c r="D590" s="24"/>
      <c r="E590" s="24"/>
      <c r="F590" s="24"/>
      <c r="G590" s="24"/>
      <c r="H590" s="51"/>
      <c r="I590" s="51"/>
      <c r="J590" s="24"/>
      <c r="K590" s="24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</row>
    <row r="591">
      <c r="A591" s="24"/>
      <c r="B591" s="24"/>
      <c r="C591" s="24"/>
      <c r="D591" s="24"/>
      <c r="E591" s="24"/>
      <c r="F591" s="24"/>
      <c r="G591" s="24"/>
      <c r="H591" s="51"/>
      <c r="I591" s="51"/>
      <c r="J591" s="24"/>
      <c r="K591" s="24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</row>
    <row r="592">
      <c r="A592" s="24"/>
      <c r="B592" s="24"/>
      <c r="C592" s="24"/>
      <c r="D592" s="24"/>
      <c r="E592" s="24"/>
      <c r="F592" s="24"/>
      <c r="G592" s="24"/>
      <c r="H592" s="51"/>
      <c r="I592" s="51"/>
      <c r="J592" s="24"/>
      <c r="K592" s="24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</row>
    <row r="593">
      <c r="A593" s="24"/>
      <c r="B593" s="24"/>
      <c r="C593" s="24"/>
      <c r="D593" s="24"/>
      <c r="E593" s="24"/>
      <c r="F593" s="24"/>
      <c r="G593" s="24"/>
      <c r="H593" s="51"/>
      <c r="I593" s="51"/>
      <c r="J593" s="24"/>
      <c r="K593" s="24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</row>
    <row r="594">
      <c r="A594" s="24"/>
      <c r="B594" s="24"/>
      <c r="C594" s="24"/>
      <c r="D594" s="24"/>
      <c r="E594" s="24"/>
      <c r="F594" s="24"/>
      <c r="G594" s="24"/>
      <c r="H594" s="51"/>
      <c r="I594" s="51"/>
      <c r="J594" s="24"/>
      <c r="K594" s="24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</row>
    <row r="595">
      <c r="A595" s="24"/>
      <c r="B595" s="24"/>
      <c r="C595" s="24"/>
      <c r="D595" s="24"/>
      <c r="E595" s="24"/>
      <c r="F595" s="24"/>
      <c r="G595" s="24"/>
      <c r="H595" s="51"/>
      <c r="I595" s="51"/>
      <c r="J595" s="24"/>
      <c r="K595" s="24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</row>
    <row r="596">
      <c r="A596" s="24"/>
      <c r="B596" s="24"/>
      <c r="C596" s="24"/>
      <c r="D596" s="24"/>
      <c r="E596" s="24"/>
      <c r="F596" s="24"/>
      <c r="G596" s="24"/>
      <c r="H596" s="51"/>
      <c r="I596" s="51"/>
      <c r="J596" s="24"/>
      <c r="K596" s="24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</row>
    <row r="597">
      <c r="A597" s="24"/>
      <c r="B597" s="24"/>
      <c r="C597" s="24"/>
      <c r="D597" s="24"/>
      <c r="E597" s="24"/>
      <c r="F597" s="24"/>
      <c r="G597" s="24"/>
      <c r="H597" s="51"/>
      <c r="I597" s="51"/>
      <c r="J597" s="24"/>
      <c r="K597" s="24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</row>
    <row r="598">
      <c r="A598" s="24"/>
      <c r="B598" s="24"/>
      <c r="C598" s="24"/>
      <c r="D598" s="24"/>
      <c r="E598" s="24"/>
      <c r="F598" s="24"/>
      <c r="G598" s="24"/>
      <c r="H598" s="51"/>
      <c r="I598" s="51"/>
      <c r="J598" s="24"/>
      <c r="K598" s="24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</row>
    <row r="599">
      <c r="A599" s="24"/>
      <c r="B599" s="24"/>
      <c r="C599" s="24"/>
      <c r="D599" s="24"/>
      <c r="E599" s="24"/>
      <c r="F599" s="24"/>
      <c r="G599" s="24"/>
      <c r="H599" s="51"/>
      <c r="I599" s="51"/>
      <c r="J599" s="24"/>
      <c r="K599" s="24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</row>
    <row r="600">
      <c r="A600" s="24"/>
      <c r="B600" s="24"/>
      <c r="C600" s="24"/>
      <c r="D600" s="24"/>
      <c r="E600" s="24"/>
      <c r="F600" s="24"/>
      <c r="G600" s="24"/>
      <c r="H600" s="51"/>
      <c r="I600" s="51"/>
      <c r="J600" s="24"/>
      <c r="K600" s="24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</row>
    <row r="601">
      <c r="A601" s="24"/>
      <c r="B601" s="24"/>
      <c r="C601" s="24"/>
      <c r="D601" s="24"/>
      <c r="E601" s="24"/>
      <c r="F601" s="24"/>
      <c r="G601" s="24"/>
      <c r="H601" s="51"/>
      <c r="I601" s="51"/>
      <c r="J601" s="24"/>
      <c r="K601" s="24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</row>
    <row r="602">
      <c r="A602" s="24"/>
      <c r="B602" s="24"/>
      <c r="C602" s="24"/>
      <c r="D602" s="24"/>
      <c r="E602" s="24"/>
      <c r="F602" s="24"/>
      <c r="G602" s="24"/>
      <c r="H602" s="51"/>
      <c r="I602" s="51"/>
      <c r="J602" s="24"/>
      <c r="K602" s="24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</row>
    <row r="603">
      <c r="A603" s="24"/>
      <c r="B603" s="24"/>
      <c r="C603" s="24"/>
      <c r="D603" s="24"/>
      <c r="E603" s="24"/>
      <c r="F603" s="24"/>
      <c r="G603" s="24"/>
      <c r="H603" s="51"/>
      <c r="I603" s="51"/>
      <c r="J603" s="24"/>
      <c r="K603" s="24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</row>
    <row r="604">
      <c r="A604" s="24"/>
      <c r="B604" s="24"/>
      <c r="C604" s="24"/>
      <c r="D604" s="24"/>
      <c r="E604" s="24"/>
      <c r="F604" s="24"/>
      <c r="G604" s="24"/>
      <c r="H604" s="51"/>
      <c r="I604" s="51"/>
      <c r="J604" s="24"/>
      <c r="K604" s="24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</row>
    <row r="605">
      <c r="A605" s="24"/>
      <c r="B605" s="24"/>
      <c r="C605" s="24"/>
      <c r="D605" s="24"/>
      <c r="E605" s="24"/>
      <c r="F605" s="24"/>
      <c r="G605" s="24"/>
      <c r="H605" s="51"/>
      <c r="I605" s="51"/>
      <c r="J605" s="24"/>
      <c r="K605" s="24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</row>
    <row r="606">
      <c r="A606" s="24"/>
      <c r="B606" s="24"/>
      <c r="C606" s="24"/>
      <c r="D606" s="24"/>
      <c r="E606" s="24"/>
      <c r="F606" s="24"/>
      <c r="G606" s="24"/>
      <c r="H606" s="51"/>
      <c r="I606" s="51"/>
      <c r="J606" s="24"/>
      <c r="K606" s="24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</row>
    <row r="607">
      <c r="A607" s="24"/>
      <c r="B607" s="24"/>
      <c r="C607" s="24"/>
      <c r="D607" s="24"/>
      <c r="E607" s="24"/>
      <c r="F607" s="24"/>
      <c r="G607" s="24"/>
      <c r="H607" s="51"/>
      <c r="I607" s="51"/>
      <c r="J607" s="24"/>
      <c r="K607" s="24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</row>
    <row r="608">
      <c r="A608" s="24"/>
      <c r="B608" s="24"/>
      <c r="C608" s="24"/>
      <c r="D608" s="24"/>
      <c r="E608" s="24"/>
      <c r="F608" s="24"/>
      <c r="G608" s="24"/>
      <c r="H608" s="51"/>
      <c r="I608" s="51"/>
      <c r="J608" s="24"/>
      <c r="K608" s="24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</row>
    <row r="609">
      <c r="A609" s="24"/>
      <c r="B609" s="24"/>
      <c r="C609" s="24"/>
      <c r="D609" s="24"/>
      <c r="E609" s="24"/>
      <c r="F609" s="24"/>
      <c r="G609" s="24"/>
      <c r="H609" s="51"/>
      <c r="I609" s="51"/>
      <c r="J609" s="24"/>
      <c r="K609" s="24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</row>
    <row r="610">
      <c r="A610" s="24"/>
      <c r="B610" s="24"/>
      <c r="C610" s="24"/>
      <c r="D610" s="24"/>
      <c r="E610" s="24"/>
      <c r="F610" s="24"/>
      <c r="G610" s="24"/>
      <c r="H610" s="51"/>
      <c r="I610" s="51"/>
      <c r="J610" s="24"/>
      <c r="K610" s="24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</row>
    <row r="611">
      <c r="A611" s="24"/>
      <c r="B611" s="24"/>
      <c r="C611" s="24"/>
      <c r="D611" s="24"/>
      <c r="E611" s="24"/>
      <c r="F611" s="24"/>
      <c r="G611" s="24"/>
      <c r="H611" s="51"/>
      <c r="I611" s="51"/>
      <c r="J611" s="24"/>
      <c r="K611" s="24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</row>
    <row r="612">
      <c r="A612" s="24"/>
      <c r="B612" s="24"/>
      <c r="C612" s="24"/>
      <c r="D612" s="24"/>
      <c r="E612" s="24"/>
      <c r="F612" s="24"/>
      <c r="G612" s="24"/>
      <c r="H612" s="51"/>
      <c r="I612" s="51"/>
      <c r="J612" s="24"/>
      <c r="K612" s="24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</row>
    <row r="613">
      <c r="A613" s="24"/>
      <c r="B613" s="24"/>
      <c r="C613" s="24"/>
      <c r="D613" s="24"/>
      <c r="E613" s="24"/>
      <c r="F613" s="24"/>
      <c r="G613" s="24"/>
      <c r="H613" s="51"/>
      <c r="I613" s="51"/>
      <c r="J613" s="24"/>
      <c r="K613" s="24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</row>
    <row r="614">
      <c r="A614" s="24"/>
      <c r="B614" s="24"/>
      <c r="C614" s="24"/>
      <c r="D614" s="24"/>
      <c r="E614" s="24"/>
      <c r="F614" s="24"/>
      <c r="G614" s="24"/>
      <c r="H614" s="51"/>
      <c r="I614" s="51"/>
      <c r="J614" s="24"/>
      <c r="K614" s="24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</row>
    <row r="615">
      <c r="A615" s="24"/>
      <c r="B615" s="24"/>
      <c r="C615" s="24"/>
      <c r="D615" s="24"/>
      <c r="E615" s="24"/>
      <c r="F615" s="24"/>
      <c r="G615" s="24"/>
      <c r="H615" s="51"/>
      <c r="I615" s="51"/>
      <c r="J615" s="24"/>
      <c r="K615" s="24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</row>
    <row r="616">
      <c r="A616" s="24"/>
      <c r="B616" s="24"/>
      <c r="C616" s="24"/>
      <c r="D616" s="24"/>
      <c r="E616" s="24"/>
      <c r="F616" s="24"/>
      <c r="G616" s="24"/>
      <c r="H616" s="51"/>
      <c r="I616" s="51"/>
      <c r="J616" s="24"/>
      <c r="K616" s="24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</row>
    <row r="617">
      <c r="A617" s="24"/>
      <c r="B617" s="24"/>
      <c r="C617" s="24"/>
      <c r="D617" s="24"/>
      <c r="E617" s="24"/>
      <c r="F617" s="24"/>
      <c r="G617" s="24"/>
      <c r="H617" s="51"/>
      <c r="I617" s="51"/>
      <c r="J617" s="24"/>
      <c r="K617" s="24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</row>
    <row r="618">
      <c r="A618" s="24"/>
      <c r="B618" s="24"/>
      <c r="C618" s="24"/>
      <c r="D618" s="24"/>
      <c r="E618" s="24"/>
      <c r="F618" s="24"/>
      <c r="G618" s="24"/>
      <c r="H618" s="51"/>
      <c r="I618" s="51"/>
      <c r="J618" s="24"/>
      <c r="K618" s="24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</row>
    <row r="619">
      <c r="A619" s="24"/>
      <c r="B619" s="24"/>
      <c r="C619" s="24"/>
      <c r="D619" s="24"/>
      <c r="E619" s="24"/>
      <c r="F619" s="24"/>
      <c r="G619" s="24"/>
      <c r="H619" s="51"/>
      <c r="I619" s="51"/>
      <c r="J619" s="24"/>
      <c r="K619" s="24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</row>
    <row r="620">
      <c r="A620" s="24"/>
      <c r="B620" s="24"/>
      <c r="C620" s="24"/>
      <c r="D620" s="24"/>
      <c r="E620" s="24"/>
      <c r="F620" s="24"/>
      <c r="G620" s="24"/>
      <c r="H620" s="51"/>
      <c r="I620" s="51"/>
      <c r="J620" s="24"/>
      <c r="K620" s="24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</row>
    <row r="621">
      <c r="A621" s="24"/>
      <c r="B621" s="24"/>
      <c r="C621" s="24"/>
      <c r="D621" s="24"/>
      <c r="E621" s="24"/>
      <c r="F621" s="24"/>
      <c r="G621" s="24"/>
      <c r="H621" s="51"/>
      <c r="I621" s="51"/>
      <c r="J621" s="24"/>
      <c r="K621" s="24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</row>
    <row r="622">
      <c r="A622" s="24"/>
      <c r="B622" s="24"/>
      <c r="C622" s="24"/>
      <c r="D622" s="24"/>
      <c r="E622" s="24"/>
      <c r="F622" s="24"/>
      <c r="G622" s="24"/>
      <c r="H622" s="51"/>
      <c r="I622" s="51"/>
      <c r="J622" s="24"/>
      <c r="K622" s="24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</row>
    <row r="623">
      <c r="A623" s="24"/>
      <c r="B623" s="24"/>
      <c r="C623" s="24"/>
      <c r="D623" s="24"/>
      <c r="E623" s="24"/>
      <c r="F623" s="24"/>
      <c r="G623" s="24"/>
      <c r="H623" s="51"/>
      <c r="I623" s="51"/>
      <c r="J623" s="24"/>
      <c r="K623" s="24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</row>
    <row r="624">
      <c r="A624" s="24"/>
      <c r="B624" s="24"/>
      <c r="C624" s="24"/>
      <c r="D624" s="24"/>
      <c r="E624" s="24"/>
      <c r="F624" s="24"/>
      <c r="G624" s="24"/>
      <c r="H624" s="51"/>
      <c r="I624" s="51"/>
      <c r="J624" s="24"/>
      <c r="K624" s="24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</row>
    <row r="625">
      <c r="A625" s="24"/>
      <c r="B625" s="24"/>
      <c r="C625" s="24"/>
      <c r="D625" s="24"/>
      <c r="E625" s="24"/>
      <c r="F625" s="24"/>
      <c r="G625" s="24"/>
      <c r="H625" s="51"/>
      <c r="I625" s="51"/>
      <c r="J625" s="24"/>
      <c r="K625" s="24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</row>
    <row r="626">
      <c r="A626" s="24"/>
      <c r="B626" s="24"/>
      <c r="C626" s="24"/>
      <c r="D626" s="24"/>
      <c r="E626" s="24"/>
      <c r="F626" s="24"/>
      <c r="G626" s="24"/>
      <c r="H626" s="51"/>
      <c r="I626" s="51"/>
      <c r="J626" s="24"/>
      <c r="K626" s="24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</row>
    <row r="627">
      <c r="A627" s="24"/>
      <c r="B627" s="24"/>
      <c r="C627" s="24"/>
      <c r="D627" s="24"/>
      <c r="E627" s="24"/>
      <c r="F627" s="24"/>
      <c r="G627" s="24"/>
      <c r="H627" s="51"/>
      <c r="I627" s="51"/>
      <c r="J627" s="24"/>
      <c r="K627" s="24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</row>
    <row r="628">
      <c r="A628" s="24"/>
      <c r="B628" s="24"/>
      <c r="C628" s="24"/>
      <c r="D628" s="24"/>
      <c r="E628" s="24"/>
      <c r="F628" s="24"/>
      <c r="G628" s="24"/>
      <c r="H628" s="51"/>
      <c r="I628" s="51"/>
      <c r="J628" s="24"/>
      <c r="K628" s="24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</row>
    <row r="629">
      <c r="A629" s="24"/>
      <c r="B629" s="24"/>
      <c r="C629" s="24"/>
      <c r="D629" s="24"/>
      <c r="E629" s="24"/>
      <c r="F629" s="24"/>
      <c r="G629" s="24"/>
      <c r="H629" s="51"/>
      <c r="I629" s="51"/>
      <c r="J629" s="24"/>
      <c r="K629" s="24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</row>
    <row r="630">
      <c r="A630" s="24"/>
      <c r="B630" s="24"/>
      <c r="C630" s="24"/>
      <c r="D630" s="24"/>
      <c r="E630" s="24"/>
      <c r="F630" s="24"/>
      <c r="G630" s="24"/>
      <c r="H630" s="51"/>
      <c r="I630" s="51"/>
      <c r="J630" s="24"/>
      <c r="K630" s="24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</row>
    <row r="631">
      <c r="A631" s="24"/>
      <c r="B631" s="24"/>
      <c r="C631" s="24"/>
      <c r="D631" s="24"/>
      <c r="E631" s="24"/>
      <c r="F631" s="24"/>
      <c r="G631" s="24"/>
      <c r="H631" s="51"/>
      <c r="I631" s="51"/>
      <c r="J631" s="24"/>
      <c r="K631" s="24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</row>
    <row r="632">
      <c r="A632" s="24"/>
      <c r="B632" s="24"/>
      <c r="C632" s="24"/>
      <c r="D632" s="24"/>
      <c r="E632" s="24"/>
      <c r="F632" s="24"/>
      <c r="G632" s="24"/>
      <c r="H632" s="51"/>
      <c r="I632" s="51"/>
      <c r="J632" s="24"/>
      <c r="K632" s="24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</row>
    <row r="633">
      <c r="A633" s="24"/>
      <c r="B633" s="24"/>
      <c r="C633" s="24"/>
      <c r="D633" s="24"/>
      <c r="E633" s="24"/>
      <c r="F633" s="24"/>
      <c r="G633" s="24"/>
      <c r="H633" s="51"/>
      <c r="I633" s="51"/>
      <c r="J633" s="24"/>
      <c r="K633" s="24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</row>
    <row r="634">
      <c r="A634" s="24"/>
      <c r="B634" s="24"/>
      <c r="C634" s="24"/>
      <c r="D634" s="24"/>
      <c r="E634" s="24"/>
      <c r="F634" s="24"/>
      <c r="G634" s="24"/>
      <c r="H634" s="51"/>
      <c r="I634" s="51"/>
      <c r="J634" s="24"/>
      <c r="K634" s="24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</row>
    <row r="635">
      <c r="A635" s="24"/>
      <c r="B635" s="24"/>
      <c r="C635" s="24"/>
      <c r="D635" s="24"/>
      <c r="E635" s="24"/>
      <c r="F635" s="24"/>
      <c r="G635" s="24"/>
      <c r="H635" s="51"/>
      <c r="I635" s="51"/>
      <c r="J635" s="24"/>
      <c r="K635" s="24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</row>
    <row r="636">
      <c r="A636" s="24"/>
      <c r="B636" s="24"/>
      <c r="C636" s="24"/>
      <c r="D636" s="24"/>
      <c r="E636" s="24"/>
      <c r="F636" s="24"/>
      <c r="G636" s="24"/>
      <c r="H636" s="51"/>
      <c r="I636" s="51"/>
      <c r="J636" s="24"/>
      <c r="K636" s="24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</row>
    <row r="637">
      <c r="A637" s="24"/>
      <c r="B637" s="24"/>
      <c r="C637" s="24"/>
      <c r="D637" s="24"/>
      <c r="E637" s="24"/>
      <c r="F637" s="24"/>
      <c r="G637" s="24"/>
      <c r="H637" s="51"/>
      <c r="I637" s="51"/>
      <c r="J637" s="24"/>
      <c r="K637" s="24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</row>
    <row r="638">
      <c r="A638" s="24"/>
      <c r="B638" s="24"/>
      <c r="C638" s="24"/>
      <c r="D638" s="24"/>
      <c r="E638" s="24"/>
      <c r="F638" s="24"/>
      <c r="G638" s="24"/>
      <c r="H638" s="51"/>
      <c r="I638" s="51"/>
      <c r="J638" s="24"/>
      <c r="K638" s="24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</row>
    <row r="639">
      <c r="A639" s="24"/>
      <c r="B639" s="24"/>
      <c r="C639" s="24"/>
      <c r="D639" s="24"/>
      <c r="E639" s="24"/>
      <c r="F639" s="24"/>
      <c r="G639" s="24"/>
      <c r="H639" s="51"/>
      <c r="I639" s="51"/>
      <c r="J639" s="24"/>
      <c r="K639" s="24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</row>
    <row r="640">
      <c r="A640" s="24"/>
      <c r="B640" s="24"/>
      <c r="C640" s="24"/>
      <c r="D640" s="24"/>
      <c r="E640" s="24"/>
      <c r="F640" s="24"/>
      <c r="G640" s="24"/>
      <c r="H640" s="51"/>
      <c r="I640" s="51"/>
      <c r="J640" s="24"/>
      <c r="K640" s="24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</row>
    <row r="641">
      <c r="A641" s="24"/>
      <c r="B641" s="24"/>
      <c r="C641" s="24"/>
      <c r="D641" s="24"/>
      <c r="E641" s="24"/>
      <c r="F641" s="24"/>
      <c r="G641" s="24"/>
      <c r="H641" s="51"/>
      <c r="I641" s="51"/>
      <c r="J641" s="24"/>
      <c r="K641" s="24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</row>
    <row r="642">
      <c r="A642" s="24"/>
      <c r="B642" s="24"/>
      <c r="C642" s="24"/>
      <c r="D642" s="24"/>
      <c r="E642" s="24"/>
      <c r="F642" s="24"/>
      <c r="G642" s="24"/>
      <c r="H642" s="51"/>
      <c r="I642" s="51"/>
      <c r="J642" s="24"/>
      <c r="K642" s="24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</row>
    <row r="643">
      <c r="A643" s="24"/>
      <c r="B643" s="24"/>
      <c r="C643" s="24"/>
      <c r="D643" s="24"/>
      <c r="E643" s="24"/>
      <c r="F643" s="24"/>
      <c r="G643" s="24"/>
      <c r="H643" s="51"/>
      <c r="I643" s="51"/>
      <c r="J643" s="24"/>
      <c r="K643" s="24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</row>
    <row r="644">
      <c r="A644" s="24"/>
      <c r="B644" s="24"/>
      <c r="C644" s="24"/>
      <c r="D644" s="24"/>
      <c r="E644" s="24"/>
      <c r="F644" s="24"/>
      <c r="G644" s="24"/>
      <c r="H644" s="51"/>
      <c r="I644" s="51"/>
      <c r="J644" s="24"/>
      <c r="K644" s="24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</row>
    <row r="645">
      <c r="A645" s="24"/>
      <c r="B645" s="24"/>
      <c r="C645" s="24"/>
      <c r="D645" s="24"/>
      <c r="E645" s="24"/>
      <c r="F645" s="24"/>
      <c r="G645" s="24"/>
      <c r="H645" s="51"/>
      <c r="I645" s="51"/>
      <c r="J645" s="24"/>
      <c r="K645" s="24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</row>
    <row r="646">
      <c r="A646" s="24"/>
      <c r="B646" s="24"/>
      <c r="C646" s="24"/>
      <c r="D646" s="24"/>
      <c r="E646" s="24"/>
      <c r="F646" s="24"/>
      <c r="G646" s="24"/>
      <c r="H646" s="51"/>
      <c r="I646" s="51"/>
      <c r="J646" s="24"/>
      <c r="K646" s="24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</row>
    <row r="647">
      <c r="A647" s="24"/>
      <c r="B647" s="24"/>
      <c r="C647" s="24"/>
      <c r="D647" s="24"/>
      <c r="E647" s="24"/>
      <c r="F647" s="24"/>
      <c r="G647" s="24"/>
      <c r="H647" s="51"/>
      <c r="I647" s="51"/>
      <c r="J647" s="24"/>
      <c r="K647" s="24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</row>
    <row r="648">
      <c r="A648" s="24"/>
      <c r="B648" s="24"/>
      <c r="C648" s="24"/>
      <c r="D648" s="24"/>
      <c r="E648" s="24"/>
      <c r="F648" s="24"/>
      <c r="G648" s="24"/>
      <c r="H648" s="51"/>
      <c r="I648" s="51"/>
      <c r="J648" s="24"/>
      <c r="K648" s="24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</row>
    <row r="649">
      <c r="A649" s="24"/>
      <c r="B649" s="24"/>
      <c r="C649" s="24"/>
      <c r="D649" s="24"/>
      <c r="E649" s="24"/>
      <c r="F649" s="24"/>
      <c r="G649" s="24"/>
      <c r="H649" s="51"/>
      <c r="I649" s="51"/>
      <c r="J649" s="24"/>
      <c r="K649" s="24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</row>
    <row r="650">
      <c r="A650" s="24"/>
      <c r="B650" s="24"/>
      <c r="C650" s="24"/>
      <c r="D650" s="24"/>
      <c r="E650" s="24"/>
      <c r="F650" s="24"/>
      <c r="G650" s="24"/>
      <c r="H650" s="51"/>
      <c r="I650" s="51"/>
      <c r="J650" s="24"/>
      <c r="K650" s="24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</row>
    <row r="651">
      <c r="A651" s="24"/>
      <c r="B651" s="24"/>
      <c r="C651" s="24"/>
      <c r="D651" s="24"/>
      <c r="E651" s="24"/>
      <c r="F651" s="24"/>
      <c r="G651" s="24"/>
      <c r="H651" s="51"/>
      <c r="I651" s="51"/>
      <c r="J651" s="24"/>
      <c r="K651" s="24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</row>
    <row r="652">
      <c r="A652" s="24"/>
      <c r="B652" s="24"/>
      <c r="C652" s="24"/>
      <c r="D652" s="24"/>
      <c r="E652" s="24"/>
      <c r="F652" s="24"/>
      <c r="G652" s="24"/>
      <c r="H652" s="51"/>
      <c r="I652" s="51"/>
      <c r="J652" s="24"/>
      <c r="K652" s="24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</row>
    <row r="653">
      <c r="A653" s="24"/>
      <c r="B653" s="24"/>
      <c r="C653" s="24"/>
      <c r="D653" s="24"/>
      <c r="E653" s="24"/>
      <c r="F653" s="24"/>
      <c r="G653" s="24"/>
      <c r="H653" s="51"/>
      <c r="I653" s="51"/>
      <c r="J653" s="24"/>
      <c r="K653" s="24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</row>
    <row r="654">
      <c r="A654" s="24"/>
      <c r="B654" s="24"/>
      <c r="C654" s="24"/>
      <c r="D654" s="24"/>
      <c r="E654" s="24"/>
      <c r="F654" s="24"/>
      <c r="G654" s="24"/>
      <c r="H654" s="51"/>
      <c r="I654" s="51"/>
      <c r="J654" s="24"/>
      <c r="K654" s="24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</row>
    <row r="655">
      <c r="A655" s="24"/>
      <c r="B655" s="24"/>
      <c r="C655" s="24"/>
      <c r="D655" s="24"/>
      <c r="E655" s="24"/>
      <c r="F655" s="24"/>
      <c r="G655" s="24"/>
      <c r="H655" s="51"/>
      <c r="I655" s="51"/>
      <c r="J655" s="24"/>
      <c r="K655" s="24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</row>
    <row r="656">
      <c r="A656" s="24"/>
      <c r="B656" s="24"/>
      <c r="C656" s="24"/>
      <c r="D656" s="24"/>
      <c r="E656" s="24"/>
      <c r="F656" s="24"/>
      <c r="G656" s="24"/>
      <c r="H656" s="51"/>
      <c r="I656" s="51"/>
      <c r="J656" s="24"/>
      <c r="K656" s="24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</row>
    <row r="657">
      <c r="A657" s="24"/>
      <c r="B657" s="24"/>
      <c r="C657" s="24"/>
      <c r="D657" s="24"/>
      <c r="E657" s="24"/>
      <c r="F657" s="24"/>
      <c r="G657" s="24"/>
      <c r="H657" s="51"/>
      <c r="I657" s="51"/>
      <c r="J657" s="24"/>
      <c r="K657" s="24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</row>
    <row r="658">
      <c r="A658" s="24"/>
      <c r="B658" s="24"/>
      <c r="C658" s="24"/>
      <c r="D658" s="24"/>
      <c r="E658" s="24"/>
      <c r="F658" s="24"/>
      <c r="G658" s="24"/>
      <c r="H658" s="51"/>
      <c r="I658" s="51"/>
      <c r="J658" s="24"/>
      <c r="K658" s="24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</row>
    <row r="659">
      <c r="A659" s="24"/>
      <c r="B659" s="24"/>
      <c r="C659" s="24"/>
      <c r="D659" s="24"/>
      <c r="E659" s="24"/>
      <c r="F659" s="24"/>
      <c r="G659" s="24"/>
      <c r="H659" s="51"/>
      <c r="I659" s="51"/>
      <c r="J659" s="24"/>
      <c r="K659" s="24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</row>
    <row r="660">
      <c r="A660" s="24"/>
      <c r="B660" s="24"/>
      <c r="C660" s="24"/>
      <c r="D660" s="24"/>
      <c r="E660" s="24"/>
      <c r="F660" s="24"/>
      <c r="G660" s="24"/>
      <c r="H660" s="51"/>
      <c r="I660" s="51"/>
      <c r="J660" s="24"/>
      <c r="K660" s="24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</row>
    <row r="661">
      <c r="A661" s="24"/>
      <c r="B661" s="24"/>
      <c r="C661" s="24"/>
      <c r="D661" s="24"/>
      <c r="E661" s="24"/>
      <c r="F661" s="24"/>
      <c r="G661" s="24"/>
      <c r="H661" s="51"/>
      <c r="I661" s="51"/>
      <c r="J661" s="24"/>
      <c r="K661" s="24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  <c r="AA661" s="118"/>
    </row>
    <row r="662">
      <c r="A662" s="24"/>
      <c r="B662" s="24"/>
      <c r="C662" s="24"/>
      <c r="D662" s="24"/>
      <c r="E662" s="24"/>
      <c r="F662" s="24"/>
      <c r="G662" s="24"/>
      <c r="H662" s="51"/>
      <c r="I662" s="51"/>
      <c r="J662" s="24"/>
      <c r="K662" s="24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  <c r="AA662" s="118"/>
    </row>
    <row r="663">
      <c r="A663" s="24"/>
      <c r="B663" s="24"/>
      <c r="C663" s="24"/>
      <c r="D663" s="24"/>
      <c r="E663" s="24"/>
      <c r="F663" s="24"/>
      <c r="G663" s="24"/>
      <c r="H663" s="51"/>
      <c r="I663" s="51"/>
      <c r="J663" s="24"/>
      <c r="K663" s="24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  <c r="AA663" s="118"/>
    </row>
    <row r="664">
      <c r="A664" s="24"/>
      <c r="B664" s="24"/>
      <c r="C664" s="24"/>
      <c r="D664" s="24"/>
      <c r="E664" s="24"/>
      <c r="F664" s="24"/>
      <c r="G664" s="24"/>
      <c r="H664" s="51"/>
      <c r="I664" s="51"/>
      <c r="J664" s="24"/>
      <c r="K664" s="24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</row>
    <row r="665">
      <c r="A665" s="24"/>
      <c r="B665" s="24"/>
      <c r="C665" s="24"/>
      <c r="D665" s="24"/>
      <c r="E665" s="24"/>
      <c r="F665" s="24"/>
      <c r="G665" s="24"/>
      <c r="H665" s="51"/>
      <c r="I665" s="51"/>
      <c r="J665" s="24"/>
      <c r="K665" s="24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</row>
    <row r="666">
      <c r="A666" s="24"/>
      <c r="B666" s="24"/>
      <c r="C666" s="24"/>
      <c r="D666" s="24"/>
      <c r="E666" s="24"/>
      <c r="F666" s="24"/>
      <c r="G666" s="24"/>
      <c r="H666" s="51"/>
      <c r="I666" s="51"/>
      <c r="J666" s="24"/>
      <c r="K666" s="24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</row>
    <row r="667">
      <c r="A667" s="24"/>
      <c r="B667" s="24"/>
      <c r="C667" s="24"/>
      <c r="D667" s="24"/>
      <c r="E667" s="24"/>
      <c r="F667" s="24"/>
      <c r="G667" s="24"/>
      <c r="H667" s="51"/>
      <c r="I667" s="51"/>
      <c r="J667" s="24"/>
      <c r="K667" s="24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</row>
    <row r="668">
      <c r="A668" s="24"/>
      <c r="B668" s="24"/>
      <c r="C668" s="24"/>
      <c r="D668" s="24"/>
      <c r="E668" s="24"/>
      <c r="F668" s="24"/>
      <c r="G668" s="24"/>
      <c r="H668" s="51"/>
      <c r="I668" s="51"/>
      <c r="J668" s="24"/>
      <c r="K668" s="24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</row>
    <row r="669">
      <c r="A669" s="24"/>
      <c r="B669" s="24"/>
      <c r="C669" s="24"/>
      <c r="D669" s="24"/>
      <c r="E669" s="24"/>
      <c r="F669" s="24"/>
      <c r="G669" s="24"/>
      <c r="H669" s="51"/>
      <c r="I669" s="51"/>
      <c r="J669" s="24"/>
      <c r="K669" s="24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  <c r="AA669" s="118"/>
    </row>
    <row r="670">
      <c r="A670" s="24"/>
      <c r="B670" s="24"/>
      <c r="C670" s="24"/>
      <c r="D670" s="24"/>
      <c r="E670" s="24"/>
      <c r="F670" s="24"/>
      <c r="G670" s="24"/>
      <c r="H670" s="51"/>
      <c r="I670" s="51"/>
      <c r="J670" s="24"/>
      <c r="K670" s="24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  <c r="AA670" s="118"/>
    </row>
    <row r="671">
      <c r="A671" s="24"/>
      <c r="B671" s="24"/>
      <c r="C671" s="24"/>
      <c r="D671" s="24"/>
      <c r="E671" s="24"/>
      <c r="F671" s="24"/>
      <c r="G671" s="24"/>
      <c r="H671" s="51"/>
      <c r="I671" s="51"/>
      <c r="J671" s="24"/>
      <c r="K671" s="24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  <c r="AA671" s="118"/>
    </row>
    <row r="672">
      <c r="A672" s="24"/>
      <c r="B672" s="24"/>
      <c r="C672" s="24"/>
      <c r="D672" s="24"/>
      <c r="E672" s="24"/>
      <c r="F672" s="24"/>
      <c r="G672" s="24"/>
      <c r="H672" s="51"/>
      <c r="I672" s="51"/>
      <c r="J672" s="24"/>
      <c r="K672" s="24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  <c r="AA672" s="118"/>
    </row>
    <row r="673">
      <c r="A673" s="24"/>
      <c r="B673" s="24"/>
      <c r="C673" s="24"/>
      <c r="D673" s="24"/>
      <c r="E673" s="24"/>
      <c r="F673" s="24"/>
      <c r="G673" s="24"/>
      <c r="H673" s="51"/>
      <c r="I673" s="51"/>
      <c r="J673" s="24"/>
      <c r="K673" s="24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  <c r="AA673" s="118"/>
    </row>
    <row r="674">
      <c r="A674" s="24"/>
      <c r="B674" s="24"/>
      <c r="C674" s="24"/>
      <c r="D674" s="24"/>
      <c r="E674" s="24"/>
      <c r="F674" s="24"/>
      <c r="G674" s="24"/>
      <c r="H674" s="51"/>
      <c r="I674" s="51"/>
      <c r="J674" s="24"/>
      <c r="K674" s="24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  <c r="AA674" s="118"/>
    </row>
    <row r="675">
      <c r="A675" s="24"/>
      <c r="B675" s="24"/>
      <c r="C675" s="24"/>
      <c r="D675" s="24"/>
      <c r="E675" s="24"/>
      <c r="F675" s="24"/>
      <c r="G675" s="24"/>
      <c r="H675" s="51"/>
      <c r="I675" s="51"/>
      <c r="J675" s="24"/>
      <c r="K675" s="24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  <c r="AA675" s="118"/>
    </row>
    <row r="676">
      <c r="A676" s="24"/>
      <c r="B676" s="24"/>
      <c r="C676" s="24"/>
      <c r="D676" s="24"/>
      <c r="E676" s="24"/>
      <c r="F676" s="24"/>
      <c r="G676" s="24"/>
      <c r="H676" s="51"/>
      <c r="I676" s="51"/>
      <c r="J676" s="24"/>
      <c r="K676" s="24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  <c r="AA676" s="118"/>
    </row>
    <row r="677">
      <c r="A677" s="24"/>
      <c r="B677" s="24"/>
      <c r="C677" s="24"/>
      <c r="D677" s="24"/>
      <c r="E677" s="24"/>
      <c r="F677" s="24"/>
      <c r="G677" s="24"/>
      <c r="H677" s="51"/>
      <c r="I677" s="51"/>
      <c r="J677" s="24"/>
      <c r="K677" s="24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  <c r="AA677" s="118"/>
    </row>
    <row r="678">
      <c r="A678" s="24"/>
      <c r="B678" s="24"/>
      <c r="C678" s="24"/>
      <c r="D678" s="24"/>
      <c r="E678" s="24"/>
      <c r="F678" s="24"/>
      <c r="G678" s="24"/>
      <c r="H678" s="51"/>
      <c r="I678" s="51"/>
      <c r="J678" s="24"/>
      <c r="K678" s="24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</row>
    <row r="679">
      <c r="A679" s="24"/>
      <c r="B679" s="24"/>
      <c r="C679" s="24"/>
      <c r="D679" s="24"/>
      <c r="E679" s="24"/>
      <c r="F679" s="24"/>
      <c r="G679" s="24"/>
      <c r="H679" s="51"/>
      <c r="I679" s="51"/>
      <c r="J679" s="24"/>
      <c r="K679" s="24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</row>
    <row r="680">
      <c r="A680" s="24"/>
      <c r="B680" s="24"/>
      <c r="C680" s="24"/>
      <c r="D680" s="24"/>
      <c r="E680" s="24"/>
      <c r="F680" s="24"/>
      <c r="G680" s="24"/>
      <c r="H680" s="51"/>
      <c r="I680" s="51"/>
      <c r="J680" s="24"/>
      <c r="K680" s="24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</row>
    <row r="681">
      <c r="A681" s="24"/>
      <c r="B681" s="24"/>
      <c r="C681" s="24"/>
      <c r="D681" s="24"/>
      <c r="E681" s="24"/>
      <c r="F681" s="24"/>
      <c r="G681" s="24"/>
      <c r="H681" s="51"/>
      <c r="I681" s="51"/>
      <c r="J681" s="24"/>
      <c r="K681" s="24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</row>
    <row r="682">
      <c r="A682" s="24"/>
      <c r="B682" s="24"/>
      <c r="C682" s="24"/>
      <c r="D682" s="24"/>
      <c r="E682" s="24"/>
      <c r="F682" s="24"/>
      <c r="G682" s="24"/>
      <c r="H682" s="51"/>
      <c r="I682" s="51"/>
      <c r="J682" s="24"/>
      <c r="K682" s="24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</row>
    <row r="683">
      <c r="A683" s="24"/>
      <c r="B683" s="24"/>
      <c r="C683" s="24"/>
      <c r="D683" s="24"/>
      <c r="E683" s="24"/>
      <c r="F683" s="24"/>
      <c r="G683" s="24"/>
      <c r="H683" s="51"/>
      <c r="I683" s="51"/>
      <c r="J683" s="24"/>
      <c r="K683" s="24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  <c r="AA683" s="118"/>
    </row>
    <row r="684">
      <c r="A684" s="24"/>
      <c r="B684" s="24"/>
      <c r="C684" s="24"/>
      <c r="D684" s="24"/>
      <c r="E684" s="24"/>
      <c r="F684" s="24"/>
      <c r="G684" s="24"/>
      <c r="H684" s="51"/>
      <c r="I684" s="51"/>
      <c r="J684" s="24"/>
      <c r="K684" s="24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  <c r="AA684" s="118"/>
    </row>
    <row r="685">
      <c r="A685" s="24"/>
      <c r="B685" s="24"/>
      <c r="C685" s="24"/>
      <c r="D685" s="24"/>
      <c r="E685" s="24"/>
      <c r="F685" s="24"/>
      <c r="G685" s="24"/>
      <c r="H685" s="51"/>
      <c r="I685" s="51"/>
      <c r="J685" s="24"/>
      <c r="K685" s="24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  <c r="AA685" s="118"/>
    </row>
    <row r="686">
      <c r="A686" s="24"/>
      <c r="B686" s="24"/>
      <c r="C686" s="24"/>
      <c r="D686" s="24"/>
      <c r="E686" s="24"/>
      <c r="F686" s="24"/>
      <c r="G686" s="24"/>
      <c r="H686" s="51"/>
      <c r="I686" s="51"/>
      <c r="J686" s="24"/>
      <c r="K686" s="24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</row>
    <row r="687">
      <c r="A687" s="24"/>
      <c r="B687" s="24"/>
      <c r="C687" s="24"/>
      <c r="D687" s="24"/>
      <c r="E687" s="24"/>
      <c r="F687" s="24"/>
      <c r="G687" s="24"/>
      <c r="H687" s="51"/>
      <c r="I687" s="51"/>
      <c r="J687" s="24"/>
      <c r="K687" s="24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  <c r="AA687" s="118"/>
    </row>
    <row r="688">
      <c r="A688" s="24"/>
      <c r="B688" s="24"/>
      <c r="C688" s="24"/>
      <c r="D688" s="24"/>
      <c r="E688" s="24"/>
      <c r="F688" s="24"/>
      <c r="G688" s="24"/>
      <c r="H688" s="51"/>
      <c r="I688" s="51"/>
      <c r="J688" s="24"/>
      <c r="K688" s="24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  <c r="AA688" s="118"/>
    </row>
    <row r="689">
      <c r="A689" s="24"/>
      <c r="B689" s="24"/>
      <c r="C689" s="24"/>
      <c r="D689" s="24"/>
      <c r="E689" s="24"/>
      <c r="F689" s="24"/>
      <c r="G689" s="24"/>
      <c r="H689" s="51"/>
      <c r="I689" s="51"/>
      <c r="J689" s="24"/>
      <c r="K689" s="24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  <c r="AA689" s="118"/>
    </row>
    <row r="690">
      <c r="A690" s="24"/>
      <c r="B690" s="24"/>
      <c r="C690" s="24"/>
      <c r="D690" s="24"/>
      <c r="E690" s="24"/>
      <c r="F690" s="24"/>
      <c r="G690" s="24"/>
      <c r="H690" s="51"/>
      <c r="I690" s="51"/>
      <c r="J690" s="24"/>
      <c r="K690" s="24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  <c r="AA690" s="118"/>
    </row>
    <row r="691">
      <c r="A691" s="24"/>
      <c r="B691" s="24"/>
      <c r="C691" s="24"/>
      <c r="D691" s="24"/>
      <c r="E691" s="24"/>
      <c r="F691" s="24"/>
      <c r="G691" s="24"/>
      <c r="H691" s="51"/>
      <c r="I691" s="51"/>
      <c r="J691" s="24"/>
      <c r="K691" s="24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  <c r="AA691" s="118"/>
    </row>
    <row r="692">
      <c r="A692" s="24"/>
      <c r="B692" s="24"/>
      <c r="C692" s="24"/>
      <c r="D692" s="24"/>
      <c r="E692" s="24"/>
      <c r="F692" s="24"/>
      <c r="G692" s="24"/>
      <c r="H692" s="51"/>
      <c r="I692" s="51"/>
      <c r="J692" s="24"/>
      <c r="K692" s="24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</row>
    <row r="693">
      <c r="A693" s="24"/>
      <c r="B693" s="24"/>
      <c r="C693" s="24"/>
      <c r="D693" s="24"/>
      <c r="E693" s="24"/>
      <c r="F693" s="24"/>
      <c r="G693" s="24"/>
      <c r="H693" s="51"/>
      <c r="I693" s="51"/>
      <c r="J693" s="24"/>
      <c r="K693" s="24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</row>
    <row r="694">
      <c r="A694" s="24"/>
      <c r="B694" s="24"/>
      <c r="C694" s="24"/>
      <c r="D694" s="24"/>
      <c r="E694" s="24"/>
      <c r="F694" s="24"/>
      <c r="G694" s="24"/>
      <c r="H694" s="51"/>
      <c r="I694" s="51"/>
      <c r="J694" s="24"/>
      <c r="K694" s="24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</row>
    <row r="695">
      <c r="A695" s="24"/>
      <c r="B695" s="24"/>
      <c r="C695" s="24"/>
      <c r="D695" s="24"/>
      <c r="E695" s="24"/>
      <c r="F695" s="24"/>
      <c r="G695" s="24"/>
      <c r="H695" s="51"/>
      <c r="I695" s="51"/>
      <c r="J695" s="24"/>
      <c r="K695" s="24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</row>
    <row r="696">
      <c r="A696" s="24"/>
      <c r="B696" s="24"/>
      <c r="C696" s="24"/>
      <c r="D696" s="24"/>
      <c r="E696" s="24"/>
      <c r="F696" s="24"/>
      <c r="G696" s="24"/>
      <c r="H696" s="51"/>
      <c r="I696" s="51"/>
      <c r="J696" s="24"/>
      <c r="K696" s="24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</row>
    <row r="697">
      <c r="A697" s="24"/>
      <c r="B697" s="24"/>
      <c r="C697" s="24"/>
      <c r="D697" s="24"/>
      <c r="E697" s="24"/>
      <c r="F697" s="24"/>
      <c r="G697" s="24"/>
      <c r="H697" s="51"/>
      <c r="I697" s="51"/>
      <c r="J697" s="24"/>
      <c r="K697" s="24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</row>
    <row r="698">
      <c r="A698" s="24"/>
      <c r="B698" s="24"/>
      <c r="C698" s="24"/>
      <c r="D698" s="24"/>
      <c r="E698" s="24"/>
      <c r="F698" s="24"/>
      <c r="G698" s="24"/>
      <c r="H698" s="51"/>
      <c r="I698" s="51"/>
      <c r="J698" s="24"/>
      <c r="K698" s="24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  <c r="AA698" s="118"/>
    </row>
    <row r="699">
      <c r="A699" s="24"/>
      <c r="B699" s="24"/>
      <c r="C699" s="24"/>
      <c r="D699" s="24"/>
      <c r="E699" s="24"/>
      <c r="F699" s="24"/>
      <c r="G699" s="24"/>
      <c r="H699" s="51"/>
      <c r="I699" s="51"/>
      <c r="J699" s="24"/>
      <c r="K699" s="24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  <c r="AA699" s="118"/>
    </row>
    <row r="700">
      <c r="A700" s="24"/>
      <c r="B700" s="24"/>
      <c r="C700" s="24"/>
      <c r="D700" s="24"/>
      <c r="E700" s="24"/>
      <c r="F700" s="24"/>
      <c r="G700" s="24"/>
      <c r="H700" s="51"/>
      <c r="I700" s="51"/>
      <c r="J700" s="24"/>
      <c r="K700" s="24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  <c r="AA700" s="118"/>
    </row>
    <row r="701">
      <c r="A701" s="24"/>
      <c r="B701" s="24"/>
      <c r="C701" s="24"/>
      <c r="D701" s="24"/>
      <c r="E701" s="24"/>
      <c r="F701" s="24"/>
      <c r="G701" s="24"/>
      <c r="H701" s="51"/>
      <c r="I701" s="51"/>
      <c r="J701" s="24"/>
      <c r="K701" s="24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  <c r="AA701" s="118"/>
    </row>
    <row r="702">
      <c r="A702" s="24"/>
      <c r="B702" s="24"/>
      <c r="C702" s="24"/>
      <c r="D702" s="24"/>
      <c r="E702" s="24"/>
      <c r="F702" s="24"/>
      <c r="G702" s="24"/>
      <c r="H702" s="51"/>
      <c r="I702" s="51"/>
      <c r="J702" s="24"/>
      <c r="K702" s="24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  <c r="AA702" s="118"/>
    </row>
    <row r="703">
      <c r="A703" s="24"/>
      <c r="B703" s="24"/>
      <c r="C703" s="24"/>
      <c r="D703" s="24"/>
      <c r="E703" s="24"/>
      <c r="F703" s="24"/>
      <c r="G703" s="24"/>
      <c r="H703" s="51"/>
      <c r="I703" s="51"/>
      <c r="J703" s="24"/>
      <c r="K703" s="24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  <c r="AA703" s="118"/>
    </row>
    <row r="704">
      <c r="A704" s="24"/>
      <c r="B704" s="24"/>
      <c r="C704" s="24"/>
      <c r="D704" s="24"/>
      <c r="E704" s="24"/>
      <c r="F704" s="24"/>
      <c r="G704" s="24"/>
      <c r="H704" s="51"/>
      <c r="I704" s="51"/>
      <c r="J704" s="24"/>
      <c r="K704" s="24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  <c r="AA704" s="118"/>
    </row>
    <row r="705">
      <c r="A705" s="24"/>
      <c r="B705" s="24"/>
      <c r="C705" s="24"/>
      <c r="D705" s="24"/>
      <c r="E705" s="24"/>
      <c r="F705" s="24"/>
      <c r="G705" s="24"/>
      <c r="H705" s="51"/>
      <c r="I705" s="51"/>
      <c r="J705" s="24"/>
      <c r="K705" s="24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  <c r="AA705" s="118"/>
    </row>
    <row r="706">
      <c r="A706" s="24"/>
      <c r="B706" s="24"/>
      <c r="C706" s="24"/>
      <c r="D706" s="24"/>
      <c r="E706" s="24"/>
      <c r="F706" s="24"/>
      <c r="G706" s="24"/>
      <c r="H706" s="51"/>
      <c r="I706" s="51"/>
      <c r="J706" s="24"/>
      <c r="K706" s="24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  <c r="AA706" s="118"/>
    </row>
    <row r="707">
      <c r="A707" s="24"/>
      <c r="B707" s="24"/>
      <c r="C707" s="24"/>
      <c r="D707" s="24"/>
      <c r="E707" s="24"/>
      <c r="F707" s="24"/>
      <c r="G707" s="24"/>
      <c r="H707" s="51"/>
      <c r="I707" s="51"/>
      <c r="J707" s="24"/>
      <c r="K707" s="24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  <c r="AA707" s="118"/>
    </row>
    <row r="708">
      <c r="A708" s="24"/>
      <c r="B708" s="24"/>
      <c r="C708" s="24"/>
      <c r="D708" s="24"/>
      <c r="E708" s="24"/>
      <c r="F708" s="24"/>
      <c r="G708" s="24"/>
      <c r="H708" s="51"/>
      <c r="I708" s="51"/>
      <c r="J708" s="24"/>
      <c r="K708" s="24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  <c r="AA708" s="118"/>
    </row>
    <row r="709">
      <c r="A709" s="24"/>
      <c r="B709" s="24"/>
      <c r="C709" s="24"/>
      <c r="D709" s="24"/>
      <c r="E709" s="24"/>
      <c r="F709" s="24"/>
      <c r="G709" s="24"/>
      <c r="H709" s="51"/>
      <c r="I709" s="51"/>
      <c r="J709" s="24"/>
      <c r="K709" s="24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  <c r="AA709" s="118"/>
    </row>
    <row r="710">
      <c r="A710" s="24"/>
      <c r="B710" s="24"/>
      <c r="C710" s="24"/>
      <c r="D710" s="24"/>
      <c r="E710" s="24"/>
      <c r="F710" s="24"/>
      <c r="G710" s="24"/>
      <c r="H710" s="51"/>
      <c r="I710" s="51"/>
      <c r="J710" s="24"/>
      <c r="K710" s="24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  <c r="AA710" s="118"/>
    </row>
    <row r="711">
      <c r="A711" s="24"/>
      <c r="B711" s="24"/>
      <c r="C711" s="24"/>
      <c r="D711" s="24"/>
      <c r="E711" s="24"/>
      <c r="F711" s="24"/>
      <c r="G711" s="24"/>
      <c r="H711" s="51"/>
      <c r="I711" s="51"/>
      <c r="J711" s="24"/>
      <c r="K711" s="24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  <c r="AA711" s="118"/>
    </row>
    <row r="712">
      <c r="A712" s="24"/>
      <c r="B712" s="24"/>
      <c r="C712" s="24"/>
      <c r="D712" s="24"/>
      <c r="E712" s="24"/>
      <c r="F712" s="24"/>
      <c r="G712" s="24"/>
      <c r="H712" s="51"/>
      <c r="I712" s="51"/>
      <c r="J712" s="24"/>
      <c r="K712" s="24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  <c r="AA712" s="118"/>
    </row>
    <row r="713">
      <c r="A713" s="24"/>
      <c r="B713" s="24"/>
      <c r="C713" s="24"/>
      <c r="D713" s="24"/>
      <c r="E713" s="24"/>
      <c r="F713" s="24"/>
      <c r="G713" s="24"/>
      <c r="H713" s="51"/>
      <c r="I713" s="51"/>
      <c r="J713" s="24"/>
      <c r="K713" s="24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  <c r="AA713" s="118"/>
    </row>
    <row r="714">
      <c r="A714" s="24"/>
      <c r="B714" s="24"/>
      <c r="C714" s="24"/>
      <c r="D714" s="24"/>
      <c r="E714" s="24"/>
      <c r="F714" s="24"/>
      <c r="G714" s="24"/>
      <c r="H714" s="51"/>
      <c r="I714" s="51"/>
      <c r="J714" s="24"/>
      <c r="K714" s="24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  <c r="AA714" s="118"/>
    </row>
    <row r="715">
      <c r="A715" s="24"/>
      <c r="B715" s="24"/>
      <c r="C715" s="24"/>
      <c r="D715" s="24"/>
      <c r="E715" s="24"/>
      <c r="F715" s="24"/>
      <c r="G715" s="24"/>
      <c r="H715" s="51"/>
      <c r="I715" s="51"/>
      <c r="J715" s="24"/>
      <c r="K715" s="24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  <c r="AA715" s="118"/>
    </row>
    <row r="716">
      <c r="A716" s="24"/>
      <c r="B716" s="24"/>
      <c r="C716" s="24"/>
      <c r="D716" s="24"/>
      <c r="E716" s="24"/>
      <c r="F716" s="24"/>
      <c r="G716" s="24"/>
      <c r="H716" s="51"/>
      <c r="I716" s="51"/>
      <c r="J716" s="24"/>
      <c r="K716" s="24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  <c r="AA716" s="118"/>
    </row>
    <row r="717">
      <c r="A717" s="24"/>
      <c r="B717" s="24"/>
      <c r="C717" s="24"/>
      <c r="D717" s="24"/>
      <c r="E717" s="24"/>
      <c r="F717" s="24"/>
      <c r="G717" s="24"/>
      <c r="H717" s="51"/>
      <c r="I717" s="51"/>
      <c r="J717" s="24"/>
      <c r="K717" s="24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  <c r="AA717" s="118"/>
    </row>
    <row r="718">
      <c r="A718" s="24"/>
      <c r="B718" s="24"/>
      <c r="C718" s="24"/>
      <c r="D718" s="24"/>
      <c r="E718" s="24"/>
      <c r="F718" s="24"/>
      <c r="G718" s="24"/>
      <c r="H718" s="51"/>
      <c r="I718" s="51"/>
      <c r="J718" s="24"/>
      <c r="K718" s="24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  <c r="AA718" s="118"/>
    </row>
    <row r="719">
      <c r="A719" s="24"/>
      <c r="B719" s="24"/>
      <c r="C719" s="24"/>
      <c r="D719" s="24"/>
      <c r="E719" s="24"/>
      <c r="F719" s="24"/>
      <c r="G719" s="24"/>
      <c r="H719" s="51"/>
      <c r="I719" s="51"/>
      <c r="J719" s="24"/>
      <c r="K719" s="24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  <c r="AA719" s="118"/>
    </row>
    <row r="720">
      <c r="A720" s="24"/>
      <c r="B720" s="24"/>
      <c r="C720" s="24"/>
      <c r="D720" s="24"/>
      <c r="E720" s="24"/>
      <c r="F720" s="24"/>
      <c r="G720" s="24"/>
      <c r="H720" s="51"/>
      <c r="I720" s="51"/>
      <c r="J720" s="24"/>
      <c r="K720" s="24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  <c r="AA720" s="118"/>
    </row>
    <row r="721">
      <c r="A721" s="24"/>
      <c r="B721" s="24"/>
      <c r="C721" s="24"/>
      <c r="D721" s="24"/>
      <c r="E721" s="24"/>
      <c r="F721" s="24"/>
      <c r="G721" s="24"/>
      <c r="H721" s="51"/>
      <c r="I721" s="51"/>
      <c r="J721" s="24"/>
      <c r="K721" s="24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  <c r="AA721" s="118"/>
    </row>
    <row r="722">
      <c r="A722" s="24"/>
      <c r="B722" s="24"/>
      <c r="C722" s="24"/>
      <c r="D722" s="24"/>
      <c r="E722" s="24"/>
      <c r="F722" s="24"/>
      <c r="G722" s="24"/>
      <c r="H722" s="51"/>
      <c r="I722" s="51"/>
      <c r="J722" s="24"/>
      <c r="K722" s="24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  <c r="AA722" s="118"/>
    </row>
    <row r="723">
      <c r="A723" s="24"/>
      <c r="B723" s="24"/>
      <c r="C723" s="24"/>
      <c r="D723" s="24"/>
      <c r="E723" s="24"/>
      <c r="F723" s="24"/>
      <c r="G723" s="24"/>
      <c r="H723" s="51"/>
      <c r="I723" s="51"/>
      <c r="J723" s="24"/>
      <c r="K723" s="24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  <c r="AA723" s="118"/>
    </row>
    <row r="724">
      <c r="A724" s="24"/>
      <c r="B724" s="24"/>
      <c r="C724" s="24"/>
      <c r="D724" s="24"/>
      <c r="E724" s="24"/>
      <c r="F724" s="24"/>
      <c r="G724" s="24"/>
      <c r="H724" s="51"/>
      <c r="I724" s="51"/>
      <c r="J724" s="24"/>
      <c r="K724" s="24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</row>
    <row r="725">
      <c r="A725" s="24"/>
      <c r="B725" s="24"/>
      <c r="C725" s="24"/>
      <c r="D725" s="24"/>
      <c r="E725" s="24"/>
      <c r="F725" s="24"/>
      <c r="G725" s="24"/>
      <c r="H725" s="51"/>
      <c r="I725" s="51"/>
      <c r="J725" s="24"/>
      <c r="K725" s="24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</row>
    <row r="726">
      <c r="A726" s="24"/>
      <c r="B726" s="24"/>
      <c r="C726" s="24"/>
      <c r="D726" s="24"/>
      <c r="E726" s="24"/>
      <c r="F726" s="24"/>
      <c r="G726" s="24"/>
      <c r="H726" s="51"/>
      <c r="I726" s="51"/>
      <c r="J726" s="24"/>
      <c r="K726" s="24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  <c r="AA726" s="118"/>
    </row>
    <row r="727">
      <c r="A727" s="24"/>
      <c r="B727" s="24"/>
      <c r="C727" s="24"/>
      <c r="D727" s="24"/>
      <c r="E727" s="24"/>
      <c r="F727" s="24"/>
      <c r="G727" s="24"/>
      <c r="H727" s="51"/>
      <c r="I727" s="51"/>
      <c r="J727" s="24"/>
      <c r="K727" s="24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  <c r="AA727" s="118"/>
    </row>
    <row r="728">
      <c r="A728" s="24"/>
      <c r="B728" s="24"/>
      <c r="C728" s="24"/>
      <c r="D728" s="24"/>
      <c r="E728" s="24"/>
      <c r="F728" s="24"/>
      <c r="G728" s="24"/>
      <c r="H728" s="51"/>
      <c r="I728" s="51"/>
      <c r="J728" s="24"/>
      <c r="K728" s="24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  <c r="AA728" s="118"/>
    </row>
    <row r="729">
      <c r="A729" s="24"/>
      <c r="B729" s="24"/>
      <c r="C729" s="24"/>
      <c r="D729" s="24"/>
      <c r="E729" s="24"/>
      <c r="F729" s="24"/>
      <c r="G729" s="24"/>
      <c r="H729" s="51"/>
      <c r="I729" s="51"/>
      <c r="J729" s="24"/>
      <c r="K729" s="24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  <c r="AA729" s="118"/>
    </row>
    <row r="730">
      <c r="A730" s="24"/>
      <c r="B730" s="24"/>
      <c r="C730" s="24"/>
      <c r="D730" s="24"/>
      <c r="E730" s="24"/>
      <c r="F730" s="24"/>
      <c r="G730" s="24"/>
      <c r="H730" s="51"/>
      <c r="I730" s="51"/>
      <c r="J730" s="24"/>
      <c r="K730" s="24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  <c r="AA730" s="118"/>
    </row>
    <row r="731">
      <c r="A731" s="24"/>
      <c r="B731" s="24"/>
      <c r="C731" s="24"/>
      <c r="D731" s="24"/>
      <c r="E731" s="24"/>
      <c r="F731" s="24"/>
      <c r="G731" s="24"/>
      <c r="H731" s="51"/>
      <c r="I731" s="51"/>
      <c r="J731" s="24"/>
      <c r="K731" s="24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</row>
    <row r="732">
      <c r="A732" s="24"/>
      <c r="B732" s="24"/>
      <c r="C732" s="24"/>
      <c r="D732" s="24"/>
      <c r="E732" s="24"/>
      <c r="F732" s="24"/>
      <c r="G732" s="24"/>
      <c r="H732" s="51"/>
      <c r="I732" s="51"/>
      <c r="J732" s="24"/>
      <c r="K732" s="24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  <c r="AA732" s="118"/>
    </row>
    <row r="733">
      <c r="A733" s="24"/>
      <c r="B733" s="24"/>
      <c r="C733" s="24"/>
      <c r="D733" s="24"/>
      <c r="E733" s="24"/>
      <c r="F733" s="24"/>
      <c r="G733" s="24"/>
      <c r="H733" s="51"/>
      <c r="I733" s="51"/>
      <c r="J733" s="24"/>
      <c r="K733" s="24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  <c r="AA733" s="118"/>
    </row>
    <row r="734">
      <c r="A734" s="24"/>
      <c r="B734" s="24"/>
      <c r="C734" s="24"/>
      <c r="D734" s="24"/>
      <c r="E734" s="24"/>
      <c r="F734" s="24"/>
      <c r="G734" s="24"/>
      <c r="H734" s="51"/>
      <c r="I734" s="51"/>
      <c r="J734" s="24"/>
      <c r="K734" s="24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  <c r="AA734" s="118"/>
    </row>
    <row r="735">
      <c r="A735" s="24"/>
      <c r="B735" s="24"/>
      <c r="C735" s="24"/>
      <c r="D735" s="24"/>
      <c r="E735" s="24"/>
      <c r="F735" s="24"/>
      <c r="G735" s="24"/>
      <c r="H735" s="51"/>
      <c r="I735" s="51"/>
      <c r="J735" s="24"/>
      <c r="K735" s="24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  <c r="AA735" s="118"/>
    </row>
    <row r="736">
      <c r="A736" s="24"/>
      <c r="B736" s="24"/>
      <c r="C736" s="24"/>
      <c r="D736" s="24"/>
      <c r="E736" s="24"/>
      <c r="F736" s="24"/>
      <c r="G736" s="24"/>
      <c r="H736" s="51"/>
      <c r="I736" s="51"/>
      <c r="J736" s="24"/>
      <c r="K736" s="24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  <c r="AA736" s="118"/>
    </row>
    <row r="737">
      <c r="A737" s="24"/>
      <c r="B737" s="24"/>
      <c r="C737" s="24"/>
      <c r="D737" s="24"/>
      <c r="E737" s="24"/>
      <c r="F737" s="24"/>
      <c r="G737" s="24"/>
      <c r="H737" s="51"/>
      <c r="I737" s="51"/>
      <c r="J737" s="24"/>
      <c r="K737" s="24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</row>
    <row r="738">
      <c r="A738" s="24"/>
      <c r="B738" s="24"/>
      <c r="C738" s="24"/>
      <c r="D738" s="24"/>
      <c r="E738" s="24"/>
      <c r="F738" s="24"/>
      <c r="G738" s="24"/>
      <c r="H738" s="51"/>
      <c r="I738" s="51"/>
      <c r="J738" s="24"/>
      <c r="K738" s="24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</row>
    <row r="739">
      <c r="A739" s="24"/>
      <c r="B739" s="24"/>
      <c r="C739" s="24"/>
      <c r="D739" s="24"/>
      <c r="E739" s="24"/>
      <c r="F739" s="24"/>
      <c r="G739" s="24"/>
      <c r="H739" s="51"/>
      <c r="I739" s="51"/>
      <c r="J739" s="24"/>
      <c r="K739" s="24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</row>
    <row r="740">
      <c r="A740" s="24"/>
      <c r="B740" s="24"/>
      <c r="C740" s="24"/>
      <c r="D740" s="24"/>
      <c r="E740" s="24"/>
      <c r="F740" s="24"/>
      <c r="G740" s="24"/>
      <c r="H740" s="51"/>
      <c r="I740" s="51"/>
      <c r="J740" s="24"/>
      <c r="K740" s="24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</row>
    <row r="741">
      <c r="A741" s="24"/>
      <c r="B741" s="24"/>
      <c r="C741" s="24"/>
      <c r="D741" s="24"/>
      <c r="E741" s="24"/>
      <c r="F741" s="24"/>
      <c r="G741" s="24"/>
      <c r="H741" s="51"/>
      <c r="I741" s="51"/>
      <c r="J741" s="24"/>
      <c r="K741" s="24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</row>
    <row r="742">
      <c r="A742" s="24"/>
      <c r="B742" s="24"/>
      <c r="C742" s="24"/>
      <c r="D742" s="24"/>
      <c r="E742" s="24"/>
      <c r="F742" s="24"/>
      <c r="G742" s="24"/>
      <c r="H742" s="51"/>
      <c r="I742" s="51"/>
      <c r="J742" s="24"/>
      <c r="K742" s="24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</row>
    <row r="743">
      <c r="A743" s="24"/>
      <c r="B743" s="24"/>
      <c r="C743" s="24"/>
      <c r="D743" s="24"/>
      <c r="E743" s="24"/>
      <c r="F743" s="24"/>
      <c r="G743" s="24"/>
      <c r="H743" s="51"/>
      <c r="I743" s="51"/>
      <c r="J743" s="24"/>
      <c r="K743" s="24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  <c r="AA743" s="118"/>
    </row>
    <row r="744">
      <c r="A744" s="24"/>
      <c r="B744" s="24"/>
      <c r="C744" s="24"/>
      <c r="D744" s="24"/>
      <c r="E744" s="24"/>
      <c r="F744" s="24"/>
      <c r="G744" s="24"/>
      <c r="H744" s="51"/>
      <c r="I744" s="51"/>
      <c r="J744" s="24"/>
      <c r="K744" s="24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  <c r="AA744" s="118"/>
    </row>
    <row r="745">
      <c r="A745" s="24"/>
      <c r="B745" s="24"/>
      <c r="C745" s="24"/>
      <c r="D745" s="24"/>
      <c r="E745" s="24"/>
      <c r="F745" s="24"/>
      <c r="G745" s="24"/>
      <c r="H745" s="51"/>
      <c r="I745" s="51"/>
      <c r="J745" s="24"/>
      <c r="K745" s="24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  <c r="AA745" s="118"/>
    </row>
    <row r="746">
      <c r="A746" s="24"/>
      <c r="B746" s="24"/>
      <c r="C746" s="24"/>
      <c r="D746" s="24"/>
      <c r="E746" s="24"/>
      <c r="F746" s="24"/>
      <c r="G746" s="24"/>
      <c r="H746" s="51"/>
      <c r="I746" s="51"/>
      <c r="J746" s="24"/>
      <c r="K746" s="24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  <c r="AA746" s="118"/>
    </row>
    <row r="747">
      <c r="A747" s="24"/>
      <c r="B747" s="24"/>
      <c r="C747" s="24"/>
      <c r="D747" s="24"/>
      <c r="E747" s="24"/>
      <c r="F747" s="24"/>
      <c r="G747" s="24"/>
      <c r="H747" s="51"/>
      <c r="I747" s="51"/>
      <c r="J747" s="24"/>
      <c r="K747" s="24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  <c r="AA747" s="118"/>
    </row>
    <row r="748">
      <c r="A748" s="24"/>
      <c r="B748" s="24"/>
      <c r="C748" s="24"/>
      <c r="D748" s="24"/>
      <c r="E748" s="24"/>
      <c r="F748" s="24"/>
      <c r="G748" s="24"/>
      <c r="H748" s="51"/>
      <c r="I748" s="51"/>
      <c r="J748" s="24"/>
      <c r="K748" s="24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  <c r="AA748" s="118"/>
    </row>
    <row r="749">
      <c r="A749" s="24"/>
      <c r="B749" s="24"/>
      <c r="C749" s="24"/>
      <c r="D749" s="24"/>
      <c r="E749" s="24"/>
      <c r="F749" s="24"/>
      <c r="G749" s="24"/>
      <c r="H749" s="51"/>
      <c r="I749" s="51"/>
      <c r="J749" s="24"/>
      <c r="K749" s="24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  <c r="AA749" s="118"/>
    </row>
    <row r="750">
      <c r="A750" s="24"/>
      <c r="B750" s="24"/>
      <c r="C750" s="24"/>
      <c r="D750" s="24"/>
      <c r="E750" s="24"/>
      <c r="F750" s="24"/>
      <c r="G750" s="24"/>
      <c r="H750" s="51"/>
      <c r="I750" s="51"/>
      <c r="J750" s="24"/>
      <c r="K750" s="24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  <c r="AA750" s="118"/>
    </row>
    <row r="751">
      <c r="A751" s="24"/>
      <c r="B751" s="24"/>
      <c r="C751" s="24"/>
      <c r="D751" s="24"/>
      <c r="E751" s="24"/>
      <c r="F751" s="24"/>
      <c r="G751" s="24"/>
      <c r="H751" s="51"/>
      <c r="I751" s="51"/>
      <c r="J751" s="24"/>
      <c r="K751" s="24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  <c r="AA751" s="118"/>
    </row>
    <row r="752">
      <c r="A752" s="24"/>
      <c r="B752" s="24"/>
      <c r="C752" s="24"/>
      <c r="D752" s="24"/>
      <c r="E752" s="24"/>
      <c r="F752" s="24"/>
      <c r="G752" s="24"/>
      <c r="H752" s="51"/>
      <c r="I752" s="51"/>
      <c r="J752" s="24"/>
      <c r="K752" s="24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  <c r="AA752" s="118"/>
    </row>
    <row r="753">
      <c r="A753" s="24"/>
      <c r="B753" s="24"/>
      <c r="C753" s="24"/>
      <c r="D753" s="24"/>
      <c r="E753" s="24"/>
      <c r="F753" s="24"/>
      <c r="G753" s="24"/>
      <c r="H753" s="51"/>
      <c r="I753" s="51"/>
      <c r="J753" s="24"/>
      <c r="K753" s="24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</row>
    <row r="754">
      <c r="A754" s="24"/>
      <c r="B754" s="24"/>
      <c r="C754" s="24"/>
      <c r="D754" s="24"/>
      <c r="E754" s="24"/>
      <c r="F754" s="24"/>
      <c r="G754" s="24"/>
      <c r="H754" s="51"/>
      <c r="I754" s="51"/>
      <c r="J754" s="24"/>
      <c r="K754" s="24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  <c r="AA754" s="118"/>
    </row>
    <row r="755">
      <c r="A755" s="24"/>
      <c r="B755" s="24"/>
      <c r="C755" s="24"/>
      <c r="D755" s="24"/>
      <c r="E755" s="24"/>
      <c r="F755" s="24"/>
      <c r="G755" s="24"/>
      <c r="H755" s="51"/>
      <c r="I755" s="51"/>
      <c r="J755" s="24"/>
      <c r="K755" s="24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  <c r="AA755" s="118"/>
    </row>
    <row r="756">
      <c r="A756" s="24"/>
      <c r="B756" s="24"/>
      <c r="C756" s="24"/>
      <c r="D756" s="24"/>
      <c r="E756" s="24"/>
      <c r="F756" s="24"/>
      <c r="G756" s="24"/>
      <c r="H756" s="51"/>
      <c r="I756" s="51"/>
      <c r="J756" s="24"/>
      <c r="K756" s="24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  <c r="AA756" s="118"/>
    </row>
    <row r="757">
      <c r="A757" s="24"/>
      <c r="B757" s="24"/>
      <c r="C757" s="24"/>
      <c r="D757" s="24"/>
      <c r="E757" s="24"/>
      <c r="F757" s="24"/>
      <c r="G757" s="24"/>
      <c r="H757" s="51"/>
      <c r="I757" s="51"/>
      <c r="J757" s="24"/>
      <c r="K757" s="24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  <c r="AA757" s="118"/>
    </row>
    <row r="758">
      <c r="A758" s="24"/>
      <c r="B758" s="24"/>
      <c r="C758" s="24"/>
      <c r="D758" s="24"/>
      <c r="E758" s="24"/>
      <c r="F758" s="24"/>
      <c r="G758" s="24"/>
      <c r="H758" s="51"/>
      <c r="I758" s="51"/>
      <c r="J758" s="24"/>
      <c r="K758" s="24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  <c r="AA758" s="118"/>
    </row>
    <row r="759">
      <c r="A759" s="24"/>
      <c r="B759" s="24"/>
      <c r="C759" s="24"/>
      <c r="D759" s="24"/>
      <c r="E759" s="24"/>
      <c r="F759" s="24"/>
      <c r="G759" s="24"/>
      <c r="H759" s="51"/>
      <c r="I759" s="51"/>
      <c r="J759" s="24"/>
      <c r="K759" s="24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  <c r="AA759" s="118"/>
    </row>
    <row r="760">
      <c r="A760" s="24"/>
      <c r="B760" s="24"/>
      <c r="C760" s="24"/>
      <c r="D760" s="24"/>
      <c r="E760" s="24"/>
      <c r="F760" s="24"/>
      <c r="G760" s="24"/>
      <c r="H760" s="51"/>
      <c r="I760" s="51"/>
      <c r="J760" s="24"/>
      <c r="K760" s="24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  <c r="AA760" s="118"/>
    </row>
    <row r="761">
      <c r="A761" s="24"/>
      <c r="B761" s="24"/>
      <c r="C761" s="24"/>
      <c r="D761" s="24"/>
      <c r="E761" s="24"/>
      <c r="F761" s="24"/>
      <c r="G761" s="24"/>
      <c r="H761" s="51"/>
      <c r="I761" s="51"/>
      <c r="J761" s="24"/>
      <c r="K761" s="24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  <c r="AA761" s="118"/>
    </row>
    <row r="762">
      <c r="A762" s="24"/>
      <c r="B762" s="24"/>
      <c r="C762" s="24"/>
      <c r="D762" s="24"/>
      <c r="E762" s="24"/>
      <c r="F762" s="24"/>
      <c r="G762" s="24"/>
      <c r="H762" s="51"/>
      <c r="I762" s="51"/>
      <c r="J762" s="24"/>
      <c r="K762" s="24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  <c r="AA762" s="118"/>
    </row>
    <row r="763">
      <c r="A763" s="24"/>
      <c r="B763" s="24"/>
      <c r="C763" s="24"/>
      <c r="D763" s="24"/>
      <c r="E763" s="24"/>
      <c r="F763" s="24"/>
      <c r="G763" s="24"/>
      <c r="H763" s="51"/>
      <c r="I763" s="51"/>
      <c r="J763" s="24"/>
      <c r="K763" s="24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  <c r="AA763" s="118"/>
    </row>
    <row r="764">
      <c r="A764" s="24"/>
      <c r="B764" s="24"/>
      <c r="C764" s="24"/>
      <c r="D764" s="24"/>
      <c r="E764" s="24"/>
      <c r="F764" s="24"/>
      <c r="G764" s="24"/>
      <c r="H764" s="51"/>
      <c r="I764" s="51"/>
      <c r="J764" s="24"/>
      <c r="K764" s="24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  <c r="AA764" s="118"/>
    </row>
    <row r="765">
      <c r="A765" s="24"/>
      <c r="B765" s="24"/>
      <c r="C765" s="24"/>
      <c r="D765" s="24"/>
      <c r="E765" s="24"/>
      <c r="F765" s="24"/>
      <c r="G765" s="24"/>
      <c r="H765" s="51"/>
      <c r="I765" s="51"/>
      <c r="J765" s="24"/>
      <c r="K765" s="24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  <c r="AA765" s="118"/>
    </row>
    <row r="766">
      <c r="A766" s="24"/>
      <c r="B766" s="24"/>
      <c r="C766" s="24"/>
      <c r="D766" s="24"/>
      <c r="E766" s="24"/>
      <c r="F766" s="24"/>
      <c r="G766" s="24"/>
      <c r="H766" s="51"/>
      <c r="I766" s="51"/>
      <c r="J766" s="24"/>
      <c r="K766" s="24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  <c r="AA766" s="118"/>
    </row>
    <row r="767">
      <c r="A767" s="24"/>
      <c r="B767" s="24"/>
      <c r="C767" s="24"/>
      <c r="D767" s="24"/>
      <c r="E767" s="24"/>
      <c r="F767" s="24"/>
      <c r="G767" s="24"/>
      <c r="H767" s="51"/>
      <c r="I767" s="51"/>
      <c r="J767" s="24"/>
      <c r="K767" s="24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  <c r="AA767" s="118"/>
    </row>
    <row r="768">
      <c r="A768" s="24"/>
      <c r="B768" s="24"/>
      <c r="C768" s="24"/>
      <c r="D768" s="24"/>
      <c r="E768" s="24"/>
      <c r="F768" s="24"/>
      <c r="G768" s="24"/>
      <c r="H768" s="51"/>
      <c r="I768" s="51"/>
      <c r="J768" s="24"/>
      <c r="K768" s="24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</row>
    <row r="769">
      <c r="A769" s="24"/>
      <c r="B769" s="24"/>
      <c r="C769" s="24"/>
      <c r="D769" s="24"/>
      <c r="E769" s="24"/>
      <c r="F769" s="24"/>
      <c r="G769" s="24"/>
      <c r="H769" s="51"/>
      <c r="I769" s="51"/>
      <c r="J769" s="24"/>
      <c r="K769" s="24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  <c r="AA769" s="118"/>
    </row>
    <row r="770">
      <c r="A770" s="24"/>
      <c r="B770" s="24"/>
      <c r="C770" s="24"/>
      <c r="D770" s="24"/>
      <c r="E770" s="24"/>
      <c r="F770" s="24"/>
      <c r="G770" s="24"/>
      <c r="H770" s="51"/>
      <c r="I770" s="51"/>
      <c r="J770" s="24"/>
      <c r="K770" s="24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  <c r="AA770" s="118"/>
    </row>
    <row r="771">
      <c r="A771" s="24"/>
      <c r="B771" s="24"/>
      <c r="C771" s="24"/>
      <c r="D771" s="24"/>
      <c r="E771" s="24"/>
      <c r="F771" s="24"/>
      <c r="G771" s="24"/>
      <c r="H771" s="51"/>
      <c r="I771" s="51"/>
      <c r="J771" s="24"/>
      <c r="K771" s="24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  <c r="AA771" s="118"/>
    </row>
    <row r="772">
      <c r="A772" s="24"/>
      <c r="B772" s="24"/>
      <c r="C772" s="24"/>
      <c r="D772" s="24"/>
      <c r="E772" s="24"/>
      <c r="F772" s="24"/>
      <c r="G772" s="24"/>
      <c r="H772" s="51"/>
      <c r="I772" s="51"/>
      <c r="J772" s="24"/>
      <c r="K772" s="24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  <c r="AA772" s="118"/>
    </row>
    <row r="773">
      <c r="A773" s="24"/>
      <c r="B773" s="24"/>
      <c r="C773" s="24"/>
      <c r="D773" s="24"/>
      <c r="E773" s="24"/>
      <c r="F773" s="24"/>
      <c r="G773" s="24"/>
      <c r="H773" s="51"/>
      <c r="I773" s="51"/>
      <c r="J773" s="24"/>
      <c r="K773" s="24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  <c r="AA773" s="118"/>
    </row>
    <row r="774">
      <c r="A774" s="24"/>
      <c r="B774" s="24"/>
      <c r="C774" s="24"/>
      <c r="D774" s="24"/>
      <c r="E774" s="24"/>
      <c r="F774" s="24"/>
      <c r="G774" s="24"/>
      <c r="H774" s="51"/>
      <c r="I774" s="51"/>
      <c r="J774" s="24"/>
      <c r="K774" s="24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  <c r="AA774" s="118"/>
    </row>
    <row r="775">
      <c r="A775" s="24"/>
      <c r="B775" s="24"/>
      <c r="C775" s="24"/>
      <c r="D775" s="24"/>
      <c r="E775" s="24"/>
      <c r="F775" s="24"/>
      <c r="G775" s="24"/>
      <c r="H775" s="51"/>
      <c r="I775" s="51"/>
      <c r="J775" s="24"/>
      <c r="K775" s="24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  <c r="AA775" s="118"/>
    </row>
    <row r="776">
      <c r="A776" s="24"/>
      <c r="B776" s="24"/>
      <c r="C776" s="24"/>
      <c r="D776" s="24"/>
      <c r="E776" s="24"/>
      <c r="F776" s="24"/>
      <c r="G776" s="24"/>
      <c r="H776" s="51"/>
      <c r="I776" s="51"/>
      <c r="J776" s="24"/>
      <c r="K776" s="24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</row>
    <row r="777">
      <c r="A777" s="24"/>
      <c r="B777" s="24"/>
      <c r="C777" s="24"/>
      <c r="D777" s="24"/>
      <c r="E777" s="24"/>
      <c r="F777" s="24"/>
      <c r="G777" s="24"/>
      <c r="H777" s="51"/>
      <c r="I777" s="51"/>
      <c r="J777" s="24"/>
      <c r="K777" s="24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  <c r="AA777" s="118"/>
    </row>
    <row r="778">
      <c r="A778" s="24"/>
      <c r="B778" s="24"/>
      <c r="C778" s="24"/>
      <c r="D778" s="24"/>
      <c r="E778" s="24"/>
      <c r="F778" s="24"/>
      <c r="G778" s="24"/>
      <c r="H778" s="51"/>
      <c r="I778" s="51"/>
      <c r="J778" s="24"/>
      <c r="K778" s="24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  <c r="AA778" s="118"/>
    </row>
    <row r="779">
      <c r="A779" s="24"/>
      <c r="B779" s="24"/>
      <c r="C779" s="24"/>
      <c r="D779" s="24"/>
      <c r="E779" s="24"/>
      <c r="F779" s="24"/>
      <c r="G779" s="24"/>
      <c r="H779" s="51"/>
      <c r="I779" s="51"/>
      <c r="J779" s="24"/>
      <c r="K779" s="24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  <c r="AA779" s="118"/>
    </row>
    <row r="780">
      <c r="A780" s="24"/>
      <c r="B780" s="24"/>
      <c r="C780" s="24"/>
      <c r="D780" s="24"/>
      <c r="E780" s="24"/>
      <c r="F780" s="24"/>
      <c r="G780" s="24"/>
      <c r="H780" s="51"/>
      <c r="I780" s="51"/>
      <c r="J780" s="24"/>
      <c r="K780" s="24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</row>
    <row r="781">
      <c r="A781" s="24"/>
      <c r="B781" s="24"/>
      <c r="C781" s="24"/>
      <c r="D781" s="24"/>
      <c r="E781" s="24"/>
      <c r="F781" s="24"/>
      <c r="G781" s="24"/>
      <c r="H781" s="51"/>
      <c r="I781" s="51"/>
      <c r="J781" s="24"/>
      <c r="K781" s="24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</row>
    <row r="782">
      <c r="A782" s="24"/>
      <c r="B782" s="24"/>
      <c r="C782" s="24"/>
      <c r="D782" s="24"/>
      <c r="E782" s="24"/>
      <c r="F782" s="24"/>
      <c r="G782" s="24"/>
      <c r="H782" s="51"/>
      <c r="I782" s="51"/>
      <c r="J782" s="24"/>
      <c r="K782" s="24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</row>
    <row r="783">
      <c r="A783" s="24"/>
      <c r="B783" s="24"/>
      <c r="C783" s="24"/>
      <c r="D783" s="24"/>
      <c r="E783" s="24"/>
      <c r="F783" s="24"/>
      <c r="G783" s="24"/>
      <c r="H783" s="51"/>
      <c r="I783" s="51"/>
      <c r="J783" s="24"/>
      <c r="K783" s="24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</row>
    <row r="784">
      <c r="A784" s="24"/>
      <c r="B784" s="24"/>
      <c r="C784" s="24"/>
      <c r="D784" s="24"/>
      <c r="E784" s="24"/>
      <c r="F784" s="24"/>
      <c r="G784" s="24"/>
      <c r="H784" s="51"/>
      <c r="I784" s="51"/>
      <c r="J784" s="24"/>
      <c r="K784" s="24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</row>
    <row r="785">
      <c r="A785" s="24"/>
      <c r="B785" s="24"/>
      <c r="C785" s="24"/>
      <c r="D785" s="24"/>
      <c r="E785" s="24"/>
      <c r="F785" s="24"/>
      <c r="G785" s="24"/>
      <c r="H785" s="51"/>
      <c r="I785" s="51"/>
      <c r="J785" s="24"/>
      <c r="K785" s="24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</row>
    <row r="786">
      <c r="A786" s="24"/>
      <c r="B786" s="24"/>
      <c r="C786" s="24"/>
      <c r="D786" s="24"/>
      <c r="E786" s="24"/>
      <c r="F786" s="24"/>
      <c r="G786" s="24"/>
      <c r="H786" s="51"/>
      <c r="I786" s="51"/>
      <c r="J786" s="24"/>
      <c r="K786" s="24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</row>
    <row r="787">
      <c r="A787" s="24"/>
      <c r="B787" s="24"/>
      <c r="C787" s="24"/>
      <c r="D787" s="24"/>
      <c r="E787" s="24"/>
      <c r="F787" s="24"/>
      <c r="G787" s="24"/>
      <c r="H787" s="51"/>
      <c r="I787" s="51"/>
      <c r="J787" s="24"/>
      <c r="K787" s="24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</row>
    <row r="788">
      <c r="A788" s="24"/>
      <c r="B788" s="24"/>
      <c r="C788" s="24"/>
      <c r="D788" s="24"/>
      <c r="E788" s="24"/>
      <c r="F788" s="24"/>
      <c r="G788" s="24"/>
      <c r="H788" s="51"/>
      <c r="I788" s="51"/>
      <c r="J788" s="24"/>
      <c r="K788" s="24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</row>
    <row r="789">
      <c r="A789" s="24"/>
      <c r="B789" s="24"/>
      <c r="C789" s="24"/>
      <c r="D789" s="24"/>
      <c r="E789" s="24"/>
      <c r="F789" s="24"/>
      <c r="G789" s="24"/>
      <c r="H789" s="51"/>
      <c r="I789" s="51"/>
      <c r="J789" s="24"/>
      <c r="K789" s="24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</row>
    <row r="790">
      <c r="A790" s="24"/>
      <c r="B790" s="24"/>
      <c r="C790" s="24"/>
      <c r="D790" s="24"/>
      <c r="E790" s="24"/>
      <c r="F790" s="24"/>
      <c r="G790" s="24"/>
      <c r="H790" s="51"/>
      <c r="I790" s="51"/>
      <c r="J790" s="24"/>
      <c r="K790" s="24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</row>
    <row r="791">
      <c r="A791" s="24"/>
      <c r="B791" s="24"/>
      <c r="C791" s="24"/>
      <c r="D791" s="24"/>
      <c r="E791" s="24"/>
      <c r="F791" s="24"/>
      <c r="G791" s="24"/>
      <c r="H791" s="51"/>
      <c r="I791" s="51"/>
      <c r="J791" s="24"/>
      <c r="K791" s="24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</row>
    <row r="792">
      <c r="A792" s="24"/>
      <c r="B792" s="24"/>
      <c r="C792" s="24"/>
      <c r="D792" s="24"/>
      <c r="E792" s="24"/>
      <c r="F792" s="24"/>
      <c r="G792" s="24"/>
      <c r="H792" s="51"/>
      <c r="I792" s="51"/>
      <c r="J792" s="24"/>
      <c r="K792" s="24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</row>
    <row r="793">
      <c r="A793" s="24"/>
      <c r="B793" s="24"/>
      <c r="C793" s="24"/>
      <c r="D793" s="24"/>
      <c r="E793" s="24"/>
      <c r="F793" s="24"/>
      <c r="G793" s="24"/>
      <c r="H793" s="51"/>
      <c r="I793" s="51"/>
      <c r="J793" s="24"/>
      <c r="K793" s="24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</row>
    <row r="794">
      <c r="A794" s="24"/>
      <c r="B794" s="24"/>
      <c r="C794" s="24"/>
      <c r="D794" s="24"/>
      <c r="E794" s="24"/>
      <c r="F794" s="24"/>
      <c r="G794" s="24"/>
      <c r="H794" s="51"/>
      <c r="I794" s="51"/>
      <c r="J794" s="24"/>
      <c r="K794" s="24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</row>
    <row r="795">
      <c r="A795" s="24"/>
      <c r="B795" s="24"/>
      <c r="C795" s="24"/>
      <c r="D795" s="24"/>
      <c r="E795" s="24"/>
      <c r="F795" s="24"/>
      <c r="G795" s="24"/>
      <c r="H795" s="51"/>
      <c r="I795" s="51"/>
      <c r="J795" s="24"/>
      <c r="K795" s="24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</row>
    <row r="796">
      <c r="A796" s="24"/>
      <c r="B796" s="24"/>
      <c r="C796" s="24"/>
      <c r="D796" s="24"/>
      <c r="E796" s="24"/>
      <c r="F796" s="24"/>
      <c r="G796" s="24"/>
      <c r="H796" s="51"/>
      <c r="I796" s="51"/>
      <c r="J796" s="24"/>
      <c r="K796" s="24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</row>
    <row r="797">
      <c r="A797" s="24"/>
      <c r="B797" s="24"/>
      <c r="C797" s="24"/>
      <c r="D797" s="24"/>
      <c r="E797" s="24"/>
      <c r="F797" s="24"/>
      <c r="G797" s="24"/>
      <c r="H797" s="51"/>
      <c r="I797" s="51"/>
      <c r="J797" s="24"/>
      <c r="K797" s="24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</row>
    <row r="798">
      <c r="A798" s="24"/>
      <c r="B798" s="24"/>
      <c r="C798" s="24"/>
      <c r="D798" s="24"/>
      <c r="E798" s="24"/>
      <c r="F798" s="24"/>
      <c r="G798" s="24"/>
      <c r="H798" s="51"/>
      <c r="I798" s="51"/>
      <c r="J798" s="24"/>
      <c r="K798" s="24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</row>
    <row r="799">
      <c r="A799" s="24"/>
      <c r="B799" s="24"/>
      <c r="C799" s="24"/>
      <c r="D799" s="24"/>
      <c r="E799" s="24"/>
      <c r="F799" s="24"/>
      <c r="G799" s="24"/>
      <c r="H799" s="51"/>
      <c r="I799" s="51"/>
      <c r="J799" s="24"/>
      <c r="K799" s="24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</row>
    <row r="800">
      <c r="A800" s="24"/>
      <c r="B800" s="24"/>
      <c r="C800" s="24"/>
      <c r="D800" s="24"/>
      <c r="E800" s="24"/>
      <c r="F800" s="24"/>
      <c r="G800" s="24"/>
      <c r="H800" s="51"/>
      <c r="I800" s="51"/>
      <c r="J800" s="24"/>
      <c r="K800" s="24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</row>
    <row r="801">
      <c r="A801" s="24"/>
      <c r="B801" s="24"/>
      <c r="C801" s="24"/>
      <c r="D801" s="24"/>
      <c r="E801" s="24"/>
      <c r="F801" s="24"/>
      <c r="G801" s="24"/>
      <c r="H801" s="51"/>
      <c r="I801" s="51"/>
      <c r="J801" s="24"/>
      <c r="K801" s="24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</row>
    <row r="802">
      <c r="A802" s="24"/>
      <c r="B802" s="24"/>
      <c r="C802" s="24"/>
      <c r="D802" s="24"/>
      <c r="E802" s="24"/>
      <c r="F802" s="24"/>
      <c r="G802" s="24"/>
      <c r="H802" s="51"/>
      <c r="I802" s="51"/>
      <c r="J802" s="24"/>
      <c r="K802" s="24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</row>
    <row r="803">
      <c r="A803" s="24"/>
      <c r="B803" s="24"/>
      <c r="C803" s="24"/>
      <c r="D803" s="24"/>
      <c r="E803" s="24"/>
      <c r="F803" s="24"/>
      <c r="G803" s="24"/>
      <c r="H803" s="51"/>
      <c r="I803" s="51"/>
      <c r="J803" s="24"/>
      <c r="K803" s="24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</row>
    <row r="804">
      <c r="A804" s="24"/>
      <c r="B804" s="24"/>
      <c r="C804" s="24"/>
      <c r="D804" s="24"/>
      <c r="E804" s="24"/>
      <c r="F804" s="24"/>
      <c r="G804" s="24"/>
      <c r="H804" s="51"/>
      <c r="I804" s="51"/>
      <c r="J804" s="24"/>
      <c r="K804" s="24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</row>
    <row r="805">
      <c r="A805" s="24"/>
      <c r="B805" s="24"/>
      <c r="C805" s="24"/>
      <c r="D805" s="24"/>
      <c r="E805" s="24"/>
      <c r="F805" s="24"/>
      <c r="G805" s="24"/>
      <c r="H805" s="51"/>
      <c r="I805" s="51"/>
      <c r="J805" s="24"/>
      <c r="K805" s="24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</row>
    <row r="806">
      <c r="A806" s="24"/>
      <c r="B806" s="24"/>
      <c r="C806" s="24"/>
      <c r="D806" s="24"/>
      <c r="E806" s="24"/>
      <c r="F806" s="24"/>
      <c r="G806" s="24"/>
      <c r="H806" s="51"/>
      <c r="I806" s="51"/>
      <c r="J806" s="24"/>
      <c r="K806" s="24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</row>
    <row r="807">
      <c r="A807" s="24"/>
      <c r="B807" s="24"/>
      <c r="C807" s="24"/>
      <c r="D807" s="24"/>
      <c r="E807" s="24"/>
      <c r="F807" s="24"/>
      <c r="G807" s="24"/>
      <c r="H807" s="51"/>
      <c r="I807" s="51"/>
      <c r="J807" s="24"/>
      <c r="K807" s="24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</row>
    <row r="808">
      <c r="A808" s="24"/>
      <c r="B808" s="24"/>
      <c r="C808" s="24"/>
      <c r="D808" s="24"/>
      <c r="E808" s="24"/>
      <c r="F808" s="24"/>
      <c r="G808" s="24"/>
      <c r="H808" s="51"/>
      <c r="I808" s="51"/>
      <c r="J808" s="24"/>
      <c r="K808" s="24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</row>
    <row r="809">
      <c r="A809" s="24"/>
      <c r="B809" s="24"/>
      <c r="C809" s="24"/>
      <c r="D809" s="24"/>
      <c r="E809" s="24"/>
      <c r="F809" s="24"/>
      <c r="G809" s="24"/>
      <c r="H809" s="51"/>
      <c r="I809" s="51"/>
      <c r="J809" s="24"/>
      <c r="K809" s="24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</row>
    <row r="810">
      <c r="A810" s="24"/>
      <c r="B810" s="24"/>
      <c r="C810" s="24"/>
      <c r="D810" s="24"/>
      <c r="E810" s="24"/>
      <c r="F810" s="24"/>
      <c r="G810" s="24"/>
      <c r="H810" s="51"/>
      <c r="I810" s="51"/>
      <c r="J810" s="24"/>
      <c r="K810" s="24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</row>
    <row r="811">
      <c r="A811" s="24"/>
      <c r="B811" s="24"/>
      <c r="C811" s="24"/>
      <c r="D811" s="24"/>
      <c r="E811" s="24"/>
      <c r="F811" s="24"/>
      <c r="G811" s="24"/>
      <c r="H811" s="51"/>
      <c r="I811" s="51"/>
      <c r="J811" s="24"/>
      <c r="K811" s="24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</row>
    <row r="812">
      <c r="A812" s="24"/>
      <c r="B812" s="24"/>
      <c r="C812" s="24"/>
      <c r="D812" s="24"/>
      <c r="E812" s="24"/>
      <c r="F812" s="24"/>
      <c r="G812" s="24"/>
      <c r="H812" s="51"/>
      <c r="I812" s="51"/>
      <c r="J812" s="24"/>
      <c r="K812" s="24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</row>
    <row r="813">
      <c r="A813" s="24"/>
      <c r="B813" s="24"/>
      <c r="C813" s="24"/>
      <c r="D813" s="24"/>
      <c r="E813" s="24"/>
      <c r="F813" s="24"/>
      <c r="G813" s="24"/>
      <c r="H813" s="51"/>
      <c r="I813" s="51"/>
      <c r="J813" s="24"/>
      <c r="K813" s="24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</row>
    <row r="814">
      <c r="A814" s="24"/>
      <c r="B814" s="24"/>
      <c r="C814" s="24"/>
      <c r="D814" s="24"/>
      <c r="E814" s="24"/>
      <c r="F814" s="24"/>
      <c r="G814" s="24"/>
      <c r="H814" s="51"/>
      <c r="I814" s="51"/>
      <c r="J814" s="24"/>
      <c r="K814" s="24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</row>
    <row r="815">
      <c r="A815" s="24"/>
      <c r="B815" s="24"/>
      <c r="C815" s="24"/>
      <c r="D815" s="24"/>
      <c r="E815" s="24"/>
      <c r="F815" s="24"/>
      <c r="G815" s="24"/>
      <c r="H815" s="51"/>
      <c r="I815" s="51"/>
      <c r="J815" s="24"/>
      <c r="K815" s="24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</row>
    <row r="816">
      <c r="A816" s="24"/>
      <c r="B816" s="24"/>
      <c r="C816" s="24"/>
      <c r="D816" s="24"/>
      <c r="E816" s="24"/>
      <c r="F816" s="24"/>
      <c r="G816" s="24"/>
      <c r="H816" s="51"/>
      <c r="I816" s="51"/>
      <c r="J816" s="24"/>
      <c r="K816" s="24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</row>
    <row r="817">
      <c r="A817" s="24"/>
      <c r="B817" s="24"/>
      <c r="C817" s="24"/>
      <c r="D817" s="24"/>
      <c r="E817" s="24"/>
      <c r="F817" s="24"/>
      <c r="G817" s="24"/>
      <c r="H817" s="51"/>
      <c r="I817" s="51"/>
      <c r="J817" s="24"/>
      <c r="K817" s="24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</row>
    <row r="818">
      <c r="A818" s="24"/>
      <c r="B818" s="24"/>
      <c r="C818" s="24"/>
      <c r="D818" s="24"/>
      <c r="E818" s="24"/>
      <c r="F818" s="24"/>
      <c r="G818" s="24"/>
      <c r="H818" s="51"/>
      <c r="I818" s="51"/>
      <c r="J818" s="24"/>
      <c r="K818" s="24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</row>
    <row r="819">
      <c r="A819" s="24"/>
      <c r="B819" s="24"/>
      <c r="C819" s="24"/>
      <c r="D819" s="24"/>
      <c r="E819" s="24"/>
      <c r="F819" s="24"/>
      <c r="G819" s="24"/>
      <c r="H819" s="51"/>
      <c r="I819" s="51"/>
      <c r="J819" s="24"/>
      <c r="K819" s="24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</row>
    <row r="820">
      <c r="A820" s="24"/>
      <c r="B820" s="24"/>
      <c r="C820" s="24"/>
      <c r="D820" s="24"/>
      <c r="E820" s="24"/>
      <c r="F820" s="24"/>
      <c r="G820" s="24"/>
      <c r="H820" s="51"/>
      <c r="I820" s="51"/>
      <c r="J820" s="24"/>
      <c r="K820" s="24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</row>
    <row r="821">
      <c r="A821" s="24"/>
      <c r="B821" s="24"/>
      <c r="C821" s="24"/>
      <c r="D821" s="24"/>
      <c r="E821" s="24"/>
      <c r="F821" s="24"/>
      <c r="G821" s="24"/>
      <c r="H821" s="51"/>
      <c r="I821" s="51"/>
      <c r="J821" s="24"/>
      <c r="K821" s="24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</row>
    <row r="822">
      <c r="A822" s="24"/>
      <c r="B822" s="24"/>
      <c r="C822" s="24"/>
      <c r="D822" s="24"/>
      <c r="E822" s="24"/>
      <c r="F822" s="24"/>
      <c r="G822" s="24"/>
      <c r="H822" s="51"/>
      <c r="I822" s="51"/>
      <c r="J822" s="24"/>
      <c r="K822" s="24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</row>
    <row r="823">
      <c r="A823" s="24"/>
      <c r="B823" s="24"/>
      <c r="C823" s="24"/>
      <c r="D823" s="24"/>
      <c r="E823" s="24"/>
      <c r="F823" s="24"/>
      <c r="G823" s="24"/>
      <c r="H823" s="51"/>
      <c r="I823" s="51"/>
      <c r="J823" s="24"/>
      <c r="K823" s="24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</row>
    <row r="824">
      <c r="A824" s="24"/>
      <c r="B824" s="24"/>
      <c r="C824" s="24"/>
      <c r="D824" s="24"/>
      <c r="E824" s="24"/>
      <c r="F824" s="24"/>
      <c r="G824" s="24"/>
      <c r="H824" s="51"/>
      <c r="I824" s="51"/>
      <c r="J824" s="24"/>
      <c r="K824" s="24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</row>
    <row r="825">
      <c r="A825" s="24"/>
      <c r="B825" s="24"/>
      <c r="C825" s="24"/>
      <c r="D825" s="24"/>
      <c r="E825" s="24"/>
      <c r="F825" s="24"/>
      <c r="G825" s="24"/>
      <c r="H825" s="51"/>
      <c r="I825" s="51"/>
      <c r="J825" s="24"/>
      <c r="K825" s="24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</row>
    <row r="826">
      <c r="A826" s="24"/>
      <c r="B826" s="24"/>
      <c r="C826" s="24"/>
      <c r="D826" s="24"/>
      <c r="E826" s="24"/>
      <c r="F826" s="24"/>
      <c r="G826" s="24"/>
      <c r="H826" s="51"/>
      <c r="I826" s="51"/>
      <c r="J826" s="24"/>
      <c r="K826" s="24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</row>
    <row r="827">
      <c r="A827" s="24"/>
      <c r="B827" s="24"/>
      <c r="C827" s="24"/>
      <c r="D827" s="24"/>
      <c r="E827" s="24"/>
      <c r="F827" s="24"/>
      <c r="G827" s="24"/>
      <c r="H827" s="51"/>
      <c r="I827" s="51"/>
      <c r="J827" s="24"/>
      <c r="K827" s="24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</row>
    <row r="828">
      <c r="A828" s="24"/>
      <c r="B828" s="24"/>
      <c r="C828" s="24"/>
      <c r="D828" s="24"/>
      <c r="E828" s="24"/>
      <c r="F828" s="24"/>
      <c r="G828" s="24"/>
      <c r="H828" s="51"/>
      <c r="I828" s="51"/>
      <c r="J828" s="24"/>
      <c r="K828" s="24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</row>
    <row r="829">
      <c r="A829" s="24"/>
      <c r="B829" s="24"/>
      <c r="C829" s="24"/>
      <c r="D829" s="24"/>
      <c r="E829" s="24"/>
      <c r="F829" s="24"/>
      <c r="G829" s="24"/>
      <c r="H829" s="51"/>
      <c r="I829" s="51"/>
      <c r="J829" s="24"/>
      <c r="K829" s="24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</row>
    <row r="830">
      <c r="A830" s="24"/>
      <c r="B830" s="24"/>
      <c r="C830" s="24"/>
      <c r="D830" s="24"/>
      <c r="E830" s="24"/>
      <c r="F830" s="24"/>
      <c r="G830" s="24"/>
      <c r="H830" s="51"/>
      <c r="I830" s="51"/>
      <c r="J830" s="24"/>
      <c r="K830" s="24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</row>
    <row r="831">
      <c r="A831" s="24"/>
      <c r="B831" s="24"/>
      <c r="C831" s="24"/>
      <c r="D831" s="24"/>
      <c r="E831" s="24"/>
      <c r="F831" s="24"/>
      <c r="G831" s="24"/>
      <c r="H831" s="51"/>
      <c r="I831" s="51"/>
      <c r="J831" s="24"/>
      <c r="K831" s="24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</row>
    <row r="832">
      <c r="A832" s="24"/>
      <c r="B832" s="24"/>
      <c r="C832" s="24"/>
      <c r="D832" s="24"/>
      <c r="E832" s="24"/>
      <c r="F832" s="24"/>
      <c r="G832" s="24"/>
      <c r="H832" s="51"/>
      <c r="I832" s="51"/>
      <c r="J832" s="24"/>
      <c r="K832" s="24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</row>
    <row r="833">
      <c r="A833" s="24"/>
      <c r="B833" s="24"/>
      <c r="C833" s="24"/>
      <c r="D833" s="24"/>
      <c r="E833" s="24"/>
      <c r="F833" s="24"/>
      <c r="G833" s="24"/>
      <c r="H833" s="51"/>
      <c r="I833" s="51"/>
      <c r="J833" s="24"/>
      <c r="K833" s="24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</row>
    <row r="834">
      <c r="A834" s="24"/>
      <c r="B834" s="24"/>
      <c r="C834" s="24"/>
      <c r="D834" s="24"/>
      <c r="E834" s="24"/>
      <c r="F834" s="24"/>
      <c r="G834" s="24"/>
      <c r="H834" s="51"/>
      <c r="I834" s="51"/>
      <c r="J834" s="24"/>
      <c r="K834" s="24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</row>
    <row r="835">
      <c r="A835" s="24"/>
      <c r="B835" s="24"/>
      <c r="C835" s="24"/>
      <c r="D835" s="24"/>
      <c r="E835" s="24"/>
      <c r="F835" s="24"/>
      <c r="G835" s="24"/>
      <c r="H835" s="51"/>
      <c r="I835" s="51"/>
      <c r="J835" s="24"/>
      <c r="K835" s="24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</row>
    <row r="836">
      <c r="A836" s="24"/>
      <c r="B836" s="24"/>
      <c r="C836" s="24"/>
      <c r="D836" s="24"/>
      <c r="E836" s="24"/>
      <c r="F836" s="24"/>
      <c r="G836" s="24"/>
      <c r="H836" s="51"/>
      <c r="I836" s="51"/>
      <c r="J836" s="24"/>
      <c r="K836" s="24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</row>
    <row r="837">
      <c r="A837" s="24"/>
      <c r="B837" s="24"/>
      <c r="C837" s="24"/>
      <c r="D837" s="24"/>
      <c r="E837" s="24"/>
      <c r="F837" s="24"/>
      <c r="G837" s="24"/>
      <c r="H837" s="51"/>
      <c r="I837" s="51"/>
      <c r="J837" s="24"/>
      <c r="K837" s="24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</row>
    <row r="838">
      <c r="A838" s="24"/>
      <c r="B838" s="24"/>
      <c r="C838" s="24"/>
      <c r="D838" s="24"/>
      <c r="E838" s="24"/>
      <c r="F838" s="24"/>
      <c r="G838" s="24"/>
      <c r="H838" s="51"/>
      <c r="I838" s="51"/>
      <c r="J838" s="24"/>
      <c r="K838" s="24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</row>
    <row r="839">
      <c r="A839" s="24"/>
      <c r="B839" s="24"/>
      <c r="C839" s="24"/>
      <c r="D839" s="24"/>
      <c r="E839" s="24"/>
      <c r="F839" s="24"/>
      <c r="G839" s="24"/>
      <c r="H839" s="51"/>
      <c r="I839" s="51"/>
      <c r="J839" s="24"/>
      <c r="K839" s="24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</row>
    <row r="840">
      <c r="A840" s="24"/>
      <c r="B840" s="24"/>
      <c r="C840" s="24"/>
      <c r="D840" s="24"/>
      <c r="E840" s="24"/>
      <c r="F840" s="24"/>
      <c r="G840" s="24"/>
      <c r="H840" s="51"/>
      <c r="I840" s="51"/>
      <c r="J840" s="24"/>
      <c r="K840" s="24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</row>
    <row r="841">
      <c r="A841" s="24"/>
      <c r="B841" s="24"/>
      <c r="C841" s="24"/>
      <c r="D841" s="24"/>
      <c r="E841" s="24"/>
      <c r="F841" s="24"/>
      <c r="G841" s="24"/>
      <c r="H841" s="51"/>
      <c r="I841" s="51"/>
      <c r="J841" s="24"/>
      <c r="K841" s="24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</row>
    <row r="842">
      <c r="A842" s="24"/>
      <c r="B842" s="24"/>
      <c r="C842" s="24"/>
      <c r="D842" s="24"/>
      <c r="E842" s="24"/>
      <c r="F842" s="24"/>
      <c r="G842" s="24"/>
      <c r="H842" s="51"/>
      <c r="I842" s="51"/>
      <c r="J842" s="24"/>
      <c r="K842" s="24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</row>
    <row r="843">
      <c r="A843" s="24"/>
      <c r="B843" s="24"/>
      <c r="C843" s="24"/>
      <c r="D843" s="24"/>
      <c r="E843" s="24"/>
      <c r="F843" s="24"/>
      <c r="G843" s="24"/>
      <c r="H843" s="51"/>
      <c r="I843" s="51"/>
      <c r="J843" s="24"/>
      <c r="K843" s="24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</row>
    <row r="844">
      <c r="A844" s="24"/>
      <c r="B844" s="24"/>
      <c r="C844" s="24"/>
      <c r="D844" s="24"/>
      <c r="E844" s="24"/>
      <c r="F844" s="24"/>
      <c r="G844" s="24"/>
      <c r="H844" s="51"/>
      <c r="I844" s="51"/>
      <c r="J844" s="24"/>
      <c r="K844" s="24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</row>
    <row r="845">
      <c r="A845" s="24"/>
      <c r="B845" s="24"/>
      <c r="C845" s="24"/>
      <c r="D845" s="24"/>
      <c r="E845" s="24"/>
      <c r="F845" s="24"/>
      <c r="G845" s="24"/>
      <c r="H845" s="51"/>
      <c r="I845" s="51"/>
      <c r="J845" s="24"/>
      <c r="K845" s="24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  <c r="AA845" s="118"/>
    </row>
    <row r="846">
      <c r="A846" s="24"/>
      <c r="B846" s="24"/>
      <c r="C846" s="24"/>
      <c r="D846" s="24"/>
      <c r="E846" s="24"/>
      <c r="F846" s="24"/>
      <c r="G846" s="24"/>
      <c r="H846" s="51"/>
      <c r="I846" s="51"/>
      <c r="J846" s="24"/>
      <c r="K846" s="24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  <c r="AA846" s="118"/>
    </row>
    <row r="847">
      <c r="A847" s="24"/>
      <c r="B847" s="24"/>
      <c r="C847" s="24"/>
      <c r="D847" s="24"/>
      <c r="E847" s="24"/>
      <c r="F847" s="24"/>
      <c r="G847" s="24"/>
      <c r="H847" s="51"/>
      <c r="I847" s="51"/>
      <c r="J847" s="24"/>
      <c r="K847" s="24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  <c r="AA847" s="118"/>
    </row>
    <row r="848">
      <c r="A848" s="24"/>
      <c r="B848" s="24"/>
      <c r="C848" s="24"/>
      <c r="D848" s="24"/>
      <c r="E848" s="24"/>
      <c r="F848" s="24"/>
      <c r="G848" s="24"/>
      <c r="H848" s="51"/>
      <c r="I848" s="51"/>
      <c r="J848" s="24"/>
      <c r="K848" s="24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  <c r="AA848" s="118"/>
    </row>
    <row r="849">
      <c r="A849" s="24"/>
      <c r="B849" s="24"/>
      <c r="C849" s="24"/>
      <c r="D849" s="24"/>
      <c r="E849" s="24"/>
      <c r="F849" s="24"/>
      <c r="G849" s="24"/>
      <c r="H849" s="51"/>
      <c r="I849" s="51"/>
      <c r="J849" s="24"/>
      <c r="K849" s="24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  <c r="AA849" s="118"/>
    </row>
    <row r="850">
      <c r="A850" s="24"/>
      <c r="B850" s="24"/>
      <c r="C850" s="24"/>
      <c r="D850" s="24"/>
      <c r="E850" s="24"/>
      <c r="F850" s="24"/>
      <c r="G850" s="24"/>
      <c r="H850" s="51"/>
      <c r="I850" s="51"/>
      <c r="J850" s="24"/>
      <c r="K850" s="24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  <c r="AA850" s="118"/>
    </row>
    <row r="851">
      <c r="A851" s="24"/>
      <c r="B851" s="24"/>
      <c r="C851" s="24"/>
      <c r="D851" s="24"/>
      <c r="E851" s="24"/>
      <c r="F851" s="24"/>
      <c r="G851" s="24"/>
      <c r="H851" s="51"/>
      <c r="I851" s="51"/>
      <c r="J851" s="24"/>
      <c r="K851" s="24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  <c r="AA851" s="118"/>
    </row>
    <row r="852">
      <c r="A852" s="24"/>
      <c r="B852" s="24"/>
      <c r="C852" s="24"/>
      <c r="D852" s="24"/>
      <c r="E852" s="24"/>
      <c r="F852" s="24"/>
      <c r="G852" s="24"/>
      <c r="H852" s="51"/>
      <c r="I852" s="51"/>
      <c r="J852" s="24"/>
      <c r="K852" s="24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  <c r="AA852" s="118"/>
    </row>
    <row r="853">
      <c r="A853" s="24"/>
      <c r="B853" s="24"/>
      <c r="C853" s="24"/>
      <c r="D853" s="24"/>
      <c r="E853" s="24"/>
      <c r="F853" s="24"/>
      <c r="G853" s="24"/>
      <c r="H853" s="51"/>
      <c r="I853" s="51"/>
      <c r="J853" s="24"/>
      <c r="K853" s="24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  <c r="AA853" s="118"/>
    </row>
    <row r="854">
      <c r="A854" s="24"/>
      <c r="B854" s="24"/>
      <c r="C854" s="24"/>
      <c r="D854" s="24"/>
      <c r="E854" s="24"/>
      <c r="F854" s="24"/>
      <c r="G854" s="24"/>
      <c r="H854" s="51"/>
      <c r="I854" s="51"/>
      <c r="J854" s="24"/>
      <c r="K854" s="24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  <c r="AA854" s="118"/>
    </row>
    <row r="855">
      <c r="A855" s="24"/>
      <c r="B855" s="24"/>
      <c r="C855" s="24"/>
      <c r="D855" s="24"/>
      <c r="E855" s="24"/>
      <c r="F855" s="24"/>
      <c r="G855" s="24"/>
      <c r="H855" s="51"/>
      <c r="I855" s="51"/>
      <c r="J855" s="24"/>
      <c r="K855" s="24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  <c r="AA855" s="118"/>
    </row>
    <row r="856">
      <c r="A856" s="24"/>
      <c r="B856" s="24"/>
      <c r="C856" s="24"/>
      <c r="D856" s="24"/>
      <c r="E856" s="24"/>
      <c r="F856" s="24"/>
      <c r="G856" s="24"/>
      <c r="H856" s="51"/>
      <c r="I856" s="51"/>
      <c r="J856" s="24"/>
      <c r="K856" s="24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</row>
    <row r="857">
      <c r="A857" s="24"/>
      <c r="B857" s="24"/>
      <c r="C857" s="24"/>
      <c r="D857" s="24"/>
      <c r="E857" s="24"/>
      <c r="F857" s="24"/>
      <c r="G857" s="24"/>
      <c r="H857" s="51"/>
      <c r="I857" s="51"/>
      <c r="J857" s="24"/>
      <c r="K857" s="24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</row>
    <row r="858">
      <c r="A858" s="24"/>
      <c r="B858" s="24"/>
      <c r="C858" s="24"/>
      <c r="D858" s="24"/>
      <c r="E858" s="24"/>
      <c r="F858" s="24"/>
      <c r="G858" s="24"/>
      <c r="H858" s="51"/>
      <c r="I858" s="51"/>
      <c r="J858" s="24"/>
      <c r="K858" s="24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</row>
    <row r="859">
      <c r="A859" s="24"/>
      <c r="B859" s="24"/>
      <c r="C859" s="24"/>
      <c r="D859" s="24"/>
      <c r="E859" s="24"/>
      <c r="F859" s="24"/>
      <c r="G859" s="24"/>
      <c r="H859" s="51"/>
      <c r="I859" s="51"/>
      <c r="J859" s="24"/>
      <c r="K859" s="24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  <c r="AA859" s="118"/>
    </row>
    <row r="860">
      <c r="A860" s="24"/>
      <c r="B860" s="24"/>
      <c r="C860" s="24"/>
      <c r="D860" s="24"/>
      <c r="E860" s="24"/>
      <c r="F860" s="24"/>
      <c r="G860" s="24"/>
      <c r="H860" s="51"/>
      <c r="I860" s="51"/>
      <c r="J860" s="24"/>
      <c r="K860" s="24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  <c r="AA860" s="118"/>
    </row>
    <row r="861">
      <c r="A861" s="24"/>
      <c r="B861" s="24"/>
      <c r="C861" s="24"/>
      <c r="D861" s="24"/>
      <c r="E861" s="24"/>
      <c r="F861" s="24"/>
      <c r="G861" s="24"/>
      <c r="H861" s="51"/>
      <c r="I861" s="51"/>
      <c r="J861" s="24"/>
      <c r="K861" s="24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  <c r="AA861" s="118"/>
    </row>
    <row r="862">
      <c r="A862" s="24"/>
      <c r="B862" s="24"/>
      <c r="C862" s="24"/>
      <c r="D862" s="24"/>
      <c r="E862" s="24"/>
      <c r="F862" s="24"/>
      <c r="G862" s="24"/>
      <c r="H862" s="51"/>
      <c r="I862" s="51"/>
      <c r="J862" s="24"/>
      <c r="K862" s="24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  <c r="AA862" s="118"/>
    </row>
    <row r="863">
      <c r="A863" s="24"/>
      <c r="B863" s="24"/>
      <c r="C863" s="24"/>
      <c r="D863" s="24"/>
      <c r="E863" s="24"/>
      <c r="F863" s="24"/>
      <c r="G863" s="24"/>
      <c r="H863" s="51"/>
      <c r="I863" s="51"/>
      <c r="J863" s="24"/>
      <c r="K863" s="24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  <c r="AA863" s="118"/>
    </row>
    <row r="864">
      <c r="A864" s="24"/>
      <c r="B864" s="24"/>
      <c r="C864" s="24"/>
      <c r="D864" s="24"/>
      <c r="E864" s="24"/>
      <c r="F864" s="24"/>
      <c r="G864" s="24"/>
      <c r="H864" s="51"/>
      <c r="I864" s="51"/>
      <c r="J864" s="24"/>
      <c r="K864" s="24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  <c r="AA864" s="118"/>
    </row>
    <row r="865">
      <c r="A865" s="24"/>
      <c r="B865" s="24"/>
      <c r="C865" s="24"/>
      <c r="D865" s="24"/>
      <c r="E865" s="24"/>
      <c r="F865" s="24"/>
      <c r="G865" s="24"/>
      <c r="H865" s="51"/>
      <c r="I865" s="51"/>
      <c r="J865" s="24"/>
      <c r="K865" s="24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  <c r="AA865" s="118"/>
    </row>
    <row r="866">
      <c r="A866" s="24"/>
      <c r="B866" s="24"/>
      <c r="C866" s="24"/>
      <c r="D866" s="24"/>
      <c r="E866" s="24"/>
      <c r="F866" s="24"/>
      <c r="G866" s="24"/>
      <c r="H866" s="51"/>
      <c r="I866" s="51"/>
      <c r="J866" s="24"/>
      <c r="K866" s="24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</row>
    <row r="867">
      <c r="A867" s="24"/>
      <c r="B867" s="24"/>
      <c r="C867" s="24"/>
      <c r="D867" s="24"/>
      <c r="E867" s="24"/>
      <c r="F867" s="24"/>
      <c r="G867" s="24"/>
      <c r="H867" s="51"/>
      <c r="I867" s="51"/>
      <c r="J867" s="24"/>
      <c r="K867" s="24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  <c r="AA867" s="118"/>
    </row>
    <row r="868">
      <c r="A868" s="24"/>
      <c r="B868" s="24"/>
      <c r="C868" s="24"/>
      <c r="D868" s="24"/>
      <c r="E868" s="24"/>
      <c r="F868" s="24"/>
      <c r="G868" s="24"/>
      <c r="H868" s="51"/>
      <c r="I868" s="51"/>
      <c r="J868" s="24"/>
      <c r="K868" s="24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  <c r="AA868" s="118"/>
    </row>
    <row r="869">
      <c r="A869" s="24"/>
      <c r="B869" s="24"/>
      <c r="C869" s="24"/>
      <c r="D869" s="24"/>
      <c r="E869" s="24"/>
      <c r="F869" s="24"/>
      <c r="G869" s="24"/>
      <c r="H869" s="51"/>
      <c r="I869" s="51"/>
      <c r="J869" s="24"/>
      <c r="K869" s="24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  <c r="AA869" s="118"/>
    </row>
    <row r="870">
      <c r="A870" s="24"/>
      <c r="B870" s="24"/>
      <c r="C870" s="24"/>
      <c r="D870" s="24"/>
      <c r="E870" s="24"/>
      <c r="F870" s="24"/>
      <c r="G870" s="24"/>
      <c r="H870" s="51"/>
      <c r="I870" s="51"/>
      <c r="J870" s="24"/>
      <c r="K870" s="24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  <c r="AA870" s="118"/>
    </row>
    <row r="871">
      <c r="A871" s="24"/>
      <c r="B871" s="24"/>
      <c r="C871" s="24"/>
      <c r="D871" s="24"/>
      <c r="E871" s="24"/>
      <c r="F871" s="24"/>
      <c r="G871" s="24"/>
      <c r="H871" s="51"/>
      <c r="I871" s="51"/>
      <c r="J871" s="24"/>
      <c r="K871" s="24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  <c r="AA871" s="118"/>
    </row>
    <row r="872">
      <c r="A872" s="24"/>
      <c r="B872" s="24"/>
      <c r="C872" s="24"/>
      <c r="D872" s="24"/>
      <c r="E872" s="24"/>
      <c r="F872" s="24"/>
      <c r="G872" s="24"/>
      <c r="H872" s="51"/>
      <c r="I872" s="51"/>
      <c r="J872" s="24"/>
      <c r="K872" s="24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</row>
    <row r="873">
      <c r="A873" s="24"/>
      <c r="B873" s="24"/>
      <c r="C873" s="24"/>
      <c r="D873" s="24"/>
      <c r="E873" s="24"/>
      <c r="F873" s="24"/>
      <c r="G873" s="24"/>
      <c r="H873" s="51"/>
      <c r="I873" s="51"/>
      <c r="J873" s="24"/>
      <c r="K873" s="24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</row>
    <row r="874">
      <c r="A874" s="24"/>
      <c r="B874" s="24"/>
      <c r="C874" s="24"/>
      <c r="D874" s="24"/>
      <c r="E874" s="24"/>
      <c r="F874" s="24"/>
      <c r="G874" s="24"/>
      <c r="H874" s="51"/>
      <c r="I874" s="51"/>
      <c r="J874" s="24"/>
      <c r="K874" s="24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</row>
    <row r="875">
      <c r="A875" s="24"/>
      <c r="B875" s="24"/>
      <c r="C875" s="24"/>
      <c r="D875" s="24"/>
      <c r="E875" s="24"/>
      <c r="F875" s="24"/>
      <c r="G875" s="24"/>
      <c r="H875" s="51"/>
      <c r="I875" s="51"/>
      <c r="J875" s="24"/>
      <c r="K875" s="24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</row>
    <row r="876">
      <c r="A876" s="24"/>
      <c r="B876" s="24"/>
      <c r="C876" s="24"/>
      <c r="D876" s="24"/>
      <c r="E876" s="24"/>
      <c r="F876" s="24"/>
      <c r="G876" s="24"/>
      <c r="H876" s="51"/>
      <c r="I876" s="51"/>
      <c r="J876" s="24"/>
      <c r="K876" s="24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</row>
    <row r="877">
      <c r="A877" s="24"/>
      <c r="B877" s="24"/>
      <c r="C877" s="24"/>
      <c r="D877" s="24"/>
      <c r="E877" s="24"/>
      <c r="F877" s="24"/>
      <c r="G877" s="24"/>
      <c r="H877" s="51"/>
      <c r="I877" s="51"/>
      <c r="J877" s="24"/>
      <c r="K877" s="24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</row>
    <row r="878">
      <c r="A878" s="24"/>
      <c r="B878" s="24"/>
      <c r="C878" s="24"/>
      <c r="D878" s="24"/>
      <c r="E878" s="24"/>
      <c r="F878" s="24"/>
      <c r="G878" s="24"/>
      <c r="H878" s="51"/>
      <c r="I878" s="51"/>
      <c r="J878" s="24"/>
      <c r="K878" s="24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  <c r="AA878" s="118"/>
    </row>
    <row r="879">
      <c r="A879" s="24"/>
      <c r="B879" s="24"/>
      <c r="C879" s="24"/>
      <c r="D879" s="24"/>
      <c r="E879" s="24"/>
      <c r="F879" s="24"/>
      <c r="G879" s="24"/>
      <c r="H879" s="51"/>
      <c r="I879" s="51"/>
      <c r="J879" s="24"/>
      <c r="K879" s="24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  <c r="AA879" s="118"/>
    </row>
    <row r="880">
      <c r="A880" s="24"/>
      <c r="B880" s="24"/>
      <c r="C880" s="24"/>
      <c r="D880" s="24"/>
      <c r="E880" s="24"/>
      <c r="F880" s="24"/>
      <c r="G880" s="24"/>
      <c r="H880" s="51"/>
      <c r="I880" s="51"/>
      <c r="J880" s="24"/>
      <c r="K880" s="24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  <c r="AA880" s="118"/>
    </row>
    <row r="881">
      <c r="A881" s="24"/>
      <c r="B881" s="24"/>
      <c r="C881" s="24"/>
      <c r="D881" s="24"/>
      <c r="E881" s="24"/>
      <c r="F881" s="24"/>
      <c r="G881" s="24"/>
      <c r="H881" s="51"/>
      <c r="I881" s="51"/>
      <c r="J881" s="24"/>
      <c r="K881" s="24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  <c r="AA881" s="118"/>
    </row>
    <row r="882">
      <c r="A882" s="24"/>
      <c r="B882" s="24"/>
      <c r="C882" s="24"/>
      <c r="D882" s="24"/>
      <c r="E882" s="24"/>
      <c r="F882" s="24"/>
      <c r="G882" s="24"/>
      <c r="H882" s="51"/>
      <c r="I882" s="51"/>
      <c r="J882" s="24"/>
      <c r="K882" s="24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  <c r="AA882" s="118"/>
    </row>
    <row r="883">
      <c r="A883" s="24"/>
      <c r="B883" s="24"/>
      <c r="C883" s="24"/>
      <c r="D883" s="24"/>
      <c r="E883" s="24"/>
      <c r="F883" s="24"/>
      <c r="G883" s="24"/>
      <c r="H883" s="51"/>
      <c r="I883" s="51"/>
      <c r="J883" s="24"/>
      <c r="K883" s="24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  <c r="AA883" s="118"/>
    </row>
    <row r="884">
      <c r="A884" s="24"/>
      <c r="B884" s="24"/>
      <c r="C884" s="24"/>
      <c r="D884" s="24"/>
      <c r="E884" s="24"/>
      <c r="F884" s="24"/>
      <c r="G884" s="24"/>
      <c r="H884" s="51"/>
      <c r="I884" s="51"/>
      <c r="J884" s="24"/>
      <c r="K884" s="24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  <c r="AA884" s="118"/>
    </row>
    <row r="885">
      <c r="A885" s="24"/>
      <c r="B885" s="24"/>
      <c r="C885" s="24"/>
      <c r="D885" s="24"/>
      <c r="E885" s="24"/>
      <c r="F885" s="24"/>
      <c r="G885" s="24"/>
      <c r="H885" s="51"/>
      <c r="I885" s="51"/>
      <c r="J885" s="24"/>
      <c r="K885" s="24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  <c r="AA885" s="118"/>
    </row>
    <row r="886">
      <c r="A886" s="24"/>
      <c r="B886" s="24"/>
      <c r="C886" s="24"/>
      <c r="D886" s="24"/>
      <c r="E886" s="24"/>
      <c r="F886" s="24"/>
      <c r="G886" s="24"/>
      <c r="H886" s="51"/>
      <c r="I886" s="51"/>
      <c r="J886" s="24"/>
      <c r="K886" s="24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  <c r="AA886" s="118"/>
    </row>
    <row r="887">
      <c r="A887" s="24"/>
      <c r="B887" s="24"/>
      <c r="C887" s="24"/>
      <c r="D887" s="24"/>
      <c r="E887" s="24"/>
      <c r="F887" s="24"/>
      <c r="G887" s="24"/>
      <c r="H887" s="51"/>
      <c r="I887" s="51"/>
      <c r="J887" s="24"/>
      <c r="K887" s="24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  <c r="AA887" s="118"/>
    </row>
    <row r="888">
      <c r="A888" s="24"/>
      <c r="B888" s="24"/>
      <c r="C888" s="24"/>
      <c r="D888" s="24"/>
      <c r="E888" s="24"/>
      <c r="F888" s="24"/>
      <c r="G888" s="24"/>
      <c r="H888" s="51"/>
      <c r="I888" s="51"/>
      <c r="J888" s="24"/>
      <c r="K888" s="24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  <c r="AA888" s="118"/>
    </row>
    <row r="889">
      <c r="A889" s="24"/>
      <c r="B889" s="24"/>
      <c r="C889" s="24"/>
      <c r="D889" s="24"/>
      <c r="E889" s="24"/>
      <c r="F889" s="24"/>
      <c r="G889" s="24"/>
      <c r="H889" s="51"/>
      <c r="I889" s="51"/>
      <c r="J889" s="24"/>
      <c r="K889" s="24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  <c r="AA889" s="118"/>
    </row>
    <row r="890">
      <c r="A890" s="24"/>
      <c r="B890" s="24"/>
      <c r="C890" s="24"/>
      <c r="D890" s="24"/>
      <c r="E890" s="24"/>
      <c r="F890" s="24"/>
      <c r="G890" s="24"/>
      <c r="H890" s="51"/>
      <c r="I890" s="51"/>
      <c r="J890" s="24"/>
      <c r="K890" s="24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  <c r="AA890" s="118"/>
    </row>
    <row r="891">
      <c r="A891" s="24"/>
      <c r="B891" s="24"/>
      <c r="C891" s="24"/>
      <c r="D891" s="24"/>
      <c r="E891" s="24"/>
      <c r="F891" s="24"/>
      <c r="G891" s="24"/>
      <c r="H891" s="51"/>
      <c r="I891" s="51"/>
      <c r="J891" s="24"/>
      <c r="K891" s="24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  <c r="AA891" s="118"/>
    </row>
    <row r="892">
      <c r="A892" s="24"/>
      <c r="B892" s="24"/>
      <c r="C892" s="24"/>
      <c r="D892" s="24"/>
      <c r="E892" s="24"/>
      <c r="F892" s="24"/>
      <c r="G892" s="24"/>
      <c r="H892" s="51"/>
      <c r="I892" s="51"/>
      <c r="J892" s="24"/>
      <c r="K892" s="24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  <c r="AA892" s="118"/>
    </row>
    <row r="893">
      <c r="A893" s="24"/>
      <c r="B893" s="24"/>
      <c r="C893" s="24"/>
      <c r="D893" s="24"/>
      <c r="E893" s="24"/>
      <c r="F893" s="24"/>
      <c r="G893" s="24"/>
      <c r="H893" s="51"/>
      <c r="I893" s="51"/>
      <c r="J893" s="24"/>
      <c r="K893" s="24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  <c r="AA893" s="118"/>
    </row>
    <row r="894">
      <c r="A894" s="24"/>
      <c r="B894" s="24"/>
      <c r="C894" s="24"/>
      <c r="D894" s="24"/>
      <c r="E894" s="24"/>
      <c r="F894" s="24"/>
      <c r="G894" s="24"/>
      <c r="H894" s="51"/>
      <c r="I894" s="51"/>
      <c r="J894" s="24"/>
      <c r="K894" s="24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  <c r="AA894" s="118"/>
    </row>
    <row r="895">
      <c r="A895" s="24"/>
      <c r="B895" s="24"/>
      <c r="C895" s="24"/>
      <c r="D895" s="24"/>
      <c r="E895" s="24"/>
      <c r="F895" s="24"/>
      <c r="G895" s="24"/>
      <c r="H895" s="51"/>
      <c r="I895" s="51"/>
      <c r="J895" s="24"/>
      <c r="K895" s="24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  <c r="AA895" s="118"/>
    </row>
    <row r="896">
      <c r="A896" s="24"/>
      <c r="B896" s="24"/>
      <c r="C896" s="24"/>
      <c r="D896" s="24"/>
      <c r="E896" s="24"/>
      <c r="F896" s="24"/>
      <c r="G896" s="24"/>
      <c r="H896" s="51"/>
      <c r="I896" s="51"/>
      <c r="J896" s="24"/>
      <c r="K896" s="24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  <c r="AA896" s="118"/>
    </row>
    <row r="897">
      <c r="A897" s="24"/>
      <c r="B897" s="24"/>
      <c r="C897" s="24"/>
      <c r="D897" s="24"/>
      <c r="E897" s="24"/>
      <c r="F897" s="24"/>
      <c r="G897" s="24"/>
      <c r="H897" s="51"/>
      <c r="I897" s="51"/>
      <c r="J897" s="24"/>
      <c r="K897" s="24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  <c r="AA897" s="118"/>
    </row>
    <row r="898">
      <c r="A898" s="24"/>
      <c r="B898" s="24"/>
      <c r="C898" s="24"/>
      <c r="D898" s="24"/>
      <c r="E898" s="24"/>
      <c r="F898" s="24"/>
      <c r="G898" s="24"/>
      <c r="H898" s="51"/>
      <c r="I898" s="51"/>
      <c r="J898" s="24"/>
      <c r="K898" s="24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</row>
    <row r="899">
      <c r="A899" s="24"/>
      <c r="B899" s="24"/>
      <c r="C899" s="24"/>
      <c r="D899" s="24"/>
      <c r="E899" s="24"/>
      <c r="F899" s="24"/>
      <c r="G899" s="24"/>
      <c r="H899" s="51"/>
      <c r="I899" s="51"/>
      <c r="J899" s="24"/>
      <c r="K899" s="24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  <c r="AA899" s="118"/>
    </row>
    <row r="900">
      <c r="A900" s="24"/>
      <c r="B900" s="24"/>
      <c r="C900" s="24"/>
      <c r="D900" s="24"/>
      <c r="E900" s="24"/>
      <c r="F900" s="24"/>
      <c r="G900" s="24"/>
      <c r="H900" s="51"/>
      <c r="I900" s="51"/>
      <c r="J900" s="24"/>
      <c r="K900" s="24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</row>
    <row r="901">
      <c r="A901" s="24"/>
      <c r="B901" s="24"/>
      <c r="C901" s="24"/>
      <c r="D901" s="24"/>
      <c r="E901" s="24"/>
      <c r="F901" s="24"/>
      <c r="G901" s="24"/>
      <c r="H901" s="51"/>
      <c r="I901" s="51"/>
      <c r="J901" s="24"/>
      <c r="K901" s="24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</row>
    <row r="902">
      <c r="A902" s="24"/>
      <c r="B902" s="24"/>
      <c r="C902" s="24"/>
      <c r="D902" s="24"/>
      <c r="E902" s="24"/>
      <c r="F902" s="24"/>
      <c r="G902" s="24"/>
      <c r="H902" s="51"/>
      <c r="I902" s="51"/>
      <c r="J902" s="24"/>
      <c r="K902" s="24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  <c r="AA902" s="118"/>
    </row>
    <row r="903">
      <c r="A903" s="24"/>
      <c r="B903" s="24"/>
      <c r="C903" s="24"/>
      <c r="D903" s="24"/>
      <c r="E903" s="24"/>
      <c r="F903" s="24"/>
      <c r="G903" s="24"/>
      <c r="H903" s="51"/>
      <c r="I903" s="51"/>
      <c r="J903" s="24"/>
      <c r="K903" s="24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  <c r="AA903" s="118"/>
    </row>
    <row r="904">
      <c r="A904" s="24"/>
      <c r="B904" s="24"/>
      <c r="C904" s="24"/>
      <c r="D904" s="24"/>
      <c r="E904" s="24"/>
      <c r="F904" s="24"/>
      <c r="G904" s="24"/>
      <c r="H904" s="51"/>
      <c r="I904" s="51"/>
      <c r="J904" s="24"/>
      <c r="K904" s="24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  <c r="AA904" s="118"/>
    </row>
    <row r="905">
      <c r="A905" s="24"/>
      <c r="B905" s="24"/>
      <c r="C905" s="24"/>
      <c r="D905" s="24"/>
      <c r="E905" s="24"/>
      <c r="F905" s="24"/>
      <c r="G905" s="24"/>
      <c r="H905" s="51"/>
      <c r="I905" s="51"/>
      <c r="J905" s="24"/>
      <c r="K905" s="24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  <c r="AA905" s="118"/>
    </row>
    <row r="906">
      <c r="A906" s="24"/>
      <c r="B906" s="24"/>
      <c r="C906" s="24"/>
      <c r="D906" s="24"/>
      <c r="E906" s="24"/>
      <c r="F906" s="24"/>
      <c r="G906" s="24"/>
      <c r="H906" s="51"/>
      <c r="I906" s="51"/>
      <c r="J906" s="24"/>
      <c r="K906" s="24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  <c r="AA906" s="118"/>
    </row>
    <row r="907">
      <c r="A907" s="24"/>
      <c r="B907" s="24"/>
      <c r="C907" s="24"/>
      <c r="D907" s="24"/>
      <c r="E907" s="24"/>
      <c r="F907" s="24"/>
      <c r="G907" s="24"/>
      <c r="H907" s="51"/>
      <c r="I907" s="51"/>
      <c r="J907" s="24"/>
      <c r="K907" s="24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  <c r="AA907" s="118"/>
    </row>
    <row r="908">
      <c r="A908" s="24"/>
      <c r="B908" s="24"/>
      <c r="C908" s="24"/>
      <c r="D908" s="24"/>
      <c r="E908" s="24"/>
      <c r="F908" s="24"/>
      <c r="G908" s="24"/>
      <c r="H908" s="51"/>
      <c r="I908" s="51"/>
      <c r="J908" s="24"/>
      <c r="K908" s="24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  <c r="AA908" s="118"/>
    </row>
    <row r="909">
      <c r="A909" s="24"/>
      <c r="B909" s="24"/>
      <c r="C909" s="24"/>
      <c r="D909" s="24"/>
      <c r="E909" s="24"/>
      <c r="F909" s="24"/>
      <c r="G909" s="24"/>
      <c r="H909" s="51"/>
      <c r="I909" s="51"/>
      <c r="J909" s="24"/>
      <c r="K909" s="24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  <c r="AA909" s="118"/>
    </row>
    <row r="910">
      <c r="A910" s="24"/>
      <c r="B910" s="24"/>
      <c r="C910" s="24"/>
      <c r="D910" s="24"/>
      <c r="E910" s="24"/>
      <c r="F910" s="24"/>
      <c r="G910" s="24"/>
      <c r="H910" s="51"/>
      <c r="I910" s="51"/>
      <c r="J910" s="24"/>
      <c r="K910" s="24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  <c r="AA910" s="118"/>
    </row>
    <row r="911">
      <c r="A911" s="24"/>
      <c r="B911" s="24"/>
      <c r="C911" s="24"/>
      <c r="D911" s="24"/>
      <c r="E911" s="24"/>
      <c r="F911" s="24"/>
      <c r="G911" s="24"/>
      <c r="H911" s="51"/>
      <c r="I911" s="51"/>
      <c r="J911" s="24"/>
      <c r="K911" s="24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</row>
    <row r="912">
      <c r="A912" s="24"/>
      <c r="B912" s="24"/>
      <c r="C912" s="24"/>
      <c r="D912" s="24"/>
      <c r="E912" s="24"/>
      <c r="F912" s="24"/>
      <c r="G912" s="24"/>
      <c r="H912" s="51"/>
      <c r="I912" s="51"/>
      <c r="J912" s="24"/>
      <c r="K912" s="24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  <c r="AA912" s="118"/>
    </row>
    <row r="913">
      <c r="A913" s="24"/>
      <c r="B913" s="24"/>
      <c r="C913" s="24"/>
      <c r="D913" s="24"/>
      <c r="E913" s="24"/>
      <c r="F913" s="24"/>
      <c r="G913" s="24"/>
      <c r="H913" s="51"/>
      <c r="I913" s="51"/>
      <c r="J913" s="24"/>
      <c r="K913" s="24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  <c r="AA913" s="118"/>
    </row>
    <row r="914">
      <c r="A914" s="24"/>
      <c r="B914" s="24"/>
      <c r="C914" s="24"/>
      <c r="D914" s="24"/>
      <c r="E914" s="24"/>
      <c r="F914" s="24"/>
      <c r="G914" s="24"/>
      <c r="H914" s="51"/>
      <c r="I914" s="51"/>
      <c r="J914" s="24"/>
      <c r="K914" s="24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</row>
    <row r="915">
      <c r="A915" s="24"/>
      <c r="B915" s="24"/>
      <c r="C915" s="24"/>
      <c r="D915" s="24"/>
      <c r="E915" s="24"/>
      <c r="F915" s="24"/>
      <c r="G915" s="24"/>
      <c r="H915" s="51"/>
      <c r="I915" s="51"/>
      <c r="J915" s="24"/>
      <c r="K915" s="24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  <c r="AA915" s="118"/>
    </row>
    <row r="916">
      <c r="A916" s="24"/>
      <c r="B916" s="24"/>
      <c r="C916" s="24"/>
      <c r="D916" s="24"/>
      <c r="E916" s="24"/>
      <c r="F916" s="24"/>
      <c r="G916" s="24"/>
      <c r="H916" s="51"/>
      <c r="I916" s="51"/>
      <c r="J916" s="24"/>
      <c r="K916" s="24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</row>
    <row r="917">
      <c r="A917" s="24"/>
      <c r="B917" s="24"/>
      <c r="C917" s="24"/>
      <c r="D917" s="24"/>
      <c r="E917" s="24"/>
      <c r="F917" s="24"/>
      <c r="G917" s="24"/>
      <c r="H917" s="51"/>
      <c r="I917" s="51"/>
      <c r="J917" s="24"/>
      <c r="K917" s="24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</row>
    <row r="918">
      <c r="A918" s="24"/>
      <c r="B918" s="24"/>
      <c r="C918" s="24"/>
      <c r="D918" s="24"/>
      <c r="E918" s="24"/>
      <c r="F918" s="24"/>
      <c r="G918" s="24"/>
      <c r="H918" s="51"/>
      <c r="I918" s="51"/>
      <c r="J918" s="24"/>
      <c r="K918" s="24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</row>
    <row r="919">
      <c r="A919" s="24"/>
      <c r="B919" s="24"/>
      <c r="C919" s="24"/>
      <c r="D919" s="24"/>
      <c r="E919" s="24"/>
      <c r="F919" s="24"/>
      <c r="G919" s="24"/>
      <c r="H919" s="51"/>
      <c r="I919" s="51"/>
      <c r="J919" s="24"/>
      <c r="K919" s="24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</row>
    <row r="920">
      <c r="A920" s="24"/>
      <c r="B920" s="24"/>
      <c r="C920" s="24"/>
      <c r="D920" s="24"/>
      <c r="E920" s="24"/>
      <c r="F920" s="24"/>
      <c r="G920" s="24"/>
      <c r="H920" s="51"/>
      <c r="I920" s="51"/>
      <c r="J920" s="24"/>
      <c r="K920" s="24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</row>
    <row r="921">
      <c r="A921" s="24"/>
      <c r="B921" s="24"/>
      <c r="C921" s="24"/>
      <c r="D921" s="24"/>
      <c r="E921" s="24"/>
      <c r="F921" s="24"/>
      <c r="G921" s="24"/>
      <c r="H921" s="51"/>
      <c r="I921" s="51"/>
      <c r="J921" s="24"/>
      <c r="K921" s="24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</row>
    <row r="922">
      <c r="A922" s="24"/>
      <c r="B922" s="24"/>
      <c r="C922" s="24"/>
      <c r="D922" s="24"/>
      <c r="E922" s="24"/>
      <c r="F922" s="24"/>
      <c r="G922" s="24"/>
      <c r="H922" s="51"/>
      <c r="I922" s="51"/>
      <c r="J922" s="24"/>
      <c r="K922" s="24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</row>
    <row r="923">
      <c r="A923" s="24"/>
      <c r="B923" s="24"/>
      <c r="C923" s="24"/>
      <c r="D923" s="24"/>
      <c r="E923" s="24"/>
      <c r="F923" s="24"/>
      <c r="G923" s="24"/>
      <c r="H923" s="51"/>
      <c r="I923" s="51"/>
      <c r="J923" s="24"/>
      <c r="K923" s="24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</row>
    <row r="924">
      <c r="A924" s="24"/>
      <c r="B924" s="24"/>
      <c r="C924" s="24"/>
      <c r="D924" s="24"/>
      <c r="E924" s="24"/>
      <c r="F924" s="24"/>
      <c r="G924" s="24"/>
      <c r="H924" s="51"/>
      <c r="I924" s="51"/>
      <c r="J924" s="24"/>
      <c r="K924" s="24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  <c r="AA924" s="118"/>
    </row>
    <row r="925">
      <c r="A925" s="24"/>
      <c r="B925" s="24"/>
      <c r="C925" s="24"/>
      <c r="D925" s="24"/>
      <c r="E925" s="24"/>
      <c r="F925" s="24"/>
      <c r="G925" s="24"/>
      <c r="H925" s="51"/>
      <c r="I925" s="51"/>
      <c r="J925" s="24"/>
      <c r="K925" s="24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  <c r="AA925" s="118"/>
    </row>
    <row r="926">
      <c r="A926" s="24"/>
      <c r="B926" s="24"/>
      <c r="C926" s="24"/>
      <c r="D926" s="24"/>
      <c r="E926" s="24"/>
      <c r="F926" s="24"/>
      <c r="G926" s="24"/>
      <c r="H926" s="51"/>
      <c r="I926" s="51"/>
      <c r="J926" s="24"/>
      <c r="K926" s="24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  <c r="AA926" s="118"/>
    </row>
    <row r="927">
      <c r="A927" s="24"/>
      <c r="B927" s="24"/>
      <c r="C927" s="24"/>
      <c r="D927" s="24"/>
      <c r="E927" s="24"/>
      <c r="F927" s="24"/>
      <c r="G927" s="24"/>
      <c r="H927" s="51"/>
      <c r="I927" s="51"/>
      <c r="J927" s="24"/>
      <c r="K927" s="24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  <c r="AA927" s="118"/>
    </row>
    <row r="928">
      <c r="A928" s="24"/>
      <c r="B928" s="24"/>
      <c r="C928" s="24"/>
      <c r="D928" s="24"/>
      <c r="E928" s="24"/>
      <c r="F928" s="24"/>
      <c r="G928" s="24"/>
      <c r="H928" s="51"/>
      <c r="I928" s="51"/>
      <c r="J928" s="24"/>
      <c r="K928" s="24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  <c r="AA928" s="118"/>
    </row>
    <row r="929">
      <c r="A929" s="24"/>
      <c r="B929" s="24"/>
      <c r="C929" s="24"/>
      <c r="D929" s="24"/>
      <c r="E929" s="24"/>
      <c r="F929" s="24"/>
      <c r="G929" s="24"/>
      <c r="H929" s="51"/>
      <c r="I929" s="51"/>
      <c r="J929" s="24"/>
      <c r="K929" s="24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  <c r="AA929" s="118"/>
    </row>
    <row r="930">
      <c r="A930" s="24"/>
      <c r="B930" s="24"/>
      <c r="C930" s="24"/>
      <c r="D930" s="24"/>
      <c r="E930" s="24"/>
      <c r="F930" s="24"/>
      <c r="G930" s="24"/>
      <c r="H930" s="51"/>
      <c r="I930" s="51"/>
      <c r="J930" s="24"/>
      <c r="K930" s="24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  <c r="AA930" s="118"/>
    </row>
    <row r="931">
      <c r="A931" s="24"/>
      <c r="B931" s="24"/>
      <c r="C931" s="24"/>
      <c r="D931" s="24"/>
      <c r="E931" s="24"/>
      <c r="F931" s="24"/>
      <c r="G931" s="24"/>
      <c r="H931" s="51"/>
      <c r="I931" s="51"/>
      <c r="J931" s="24"/>
      <c r="K931" s="24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  <c r="AA931" s="118"/>
    </row>
    <row r="932">
      <c r="A932" s="24"/>
      <c r="B932" s="24"/>
      <c r="C932" s="24"/>
      <c r="D932" s="24"/>
      <c r="E932" s="24"/>
      <c r="F932" s="24"/>
      <c r="G932" s="24"/>
      <c r="H932" s="51"/>
      <c r="I932" s="51"/>
      <c r="J932" s="24"/>
      <c r="K932" s="24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  <c r="AA932" s="118"/>
    </row>
    <row r="933">
      <c r="A933" s="24"/>
      <c r="B933" s="24"/>
      <c r="C933" s="24"/>
      <c r="D933" s="24"/>
      <c r="E933" s="24"/>
      <c r="F933" s="24"/>
      <c r="G933" s="24"/>
      <c r="H933" s="51"/>
      <c r="I933" s="51"/>
      <c r="J933" s="24"/>
      <c r="K933" s="24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  <c r="AA933" s="118"/>
    </row>
    <row r="934">
      <c r="A934" s="24"/>
      <c r="B934" s="24"/>
      <c r="C934" s="24"/>
      <c r="D934" s="24"/>
      <c r="E934" s="24"/>
      <c r="F934" s="24"/>
      <c r="G934" s="24"/>
      <c r="H934" s="51"/>
      <c r="I934" s="51"/>
      <c r="J934" s="24"/>
      <c r="K934" s="24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  <c r="AA934" s="118"/>
    </row>
    <row r="935">
      <c r="A935" s="24"/>
      <c r="B935" s="24"/>
      <c r="C935" s="24"/>
      <c r="D935" s="24"/>
      <c r="E935" s="24"/>
      <c r="F935" s="24"/>
      <c r="G935" s="24"/>
      <c r="H935" s="51"/>
      <c r="I935" s="51"/>
      <c r="J935" s="24"/>
      <c r="K935" s="24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  <c r="AA935" s="118"/>
    </row>
    <row r="936">
      <c r="A936" s="24"/>
      <c r="B936" s="24"/>
      <c r="C936" s="24"/>
      <c r="D936" s="24"/>
      <c r="E936" s="24"/>
      <c r="F936" s="24"/>
      <c r="G936" s="24"/>
      <c r="H936" s="51"/>
      <c r="I936" s="51"/>
      <c r="J936" s="24"/>
      <c r="K936" s="24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  <c r="AA936" s="118"/>
    </row>
    <row r="937">
      <c r="A937" s="24"/>
      <c r="B937" s="24"/>
      <c r="C937" s="24"/>
      <c r="D937" s="24"/>
      <c r="E937" s="24"/>
      <c r="F937" s="24"/>
      <c r="G937" s="24"/>
      <c r="H937" s="51"/>
      <c r="I937" s="51"/>
      <c r="J937" s="24"/>
      <c r="K937" s="24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  <c r="AA937" s="118"/>
    </row>
    <row r="938">
      <c r="A938" s="24"/>
      <c r="B938" s="24"/>
      <c r="C938" s="24"/>
      <c r="D938" s="24"/>
      <c r="E938" s="24"/>
      <c r="F938" s="24"/>
      <c r="G938" s="24"/>
      <c r="H938" s="51"/>
      <c r="I938" s="51"/>
      <c r="J938" s="24"/>
      <c r="K938" s="24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  <c r="AA938" s="118"/>
    </row>
    <row r="939">
      <c r="A939" s="24"/>
      <c r="B939" s="24"/>
      <c r="C939" s="24"/>
      <c r="D939" s="24"/>
      <c r="E939" s="24"/>
      <c r="F939" s="24"/>
      <c r="G939" s="24"/>
      <c r="H939" s="51"/>
      <c r="I939" s="51"/>
      <c r="J939" s="24"/>
      <c r="K939" s="24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  <c r="AA939" s="118"/>
    </row>
    <row r="940">
      <c r="A940" s="24"/>
      <c r="B940" s="24"/>
      <c r="C940" s="24"/>
      <c r="D940" s="24"/>
      <c r="E940" s="24"/>
      <c r="F940" s="24"/>
      <c r="G940" s="24"/>
      <c r="H940" s="51"/>
      <c r="I940" s="51"/>
      <c r="J940" s="24"/>
      <c r="K940" s="24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  <c r="AA940" s="118"/>
    </row>
    <row r="941">
      <c r="A941" s="24"/>
      <c r="B941" s="24"/>
      <c r="C941" s="24"/>
      <c r="D941" s="24"/>
      <c r="E941" s="24"/>
      <c r="F941" s="24"/>
      <c r="G941" s="24"/>
      <c r="H941" s="51"/>
      <c r="I941" s="51"/>
      <c r="J941" s="24"/>
      <c r="K941" s="24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</row>
    <row r="942">
      <c r="A942" s="24"/>
      <c r="B942" s="24"/>
      <c r="C942" s="24"/>
      <c r="D942" s="24"/>
      <c r="E942" s="24"/>
      <c r="F942" s="24"/>
      <c r="G942" s="24"/>
      <c r="H942" s="51"/>
      <c r="I942" s="51"/>
      <c r="J942" s="24"/>
      <c r="K942" s="24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</row>
    <row r="943">
      <c r="A943" s="24"/>
      <c r="B943" s="24"/>
      <c r="C943" s="24"/>
      <c r="D943" s="24"/>
      <c r="E943" s="24"/>
      <c r="F943" s="24"/>
      <c r="G943" s="24"/>
      <c r="H943" s="51"/>
      <c r="I943" s="51"/>
      <c r="J943" s="24"/>
      <c r="K943" s="24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</row>
    <row r="944">
      <c r="A944" s="24"/>
      <c r="B944" s="24"/>
      <c r="C944" s="24"/>
      <c r="D944" s="24"/>
      <c r="E944" s="24"/>
      <c r="F944" s="24"/>
      <c r="G944" s="24"/>
      <c r="H944" s="51"/>
      <c r="I944" s="51"/>
      <c r="J944" s="24"/>
      <c r="K944" s="24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</row>
    <row r="945">
      <c r="A945" s="24"/>
      <c r="B945" s="24"/>
      <c r="C945" s="24"/>
      <c r="D945" s="24"/>
      <c r="E945" s="24"/>
      <c r="F945" s="24"/>
      <c r="G945" s="24"/>
      <c r="H945" s="51"/>
      <c r="I945" s="51"/>
      <c r="J945" s="24"/>
      <c r="K945" s="24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</row>
    <row r="946">
      <c r="A946" s="24"/>
      <c r="B946" s="24"/>
      <c r="C946" s="24"/>
      <c r="D946" s="24"/>
      <c r="E946" s="24"/>
      <c r="F946" s="24"/>
      <c r="G946" s="24"/>
      <c r="H946" s="51"/>
      <c r="I946" s="51"/>
      <c r="J946" s="24"/>
      <c r="K946" s="24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</row>
    <row r="947">
      <c r="A947" s="24"/>
      <c r="B947" s="24"/>
      <c r="C947" s="24"/>
      <c r="D947" s="24"/>
      <c r="E947" s="24"/>
      <c r="F947" s="24"/>
      <c r="G947" s="24"/>
      <c r="H947" s="51"/>
      <c r="I947" s="51"/>
      <c r="J947" s="24"/>
      <c r="K947" s="24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</row>
    <row r="948">
      <c r="A948" s="24"/>
      <c r="B948" s="24"/>
      <c r="C948" s="24"/>
      <c r="D948" s="24"/>
      <c r="E948" s="24"/>
      <c r="F948" s="24"/>
      <c r="G948" s="24"/>
      <c r="H948" s="51"/>
      <c r="I948" s="51"/>
      <c r="J948" s="24"/>
      <c r="K948" s="24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</row>
    <row r="949">
      <c r="A949" s="24"/>
      <c r="B949" s="24"/>
      <c r="C949" s="24"/>
      <c r="D949" s="24"/>
      <c r="E949" s="24"/>
      <c r="F949" s="24"/>
      <c r="G949" s="24"/>
      <c r="H949" s="51"/>
      <c r="I949" s="51"/>
      <c r="J949" s="24"/>
      <c r="K949" s="24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</row>
    <row r="950">
      <c r="A950" s="24"/>
      <c r="B950" s="24"/>
      <c r="C950" s="24"/>
      <c r="D950" s="24"/>
      <c r="E950" s="24"/>
      <c r="F950" s="24"/>
      <c r="G950" s="24"/>
      <c r="H950" s="51"/>
      <c r="I950" s="51"/>
      <c r="J950" s="24"/>
      <c r="K950" s="24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</row>
    <row r="951">
      <c r="A951" s="24"/>
      <c r="B951" s="24"/>
      <c r="C951" s="24"/>
      <c r="D951" s="24"/>
      <c r="E951" s="24"/>
      <c r="F951" s="24"/>
      <c r="G951" s="24"/>
      <c r="H951" s="51"/>
      <c r="I951" s="51"/>
      <c r="J951" s="24"/>
      <c r="K951" s="24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</row>
    <row r="952">
      <c r="A952" s="24"/>
      <c r="B952" s="24"/>
      <c r="C952" s="24"/>
      <c r="D952" s="24"/>
      <c r="E952" s="24"/>
      <c r="F952" s="24"/>
      <c r="G952" s="24"/>
      <c r="H952" s="51"/>
      <c r="I952" s="51"/>
      <c r="J952" s="24"/>
      <c r="K952" s="24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</row>
    <row r="953">
      <c r="A953" s="24"/>
      <c r="B953" s="24"/>
      <c r="C953" s="24"/>
      <c r="D953" s="24"/>
      <c r="E953" s="24"/>
      <c r="F953" s="24"/>
      <c r="G953" s="24"/>
      <c r="H953" s="51"/>
      <c r="I953" s="51"/>
      <c r="J953" s="24"/>
      <c r="K953" s="24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</row>
    <row r="954">
      <c r="A954" s="24"/>
      <c r="B954" s="24"/>
      <c r="C954" s="24"/>
      <c r="D954" s="24"/>
      <c r="E954" s="24"/>
      <c r="F954" s="24"/>
      <c r="G954" s="24"/>
      <c r="H954" s="51"/>
      <c r="I954" s="51"/>
      <c r="J954" s="24"/>
      <c r="K954" s="24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</row>
    <row r="955">
      <c r="A955" s="24"/>
      <c r="B955" s="24"/>
      <c r="C955" s="24"/>
      <c r="D955" s="24"/>
      <c r="E955" s="24"/>
      <c r="F955" s="24"/>
      <c r="G955" s="24"/>
      <c r="H955" s="51"/>
      <c r="I955" s="51"/>
      <c r="J955" s="24"/>
      <c r="K955" s="24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</row>
    <row r="956">
      <c r="A956" s="24"/>
      <c r="B956" s="24"/>
      <c r="C956" s="24"/>
      <c r="D956" s="24"/>
      <c r="E956" s="24"/>
      <c r="F956" s="24"/>
      <c r="G956" s="24"/>
      <c r="H956" s="51"/>
      <c r="I956" s="51"/>
      <c r="J956" s="24"/>
      <c r="K956" s="24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</row>
    <row r="957">
      <c r="A957" s="24"/>
      <c r="B957" s="24"/>
      <c r="C957" s="24"/>
      <c r="D957" s="24"/>
      <c r="E957" s="24"/>
      <c r="F957" s="24"/>
      <c r="G957" s="24"/>
      <c r="H957" s="51"/>
      <c r="I957" s="51"/>
      <c r="J957" s="24"/>
      <c r="K957" s="24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</row>
    <row r="958">
      <c r="A958" s="24"/>
      <c r="B958" s="24"/>
      <c r="C958" s="24"/>
      <c r="D958" s="24"/>
      <c r="E958" s="24"/>
      <c r="F958" s="24"/>
      <c r="G958" s="24"/>
      <c r="H958" s="51"/>
      <c r="I958" s="51"/>
      <c r="J958" s="24"/>
      <c r="K958" s="24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</row>
    <row r="959">
      <c r="A959" s="24"/>
      <c r="B959" s="24"/>
      <c r="C959" s="24"/>
      <c r="D959" s="24"/>
      <c r="E959" s="24"/>
      <c r="F959" s="24"/>
      <c r="G959" s="24"/>
      <c r="H959" s="51"/>
      <c r="I959" s="51"/>
      <c r="J959" s="24"/>
      <c r="K959" s="24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</row>
    <row r="960">
      <c r="A960" s="24"/>
      <c r="B960" s="24"/>
      <c r="C960" s="24"/>
      <c r="D960" s="24"/>
      <c r="E960" s="24"/>
      <c r="F960" s="24"/>
      <c r="G960" s="24"/>
      <c r="H960" s="51"/>
      <c r="I960" s="51"/>
      <c r="J960" s="24"/>
      <c r="K960" s="24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</row>
    <row r="961">
      <c r="A961" s="24"/>
      <c r="B961" s="24"/>
      <c r="C961" s="24"/>
      <c r="D961" s="24"/>
      <c r="E961" s="24"/>
      <c r="F961" s="24"/>
      <c r="G961" s="24"/>
      <c r="H961" s="51"/>
      <c r="I961" s="51"/>
      <c r="J961" s="24"/>
      <c r="K961" s="24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  <c r="AA961" s="118"/>
    </row>
    <row r="962">
      <c r="A962" s="24"/>
      <c r="B962" s="24"/>
      <c r="C962" s="24"/>
      <c r="D962" s="24"/>
      <c r="E962" s="24"/>
      <c r="F962" s="24"/>
      <c r="G962" s="24"/>
      <c r="H962" s="51"/>
      <c r="I962" s="51"/>
      <c r="J962" s="24"/>
      <c r="K962" s="24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</row>
    <row r="963">
      <c r="A963" s="24"/>
      <c r="B963" s="24"/>
      <c r="C963" s="24"/>
      <c r="D963" s="24"/>
      <c r="E963" s="24"/>
      <c r="F963" s="24"/>
      <c r="G963" s="24"/>
      <c r="H963" s="51"/>
      <c r="I963" s="51"/>
      <c r="J963" s="24"/>
      <c r="K963" s="24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</row>
    <row r="964">
      <c r="A964" s="24"/>
      <c r="B964" s="24"/>
      <c r="C964" s="24"/>
      <c r="D964" s="24"/>
      <c r="E964" s="24"/>
      <c r="F964" s="24"/>
      <c r="G964" s="24"/>
      <c r="H964" s="51"/>
      <c r="I964" s="51"/>
      <c r="J964" s="24"/>
      <c r="K964" s="24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</row>
    <row r="965">
      <c r="A965" s="24"/>
      <c r="B965" s="24"/>
      <c r="C965" s="24"/>
      <c r="D965" s="24"/>
      <c r="E965" s="24"/>
      <c r="F965" s="24"/>
      <c r="G965" s="24"/>
      <c r="H965" s="51"/>
      <c r="I965" s="51"/>
      <c r="J965" s="24"/>
      <c r="K965" s="24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</row>
    <row r="966">
      <c r="A966" s="24"/>
      <c r="B966" s="24"/>
      <c r="C966" s="24"/>
      <c r="D966" s="24"/>
      <c r="E966" s="24"/>
      <c r="F966" s="24"/>
      <c r="G966" s="24"/>
      <c r="H966" s="51"/>
      <c r="I966" s="51"/>
      <c r="J966" s="24"/>
      <c r="K966" s="24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</row>
    <row r="967">
      <c r="A967" s="24"/>
      <c r="B967" s="24"/>
      <c r="C967" s="24"/>
      <c r="D967" s="24"/>
      <c r="E967" s="24"/>
      <c r="F967" s="24"/>
      <c r="G967" s="24"/>
      <c r="H967" s="51"/>
      <c r="I967" s="51"/>
      <c r="J967" s="24"/>
      <c r="K967" s="24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/>
    </row>
    <row r="968">
      <c r="A968" s="24"/>
      <c r="B968" s="24"/>
      <c r="C968" s="24"/>
      <c r="D968" s="24"/>
      <c r="E968" s="24"/>
      <c r="F968" s="24"/>
      <c r="G968" s="24"/>
      <c r="H968" s="51"/>
      <c r="I968" s="51"/>
      <c r="J968" s="24"/>
      <c r="K968" s="24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  <c r="AA968" s="118"/>
    </row>
    <row r="969">
      <c r="A969" s="24"/>
      <c r="B969" s="24"/>
      <c r="C969" s="24"/>
      <c r="D969" s="24"/>
      <c r="E969" s="24"/>
      <c r="F969" s="24"/>
      <c r="G969" s="24"/>
      <c r="H969" s="51"/>
      <c r="I969" s="51"/>
      <c r="J969" s="24"/>
      <c r="K969" s="24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  <c r="AA969" s="118"/>
    </row>
    <row r="970">
      <c r="A970" s="24"/>
      <c r="B970" s="24"/>
      <c r="C970" s="24"/>
      <c r="D970" s="24"/>
      <c r="E970" s="24"/>
      <c r="F970" s="24"/>
      <c r="G970" s="24"/>
      <c r="H970" s="51"/>
      <c r="I970" s="51"/>
      <c r="J970" s="24"/>
      <c r="K970" s="24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  <c r="AA970" s="118"/>
    </row>
    <row r="971">
      <c r="A971" s="24"/>
      <c r="B971" s="24"/>
      <c r="C971" s="24"/>
      <c r="D971" s="24"/>
      <c r="E971" s="24"/>
      <c r="F971" s="24"/>
      <c r="G971" s="24"/>
      <c r="H971" s="51"/>
      <c r="I971" s="51"/>
      <c r="J971" s="24"/>
      <c r="K971" s="24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  <c r="AA971" s="118"/>
    </row>
    <row r="972">
      <c r="A972" s="24"/>
      <c r="B972" s="24"/>
      <c r="C972" s="24"/>
      <c r="D972" s="24"/>
      <c r="E972" s="24"/>
      <c r="F972" s="24"/>
      <c r="G972" s="24"/>
      <c r="H972" s="51"/>
      <c r="I972" s="51"/>
      <c r="J972" s="24"/>
      <c r="K972" s="24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  <c r="AA972" s="118"/>
    </row>
    <row r="973">
      <c r="A973" s="24"/>
      <c r="B973" s="24"/>
      <c r="C973" s="24"/>
      <c r="D973" s="24"/>
      <c r="E973" s="24"/>
      <c r="F973" s="24"/>
      <c r="G973" s="24"/>
      <c r="H973" s="51"/>
      <c r="I973" s="51"/>
      <c r="J973" s="24"/>
      <c r="K973" s="24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  <c r="AA973" s="118"/>
    </row>
    <row r="974">
      <c r="A974" s="24"/>
      <c r="B974" s="24"/>
      <c r="C974" s="24"/>
      <c r="D974" s="24"/>
      <c r="E974" s="24"/>
      <c r="F974" s="24"/>
      <c r="G974" s="24"/>
      <c r="H974" s="51"/>
      <c r="I974" s="51"/>
      <c r="J974" s="24"/>
      <c r="K974" s="24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  <c r="AA974" s="118"/>
    </row>
    <row r="975">
      <c r="A975" s="24"/>
      <c r="B975" s="24"/>
      <c r="C975" s="24"/>
      <c r="D975" s="24"/>
      <c r="E975" s="24"/>
      <c r="F975" s="24"/>
      <c r="G975" s="24"/>
      <c r="H975" s="51"/>
      <c r="I975" s="51"/>
      <c r="J975" s="24"/>
      <c r="K975" s="24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  <c r="AA975" s="118"/>
    </row>
    <row r="976">
      <c r="A976" s="24"/>
      <c r="B976" s="24"/>
      <c r="C976" s="24"/>
      <c r="D976" s="24"/>
      <c r="E976" s="24"/>
      <c r="F976" s="24"/>
      <c r="G976" s="24"/>
      <c r="H976" s="51"/>
      <c r="I976" s="51"/>
      <c r="J976" s="24"/>
      <c r="K976" s="24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  <c r="AA976" s="118"/>
    </row>
    <row r="977">
      <c r="A977" s="24"/>
      <c r="B977" s="24"/>
      <c r="C977" s="24"/>
      <c r="D977" s="24"/>
      <c r="E977" s="24"/>
      <c r="F977" s="24"/>
      <c r="G977" s="24"/>
      <c r="H977" s="51"/>
      <c r="I977" s="51"/>
      <c r="J977" s="24"/>
      <c r="K977" s="24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  <c r="AA977" s="118"/>
    </row>
    <row r="978">
      <c r="A978" s="24"/>
      <c r="B978" s="24"/>
      <c r="C978" s="24"/>
      <c r="D978" s="24"/>
      <c r="E978" s="24"/>
      <c r="F978" s="24"/>
      <c r="G978" s="24"/>
      <c r="H978" s="51"/>
      <c r="I978" s="51"/>
      <c r="J978" s="24"/>
      <c r="K978" s="24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  <c r="AA978" s="118"/>
    </row>
    <row r="979">
      <c r="A979" s="24"/>
      <c r="B979" s="24"/>
      <c r="C979" s="24"/>
      <c r="D979" s="24"/>
      <c r="E979" s="24"/>
      <c r="F979" s="24"/>
      <c r="G979" s="24"/>
      <c r="H979" s="51"/>
      <c r="I979" s="51"/>
      <c r="J979" s="24"/>
      <c r="K979" s="24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  <c r="AA979" s="118"/>
    </row>
    <row r="980">
      <c r="A980" s="24"/>
      <c r="B980" s="24"/>
      <c r="C980" s="24"/>
      <c r="D980" s="24"/>
      <c r="E980" s="24"/>
      <c r="F980" s="24"/>
      <c r="G980" s="24"/>
      <c r="H980" s="51"/>
      <c r="I980" s="51"/>
      <c r="J980" s="24"/>
      <c r="K980" s="24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  <c r="AA980" s="118"/>
    </row>
    <row r="981">
      <c r="A981" s="24"/>
      <c r="B981" s="24"/>
      <c r="C981" s="24"/>
      <c r="D981" s="24"/>
      <c r="E981" s="24"/>
      <c r="F981" s="24"/>
      <c r="G981" s="24"/>
      <c r="H981" s="51"/>
      <c r="I981" s="51"/>
      <c r="J981" s="24"/>
      <c r="K981" s="24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  <c r="AA981" s="118"/>
    </row>
    <row r="982">
      <c r="A982" s="24"/>
      <c r="B982" s="24"/>
      <c r="C982" s="24"/>
      <c r="D982" s="24"/>
      <c r="E982" s="24"/>
      <c r="F982" s="24"/>
      <c r="G982" s="24"/>
      <c r="H982" s="51"/>
      <c r="I982" s="51"/>
      <c r="J982" s="24"/>
      <c r="K982" s="24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  <c r="AA982" s="118"/>
    </row>
    <row r="983">
      <c r="A983" s="24"/>
      <c r="B983" s="24"/>
      <c r="C983" s="24"/>
      <c r="D983" s="24"/>
      <c r="E983" s="24"/>
      <c r="F983" s="24"/>
      <c r="G983" s="24"/>
      <c r="H983" s="51"/>
      <c r="I983" s="51"/>
      <c r="J983" s="24"/>
      <c r="K983" s="24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  <c r="AA983" s="118"/>
    </row>
    <row r="984">
      <c r="A984" s="24"/>
      <c r="B984" s="24"/>
      <c r="C984" s="24"/>
      <c r="D984" s="24"/>
      <c r="E984" s="24"/>
      <c r="F984" s="24"/>
      <c r="G984" s="24"/>
      <c r="H984" s="51"/>
      <c r="I984" s="51"/>
      <c r="J984" s="24"/>
      <c r="K984" s="24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  <c r="AA984" s="118"/>
    </row>
    <row r="985">
      <c r="A985" s="24"/>
      <c r="B985" s="24"/>
      <c r="C985" s="24"/>
      <c r="D985" s="24"/>
      <c r="E985" s="24"/>
      <c r="F985" s="24"/>
      <c r="G985" s="24"/>
      <c r="H985" s="51"/>
      <c r="I985" s="51"/>
      <c r="J985" s="24"/>
      <c r="K985" s="24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  <c r="AA985" s="118"/>
    </row>
    <row r="986">
      <c r="A986" s="24"/>
      <c r="B986" s="24"/>
      <c r="C986" s="24"/>
      <c r="D986" s="24"/>
      <c r="E986" s="24"/>
      <c r="F986" s="24"/>
      <c r="G986" s="24"/>
      <c r="H986" s="51"/>
      <c r="I986" s="51"/>
      <c r="J986" s="24"/>
      <c r="K986" s="24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  <c r="AA986" s="118"/>
    </row>
    <row r="987">
      <c r="A987" s="24"/>
      <c r="B987" s="24"/>
      <c r="C987" s="24"/>
      <c r="D987" s="24"/>
      <c r="E987" s="24"/>
      <c r="F987" s="24"/>
      <c r="G987" s="24"/>
      <c r="H987" s="51"/>
      <c r="I987" s="51"/>
      <c r="J987" s="24"/>
      <c r="K987" s="24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</row>
    <row r="988">
      <c r="A988" s="24"/>
      <c r="B988" s="24"/>
      <c r="C988" s="24"/>
      <c r="D988" s="24"/>
      <c r="E988" s="24"/>
      <c r="F988" s="24"/>
      <c r="G988" s="24"/>
      <c r="H988" s="51"/>
      <c r="I988" s="51"/>
      <c r="J988" s="24"/>
      <c r="K988" s="24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</row>
    <row r="989">
      <c r="A989" s="24"/>
      <c r="B989" s="24"/>
      <c r="C989" s="24"/>
      <c r="D989" s="24"/>
      <c r="E989" s="24"/>
      <c r="F989" s="24"/>
      <c r="G989" s="24"/>
      <c r="H989" s="51"/>
      <c r="I989" s="51"/>
      <c r="J989" s="24"/>
      <c r="K989" s="24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  <c r="AA989" s="118"/>
    </row>
    <row r="990">
      <c r="A990" s="24"/>
      <c r="B990" s="24"/>
      <c r="C990" s="24"/>
      <c r="D990" s="24"/>
      <c r="E990" s="24"/>
      <c r="F990" s="24"/>
      <c r="G990" s="24"/>
      <c r="H990" s="51"/>
      <c r="I990" s="51"/>
      <c r="J990" s="24"/>
      <c r="K990" s="24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</row>
    <row r="991">
      <c r="A991" s="24"/>
      <c r="B991" s="24"/>
      <c r="C991" s="24"/>
      <c r="D991" s="24"/>
      <c r="E991" s="24"/>
      <c r="F991" s="24"/>
      <c r="G991" s="24"/>
      <c r="H991" s="51"/>
      <c r="I991" s="51"/>
      <c r="J991" s="24"/>
      <c r="K991" s="24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  <c r="AA991" s="118"/>
    </row>
    <row r="992">
      <c r="A992" s="24"/>
      <c r="B992" s="24"/>
      <c r="C992" s="24"/>
      <c r="D992" s="24"/>
      <c r="E992" s="24"/>
      <c r="F992" s="24"/>
      <c r="G992" s="24"/>
      <c r="H992" s="51"/>
      <c r="I992" s="51"/>
      <c r="J992" s="24"/>
      <c r="K992" s="24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</row>
    <row r="993">
      <c r="A993" s="24"/>
      <c r="B993" s="24"/>
      <c r="C993" s="24"/>
      <c r="D993" s="24"/>
      <c r="E993" s="24"/>
      <c r="F993" s="24"/>
      <c r="G993" s="24"/>
      <c r="H993" s="51"/>
      <c r="I993" s="51"/>
      <c r="J993" s="24"/>
      <c r="K993" s="24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  <c r="AA993" s="118"/>
    </row>
    <row r="994">
      <c r="A994" s="24"/>
      <c r="B994" s="24"/>
      <c r="C994" s="24"/>
      <c r="D994" s="24"/>
      <c r="E994" s="24"/>
      <c r="F994" s="24"/>
      <c r="G994" s="24"/>
      <c r="H994" s="51"/>
      <c r="I994" s="51"/>
      <c r="J994" s="24"/>
      <c r="K994" s="24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  <c r="AA994" s="118"/>
    </row>
    <row r="995">
      <c r="A995" s="24"/>
      <c r="B995" s="24"/>
      <c r="C995" s="24"/>
      <c r="D995" s="24"/>
      <c r="E995" s="24"/>
      <c r="F995" s="24"/>
      <c r="G995" s="24"/>
      <c r="H995" s="51"/>
      <c r="I995" s="51"/>
      <c r="J995" s="24"/>
      <c r="K995" s="24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  <c r="AA995" s="118"/>
    </row>
    <row r="996">
      <c r="A996" s="24"/>
      <c r="B996" s="24"/>
      <c r="C996" s="24"/>
      <c r="D996" s="24"/>
      <c r="E996" s="24"/>
      <c r="F996" s="24"/>
      <c r="G996" s="24"/>
      <c r="H996" s="51"/>
      <c r="I996" s="51"/>
      <c r="J996" s="24"/>
      <c r="K996" s="24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  <c r="AA996" s="118"/>
    </row>
    <row r="997">
      <c r="A997" s="24"/>
      <c r="B997" s="24"/>
      <c r="C997" s="24"/>
      <c r="D997" s="24"/>
      <c r="E997" s="24"/>
      <c r="F997" s="24"/>
      <c r="G997" s="24"/>
      <c r="H997" s="51"/>
      <c r="I997" s="51"/>
      <c r="J997" s="24"/>
      <c r="K997" s="24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  <c r="AA997" s="118"/>
    </row>
    <row r="998">
      <c r="A998" s="24"/>
      <c r="B998" s="24"/>
      <c r="C998" s="24"/>
      <c r="D998" s="24"/>
      <c r="E998" s="24"/>
      <c r="F998" s="24"/>
      <c r="G998" s="24"/>
      <c r="H998" s="51"/>
      <c r="I998" s="51"/>
      <c r="J998" s="24"/>
      <c r="K998" s="24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  <c r="AA998" s="118"/>
    </row>
    <row r="999">
      <c r="A999" s="24"/>
      <c r="B999" s="24"/>
      <c r="C999" s="24"/>
      <c r="D999" s="24"/>
      <c r="E999" s="24"/>
      <c r="F999" s="24"/>
      <c r="G999" s="24"/>
      <c r="H999" s="51"/>
      <c r="I999" s="51"/>
      <c r="J999" s="24"/>
      <c r="K999" s="24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  <c r="AA999" s="118"/>
    </row>
    <row r="1000">
      <c r="A1000" s="24"/>
      <c r="B1000" s="24"/>
      <c r="C1000" s="24"/>
      <c r="D1000" s="24"/>
      <c r="E1000" s="24"/>
      <c r="F1000" s="24"/>
      <c r="G1000" s="24"/>
      <c r="H1000" s="51"/>
      <c r="I1000" s="51"/>
      <c r="J1000" s="24"/>
      <c r="K1000" s="24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  <c r="AA1000" s="118"/>
    </row>
    <row r="1001">
      <c r="A1001" s="24"/>
      <c r="B1001" s="24"/>
      <c r="C1001" s="24"/>
      <c r="D1001" s="24"/>
      <c r="E1001" s="24"/>
      <c r="F1001" s="24"/>
      <c r="G1001" s="24"/>
      <c r="H1001" s="51"/>
      <c r="I1001" s="51"/>
      <c r="J1001" s="24"/>
      <c r="K1001" s="24"/>
      <c r="L1001" s="118"/>
      <c r="M1001" s="118"/>
      <c r="N1001" s="118"/>
      <c r="O1001" s="118"/>
      <c r="P1001" s="118"/>
      <c r="Q1001" s="118"/>
      <c r="R1001" s="118"/>
      <c r="S1001" s="118"/>
      <c r="T1001" s="118"/>
      <c r="U1001" s="118"/>
      <c r="V1001" s="118"/>
      <c r="W1001" s="118"/>
      <c r="X1001" s="118"/>
      <c r="Y1001" s="118"/>
      <c r="Z1001" s="118"/>
      <c r="AA1001" s="118"/>
    </row>
    <row r="1002">
      <c r="A1002" s="24"/>
      <c r="B1002" s="24"/>
      <c r="C1002" s="24"/>
      <c r="D1002" s="24"/>
      <c r="E1002" s="24"/>
      <c r="F1002" s="24"/>
      <c r="G1002" s="24"/>
      <c r="H1002" s="51"/>
      <c r="I1002" s="51"/>
      <c r="J1002" s="24"/>
      <c r="K1002" s="24"/>
      <c r="L1002" s="118"/>
      <c r="M1002" s="118"/>
      <c r="N1002" s="118"/>
      <c r="O1002" s="118"/>
      <c r="P1002" s="118"/>
      <c r="Q1002" s="118"/>
      <c r="R1002" s="118"/>
      <c r="S1002" s="118"/>
      <c r="T1002" s="118"/>
      <c r="U1002" s="118"/>
      <c r="V1002" s="118"/>
      <c r="W1002" s="118"/>
      <c r="X1002" s="118"/>
      <c r="Y1002" s="118"/>
      <c r="Z1002" s="118"/>
      <c r="AA1002" s="118"/>
    </row>
    <row r="1003">
      <c r="A1003" s="24"/>
      <c r="B1003" s="24"/>
      <c r="C1003" s="24"/>
      <c r="D1003" s="24"/>
      <c r="E1003" s="24"/>
      <c r="F1003" s="24"/>
      <c r="G1003" s="24"/>
      <c r="H1003" s="51"/>
      <c r="I1003" s="51"/>
      <c r="J1003" s="24"/>
      <c r="K1003" s="24"/>
      <c r="L1003" s="118"/>
      <c r="M1003" s="118"/>
      <c r="N1003" s="118"/>
      <c r="O1003" s="118"/>
      <c r="P1003" s="118"/>
      <c r="Q1003" s="118"/>
      <c r="R1003" s="118"/>
      <c r="S1003" s="118"/>
      <c r="T1003" s="118"/>
      <c r="U1003" s="118"/>
      <c r="V1003" s="118"/>
      <c r="W1003" s="118"/>
      <c r="X1003" s="118"/>
      <c r="Y1003" s="118"/>
      <c r="Z1003" s="118"/>
      <c r="AA1003" s="118"/>
    </row>
    <row r="1004">
      <c r="A1004" s="24"/>
      <c r="B1004" s="24"/>
      <c r="C1004" s="24"/>
      <c r="D1004" s="24"/>
      <c r="E1004" s="24"/>
      <c r="F1004" s="24"/>
      <c r="G1004" s="24"/>
      <c r="H1004" s="51"/>
      <c r="I1004" s="51"/>
      <c r="J1004" s="24"/>
      <c r="K1004" s="24"/>
      <c r="L1004" s="118"/>
      <c r="M1004" s="118"/>
      <c r="N1004" s="118"/>
      <c r="O1004" s="118"/>
      <c r="P1004" s="118"/>
      <c r="Q1004" s="118"/>
      <c r="R1004" s="118"/>
      <c r="S1004" s="118"/>
      <c r="T1004" s="118"/>
      <c r="U1004" s="118"/>
      <c r="V1004" s="118"/>
      <c r="W1004" s="118"/>
      <c r="X1004" s="118"/>
      <c r="Y1004" s="118"/>
      <c r="Z1004" s="118"/>
      <c r="AA1004" s="118"/>
    </row>
    <row r="1005">
      <c r="A1005" s="24"/>
      <c r="B1005" s="24"/>
      <c r="C1005" s="24"/>
      <c r="D1005" s="24"/>
      <c r="E1005" s="24"/>
      <c r="F1005" s="24"/>
      <c r="G1005" s="24"/>
      <c r="H1005" s="51"/>
      <c r="I1005" s="51"/>
      <c r="J1005" s="24"/>
      <c r="K1005" s="24"/>
      <c r="L1005" s="118"/>
      <c r="M1005" s="118"/>
      <c r="N1005" s="118"/>
      <c r="O1005" s="118"/>
      <c r="P1005" s="118"/>
      <c r="Q1005" s="118"/>
      <c r="R1005" s="118"/>
      <c r="S1005" s="118"/>
      <c r="T1005" s="118"/>
      <c r="U1005" s="118"/>
      <c r="V1005" s="118"/>
      <c r="W1005" s="118"/>
      <c r="X1005" s="118"/>
      <c r="Y1005" s="118"/>
      <c r="Z1005" s="118"/>
      <c r="AA1005" s="118"/>
    </row>
  </sheetData>
  <dataValidations>
    <dataValidation type="custom" allowBlank="1" showDropDown="1" sqref="D82:D83 D99:D100 D109 D116 D157:D158 D161:D163 D165 D167:D172 D174:D197">
      <formula1>AND(LEN(F82) = 6, ISNUMBER(MATCH(LEFT(F82,4), 'species codes'!$A$2:$A$15, 0)))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6.75"/>
    <col customWidth="1" min="6" max="6" width="15.75"/>
  </cols>
  <sheetData>
    <row r="1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4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.5" customHeight="1">
      <c r="A2" s="10">
        <v>45925.0</v>
      </c>
      <c r="B2" s="8" t="s">
        <v>32</v>
      </c>
      <c r="C2" s="8" t="s">
        <v>33</v>
      </c>
      <c r="D2" s="8" t="s">
        <v>33</v>
      </c>
      <c r="E2" s="10">
        <v>44396.0</v>
      </c>
      <c r="F2" s="8" t="s">
        <v>34</v>
      </c>
      <c r="G2" s="9">
        <v>17.0423</v>
      </c>
      <c r="H2" s="9">
        <v>-61.68254</v>
      </c>
      <c r="I2" s="11"/>
      <c r="J2" s="11"/>
      <c r="K2" s="11"/>
      <c r="L2" s="11"/>
      <c r="M2" s="9">
        <v>0.0</v>
      </c>
      <c r="N2" s="8"/>
      <c r="O2" s="8"/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0">
        <v>45925.0</v>
      </c>
      <c r="B3" s="8" t="s">
        <v>35</v>
      </c>
      <c r="C3" s="8" t="s">
        <v>33</v>
      </c>
      <c r="D3" s="8" t="s">
        <v>33</v>
      </c>
      <c r="E3" s="10">
        <v>44397.0</v>
      </c>
      <c r="F3" s="8" t="s">
        <v>36</v>
      </c>
      <c r="G3" s="9">
        <v>17.07555</v>
      </c>
      <c r="H3" s="9">
        <v>-61.6678</v>
      </c>
      <c r="I3" s="11"/>
      <c r="J3" s="11"/>
      <c r="K3" s="11"/>
      <c r="L3" s="11"/>
      <c r="M3" s="9">
        <v>0.0</v>
      </c>
      <c r="N3" s="9"/>
      <c r="O3" s="9"/>
    </row>
    <row r="4">
      <c r="A4" s="10">
        <v>45925.0</v>
      </c>
      <c r="B4" s="8" t="s">
        <v>37</v>
      </c>
      <c r="C4" s="8" t="s">
        <v>33</v>
      </c>
      <c r="D4" s="8" t="s">
        <v>33</v>
      </c>
      <c r="E4" s="10">
        <v>44398.0</v>
      </c>
      <c r="F4" s="8" t="s">
        <v>38</v>
      </c>
      <c r="G4" s="9">
        <v>17.16702</v>
      </c>
      <c r="H4" s="9">
        <v>-61.72996</v>
      </c>
      <c r="I4" s="11"/>
      <c r="J4" s="11"/>
      <c r="K4" s="11"/>
      <c r="L4" s="11"/>
      <c r="M4" s="9">
        <v>0.0</v>
      </c>
      <c r="N4" s="9"/>
      <c r="O4" s="9"/>
    </row>
    <row r="5">
      <c r="A5" s="10">
        <v>45925.0</v>
      </c>
      <c r="B5" s="8" t="s">
        <v>39</v>
      </c>
      <c r="C5" s="8" t="s">
        <v>33</v>
      </c>
      <c r="D5" s="8" t="s">
        <v>33</v>
      </c>
      <c r="E5" s="10">
        <v>44398.0</v>
      </c>
      <c r="F5" s="8" t="s">
        <v>38</v>
      </c>
      <c r="G5" s="9">
        <v>17.16514</v>
      </c>
      <c r="H5" s="9">
        <v>-61.73107</v>
      </c>
      <c r="I5" s="11"/>
      <c r="J5" s="11"/>
      <c r="K5" s="11"/>
      <c r="L5" s="11"/>
      <c r="M5" s="9">
        <v>0.0</v>
      </c>
      <c r="N5" s="9"/>
      <c r="O5" s="9"/>
    </row>
    <row r="6">
      <c r="A6" s="10">
        <v>45925.0</v>
      </c>
      <c r="B6" s="8" t="s">
        <v>40</v>
      </c>
      <c r="C6" s="8" t="s">
        <v>33</v>
      </c>
      <c r="D6" s="8" t="s">
        <v>33</v>
      </c>
      <c r="E6" s="10">
        <v>44398.0</v>
      </c>
      <c r="F6" s="8" t="s">
        <v>38</v>
      </c>
      <c r="G6" s="9">
        <v>17.16578</v>
      </c>
      <c r="H6" s="9">
        <v>-61.73129</v>
      </c>
      <c r="I6" s="11"/>
      <c r="J6" s="11"/>
      <c r="K6" s="11"/>
      <c r="L6" s="11"/>
      <c r="M6" s="9">
        <v>0.0</v>
      </c>
      <c r="N6" s="9"/>
      <c r="O6" s="9"/>
    </row>
    <row r="7">
      <c r="A7" s="10">
        <v>45925.0</v>
      </c>
      <c r="B7" s="8" t="s">
        <v>41</v>
      </c>
      <c r="C7" s="8" t="s">
        <v>33</v>
      </c>
      <c r="D7" s="8" t="s">
        <v>33</v>
      </c>
      <c r="E7" s="10">
        <v>44398.0</v>
      </c>
      <c r="F7" s="8" t="s">
        <v>42</v>
      </c>
      <c r="G7" s="9">
        <v>17.14907</v>
      </c>
      <c r="H7" s="9">
        <v>-61.72346</v>
      </c>
      <c r="I7" s="11"/>
      <c r="J7" s="11"/>
      <c r="K7" s="11"/>
      <c r="L7" s="11"/>
      <c r="M7" s="9">
        <v>0.0</v>
      </c>
      <c r="N7" s="9"/>
      <c r="O7" s="9"/>
    </row>
    <row r="8">
      <c r="A8" s="10">
        <v>45925.0</v>
      </c>
      <c r="B8" s="8" t="s">
        <v>43</v>
      </c>
      <c r="C8" s="8" t="s">
        <v>44</v>
      </c>
      <c r="D8" s="8" t="s">
        <v>44</v>
      </c>
      <c r="E8" s="10">
        <v>44398.0</v>
      </c>
      <c r="F8" s="8" t="s">
        <v>45</v>
      </c>
      <c r="G8" s="9">
        <v>17.13977</v>
      </c>
      <c r="H8" s="9">
        <v>-61.72128</v>
      </c>
      <c r="I8" s="8" t="s">
        <v>46</v>
      </c>
      <c r="J8" s="11"/>
      <c r="K8" s="8" t="s">
        <v>47</v>
      </c>
      <c r="L8" s="8" t="s">
        <v>48</v>
      </c>
      <c r="M8" s="9">
        <v>160.0</v>
      </c>
      <c r="N8" s="9"/>
      <c r="O8" s="9"/>
    </row>
    <row r="9">
      <c r="A9" s="10">
        <v>45925.0</v>
      </c>
      <c r="B9" s="8" t="s">
        <v>49</v>
      </c>
      <c r="C9" s="8" t="s">
        <v>33</v>
      </c>
      <c r="D9" s="8" t="s">
        <v>33</v>
      </c>
      <c r="E9" s="10">
        <v>44399.0</v>
      </c>
      <c r="F9" s="8" t="s">
        <v>50</v>
      </c>
      <c r="G9" s="9">
        <v>17.0655</v>
      </c>
      <c r="H9" s="9">
        <v>-61.66287</v>
      </c>
      <c r="I9" s="11"/>
      <c r="J9" s="11"/>
      <c r="K9" s="11"/>
      <c r="L9" s="11"/>
      <c r="M9" s="9">
        <v>0.0</v>
      </c>
      <c r="N9" s="9"/>
      <c r="O9" s="9"/>
    </row>
    <row r="10">
      <c r="A10" s="10">
        <v>45925.0</v>
      </c>
      <c r="B10" s="8" t="s">
        <v>51</v>
      </c>
      <c r="C10" s="8" t="s">
        <v>33</v>
      </c>
      <c r="D10" s="8" t="s">
        <v>33</v>
      </c>
      <c r="E10" s="10">
        <v>44405.0</v>
      </c>
      <c r="F10" s="8" t="s">
        <v>45</v>
      </c>
      <c r="G10" s="9">
        <v>17.14007</v>
      </c>
      <c r="H10" s="9">
        <v>-61.7209</v>
      </c>
      <c r="I10" s="11"/>
      <c r="J10" s="11"/>
      <c r="K10" s="11"/>
      <c r="L10" s="11"/>
      <c r="M10" s="9">
        <v>0.0</v>
      </c>
      <c r="N10" s="9"/>
      <c r="O10" s="9"/>
    </row>
    <row r="11">
      <c r="A11" s="10">
        <v>45925.0</v>
      </c>
      <c r="B11" s="8" t="s">
        <v>52</v>
      </c>
      <c r="C11" s="8" t="s">
        <v>33</v>
      </c>
      <c r="D11" s="8" t="s">
        <v>33</v>
      </c>
      <c r="E11" s="10">
        <v>45009.0</v>
      </c>
      <c r="F11" s="8" t="s">
        <v>53</v>
      </c>
      <c r="G11" s="9">
        <v>17.002958</v>
      </c>
      <c r="H11" s="9">
        <v>-61.737524</v>
      </c>
      <c r="I11" s="11"/>
      <c r="J11" s="11"/>
      <c r="K11" s="11"/>
      <c r="L11" s="11"/>
      <c r="M11" s="9">
        <v>0.0</v>
      </c>
      <c r="N11" s="9"/>
      <c r="O11" s="9"/>
    </row>
    <row r="12">
      <c r="A12" s="10">
        <v>45925.0</v>
      </c>
      <c r="B12" s="8" t="s">
        <v>54</v>
      </c>
      <c r="C12" s="8" t="s">
        <v>33</v>
      </c>
      <c r="D12" s="8" t="s">
        <v>33</v>
      </c>
      <c r="E12" s="10">
        <v>44510.0</v>
      </c>
      <c r="F12" s="8" t="s">
        <v>45</v>
      </c>
      <c r="G12" s="9">
        <v>17.140118</v>
      </c>
      <c r="H12" s="9">
        <v>-61.721773</v>
      </c>
      <c r="I12" s="11"/>
      <c r="J12" s="11"/>
      <c r="K12" s="11"/>
      <c r="L12" s="11"/>
      <c r="M12" s="9">
        <v>0.0</v>
      </c>
      <c r="N12" s="9"/>
      <c r="O12" s="9"/>
    </row>
    <row r="13">
      <c r="A13" s="10">
        <v>45925.0</v>
      </c>
      <c r="B13" s="8" t="s">
        <v>55</v>
      </c>
      <c r="C13" s="8" t="s">
        <v>44</v>
      </c>
      <c r="D13" s="8" t="s">
        <v>44</v>
      </c>
      <c r="E13" s="10">
        <v>45326.0</v>
      </c>
      <c r="F13" s="8" t="s">
        <v>56</v>
      </c>
      <c r="G13" s="9">
        <v>17.147828</v>
      </c>
      <c r="H13" s="9">
        <v>-61.726719</v>
      </c>
      <c r="I13" s="8" t="s">
        <v>57</v>
      </c>
      <c r="J13" s="11"/>
      <c r="K13" s="11"/>
      <c r="L13" s="8" t="s">
        <v>48</v>
      </c>
      <c r="M13" s="9">
        <v>54.0</v>
      </c>
      <c r="N13" s="9"/>
      <c r="O13" s="9"/>
    </row>
    <row r="14">
      <c r="A14" s="10">
        <v>45925.0</v>
      </c>
      <c r="B14" s="8" t="s">
        <v>58</v>
      </c>
      <c r="C14" s="8" t="s">
        <v>33</v>
      </c>
      <c r="D14" s="8" t="s">
        <v>33</v>
      </c>
      <c r="E14" s="10">
        <v>44396.0</v>
      </c>
      <c r="F14" s="8" t="s">
        <v>59</v>
      </c>
      <c r="G14" s="9">
        <v>17.04817</v>
      </c>
      <c r="H14" s="9">
        <v>-61.67191</v>
      </c>
      <c r="I14" s="11"/>
      <c r="J14" s="11"/>
      <c r="K14" s="11"/>
      <c r="L14" s="11"/>
      <c r="M14" s="9">
        <v>0.0</v>
      </c>
      <c r="N14" s="8"/>
      <c r="O14" s="8"/>
    </row>
    <row r="15">
      <c r="A15" s="10">
        <v>45925.0</v>
      </c>
      <c r="B15" s="8" t="s">
        <v>60</v>
      </c>
      <c r="C15" s="8" t="s">
        <v>33</v>
      </c>
      <c r="D15" s="8" t="s">
        <v>33</v>
      </c>
      <c r="E15" s="10">
        <v>44397.0</v>
      </c>
      <c r="F15" s="8" t="s">
        <v>61</v>
      </c>
      <c r="G15" s="9">
        <v>17.08215</v>
      </c>
      <c r="H15" s="9">
        <v>-61.66522</v>
      </c>
      <c r="I15" s="11"/>
      <c r="J15" s="11"/>
      <c r="K15" s="11"/>
      <c r="L15" s="11"/>
      <c r="M15" s="9">
        <v>0.0</v>
      </c>
      <c r="N15" s="9"/>
      <c r="O15" s="9"/>
    </row>
    <row r="16">
      <c r="A16" s="10">
        <v>45925.0</v>
      </c>
      <c r="B16" s="8" t="s">
        <v>62</v>
      </c>
      <c r="C16" s="8" t="s">
        <v>44</v>
      </c>
      <c r="D16" s="8" t="s">
        <v>44</v>
      </c>
      <c r="E16" s="10">
        <v>44397.0</v>
      </c>
      <c r="F16" s="8" t="s">
        <v>61</v>
      </c>
      <c r="G16" s="9">
        <v>17.08195</v>
      </c>
      <c r="H16" s="9">
        <v>-61.6652</v>
      </c>
      <c r="I16" s="8" t="s">
        <v>63</v>
      </c>
      <c r="J16" s="11"/>
      <c r="K16" s="11"/>
      <c r="L16" s="8" t="s">
        <v>64</v>
      </c>
      <c r="M16" s="9">
        <v>8.0</v>
      </c>
      <c r="N16" s="9"/>
      <c r="O16" s="9"/>
    </row>
    <row r="17">
      <c r="A17" s="10">
        <v>45925.0</v>
      </c>
      <c r="B17" s="8" t="s">
        <v>65</v>
      </c>
      <c r="C17" s="8" t="s">
        <v>33</v>
      </c>
      <c r="D17" s="8" t="s">
        <v>33</v>
      </c>
      <c r="E17" s="10">
        <v>44397.0</v>
      </c>
      <c r="F17" s="8" t="s">
        <v>61</v>
      </c>
      <c r="G17" s="9">
        <v>17.076833</v>
      </c>
      <c r="H17" s="9">
        <v>-61.663583</v>
      </c>
      <c r="I17" s="11"/>
      <c r="J17" s="11"/>
      <c r="K17" s="11"/>
      <c r="L17" s="11"/>
      <c r="M17" s="9">
        <v>0.0</v>
      </c>
      <c r="N17" s="9"/>
      <c r="O17" s="9"/>
    </row>
    <row r="18">
      <c r="A18" s="10">
        <v>45925.0</v>
      </c>
      <c r="B18" s="8" t="s">
        <v>66</v>
      </c>
      <c r="C18" s="8" t="s">
        <v>33</v>
      </c>
      <c r="D18" s="8" t="s">
        <v>33</v>
      </c>
      <c r="E18" s="10">
        <v>44397.0</v>
      </c>
      <c r="F18" s="8" t="s">
        <v>61</v>
      </c>
      <c r="G18" s="9">
        <v>17.076633</v>
      </c>
      <c r="H18" s="9">
        <v>-61.6627</v>
      </c>
      <c r="I18" s="11"/>
      <c r="J18" s="11"/>
      <c r="K18" s="11"/>
      <c r="L18" s="11"/>
      <c r="M18" s="9">
        <v>0.0</v>
      </c>
      <c r="N18" s="8"/>
      <c r="O18" s="8"/>
    </row>
    <row r="19">
      <c r="A19" s="10">
        <v>45925.0</v>
      </c>
      <c r="B19" s="8" t="s">
        <v>67</v>
      </c>
      <c r="C19" s="8" t="s">
        <v>44</v>
      </c>
      <c r="D19" s="8" t="s">
        <v>33</v>
      </c>
      <c r="E19" s="10">
        <v>44397.0</v>
      </c>
      <c r="F19" s="8" t="s">
        <v>61</v>
      </c>
      <c r="G19" s="9">
        <v>17.075167</v>
      </c>
      <c r="H19" s="9">
        <v>-61.664717</v>
      </c>
      <c r="I19" s="11"/>
      <c r="J19" s="11"/>
      <c r="K19" s="11"/>
      <c r="L19" s="8" t="s">
        <v>64</v>
      </c>
      <c r="M19" s="9">
        <v>4.0</v>
      </c>
      <c r="N19" s="9"/>
      <c r="O19" s="9"/>
    </row>
    <row r="20">
      <c r="A20" s="10">
        <v>45925.0</v>
      </c>
      <c r="B20" s="8" t="s">
        <v>68</v>
      </c>
      <c r="C20" s="8" t="s">
        <v>33</v>
      </c>
      <c r="D20" s="8" t="s">
        <v>33</v>
      </c>
      <c r="E20" s="10">
        <v>44397.0</v>
      </c>
      <c r="F20" s="8" t="s">
        <v>61</v>
      </c>
      <c r="G20" s="9">
        <v>17.074633</v>
      </c>
      <c r="H20" s="9">
        <v>-61.664967</v>
      </c>
      <c r="I20" s="11"/>
      <c r="J20" s="11"/>
      <c r="K20" s="11"/>
      <c r="L20" s="11"/>
      <c r="M20" s="9">
        <v>0.0</v>
      </c>
      <c r="N20" s="9"/>
      <c r="O20" s="9"/>
    </row>
    <row r="21">
      <c r="A21" s="10">
        <v>45925.0</v>
      </c>
      <c r="B21" s="8" t="s">
        <v>69</v>
      </c>
      <c r="C21" s="8" t="s">
        <v>33</v>
      </c>
      <c r="D21" s="8" t="s">
        <v>33</v>
      </c>
      <c r="E21" s="10">
        <v>44398.0</v>
      </c>
      <c r="F21" s="8" t="s">
        <v>38</v>
      </c>
      <c r="G21" s="9">
        <v>17.166993</v>
      </c>
      <c r="H21" s="9">
        <v>-61.730005</v>
      </c>
      <c r="I21" s="11"/>
      <c r="J21" s="11"/>
      <c r="K21" s="11"/>
      <c r="L21" s="11"/>
      <c r="M21" s="9">
        <v>0.0</v>
      </c>
      <c r="N21" s="9"/>
      <c r="O21" s="9"/>
    </row>
    <row r="22">
      <c r="A22" s="10">
        <v>45925.0</v>
      </c>
      <c r="B22" s="8" t="s">
        <v>70</v>
      </c>
      <c r="C22" s="8" t="s">
        <v>33</v>
      </c>
      <c r="D22" s="8" t="s">
        <v>33</v>
      </c>
      <c r="E22" s="10">
        <v>44398.0</v>
      </c>
      <c r="F22" s="8" t="s">
        <v>38</v>
      </c>
      <c r="G22" s="9">
        <v>17.16488</v>
      </c>
      <c r="H22" s="9">
        <v>-61.73041</v>
      </c>
      <c r="I22" s="11"/>
      <c r="J22" s="11"/>
      <c r="K22" s="11"/>
      <c r="L22" s="11"/>
      <c r="M22" s="9">
        <v>0.0</v>
      </c>
      <c r="N22" s="9"/>
      <c r="O22" s="9"/>
      <c r="P22" s="14"/>
    </row>
    <row r="23">
      <c r="A23" s="10">
        <v>45925.0</v>
      </c>
      <c r="B23" s="8" t="s">
        <v>71</v>
      </c>
      <c r="C23" s="8" t="s">
        <v>44</v>
      </c>
      <c r="D23" s="8" t="s">
        <v>44</v>
      </c>
      <c r="E23" s="10">
        <v>44398.0</v>
      </c>
      <c r="F23" s="8" t="s">
        <v>42</v>
      </c>
      <c r="G23" s="9">
        <v>17.14898</v>
      </c>
      <c r="H23" s="9">
        <v>-61.72344</v>
      </c>
      <c r="I23" s="8" t="s">
        <v>72</v>
      </c>
      <c r="J23" s="8" t="s">
        <v>73</v>
      </c>
      <c r="K23" s="11"/>
      <c r="L23" s="8" t="s">
        <v>64</v>
      </c>
      <c r="M23" s="9">
        <v>71.0</v>
      </c>
      <c r="N23" s="9"/>
      <c r="O23" s="9"/>
      <c r="P23" s="14"/>
    </row>
    <row r="24">
      <c r="A24" s="10">
        <v>45925.0</v>
      </c>
      <c r="B24" s="8" t="s">
        <v>74</v>
      </c>
      <c r="C24" s="8" t="s">
        <v>44</v>
      </c>
      <c r="D24" s="8" t="s">
        <v>44</v>
      </c>
      <c r="E24" s="10">
        <v>44398.0</v>
      </c>
      <c r="F24" s="8" t="s">
        <v>45</v>
      </c>
      <c r="G24" s="9">
        <v>17.14121</v>
      </c>
      <c r="H24" s="9">
        <v>-61.7214</v>
      </c>
      <c r="I24" s="8" t="s">
        <v>75</v>
      </c>
      <c r="J24" s="11"/>
      <c r="K24" s="11"/>
      <c r="L24" s="8" t="s">
        <v>64</v>
      </c>
      <c r="M24" s="9">
        <v>6.0</v>
      </c>
      <c r="N24" s="9"/>
      <c r="O24" s="9"/>
      <c r="P24" s="14"/>
    </row>
    <row r="25">
      <c r="A25" s="10">
        <v>45925.0</v>
      </c>
      <c r="B25" s="8" t="s">
        <v>76</v>
      </c>
      <c r="C25" s="8" t="s">
        <v>44</v>
      </c>
      <c r="D25" s="8" t="s">
        <v>44</v>
      </c>
      <c r="E25" s="10">
        <v>44398.0</v>
      </c>
      <c r="F25" s="8" t="s">
        <v>45</v>
      </c>
      <c r="G25" s="9">
        <v>17.13962</v>
      </c>
      <c r="H25" s="9">
        <v>-61.72119</v>
      </c>
      <c r="I25" s="8" t="s">
        <v>77</v>
      </c>
      <c r="J25" s="8" t="s">
        <v>78</v>
      </c>
      <c r="K25" s="11"/>
      <c r="L25" s="8" t="s">
        <v>79</v>
      </c>
      <c r="M25" s="9">
        <v>23.0</v>
      </c>
      <c r="N25" s="9"/>
      <c r="O25" s="9"/>
      <c r="P25" s="15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0">
        <v>45925.0</v>
      </c>
      <c r="B26" s="8" t="s">
        <v>80</v>
      </c>
      <c r="C26" s="8" t="s">
        <v>44</v>
      </c>
      <c r="D26" s="8" t="s">
        <v>44</v>
      </c>
      <c r="E26" s="10">
        <v>44399.0</v>
      </c>
      <c r="F26" s="8" t="s">
        <v>50</v>
      </c>
      <c r="G26" s="9">
        <v>17.065383</v>
      </c>
      <c r="H26" s="9">
        <v>-61.662417</v>
      </c>
      <c r="I26" s="8" t="s">
        <v>81</v>
      </c>
      <c r="J26" s="8" t="s">
        <v>82</v>
      </c>
      <c r="K26" s="11"/>
      <c r="L26" s="8" t="s">
        <v>79</v>
      </c>
      <c r="M26" s="9">
        <v>160.0</v>
      </c>
      <c r="N26" s="9"/>
      <c r="O26" s="9"/>
      <c r="P26" s="14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0">
        <v>45925.0</v>
      </c>
      <c r="B27" s="8" t="s">
        <v>83</v>
      </c>
      <c r="C27" s="8" t="s">
        <v>33</v>
      </c>
      <c r="D27" s="8" t="s">
        <v>33</v>
      </c>
      <c r="E27" s="10">
        <v>44399.0</v>
      </c>
      <c r="F27" s="8" t="s">
        <v>50</v>
      </c>
      <c r="G27" s="9">
        <v>17.06577</v>
      </c>
      <c r="H27" s="9">
        <v>-61.66278</v>
      </c>
      <c r="I27" s="11"/>
      <c r="J27" s="11"/>
      <c r="K27" s="11"/>
      <c r="L27" s="11"/>
      <c r="M27" s="9">
        <v>0.0</v>
      </c>
      <c r="N27" s="9"/>
      <c r="O27" s="9"/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0">
        <v>45925.0</v>
      </c>
      <c r="B28" s="8" t="s">
        <v>84</v>
      </c>
      <c r="C28" s="8" t="s">
        <v>44</v>
      </c>
      <c r="D28" s="8" t="s">
        <v>44</v>
      </c>
      <c r="E28" s="10">
        <v>44404.0</v>
      </c>
      <c r="F28" s="8" t="s">
        <v>85</v>
      </c>
      <c r="G28" s="9">
        <v>17.05256</v>
      </c>
      <c r="H28" s="9">
        <v>-61.66769</v>
      </c>
      <c r="I28" s="8" t="s">
        <v>86</v>
      </c>
      <c r="J28" s="11"/>
      <c r="K28" s="11"/>
      <c r="L28" s="8" t="s">
        <v>64</v>
      </c>
      <c r="M28" s="9">
        <v>61.0</v>
      </c>
      <c r="N28" s="9"/>
      <c r="O28" s="9"/>
      <c r="P28" s="14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0">
        <v>45925.0</v>
      </c>
      <c r="B29" s="8" t="s">
        <v>87</v>
      </c>
      <c r="C29" s="8" t="s">
        <v>33</v>
      </c>
      <c r="D29" s="8" t="s">
        <v>33</v>
      </c>
      <c r="E29" s="10">
        <v>44404.0</v>
      </c>
      <c r="F29" s="8" t="s">
        <v>85</v>
      </c>
      <c r="G29" s="9">
        <v>17.05228</v>
      </c>
      <c r="H29" s="9">
        <v>-61.66991</v>
      </c>
      <c r="I29" s="11"/>
      <c r="J29" s="11"/>
      <c r="K29" s="11"/>
      <c r="L29" s="11"/>
      <c r="M29" s="9">
        <v>0.0</v>
      </c>
      <c r="N29" s="9"/>
      <c r="O29" s="9"/>
      <c r="P29" s="14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0">
        <v>45925.0</v>
      </c>
      <c r="B30" s="8" t="s">
        <v>88</v>
      </c>
      <c r="C30" s="8" t="s">
        <v>33</v>
      </c>
      <c r="D30" s="8" t="s">
        <v>33</v>
      </c>
      <c r="E30" s="10">
        <v>44404.0</v>
      </c>
      <c r="F30" s="8" t="s">
        <v>45</v>
      </c>
      <c r="G30" s="9">
        <v>17.14219</v>
      </c>
      <c r="H30" s="9">
        <v>-61.7216</v>
      </c>
      <c r="I30" s="11"/>
      <c r="J30" s="11"/>
      <c r="K30" s="11"/>
      <c r="L30" s="11"/>
      <c r="M30" s="9">
        <v>0.0</v>
      </c>
      <c r="N30" s="9"/>
      <c r="O30" s="9"/>
      <c r="P30" s="14"/>
    </row>
    <row r="31">
      <c r="A31" s="10">
        <v>45925.0</v>
      </c>
      <c r="B31" s="8" t="s">
        <v>89</v>
      </c>
      <c r="C31" s="8" t="s">
        <v>44</v>
      </c>
      <c r="D31" s="8" t="s">
        <v>33</v>
      </c>
      <c r="E31" s="10">
        <v>44404.0</v>
      </c>
      <c r="F31" s="8" t="s">
        <v>45</v>
      </c>
      <c r="G31" s="9">
        <v>17.1406</v>
      </c>
      <c r="H31" s="9">
        <v>-61.7211</v>
      </c>
      <c r="I31" s="11"/>
      <c r="J31" s="11"/>
      <c r="K31" s="11"/>
      <c r="L31" s="8" t="s">
        <v>64</v>
      </c>
      <c r="M31" s="9">
        <v>3.0</v>
      </c>
      <c r="N31" s="9"/>
      <c r="O31" s="9"/>
      <c r="P31" s="14"/>
    </row>
    <row r="32">
      <c r="A32" s="10">
        <v>45925.0</v>
      </c>
      <c r="B32" s="8" t="s">
        <v>90</v>
      </c>
      <c r="C32" s="8" t="s">
        <v>33</v>
      </c>
      <c r="D32" s="8" t="s">
        <v>33</v>
      </c>
      <c r="E32" s="10">
        <v>44404.0</v>
      </c>
      <c r="F32" s="8" t="s">
        <v>45</v>
      </c>
      <c r="G32" s="9">
        <v>17.13997</v>
      </c>
      <c r="H32" s="9">
        <v>-61.72181</v>
      </c>
      <c r="I32" s="11"/>
      <c r="J32" s="11"/>
      <c r="K32" s="11"/>
      <c r="L32" s="11"/>
      <c r="M32" s="9">
        <v>0.0</v>
      </c>
      <c r="N32" s="9"/>
      <c r="O32" s="9"/>
      <c r="P32" s="14"/>
    </row>
    <row r="33">
      <c r="A33" s="10">
        <v>45925.0</v>
      </c>
      <c r="B33" s="8" t="s">
        <v>91</v>
      </c>
      <c r="C33" s="8" t="s">
        <v>44</v>
      </c>
      <c r="D33" s="8" t="s">
        <v>33</v>
      </c>
      <c r="E33" s="10">
        <v>44404.0</v>
      </c>
      <c r="F33" s="8" t="s">
        <v>45</v>
      </c>
      <c r="G33" s="9">
        <v>17.13969</v>
      </c>
      <c r="H33" s="9">
        <v>-61.72385</v>
      </c>
      <c r="I33" s="11"/>
      <c r="J33" s="11"/>
      <c r="K33" s="11"/>
      <c r="L33" s="8" t="s">
        <v>64</v>
      </c>
      <c r="M33" s="9">
        <v>1.0</v>
      </c>
      <c r="N33" s="9"/>
      <c r="O33" s="9"/>
      <c r="P33" s="14"/>
    </row>
    <row r="34">
      <c r="A34" s="10">
        <v>45925.0</v>
      </c>
      <c r="B34" s="8" t="s">
        <v>92</v>
      </c>
      <c r="C34" s="8" t="s">
        <v>33</v>
      </c>
      <c r="D34" s="8" t="s">
        <v>33</v>
      </c>
      <c r="E34" s="10">
        <v>44404.0</v>
      </c>
      <c r="F34" s="8" t="s">
        <v>42</v>
      </c>
      <c r="G34" s="9">
        <v>17.148231</v>
      </c>
      <c r="H34" s="9">
        <v>-61.723195</v>
      </c>
      <c r="I34" s="11"/>
      <c r="J34" s="11"/>
      <c r="K34" s="11"/>
      <c r="L34" s="11"/>
      <c r="M34" s="9">
        <v>0.0</v>
      </c>
      <c r="N34" s="9"/>
      <c r="O34" s="9"/>
      <c r="P34" s="14"/>
    </row>
    <row r="35">
      <c r="A35" s="10">
        <v>45925.0</v>
      </c>
      <c r="B35" s="8" t="s">
        <v>93</v>
      </c>
      <c r="C35" s="8" t="s">
        <v>33</v>
      </c>
      <c r="D35" s="8" t="s">
        <v>33</v>
      </c>
      <c r="E35" s="10">
        <v>44404.0</v>
      </c>
      <c r="F35" s="8" t="s">
        <v>42</v>
      </c>
      <c r="G35" s="9">
        <v>17.147896</v>
      </c>
      <c r="H35" s="9">
        <v>-61.723116</v>
      </c>
      <c r="I35" s="11"/>
      <c r="J35" s="11"/>
      <c r="K35" s="11"/>
      <c r="L35" s="11"/>
      <c r="M35" s="9">
        <v>0.0</v>
      </c>
      <c r="N35" s="9"/>
      <c r="O35" s="9"/>
      <c r="P35" s="14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0">
        <v>45925.0</v>
      </c>
      <c r="B36" s="8" t="s">
        <v>94</v>
      </c>
      <c r="C36" s="8" t="s">
        <v>44</v>
      </c>
      <c r="D36" s="8" t="s">
        <v>33</v>
      </c>
      <c r="E36" s="10">
        <v>44404.0</v>
      </c>
      <c r="F36" s="8" t="s">
        <v>42</v>
      </c>
      <c r="G36" s="9">
        <v>17.14703</v>
      </c>
      <c r="H36" s="9">
        <v>-61.72286</v>
      </c>
      <c r="I36" s="11"/>
      <c r="J36" s="11"/>
      <c r="K36" s="11"/>
      <c r="L36" s="8" t="s">
        <v>64</v>
      </c>
      <c r="M36" s="9">
        <v>1.0</v>
      </c>
      <c r="N36" s="9"/>
      <c r="O36" s="9"/>
      <c r="P36" s="14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0">
        <v>45925.0</v>
      </c>
      <c r="B37" s="8" t="s">
        <v>95</v>
      </c>
      <c r="C37" s="8" t="s">
        <v>44</v>
      </c>
      <c r="D37" s="8" t="s">
        <v>44</v>
      </c>
      <c r="E37" s="10">
        <v>44502.0</v>
      </c>
      <c r="F37" s="8" t="s">
        <v>45</v>
      </c>
      <c r="G37" s="9">
        <v>17.139911</v>
      </c>
      <c r="H37" s="9">
        <v>-61.721393</v>
      </c>
      <c r="I37" s="11"/>
      <c r="J37" s="8" t="s">
        <v>82</v>
      </c>
      <c r="K37" s="11"/>
      <c r="L37" s="8" t="s">
        <v>64</v>
      </c>
      <c r="M37" s="9">
        <v>9.0</v>
      </c>
      <c r="N37" s="9"/>
      <c r="O37" s="9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0">
        <v>45925.0</v>
      </c>
      <c r="B38" s="8" t="s">
        <v>96</v>
      </c>
      <c r="C38" s="8" t="s">
        <v>44</v>
      </c>
      <c r="D38" s="8" t="s">
        <v>44</v>
      </c>
      <c r="E38" s="10">
        <v>44503.0</v>
      </c>
      <c r="F38" s="8" t="s">
        <v>45</v>
      </c>
      <c r="G38" s="9">
        <v>17.148982</v>
      </c>
      <c r="H38" s="9">
        <v>-61.723447</v>
      </c>
      <c r="I38" s="8" t="s">
        <v>97</v>
      </c>
      <c r="J38" s="8" t="s">
        <v>98</v>
      </c>
      <c r="K38" s="11"/>
      <c r="L38" s="8" t="s">
        <v>99</v>
      </c>
      <c r="M38" s="9">
        <v>28.0</v>
      </c>
      <c r="N38" s="9"/>
      <c r="O38" s="9"/>
      <c r="P38" s="15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0">
        <v>45925.0</v>
      </c>
      <c r="B39" s="8" t="s">
        <v>100</v>
      </c>
      <c r="C39" s="8" t="s">
        <v>33</v>
      </c>
      <c r="D39" s="8" t="s">
        <v>33</v>
      </c>
      <c r="E39" s="10">
        <v>44503.0</v>
      </c>
      <c r="F39" s="8" t="s">
        <v>50</v>
      </c>
      <c r="G39" s="9">
        <v>17.06555</v>
      </c>
      <c r="H39" s="9">
        <v>-61.662967</v>
      </c>
      <c r="I39" s="11"/>
      <c r="J39" s="11"/>
      <c r="K39" s="11"/>
      <c r="L39" s="11"/>
      <c r="M39" s="9">
        <v>0.0</v>
      </c>
      <c r="N39" s="9"/>
      <c r="O39" s="9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0">
        <v>45925.0</v>
      </c>
      <c r="B40" s="8" t="s">
        <v>101</v>
      </c>
      <c r="C40" s="8" t="s">
        <v>33</v>
      </c>
      <c r="D40" s="8" t="s">
        <v>33</v>
      </c>
      <c r="E40" s="10">
        <v>44844.0</v>
      </c>
      <c r="F40" s="8" t="s">
        <v>42</v>
      </c>
      <c r="G40" s="9">
        <v>17.148844</v>
      </c>
      <c r="H40" s="9">
        <v>-61.723506</v>
      </c>
      <c r="I40" s="11"/>
      <c r="J40" s="11"/>
      <c r="K40" s="11"/>
      <c r="L40" s="11"/>
      <c r="M40" s="9">
        <v>0.0</v>
      </c>
      <c r="N40" s="8"/>
      <c r="O40" s="8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0">
        <v>45925.0</v>
      </c>
      <c r="B41" s="8" t="s">
        <v>102</v>
      </c>
      <c r="C41" s="8" t="s">
        <v>33</v>
      </c>
      <c r="D41" s="8" t="s">
        <v>33</v>
      </c>
      <c r="E41" s="10">
        <v>44510.0</v>
      </c>
      <c r="F41" s="8" t="s">
        <v>103</v>
      </c>
      <c r="G41" s="9">
        <v>17.137205</v>
      </c>
      <c r="H41" s="9">
        <v>-61.719345</v>
      </c>
      <c r="I41" s="11"/>
      <c r="J41" s="11"/>
      <c r="K41" s="11"/>
      <c r="L41" s="11"/>
      <c r="M41" s="9">
        <v>0.0</v>
      </c>
      <c r="N41" s="8"/>
      <c r="O41" s="8"/>
      <c r="P41" s="15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0">
        <v>45925.0</v>
      </c>
      <c r="B42" s="8" t="s">
        <v>104</v>
      </c>
      <c r="C42" s="8" t="s">
        <v>33</v>
      </c>
      <c r="D42" s="8" t="s">
        <v>33</v>
      </c>
      <c r="E42" s="10">
        <v>44844.0</v>
      </c>
      <c r="F42" s="8" t="s">
        <v>42</v>
      </c>
      <c r="G42" s="9">
        <v>17.147643</v>
      </c>
      <c r="H42" s="9">
        <v>-61.72302</v>
      </c>
      <c r="I42" s="11"/>
      <c r="J42" s="11"/>
      <c r="K42" s="11"/>
      <c r="L42" s="11"/>
      <c r="M42" s="9">
        <v>0.0</v>
      </c>
      <c r="N42" s="8"/>
      <c r="O42" s="8"/>
      <c r="P42" s="14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0">
        <v>45925.0</v>
      </c>
      <c r="B43" s="8" t="s">
        <v>105</v>
      </c>
      <c r="C43" s="8" t="s">
        <v>33</v>
      </c>
      <c r="D43" s="8" t="s">
        <v>33</v>
      </c>
      <c r="E43" s="10">
        <v>44844.0</v>
      </c>
      <c r="F43" s="8" t="s">
        <v>42</v>
      </c>
      <c r="G43" s="9">
        <v>17.155647</v>
      </c>
      <c r="H43" s="9">
        <v>-61.741375</v>
      </c>
      <c r="I43" s="11"/>
      <c r="J43" s="11"/>
      <c r="K43" s="11"/>
      <c r="L43" s="11"/>
      <c r="M43" s="9">
        <v>0.0</v>
      </c>
      <c r="N43" s="9"/>
      <c r="O43" s="9"/>
      <c r="P43" s="15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0">
        <v>45925.0</v>
      </c>
      <c r="B44" s="8" t="s">
        <v>106</v>
      </c>
      <c r="C44" s="8" t="s">
        <v>33</v>
      </c>
      <c r="D44" s="8" t="s">
        <v>33</v>
      </c>
      <c r="E44" s="10">
        <v>45009.0</v>
      </c>
      <c r="F44" s="8" t="s">
        <v>53</v>
      </c>
      <c r="G44" s="9">
        <v>17.002581</v>
      </c>
      <c r="H44" s="9">
        <v>-61.737383</v>
      </c>
      <c r="I44" s="11"/>
      <c r="J44" s="11"/>
      <c r="K44" s="11"/>
      <c r="L44" s="11"/>
      <c r="M44" s="9">
        <v>0.0</v>
      </c>
      <c r="N44" s="9"/>
      <c r="O44" s="9"/>
      <c r="P44" s="15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0">
        <v>45925.0</v>
      </c>
      <c r="B45" s="8" t="s">
        <v>107</v>
      </c>
      <c r="C45" s="8" t="s">
        <v>33</v>
      </c>
      <c r="D45" s="8" t="s">
        <v>33</v>
      </c>
      <c r="E45" s="10">
        <v>45009.0</v>
      </c>
      <c r="F45" s="8" t="s">
        <v>108</v>
      </c>
      <c r="G45" s="9">
        <v>17.002317</v>
      </c>
      <c r="H45" s="9">
        <v>-61.768607</v>
      </c>
      <c r="I45" s="11"/>
      <c r="J45" s="11"/>
      <c r="K45" s="11"/>
      <c r="L45" s="11"/>
      <c r="M45" s="9">
        <v>0.0</v>
      </c>
      <c r="N45" s="9"/>
      <c r="O45" s="9"/>
      <c r="P45" s="14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0">
        <v>45925.0</v>
      </c>
      <c r="B46" s="8" t="s">
        <v>109</v>
      </c>
      <c r="C46" s="8" t="s">
        <v>44</v>
      </c>
      <c r="D46" s="8" t="s">
        <v>44</v>
      </c>
      <c r="E46" s="10">
        <v>45009.0</v>
      </c>
      <c r="F46" s="8" t="s">
        <v>108</v>
      </c>
      <c r="G46" s="9">
        <v>17.002368</v>
      </c>
      <c r="H46" s="9">
        <v>-61.768481</v>
      </c>
      <c r="I46" s="8" t="s">
        <v>86</v>
      </c>
      <c r="J46" s="11"/>
      <c r="K46" s="11"/>
      <c r="L46" s="8" t="s">
        <v>64</v>
      </c>
      <c r="M46" s="9">
        <v>15.0</v>
      </c>
      <c r="N46" s="9"/>
      <c r="O46" s="9"/>
      <c r="P46" s="14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0">
        <v>45925.0</v>
      </c>
      <c r="B47" s="8" t="s">
        <v>110</v>
      </c>
      <c r="C47" s="8" t="s">
        <v>33</v>
      </c>
      <c r="D47" s="8" t="s">
        <v>33</v>
      </c>
      <c r="E47" s="10">
        <v>45009.0</v>
      </c>
      <c r="F47" s="8" t="s">
        <v>53</v>
      </c>
      <c r="G47" s="9">
        <v>17.002394</v>
      </c>
      <c r="H47" s="9">
        <v>-61.737698</v>
      </c>
      <c r="I47" s="11"/>
      <c r="J47" s="11"/>
      <c r="K47" s="11"/>
      <c r="L47" s="11"/>
      <c r="M47" s="9">
        <v>0.0</v>
      </c>
      <c r="N47" s="9"/>
      <c r="O47" s="9"/>
      <c r="P47" s="14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0">
        <v>45925.0</v>
      </c>
      <c r="B48" s="8" t="s">
        <v>111</v>
      </c>
      <c r="C48" s="8" t="s">
        <v>33</v>
      </c>
      <c r="D48" s="8" t="s">
        <v>33</v>
      </c>
      <c r="E48" s="10">
        <v>45028.0</v>
      </c>
      <c r="F48" s="8" t="s">
        <v>108</v>
      </c>
      <c r="G48" s="9">
        <v>17.002914</v>
      </c>
      <c r="H48" s="9">
        <v>-61.767806</v>
      </c>
      <c r="I48" s="11"/>
      <c r="J48" s="11"/>
      <c r="K48" s="11"/>
      <c r="L48" s="11"/>
      <c r="M48" s="9">
        <v>0.0</v>
      </c>
      <c r="N48" s="9"/>
      <c r="O48" s="9"/>
      <c r="P48" s="15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0">
        <v>45925.0</v>
      </c>
      <c r="B49" s="8" t="s">
        <v>112</v>
      </c>
      <c r="C49" s="8" t="s">
        <v>33</v>
      </c>
      <c r="D49" s="8" t="s">
        <v>33</v>
      </c>
      <c r="E49" s="10">
        <v>45028.0</v>
      </c>
      <c r="F49" s="8" t="s">
        <v>108</v>
      </c>
      <c r="G49" s="9">
        <v>17.003621</v>
      </c>
      <c r="H49" s="9">
        <v>-61.766183</v>
      </c>
      <c r="I49" s="11"/>
      <c r="J49" s="11"/>
      <c r="K49" s="11"/>
      <c r="L49" s="11"/>
      <c r="M49" s="9">
        <v>0.0</v>
      </c>
      <c r="N49" s="9"/>
      <c r="O49" s="9"/>
      <c r="P49" s="14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0">
        <v>45925.0</v>
      </c>
      <c r="B50" s="8" t="s">
        <v>113</v>
      </c>
      <c r="C50" s="8" t="s">
        <v>44</v>
      </c>
      <c r="D50" s="8" t="s">
        <v>33</v>
      </c>
      <c r="E50" s="10">
        <v>45028.0</v>
      </c>
      <c r="F50" s="8" t="s">
        <v>108</v>
      </c>
      <c r="G50" s="9">
        <v>17.003168</v>
      </c>
      <c r="H50" s="9">
        <v>-61.766941</v>
      </c>
      <c r="I50" s="17"/>
      <c r="J50" s="11"/>
      <c r="K50" s="11"/>
      <c r="L50" s="8" t="s">
        <v>64</v>
      </c>
      <c r="M50" s="9">
        <v>4.0</v>
      </c>
      <c r="N50" s="9"/>
      <c r="O50" s="9"/>
      <c r="P50" s="14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0">
        <v>45925.0</v>
      </c>
      <c r="B51" s="8" t="s">
        <v>114</v>
      </c>
      <c r="C51" s="8" t="s">
        <v>33</v>
      </c>
      <c r="D51" s="8" t="s">
        <v>33</v>
      </c>
      <c r="E51" s="10">
        <v>45028.0</v>
      </c>
      <c r="F51" s="8" t="s">
        <v>115</v>
      </c>
      <c r="G51" s="9">
        <v>17.001575</v>
      </c>
      <c r="H51" s="9">
        <v>-61.761613</v>
      </c>
      <c r="I51" s="11"/>
      <c r="J51" s="11"/>
      <c r="K51" s="11"/>
      <c r="L51" s="11"/>
      <c r="M51" s="9">
        <v>0.0</v>
      </c>
      <c r="N51" s="9"/>
      <c r="O51" s="9"/>
    </row>
    <row r="52">
      <c r="A52" s="10">
        <v>45925.0</v>
      </c>
      <c r="B52" s="8" t="s">
        <v>116</v>
      </c>
      <c r="C52" s="8" t="s">
        <v>33</v>
      </c>
      <c r="D52" s="8" t="s">
        <v>33</v>
      </c>
      <c r="E52" s="10">
        <v>45034.0</v>
      </c>
      <c r="F52" s="8" t="s">
        <v>117</v>
      </c>
      <c r="G52" s="9">
        <v>17.102275</v>
      </c>
      <c r="H52" s="9">
        <v>-61.677369</v>
      </c>
      <c r="I52" s="11"/>
      <c r="J52" s="11"/>
      <c r="K52" s="11"/>
      <c r="L52" s="11"/>
      <c r="M52" s="9">
        <v>0.0</v>
      </c>
      <c r="N52" s="9"/>
      <c r="O52" s="9"/>
    </row>
    <row r="53">
      <c r="A53" s="10">
        <v>45925.0</v>
      </c>
      <c r="B53" s="8" t="s">
        <v>118</v>
      </c>
      <c r="C53" s="8" t="s">
        <v>33</v>
      </c>
      <c r="D53" s="8" t="s">
        <v>33</v>
      </c>
      <c r="E53" s="10">
        <v>45034.0</v>
      </c>
      <c r="F53" s="8" t="s">
        <v>119</v>
      </c>
      <c r="G53" s="9">
        <v>17.11409</v>
      </c>
      <c r="H53" s="9">
        <v>-61.694696</v>
      </c>
      <c r="I53" s="17"/>
      <c r="J53" s="11"/>
      <c r="K53" s="11"/>
      <c r="L53" s="11"/>
      <c r="M53" s="9">
        <v>0.0</v>
      </c>
      <c r="N53" s="9"/>
      <c r="O53" s="9"/>
    </row>
    <row r="54">
      <c r="A54" s="10">
        <v>45925.0</v>
      </c>
      <c r="B54" s="8" t="s">
        <v>120</v>
      </c>
      <c r="C54" s="8" t="s">
        <v>33</v>
      </c>
      <c r="D54" s="8" t="s">
        <v>33</v>
      </c>
      <c r="E54" s="10">
        <v>45034.0</v>
      </c>
      <c r="F54" s="8" t="s">
        <v>119</v>
      </c>
      <c r="G54" s="9">
        <v>17.114394</v>
      </c>
      <c r="H54" s="9">
        <v>-61.695376</v>
      </c>
      <c r="I54" s="17"/>
      <c r="J54" s="17"/>
      <c r="K54" s="11"/>
      <c r="L54" s="17"/>
      <c r="M54" s="9">
        <v>0.0</v>
      </c>
      <c r="N54" s="9"/>
      <c r="O54" s="9"/>
    </row>
    <row r="55">
      <c r="A55" s="10">
        <v>45925.0</v>
      </c>
      <c r="B55" s="8" t="s">
        <v>121</v>
      </c>
      <c r="C55" s="8" t="s">
        <v>33</v>
      </c>
      <c r="D55" s="8" t="s">
        <v>33</v>
      </c>
      <c r="E55" s="10">
        <v>45036.0</v>
      </c>
      <c r="F55" s="8" t="s">
        <v>119</v>
      </c>
      <c r="G55" s="9">
        <v>17.114915</v>
      </c>
      <c r="H55" s="9">
        <v>-61.694751</v>
      </c>
      <c r="I55" s="17"/>
      <c r="J55" s="17"/>
      <c r="K55" s="11"/>
      <c r="L55" s="17"/>
      <c r="M55" s="9">
        <v>0.0</v>
      </c>
      <c r="N55" s="9"/>
      <c r="O55" s="9"/>
    </row>
    <row r="56">
      <c r="A56" s="10">
        <v>45925.0</v>
      </c>
      <c r="B56" s="8" t="s">
        <v>122</v>
      </c>
      <c r="C56" s="8" t="s">
        <v>33</v>
      </c>
      <c r="D56" s="8" t="s">
        <v>33</v>
      </c>
      <c r="E56" s="10">
        <v>45036.0</v>
      </c>
      <c r="F56" s="8" t="s">
        <v>123</v>
      </c>
      <c r="G56" s="9">
        <v>17.092099</v>
      </c>
      <c r="H56" s="9">
        <v>-61.673054</v>
      </c>
      <c r="I56" s="17"/>
      <c r="J56" s="17"/>
      <c r="K56" s="11"/>
      <c r="L56" s="11"/>
      <c r="M56" s="9">
        <v>0.0</v>
      </c>
      <c r="N56" s="9"/>
      <c r="O56" s="9"/>
    </row>
    <row r="57">
      <c r="A57" s="10">
        <v>45925.0</v>
      </c>
      <c r="B57" s="8" t="s">
        <v>124</v>
      </c>
      <c r="C57" s="8" t="s">
        <v>33</v>
      </c>
      <c r="D57" s="8" t="s">
        <v>33</v>
      </c>
      <c r="E57" s="10">
        <v>45036.0</v>
      </c>
      <c r="F57" s="8" t="s">
        <v>123</v>
      </c>
      <c r="G57" s="9">
        <v>17.09219</v>
      </c>
      <c r="H57" s="9">
        <v>-61.673325</v>
      </c>
      <c r="I57" s="17"/>
      <c r="J57" s="17"/>
      <c r="K57" s="11"/>
      <c r="L57" s="17"/>
      <c r="M57" s="9">
        <v>0.0</v>
      </c>
      <c r="N57" s="8"/>
      <c r="O57" s="8"/>
    </row>
    <row r="58">
      <c r="A58" s="10">
        <v>45925.0</v>
      </c>
      <c r="B58" s="8" t="s">
        <v>125</v>
      </c>
      <c r="C58" s="8" t="s">
        <v>33</v>
      </c>
      <c r="D58" s="8" t="s">
        <v>33</v>
      </c>
      <c r="E58" s="10">
        <v>45342.0</v>
      </c>
      <c r="F58" s="8" t="s">
        <v>126</v>
      </c>
      <c r="G58" s="9">
        <v>17.11901</v>
      </c>
      <c r="H58" s="9">
        <v>-61.71073</v>
      </c>
      <c r="I58" s="17"/>
      <c r="J58" s="17"/>
      <c r="K58" s="11"/>
      <c r="L58" s="11"/>
      <c r="M58" s="9">
        <v>0.0</v>
      </c>
      <c r="N58" s="8"/>
      <c r="O58" s="8"/>
    </row>
    <row r="59">
      <c r="A59" s="10">
        <v>45925.0</v>
      </c>
      <c r="B59" s="8" t="s">
        <v>127</v>
      </c>
      <c r="C59" s="8" t="s">
        <v>44</v>
      </c>
      <c r="D59" s="8" t="s">
        <v>44</v>
      </c>
      <c r="E59" s="10">
        <v>45342.0</v>
      </c>
      <c r="F59" s="8" t="s">
        <v>126</v>
      </c>
      <c r="G59" s="9">
        <v>17.11917</v>
      </c>
      <c r="H59" s="9">
        <v>-61.71071</v>
      </c>
      <c r="I59" s="8" t="s">
        <v>128</v>
      </c>
      <c r="J59" s="17"/>
      <c r="K59" s="17"/>
      <c r="L59" s="8" t="s">
        <v>64</v>
      </c>
      <c r="M59" s="9">
        <v>16.0</v>
      </c>
      <c r="N59" s="8"/>
      <c r="O59" s="8"/>
    </row>
    <row r="60">
      <c r="A60" s="10">
        <v>45925.0</v>
      </c>
      <c r="B60" s="8" t="s">
        <v>129</v>
      </c>
      <c r="C60" s="8" t="s">
        <v>33</v>
      </c>
      <c r="D60" s="8" t="s">
        <v>33</v>
      </c>
      <c r="E60" s="10">
        <v>45342.0</v>
      </c>
      <c r="F60" s="8" t="s">
        <v>126</v>
      </c>
      <c r="G60" s="9">
        <v>17.11394</v>
      </c>
      <c r="H60" s="9">
        <v>-61.70767</v>
      </c>
      <c r="I60" s="11"/>
      <c r="J60" s="11"/>
      <c r="K60" s="11"/>
      <c r="L60" s="11"/>
      <c r="M60" s="9">
        <v>0.0</v>
      </c>
      <c r="N60" s="8"/>
      <c r="O60" s="8"/>
    </row>
    <row r="61">
      <c r="A61" s="10">
        <v>45925.0</v>
      </c>
      <c r="B61" s="8" t="s">
        <v>130</v>
      </c>
      <c r="C61" s="8" t="s">
        <v>44</v>
      </c>
      <c r="D61" s="8" t="s">
        <v>44</v>
      </c>
      <c r="E61" s="10">
        <v>45342.0</v>
      </c>
      <c r="F61" s="8" t="s">
        <v>126</v>
      </c>
      <c r="G61" s="9">
        <v>17.11394</v>
      </c>
      <c r="H61" s="9">
        <v>-61.7073</v>
      </c>
      <c r="I61" s="8" t="s">
        <v>131</v>
      </c>
      <c r="J61" s="11"/>
      <c r="K61" s="11"/>
      <c r="L61" s="8" t="s">
        <v>79</v>
      </c>
      <c r="M61" s="9">
        <v>39.0</v>
      </c>
      <c r="N61" s="8"/>
      <c r="O61" s="8"/>
    </row>
    <row r="62">
      <c r="A62" s="10">
        <v>45925.0</v>
      </c>
      <c r="B62" s="8" t="s">
        <v>132</v>
      </c>
      <c r="C62" s="8" t="s">
        <v>44</v>
      </c>
      <c r="D62" s="8" t="s">
        <v>44</v>
      </c>
      <c r="E62" s="10">
        <v>45304.0</v>
      </c>
      <c r="F62" s="8" t="s">
        <v>42</v>
      </c>
      <c r="G62" s="9">
        <v>17.147692</v>
      </c>
      <c r="H62" s="9">
        <v>-61.722964</v>
      </c>
      <c r="I62" s="8" t="s">
        <v>133</v>
      </c>
      <c r="J62" s="11"/>
      <c r="K62" s="11"/>
      <c r="L62" s="8" t="s">
        <v>79</v>
      </c>
      <c r="M62" s="9">
        <v>46.0</v>
      </c>
      <c r="N62" s="8"/>
      <c r="O62" s="8"/>
    </row>
    <row r="63">
      <c r="A63" s="10">
        <v>45925.0</v>
      </c>
      <c r="B63" s="8" t="s">
        <v>134</v>
      </c>
      <c r="C63" s="8" t="s">
        <v>44</v>
      </c>
      <c r="D63" s="8" t="s">
        <v>44</v>
      </c>
      <c r="E63" s="10">
        <v>45304.0</v>
      </c>
      <c r="F63" s="8" t="s">
        <v>42</v>
      </c>
      <c r="G63" s="9">
        <v>17.147024</v>
      </c>
      <c r="H63" s="9">
        <v>-61.72304</v>
      </c>
      <c r="I63" s="8" t="s">
        <v>135</v>
      </c>
      <c r="J63" s="11"/>
      <c r="K63" s="11"/>
      <c r="L63" s="8" t="s">
        <v>79</v>
      </c>
      <c r="M63" s="9">
        <v>39.0</v>
      </c>
      <c r="N63" s="8"/>
      <c r="O63" s="8"/>
    </row>
    <row r="64">
      <c r="A64" s="10">
        <v>45925.0</v>
      </c>
      <c r="B64" s="8" t="s">
        <v>136</v>
      </c>
      <c r="C64" s="8" t="s">
        <v>44</v>
      </c>
      <c r="D64" s="8" t="s">
        <v>44</v>
      </c>
      <c r="E64" s="10">
        <v>45304.0</v>
      </c>
      <c r="F64" s="8" t="s">
        <v>42</v>
      </c>
      <c r="G64" s="9">
        <v>17.146803</v>
      </c>
      <c r="H64" s="9">
        <v>-61.723016</v>
      </c>
      <c r="I64" s="8" t="s">
        <v>75</v>
      </c>
      <c r="J64" s="11"/>
      <c r="K64" s="11"/>
      <c r="L64" s="8" t="s">
        <v>79</v>
      </c>
      <c r="M64" s="9">
        <v>19.0</v>
      </c>
      <c r="N64" s="8"/>
      <c r="O64" s="8"/>
    </row>
    <row r="65">
      <c r="A65" s="10">
        <v>45925.0</v>
      </c>
      <c r="B65" s="8" t="s">
        <v>137</v>
      </c>
      <c r="C65" s="8" t="s">
        <v>44</v>
      </c>
      <c r="D65" s="8" t="s">
        <v>44</v>
      </c>
      <c r="E65" s="10">
        <v>45305.0</v>
      </c>
      <c r="F65" s="8" t="s">
        <v>45</v>
      </c>
      <c r="G65" s="9">
        <v>17.141192</v>
      </c>
      <c r="H65" s="9">
        <v>-61.721318</v>
      </c>
      <c r="I65" s="8" t="s">
        <v>138</v>
      </c>
      <c r="J65" s="11"/>
      <c r="K65" s="11"/>
      <c r="L65" s="8" t="s">
        <v>139</v>
      </c>
      <c r="M65" s="9">
        <v>25.0</v>
      </c>
      <c r="N65" s="8"/>
      <c r="O65" s="8"/>
    </row>
    <row r="66">
      <c r="A66" s="10">
        <v>45925.0</v>
      </c>
      <c r="B66" s="8" t="s">
        <v>140</v>
      </c>
      <c r="C66" s="8" t="s">
        <v>44</v>
      </c>
      <c r="D66" s="8" t="s">
        <v>44</v>
      </c>
      <c r="E66" s="10">
        <v>45305.0</v>
      </c>
      <c r="F66" s="8" t="s">
        <v>45</v>
      </c>
      <c r="G66" s="9">
        <v>17.141968</v>
      </c>
      <c r="H66" s="9">
        <v>-61.720936</v>
      </c>
      <c r="I66" s="8" t="s">
        <v>141</v>
      </c>
      <c r="J66" s="11"/>
      <c r="K66" s="11"/>
      <c r="L66" s="8" t="s">
        <v>139</v>
      </c>
      <c r="M66" s="9">
        <v>207.0</v>
      </c>
      <c r="N66" s="8"/>
      <c r="O66" s="8"/>
    </row>
    <row r="67">
      <c r="A67" s="10">
        <v>45925.0</v>
      </c>
      <c r="B67" s="8" t="s">
        <v>140</v>
      </c>
      <c r="C67" s="8" t="s">
        <v>44</v>
      </c>
      <c r="D67" s="8" t="s">
        <v>44</v>
      </c>
      <c r="E67" s="10">
        <v>45827.0</v>
      </c>
      <c r="F67" s="8" t="s">
        <v>45</v>
      </c>
      <c r="G67" s="9">
        <v>17.141968</v>
      </c>
      <c r="H67" s="9">
        <v>-61.720936</v>
      </c>
      <c r="I67" s="8" t="s">
        <v>141</v>
      </c>
      <c r="J67" s="11"/>
      <c r="K67" s="11"/>
      <c r="L67" s="8" t="s">
        <v>139</v>
      </c>
      <c r="M67" s="9">
        <v>207.0</v>
      </c>
      <c r="N67" s="8"/>
      <c r="O67" s="8"/>
    </row>
    <row r="68">
      <c r="A68" s="10">
        <v>45925.0</v>
      </c>
      <c r="B68" s="8" t="s">
        <v>142</v>
      </c>
      <c r="C68" s="8" t="s">
        <v>44</v>
      </c>
      <c r="D68" s="8" t="s">
        <v>44</v>
      </c>
      <c r="E68" s="10">
        <v>45305.0</v>
      </c>
      <c r="F68" s="8" t="s">
        <v>45</v>
      </c>
      <c r="G68" s="9">
        <v>17.14093</v>
      </c>
      <c r="H68" s="9">
        <v>-61.721243</v>
      </c>
      <c r="I68" s="8" t="s">
        <v>138</v>
      </c>
      <c r="J68" s="11"/>
      <c r="K68" s="11"/>
      <c r="L68" s="8" t="s">
        <v>139</v>
      </c>
      <c r="M68" s="9">
        <v>72.0</v>
      </c>
      <c r="N68" s="8"/>
      <c r="O68" s="8"/>
    </row>
    <row r="69">
      <c r="A69" s="10">
        <v>45925.0</v>
      </c>
      <c r="B69" s="8" t="s">
        <v>143</v>
      </c>
      <c r="C69" s="8" t="s">
        <v>44</v>
      </c>
      <c r="D69" s="8" t="s">
        <v>44</v>
      </c>
      <c r="E69" s="10">
        <v>45371.0</v>
      </c>
      <c r="F69" s="8" t="s">
        <v>119</v>
      </c>
      <c r="G69" s="9">
        <v>17.11453</v>
      </c>
      <c r="H69" s="9">
        <v>-61.70122</v>
      </c>
      <c r="I69" s="8" t="s">
        <v>144</v>
      </c>
      <c r="J69" s="11"/>
      <c r="K69" s="11"/>
      <c r="L69" s="8" t="s">
        <v>139</v>
      </c>
      <c r="M69" s="9">
        <v>15.0</v>
      </c>
      <c r="N69" s="8"/>
      <c r="O69" s="8"/>
    </row>
    <row r="70">
      <c r="A70" s="10">
        <v>45925.0</v>
      </c>
      <c r="B70" s="8" t="s">
        <v>145</v>
      </c>
      <c r="C70" s="8" t="s">
        <v>44</v>
      </c>
      <c r="D70" s="8" t="s">
        <v>44</v>
      </c>
      <c r="E70" s="10">
        <v>45371.0</v>
      </c>
      <c r="F70" s="8" t="s">
        <v>119</v>
      </c>
      <c r="G70" s="9">
        <v>17.11436</v>
      </c>
      <c r="H70" s="9">
        <v>-61.70119</v>
      </c>
      <c r="I70" s="8" t="s">
        <v>146</v>
      </c>
      <c r="J70" s="11"/>
      <c r="K70" s="11"/>
      <c r="L70" s="8" t="s">
        <v>147</v>
      </c>
      <c r="M70" s="9">
        <v>11.0</v>
      </c>
      <c r="N70" s="8"/>
      <c r="O70" s="8"/>
      <c r="P70" s="14"/>
    </row>
    <row r="71">
      <c r="A71" s="10">
        <v>45925.0</v>
      </c>
      <c r="B71" s="8" t="s">
        <v>148</v>
      </c>
      <c r="C71" s="8" t="s">
        <v>44</v>
      </c>
      <c r="D71" s="8" t="s">
        <v>44</v>
      </c>
      <c r="E71" s="10">
        <v>45371.0</v>
      </c>
      <c r="F71" s="8" t="s">
        <v>119</v>
      </c>
      <c r="G71" s="9">
        <v>17.11431</v>
      </c>
      <c r="H71" s="9">
        <v>-61.70153</v>
      </c>
      <c r="I71" s="8" t="s">
        <v>128</v>
      </c>
      <c r="J71" s="11"/>
      <c r="K71" s="11"/>
      <c r="L71" s="8" t="s">
        <v>147</v>
      </c>
      <c r="M71" s="9">
        <v>25.0</v>
      </c>
      <c r="N71" s="8"/>
      <c r="O71" s="8"/>
      <c r="P71" s="14"/>
    </row>
    <row r="72">
      <c r="A72" s="10">
        <v>45925.0</v>
      </c>
      <c r="B72" s="8" t="s">
        <v>149</v>
      </c>
      <c r="C72" s="8" t="s">
        <v>44</v>
      </c>
      <c r="D72" s="8" t="s">
        <v>44</v>
      </c>
      <c r="E72" s="10">
        <v>45371.0</v>
      </c>
      <c r="F72" s="8" t="s">
        <v>119</v>
      </c>
      <c r="G72" s="9">
        <v>17.11503</v>
      </c>
      <c r="H72" s="9">
        <v>-61.70107</v>
      </c>
      <c r="I72" s="8" t="s">
        <v>150</v>
      </c>
      <c r="J72" s="11"/>
      <c r="K72" s="11"/>
      <c r="L72" s="8" t="s">
        <v>139</v>
      </c>
      <c r="M72" s="9">
        <v>40.0</v>
      </c>
      <c r="N72" s="8"/>
      <c r="O72" s="8"/>
      <c r="P72" s="14"/>
    </row>
    <row r="73">
      <c r="A73" s="10">
        <v>45925.0</v>
      </c>
      <c r="B73" s="8" t="s">
        <v>151</v>
      </c>
      <c r="C73" s="8" t="s">
        <v>44</v>
      </c>
      <c r="D73" s="8" t="s">
        <v>44</v>
      </c>
      <c r="E73" s="10">
        <v>45427.0</v>
      </c>
      <c r="F73" s="8" t="s">
        <v>152</v>
      </c>
      <c r="G73" s="9">
        <v>17.00606</v>
      </c>
      <c r="H73" s="9">
        <v>-61.85783</v>
      </c>
      <c r="I73" s="11"/>
      <c r="J73" s="11"/>
      <c r="K73" s="8" t="s">
        <v>153</v>
      </c>
      <c r="L73" s="11"/>
      <c r="M73" s="9">
        <v>36.0</v>
      </c>
      <c r="N73" s="8"/>
      <c r="O73" s="8"/>
      <c r="P73" s="15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0">
        <v>45925.0</v>
      </c>
      <c r="B74" s="8" t="s">
        <v>154</v>
      </c>
      <c r="C74" s="8" t="s">
        <v>44</v>
      </c>
      <c r="D74" s="8" t="s">
        <v>44</v>
      </c>
      <c r="E74" s="10">
        <v>45427.0</v>
      </c>
      <c r="F74" s="8" t="s">
        <v>152</v>
      </c>
      <c r="G74" s="9">
        <v>17.00578</v>
      </c>
      <c r="H74" s="9">
        <v>-61.85815</v>
      </c>
      <c r="I74" s="11"/>
      <c r="J74" s="11"/>
      <c r="K74" s="8" t="s">
        <v>155</v>
      </c>
      <c r="L74" s="11"/>
      <c r="M74" s="9">
        <v>48.0</v>
      </c>
      <c r="N74" s="8"/>
      <c r="O74" s="8"/>
      <c r="P74" s="14"/>
    </row>
    <row r="75">
      <c r="A75" s="10">
        <v>45925.0</v>
      </c>
      <c r="B75" s="8" t="s">
        <v>156</v>
      </c>
      <c r="C75" s="8" t="s">
        <v>44</v>
      </c>
      <c r="D75" s="8" t="s">
        <v>33</v>
      </c>
      <c r="E75" s="10">
        <v>45427.0</v>
      </c>
      <c r="F75" s="8" t="s">
        <v>152</v>
      </c>
      <c r="G75" s="9">
        <v>17.00567</v>
      </c>
      <c r="H75" s="9">
        <v>-61.86065</v>
      </c>
      <c r="I75" s="11"/>
      <c r="J75" s="11"/>
      <c r="K75" s="11"/>
      <c r="L75" s="8" t="s">
        <v>147</v>
      </c>
      <c r="M75" s="9">
        <v>4.0</v>
      </c>
      <c r="N75" s="9"/>
      <c r="O75" s="9"/>
      <c r="P75" s="14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0">
        <v>45925.0</v>
      </c>
      <c r="B76" s="8" t="s">
        <v>157</v>
      </c>
      <c r="C76" s="8" t="s">
        <v>33</v>
      </c>
      <c r="D76" s="8" t="s">
        <v>33</v>
      </c>
      <c r="E76" s="10">
        <v>45433.0</v>
      </c>
      <c r="F76" s="8" t="s">
        <v>152</v>
      </c>
      <c r="G76" s="9">
        <v>17.005054</v>
      </c>
      <c r="H76" s="9">
        <v>-61.865684</v>
      </c>
      <c r="I76" s="11"/>
      <c r="J76" s="11"/>
      <c r="K76" s="11"/>
      <c r="L76" s="11"/>
      <c r="M76" s="9">
        <v>0.0</v>
      </c>
      <c r="N76" s="8"/>
      <c r="O76" s="8"/>
      <c r="P76" s="15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0">
        <v>45925.0</v>
      </c>
      <c r="B77" s="8" t="s">
        <v>158</v>
      </c>
      <c r="C77" s="8" t="s">
        <v>44</v>
      </c>
      <c r="D77" s="8" t="s">
        <v>44</v>
      </c>
      <c r="E77" s="10">
        <v>45766.0</v>
      </c>
      <c r="F77" s="8" t="s">
        <v>159</v>
      </c>
      <c r="G77" s="9">
        <v>17.096963</v>
      </c>
      <c r="H77" s="9">
        <v>-61.675173</v>
      </c>
      <c r="I77" s="8" t="s">
        <v>146</v>
      </c>
      <c r="J77" s="11"/>
      <c r="K77" s="11"/>
      <c r="L77" s="11"/>
      <c r="M77" s="9">
        <v>32.0</v>
      </c>
      <c r="N77" s="9"/>
      <c r="O77" s="9"/>
      <c r="P77" s="14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0">
        <v>45925.0</v>
      </c>
      <c r="B78" s="8" t="s">
        <v>160</v>
      </c>
      <c r="C78" s="8" t="s">
        <v>44</v>
      </c>
      <c r="D78" s="8" t="s">
        <v>44</v>
      </c>
      <c r="E78" s="10">
        <v>45766.0</v>
      </c>
      <c r="F78" s="8" t="s">
        <v>159</v>
      </c>
      <c r="G78" s="9">
        <v>17.096595</v>
      </c>
      <c r="H78" s="9">
        <v>-61.674697</v>
      </c>
      <c r="I78" s="8" t="s">
        <v>77</v>
      </c>
      <c r="J78" s="11"/>
      <c r="K78" s="11"/>
      <c r="L78" s="8" t="s">
        <v>147</v>
      </c>
      <c r="M78" s="9">
        <v>31.0</v>
      </c>
      <c r="N78" s="9"/>
      <c r="O78" s="9"/>
      <c r="P78" s="14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0">
        <v>45925.0</v>
      </c>
      <c r="B79" s="8" t="s">
        <v>161</v>
      </c>
      <c r="C79" s="8" t="s">
        <v>33</v>
      </c>
      <c r="D79" s="8" t="s">
        <v>33</v>
      </c>
      <c r="E79" s="10">
        <v>45772.0</v>
      </c>
      <c r="F79" s="8" t="s">
        <v>152</v>
      </c>
      <c r="G79" s="9">
        <v>17.005325</v>
      </c>
      <c r="H79" s="9">
        <v>-61.865684</v>
      </c>
      <c r="I79" s="11"/>
      <c r="J79" s="11"/>
      <c r="K79" s="11"/>
      <c r="L79" s="11"/>
      <c r="M79" s="9">
        <v>0.0</v>
      </c>
      <c r="N79" s="9"/>
      <c r="O79" s="9"/>
      <c r="P79" s="14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0">
        <v>45925.0</v>
      </c>
      <c r="B80" s="8" t="s">
        <v>162</v>
      </c>
      <c r="C80" s="8" t="s">
        <v>44</v>
      </c>
      <c r="D80" s="8" t="s">
        <v>44</v>
      </c>
      <c r="E80" s="10">
        <v>45772.0</v>
      </c>
      <c r="F80" s="8" t="s">
        <v>152</v>
      </c>
      <c r="G80" s="9">
        <v>17.0056</v>
      </c>
      <c r="H80" s="9">
        <v>-61.86165</v>
      </c>
      <c r="I80" s="11"/>
      <c r="J80" s="11"/>
      <c r="K80" s="8" t="s">
        <v>163</v>
      </c>
      <c r="L80" s="11"/>
      <c r="M80" s="9">
        <v>27.0</v>
      </c>
      <c r="N80" s="9"/>
      <c r="O80" s="9"/>
      <c r="P80" s="15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0">
        <v>45925.0</v>
      </c>
      <c r="B81" s="8" t="s">
        <v>164</v>
      </c>
      <c r="C81" s="8" t="s">
        <v>44</v>
      </c>
      <c r="D81" s="8" t="s">
        <v>44</v>
      </c>
      <c r="E81" s="10">
        <v>45772.0</v>
      </c>
      <c r="F81" s="8" t="s">
        <v>152</v>
      </c>
      <c r="G81" s="9">
        <v>17.00513</v>
      </c>
      <c r="H81" s="9">
        <v>-61.86071</v>
      </c>
      <c r="I81" s="11"/>
      <c r="J81" s="11"/>
      <c r="K81" s="8" t="s">
        <v>165</v>
      </c>
      <c r="L81" s="11"/>
      <c r="M81" s="9">
        <v>28.0</v>
      </c>
      <c r="N81" s="9"/>
      <c r="O81" s="9"/>
      <c r="P81" s="15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0">
        <v>45925.0</v>
      </c>
      <c r="B82" s="8" t="s">
        <v>166</v>
      </c>
      <c r="C82" s="8" t="s">
        <v>44</v>
      </c>
      <c r="D82" s="8" t="s">
        <v>44</v>
      </c>
      <c r="E82" s="10">
        <v>45785.0</v>
      </c>
      <c r="F82" s="8" t="s">
        <v>167</v>
      </c>
      <c r="G82" s="9">
        <v>17.12034</v>
      </c>
      <c r="H82" s="9">
        <v>-61.703809</v>
      </c>
      <c r="I82" s="8" t="s">
        <v>86</v>
      </c>
      <c r="J82" s="11"/>
      <c r="K82" s="11"/>
      <c r="L82" s="8" t="s">
        <v>147</v>
      </c>
      <c r="M82" s="9">
        <v>16.0</v>
      </c>
      <c r="N82" s="8"/>
      <c r="O82" s="8"/>
      <c r="P82" s="14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0">
        <v>45925.0</v>
      </c>
      <c r="B83" s="8" t="s">
        <v>168</v>
      </c>
      <c r="C83" s="8" t="s">
        <v>44</v>
      </c>
      <c r="D83" s="8" t="s">
        <v>44</v>
      </c>
      <c r="E83" s="10">
        <v>45785.0</v>
      </c>
      <c r="F83" s="8" t="s">
        <v>167</v>
      </c>
      <c r="G83" s="9">
        <v>17.118716</v>
      </c>
      <c r="H83" s="9">
        <v>-61.704294</v>
      </c>
      <c r="I83" s="8" t="s">
        <v>128</v>
      </c>
      <c r="J83" s="11"/>
      <c r="K83" s="11"/>
      <c r="L83" s="8" t="s">
        <v>147</v>
      </c>
      <c r="M83" s="9">
        <v>27.0</v>
      </c>
      <c r="N83" s="9"/>
      <c r="O83" s="9"/>
      <c r="P83" s="14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0">
        <v>45925.0</v>
      </c>
      <c r="B84" s="8" t="s">
        <v>169</v>
      </c>
      <c r="C84" s="8" t="s">
        <v>44</v>
      </c>
      <c r="D84" s="8" t="s">
        <v>44</v>
      </c>
      <c r="E84" s="10">
        <v>45785.0</v>
      </c>
      <c r="F84" s="8" t="s">
        <v>119</v>
      </c>
      <c r="G84" s="9">
        <v>17.114072</v>
      </c>
      <c r="H84" s="9">
        <v>-61.694647</v>
      </c>
      <c r="I84" s="8" t="s">
        <v>144</v>
      </c>
      <c r="J84" s="11"/>
      <c r="K84" s="11"/>
      <c r="L84" s="8" t="s">
        <v>147</v>
      </c>
      <c r="M84" s="9">
        <v>38.0</v>
      </c>
      <c r="N84" s="8"/>
      <c r="O84" s="8"/>
      <c r="P84" s="14"/>
    </row>
    <row r="85">
      <c r="A85" s="10">
        <v>45925.0</v>
      </c>
      <c r="B85" s="8" t="s">
        <v>170</v>
      </c>
      <c r="C85" s="8" t="s">
        <v>44</v>
      </c>
      <c r="D85" s="8" t="s">
        <v>33</v>
      </c>
      <c r="E85" s="10">
        <v>45785.0</v>
      </c>
      <c r="F85" s="8" t="s">
        <v>119</v>
      </c>
      <c r="G85" s="9">
        <v>17.11427</v>
      </c>
      <c r="H85" s="9">
        <v>-61.695401</v>
      </c>
      <c r="I85" s="11"/>
      <c r="J85" s="11"/>
      <c r="K85" s="17"/>
      <c r="L85" s="8" t="s">
        <v>147</v>
      </c>
      <c r="M85" s="9">
        <v>4.0</v>
      </c>
      <c r="N85" s="9"/>
      <c r="O85" s="9"/>
      <c r="P85" s="15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0">
        <v>45925.0</v>
      </c>
      <c r="B86" s="8" t="s">
        <v>171</v>
      </c>
      <c r="C86" s="8" t="s">
        <v>44</v>
      </c>
      <c r="D86" s="8" t="s">
        <v>44</v>
      </c>
      <c r="E86" s="10">
        <v>45786.0</v>
      </c>
      <c r="F86" s="8" t="s">
        <v>167</v>
      </c>
      <c r="G86" s="9">
        <v>17.112527</v>
      </c>
      <c r="H86" s="9">
        <v>-61.688605</v>
      </c>
      <c r="I86" s="8" t="s">
        <v>97</v>
      </c>
      <c r="J86" s="11"/>
      <c r="K86" s="11"/>
      <c r="L86" s="8" t="s">
        <v>147</v>
      </c>
      <c r="M86" s="9">
        <v>58.0</v>
      </c>
      <c r="N86" s="8"/>
      <c r="O86" s="8"/>
      <c r="P86" s="15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0">
        <v>45925.0</v>
      </c>
      <c r="B87" s="8" t="s">
        <v>172</v>
      </c>
      <c r="C87" s="8" t="s">
        <v>44</v>
      </c>
      <c r="D87" s="8" t="s">
        <v>44</v>
      </c>
      <c r="E87" s="10">
        <v>45786.0</v>
      </c>
      <c r="F87" s="8" t="s">
        <v>167</v>
      </c>
      <c r="G87" s="9">
        <v>17.112379</v>
      </c>
      <c r="H87" s="9">
        <v>-61.688569</v>
      </c>
      <c r="I87" s="8" t="s">
        <v>131</v>
      </c>
      <c r="J87" s="11"/>
      <c r="K87" s="11"/>
      <c r="L87" s="8" t="s">
        <v>147</v>
      </c>
      <c r="M87" s="9">
        <v>42.0</v>
      </c>
      <c r="N87" s="9"/>
      <c r="O87" s="9"/>
      <c r="P87" s="14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0">
        <v>45925.0</v>
      </c>
      <c r="B88" s="8" t="s">
        <v>173</v>
      </c>
      <c r="C88" s="8" t="s">
        <v>44</v>
      </c>
      <c r="D88" s="8" t="s">
        <v>44</v>
      </c>
      <c r="E88" s="10">
        <v>45786.0</v>
      </c>
      <c r="F88" s="8" t="s">
        <v>167</v>
      </c>
      <c r="G88" s="9">
        <v>17.112074</v>
      </c>
      <c r="H88" s="9">
        <v>-61.688852</v>
      </c>
      <c r="I88" s="8" t="s">
        <v>135</v>
      </c>
      <c r="J88" s="11"/>
      <c r="K88" s="11"/>
      <c r="L88" s="8" t="s">
        <v>147</v>
      </c>
      <c r="M88" s="9">
        <v>34.0</v>
      </c>
      <c r="N88" s="8"/>
      <c r="O88" s="8"/>
      <c r="P88" s="15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0">
        <v>45925.0</v>
      </c>
      <c r="B89" s="8" t="s">
        <v>174</v>
      </c>
      <c r="C89" s="8" t="s">
        <v>44</v>
      </c>
      <c r="D89" s="8" t="s">
        <v>44</v>
      </c>
      <c r="E89" s="10">
        <v>45827.0</v>
      </c>
      <c r="F89" s="8" t="s">
        <v>45</v>
      </c>
      <c r="G89" s="9">
        <v>17.141583</v>
      </c>
      <c r="H89" s="9">
        <v>-61.721155</v>
      </c>
      <c r="I89" s="11"/>
      <c r="J89" s="11"/>
      <c r="K89" s="11"/>
      <c r="L89" s="11"/>
      <c r="M89" s="9">
        <v>67.0</v>
      </c>
      <c r="N89" s="8"/>
      <c r="O89" s="8"/>
      <c r="P89" s="15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0">
        <v>45925.0</v>
      </c>
      <c r="B90" s="8" t="s">
        <v>175</v>
      </c>
      <c r="C90" s="8" t="s">
        <v>33</v>
      </c>
      <c r="D90" s="8" t="s">
        <v>33</v>
      </c>
      <c r="E90" s="10">
        <v>45036.0</v>
      </c>
      <c r="F90" s="8" t="s">
        <v>119</v>
      </c>
      <c r="G90" s="9">
        <v>17.114402</v>
      </c>
      <c r="H90" s="9">
        <v>-61.69426</v>
      </c>
      <c r="I90" s="11"/>
      <c r="J90" s="11"/>
      <c r="K90" s="11"/>
      <c r="L90" s="11"/>
      <c r="M90" s="9">
        <v>0.0</v>
      </c>
      <c r="N90" s="8"/>
      <c r="O90" s="8"/>
      <c r="P90" s="15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0">
        <v>45925.0</v>
      </c>
      <c r="B91" s="8" t="s">
        <v>176</v>
      </c>
      <c r="C91" s="8" t="s">
        <v>44</v>
      </c>
      <c r="D91" s="8" t="s">
        <v>44</v>
      </c>
      <c r="E91" s="10">
        <v>44397.0</v>
      </c>
      <c r="F91" s="8" t="s">
        <v>61</v>
      </c>
      <c r="G91" s="9">
        <v>17.074667</v>
      </c>
      <c r="H91" s="9">
        <v>-61.664867</v>
      </c>
      <c r="I91" s="8" t="s">
        <v>177</v>
      </c>
      <c r="J91" s="11"/>
      <c r="K91" s="11"/>
      <c r="L91" s="8" t="s">
        <v>178</v>
      </c>
      <c r="M91" s="9">
        <v>62.0</v>
      </c>
      <c r="N91" s="9"/>
      <c r="O91" s="9"/>
      <c r="P91" s="14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0">
        <v>45925.0</v>
      </c>
      <c r="B92" s="8" t="s">
        <v>179</v>
      </c>
      <c r="C92" s="8" t="s">
        <v>33</v>
      </c>
      <c r="D92" s="8" t="s">
        <v>33</v>
      </c>
      <c r="E92" s="10">
        <v>44398.0</v>
      </c>
      <c r="F92" s="8" t="s">
        <v>38</v>
      </c>
      <c r="G92" s="9">
        <v>17.16483</v>
      </c>
      <c r="H92" s="9">
        <v>-61.73036</v>
      </c>
      <c r="I92" s="11"/>
      <c r="J92" s="11"/>
      <c r="K92" s="11"/>
      <c r="L92" s="11"/>
      <c r="M92" s="9">
        <v>0.0</v>
      </c>
      <c r="N92" s="9"/>
      <c r="O92" s="9"/>
      <c r="P92" s="14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0">
        <v>45925.0</v>
      </c>
      <c r="B93" s="8" t="s">
        <v>180</v>
      </c>
      <c r="C93" s="8" t="s">
        <v>33</v>
      </c>
      <c r="D93" s="8" t="s">
        <v>33</v>
      </c>
      <c r="E93" s="10">
        <v>44398.0</v>
      </c>
      <c r="F93" s="8" t="s">
        <v>45</v>
      </c>
      <c r="G93" s="9">
        <v>17.14175</v>
      </c>
      <c r="H93" s="9">
        <v>-61.72192</v>
      </c>
      <c r="I93" s="11"/>
      <c r="J93" s="11"/>
      <c r="K93" s="11"/>
      <c r="L93" s="11"/>
      <c r="M93" s="9">
        <v>0.0</v>
      </c>
      <c r="N93" s="9"/>
      <c r="O93" s="9"/>
      <c r="P93" s="15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0">
        <v>45925.0</v>
      </c>
      <c r="B94" s="8" t="s">
        <v>181</v>
      </c>
      <c r="C94" s="8" t="s">
        <v>44</v>
      </c>
      <c r="D94" s="8" t="s">
        <v>33</v>
      </c>
      <c r="E94" s="10">
        <v>44398.0</v>
      </c>
      <c r="F94" s="8" t="s">
        <v>45</v>
      </c>
      <c r="G94" s="9">
        <v>17.140289</v>
      </c>
      <c r="H94" s="9">
        <v>-61.721907</v>
      </c>
      <c r="I94" s="11"/>
      <c r="J94" s="11"/>
      <c r="K94" s="11"/>
      <c r="L94" s="8" t="s">
        <v>178</v>
      </c>
      <c r="M94" s="9">
        <v>4.0</v>
      </c>
      <c r="N94" s="8"/>
      <c r="O94" s="8"/>
      <c r="P94" s="15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0">
        <v>45925.0</v>
      </c>
      <c r="B95" s="8" t="s">
        <v>182</v>
      </c>
      <c r="C95" s="8" t="s">
        <v>44</v>
      </c>
      <c r="D95" s="8" t="s">
        <v>44</v>
      </c>
      <c r="E95" s="10">
        <v>44399.0</v>
      </c>
      <c r="F95" s="8" t="s">
        <v>50</v>
      </c>
      <c r="G95" s="9">
        <v>17.06586</v>
      </c>
      <c r="H95" s="9">
        <v>-61.6627</v>
      </c>
      <c r="I95" s="8" t="s">
        <v>183</v>
      </c>
      <c r="J95" s="8" t="s">
        <v>184</v>
      </c>
      <c r="K95" s="8" t="s">
        <v>82</v>
      </c>
      <c r="L95" s="8" t="s">
        <v>178</v>
      </c>
      <c r="M95" s="9">
        <v>311.0</v>
      </c>
      <c r="N95" s="8"/>
      <c r="O95" s="8"/>
      <c r="P95" s="15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0">
        <v>45925.0</v>
      </c>
      <c r="B96" s="8" t="s">
        <v>185</v>
      </c>
      <c r="C96" s="8" t="s">
        <v>33</v>
      </c>
      <c r="D96" s="8" t="s">
        <v>33</v>
      </c>
      <c r="E96" s="10">
        <v>44405.0</v>
      </c>
      <c r="F96" s="8" t="s">
        <v>45</v>
      </c>
      <c r="G96" s="9">
        <v>17.14029</v>
      </c>
      <c r="H96" s="9">
        <v>-61.72078</v>
      </c>
      <c r="I96" s="11"/>
      <c r="J96" s="11"/>
      <c r="K96" s="11"/>
      <c r="L96" s="11"/>
      <c r="M96" s="9">
        <v>0.0</v>
      </c>
      <c r="N96" s="8"/>
      <c r="O96" s="8"/>
      <c r="P96" s="14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0">
        <v>45925.0</v>
      </c>
      <c r="B97" s="8" t="s">
        <v>186</v>
      </c>
      <c r="C97" s="8" t="s">
        <v>44</v>
      </c>
      <c r="D97" s="8" t="s">
        <v>44</v>
      </c>
      <c r="E97" s="10">
        <v>44405.0</v>
      </c>
      <c r="F97" s="8" t="s">
        <v>42</v>
      </c>
      <c r="G97" s="9">
        <v>17.14704</v>
      </c>
      <c r="H97" s="9">
        <v>-61.72285</v>
      </c>
      <c r="I97" s="8" t="s">
        <v>187</v>
      </c>
      <c r="J97" s="11"/>
      <c r="K97" s="11"/>
      <c r="L97" s="8" t="s">
        <v>178</v>
      </c>
      <c r="M97" s="9">
        <v>20.0</v>
      </c>
      <c r="N97" s="9"/>
      <c r="O97" s="9"/>
      <c r="P97" s="14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0">
        <v>45925.0</v>
      </c>
      <c r="B98" s="8" t="s">
        <v>188</v>
      </c>
      <c r="C98" s="8" t="s">
        <v>44</v>
      </c>
      <c r="D98" s="8" t="s">
        <v>44</v>
      </c>
      <c r="E98" s="10">
        <v>45371.0</v>
      </c>
      <c r="F98" s="8" t="s">
        <v>119</v>
      </c>
      <c r="G98" s="9">
        <v>17.11514</v>
      </c>
      <c r="H98" s="9">
        <v>-61.70115</v>
      </c>
      <c r="I98" s="8" t="s">
        <v>189</v>
      </c>
      <c r="J98" s="11"/>
      <c r="K98" s="11"/>
      <c r="L98" s="8" t="s">
        <v>48</v>
      </c>
      <c r="M98" s="9">
        <v>155.0</v>
      </c>
      <c r="N98" s="8"/>
      <c r="O98" s="8"/>
      <c r="P98" s="14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0">
        <v>45925.0</v>
      </c>
      <c r="B99" s="8" t="s">
        <v>190</v>
      </c>
      <c r="C99" s="8" t="s">
        <v>44</v>
      </c>
      <c r="D99" s="8" t="s">
        <v>44</v>
      </c>
      <c r="E99" s="10">
        <v>45036.0</v>
      </c>
      <c r="F99" s="8" t="s">
        <v>123</v>
      </c>
      <c r="G99" s="9">
        <v>17.092099</v>
      </c>
      <c r="H99" s="9">
        <v>-61.673054</v>
      </c>
      <c r="I99" s="8" t="s">
        <v>191</v>
      </c>
      <c r="J99" s="11"/>
      <c r="K99" s="11"/>
      <c r="L99" s="8" t="s">
        <v>178</v>
      </c>
      <c r="M99" s="9">
        <v>18.0</v>
      </c>
      <c r="N99" s="9"/>
      <c r="O99" s="9"/>
      <c r="P99" s="14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0">
        <v>45925.0</v>
      </c>
      <c r="B100" s="8" t="s">
        <v>192</v>
      </c>
      <c r="C100" s="8" t="s">
        <v>33</v>
      </c>
      <c r="D100" s="8" t="s">
        <v>33</v>
      </c>
      <c r="E100" s="10">
        <v>44510.0</v>
      </c>
      <c r="F100" s="8" t="s">
        <v>103</v>
      </c>
      <c r="G100" s="9">
        <v>17.13665</v>
      </c>
      <c r="H100" s="9">
        <v>-61.721875</v>
      </c>
      <c r="I100" s="11"/>
      <c r="J100" s="11"/>
      <c r="K100" s="11"/>
      <c r="L100" s="11"/>
      <c r="M100" s="9">
        <v>0.0</v>
      </c>
      <c r="N100" s="9"/>
      <c r="O100" s="9"/>
      <c r="P100" s="14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0">
        <v>45925.0</v>
      </c>
      <c r="B101" s="8" t="s">
        <v>193</v>
      </c>
      <c r="C101" s="8" t="s">
        <v>33</v>
      </c>
      <c r="D101" s="8" t="s">
        <v>33</v>
      </c>
      <c r="E101" s="10">
        <v>44586.0</v>
      </c>
      <c r="F101" s="8" t="s">
        <v>61</v>
      </c>
      <c r="G101" s="9">
        <v>17.090857</v>
      </c>
      <c r="H101" s="9">
        <v>-61.674076</v>
      </c>
      <c r="I101" s="11"/>
      <c r="J101" s="11"/>
      <c r="K101" s="11"/>
      <c r="L101" s="11"/>
      <c r="M101" s="9">
        <v>0.0</v>
      </c>
      <c r="N101" s="8"/>
      <c r="O101" s="8"/>
      <c r="P101" s="14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0">
        <v>45925.0</v>
      </c>
      <c r="B102" s="8" t="s">
        <v>194</v>
      </c>
      <c r="C102" s="8" t="s">
        <v>44</v>
      </c>
      <c r="D102" s="8" t="s">
        <v>44</v>
      </c>
      <c r="E102" s="10">
        <v>45326.0</v>
      </c>
      <c r="F102" s="8" t="s">
        <v>195</v>
      </c>
      <c r="G102" s="9">
        <v>17.155532</v>
      </c>
      <c r="H102" s="9">
        <v>-61.743487</v>
      </c>
      <c r="I102" s="11"/>
      <c r="J102" s="8" t="s">
        <v>196</v>
      </c>
      <c r="K102" s="11"/>
      <c r="L102" s="11"/>
      <c r="M102" s="9">
        <v>0.0</v>
      </c>
      <c r="N102" s="8"/>
      <c r="O102" s="8"/>
      <c r="P102" s="14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0">
        <v>45925.0</v>
      </c>
      <c r="B103" s="8" t="s">
        <v>197</v>
      </c>
      <c r="C103" s="8" t="s">
        <v>44</v>
      </c>
      <c r="D103" s="8" t="s">
        <v>44</v>
      </c>
      <c r="E103" s="10">
        <v>45766.0</v>
      </c>
      <c r="F103" s="8" t="s">
        <v>159</v>
      </c>
      <c r="G103" s="9">
        <v>17.095214</v>
      </c>
      <c r="H103" s="9">
        <v>-61.673811</v>
      </c>
      <c r="I103" s="8" t="s">
        <v>75</v>
      </c>
      <c r="J103" s="11"/>
      <c r="K103" s="11"/>
      <c r="L103" s="11"/>
      <c r="M103" s="9">
        <v>26.0</v>
      </c>
      <c r="N103" s="8"/>
      <c r="O103" s="8"/>
      <c r="P103" s="14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0">
        <v>45925.0</v>
      </c>
      <c r="B104" s="8" t="s">
        <v>198</v>
      </c>
      <c r="C104" s="8" t="s">
        <v>33</v>
      </c>
      <c r="D104" s="8" t="s">
        <v>33</v>
      </c>
      <c r="E104" s="10">
        <v>45772.0</v>
      </c>
      <c r="F104" s="8" t="s">
        <v>199</v>
      </c>
      <c r="G104" s="9">
        <v>17.134851</v>
      </c>
      <c r="H104" s="9">
        <v>-61.928907</v>
      </c>
      <c r="I104" s="11"/>
      <c r="J104" s="11"/>
      <c r="K104" s="11"/>
      <c r="L104" s="11"/>
      <c r="M104" s="9">
        <v>0.0</v>
      </c>
      <c r="N104" s="8"/>
      <c r="O104" s="8"/>
      <c r="P104" s="14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0">
        <v>45925.0</v>
      </c>
      <c r="B105" s="8" t="s">
        <v>200</v>
      </c>
      <c r="C105" s="8" t="s">
        <v>44</v>
      </c>
      <c r="D105" s="8" t="s">
        <v>44</v>
      </c>
      <c r="E105" s="10">
        <v>45827.0</v>
      </c>
      <c r="F105" s="8" t="s">
        <v>45</v>
      </c>
      <c r="G105" s="9">
        <v>17.155807</v>
      </c>
      <c r="H105" s="9">
        <v>-61.741981</v>
      </c>
      <c r="I105" s="11"/>
      <c r="J105" s="11"/>
      <c r="K105" s="11"/>
      <c r="L105" s="11"/>
      <c r="M105" s="9">
        <v>91.0</v>
      </c>
      <c r="N105" s="8"/>
      <c r="O105" s="8"/>
      <c r="P105" s="14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0">
        <v>45925.0</v>
      </c>
      <c r="B106" s="8" t="s">
        <v>201</v>
      </c>
      <c r="C106" s="8" t="s">
        <v>44</v>
      </c>
      <c r="D106" s="8" t="s">
        <v>44</v>
      </c>
      <c r="E106" s="10">
        <v>45772.0</v>
      </c>
      <c r="F106" s="8" t="s">
        <v>199</v>
      </c>
      <c r="G106" s="9">
        <v>17.134851</v>
      </c>
      <c r="H106" s="9">
        <v>-61.928907</v>
      </c>
      <c r="I106" s="11"/>
      <c r="J106" s="11"/>
      <c r="K106" s="8" t="s">
        <v>163</v>
      </c>
      <c r="L106" s="11"/>
      <c r="M106" s="9">
        <v>22.0</v>
      </c>
      <c r="N106" s="8"/>
      <c r="O106" s="8"/>
      <c r="P106" s="14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0">
        <v>45925.0</v>
      </c>
      <c r="B107" s="8" t="s">
        <v>202</v>
      </c>
      <c r="C107" s="8" t="s">
        <v>33</v>
      </c>
      <c r="D107" s="8" t="s">
        <v>33</v>
      </c>
      <c r="E107" s="10">
        <v>44975.0</v>
      </c>
      <c r="F107" s="8" t="s">
        <v>61</v>
      </c>
      <c r="G107" s="9">
        <v>17.075836</v>
      </c>
      <c r="H107" s="9">
        <v>-61.668449</v>
      </c>
      <c r="I107" s="11"/>
      <c r="J107" s="11"/>
      <c r="K107" s="11"/>
      <c r="L107" s="11"/>
      <c r="M107" s="9">
        <v>0.0</v>
      </c>
      <c r="N107" s="8"/>
      <c r="O107" s="8"/>
      <c r="P107" s="14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0">
        <v>45925.0</v>
      </c>
      <c r="B108" s="8" t="s">
        <v>203</v>
      </c>
      <c r="C108" s="8" t="s">
        <v>33</v>
      </c>
      <c r="D108" s="8" t="s">
        <v>33</v>
      </c>
      <c r="E108" s="10">
        <v>44976.0</v>
      </c>
      <c r="F108" s="8" t="s">
        <v>204</v>
      </c>
      <c r="G108" s="9">
        <v>17.067625</v>
      </c>
      <c r="H108" s="9">
        <v>-61.664182</v>
      </c>
      <c r="I108" s="11"/>
      <c r="J108" s="11"/>
      <c r="K108" s="11"/>
      <c r="L108" s="11"/>
      <c r="M108" s="9">
        <v>0.0</v>
      </c>
      <c r="N108" s="8"/>
      <c r="O108" s="8"/>
      <c r="P108" s="14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0">
        <v>45925.0</v>
      </c>
      <c r="B109" s="8" t="s">
        <v>205</v>
      </c>
      <c r="C109" s="8" t="s">
        <v>44</v>
      </c>
      <c r="D109" s="8" t="s">
        <v>44</v>
      </c>
      <c r="E109" s="10">
        <v>45326.0</v>
      </c>
      <c r="F109" s="8" t="s">
        <v>56</v>
      </c>
      <c r="G109" s="9">
        <v>17.147459</v>
      </c>
      <c r="H109" s="9">
        <v>-61.72733</v>
      </c>
      <c r="I109" s="11"/>
      <c r="J109" s="8" t="s">
        <v>196</v>
      </c>
      <c r="K109" s="8" t="s">
        <v>206</v>
      </c>
      <c r="L109" s="11"/>
      <c r="M109" s="9">
        <v>36.0</v>
      </c>
      <c r="N109" s="8"/>
      <c r="O109" s="8"/>
      <c r="P109" s="14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0">
        <v>45925.0</v>
      </c>
      <c r="B110" s="8" t="s">
        <v>207</v>
      </c>
      <c r="C110" s="8" t="s">
        <v>33</v>
      </c>
      <c r="D110" s="8" t="s">
        <v>33</v>
      </c>
      <c r="E110" s="10">
        <v>45448.0</v>
      </c>
      <c r="F110" s="8" t="s">
        <v>152</v>
      </c>
      <c r="G110" s="9">
        <v>17.010659</v>
      </c>
      <c r="H110" s="9">
        <v>-61.867979</v>
      </c>
      <c r="I110" s="11"/>
      <c r="J110" s="11"/>
      <c r="K110" s="11"/>
      <c r="L110" s="11"/>
      <c r="M110" s="9">
        <v>0.0</v>
      </c>
      <c r="N110" s="8"/>
      <c r="O110" s="8"/>
      <c r="P110" s="15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0">
        <v>45925.0</v>
      </c>
      <c r="B111" s="8" t="s">
        <v>208</v>
      </c>
      <c r="C111" s="8" t="s">
        <v>33</v>
      </c>
      <c r="D111" s="8" t="s">
        <v>33</v>
      </c>
      <c r="E111" s="10">
        <v>44977.0</v>
      </c>
      <c r="F111" s="8" t="s">
        <v>209</v>
      </c>
      <c r="G111" s="9">
        <v>17.144964</v>
      </c>
      <c r="H111" s="9">
        <v>-61.761182</v>
      </c>
      <c r="I111" s="11"/>
      <c r="J111" s="11"/>
      <c r="K111" s="11"/>
      <c r="L111" s="11"/>
      <c r="M111" s="9">
        <v>0.0</v>
      </c>
      <c r="N111" s="9"/>
      <c r="O111" s="9"/>
      <c r="P111" s="14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0">
        <v>45925.0</v>
      </c>
      <c r="B112" s="8" t="s">
        <v>210</v>
      </c>
      <c r="C112" s="8" t="s">
        <v>33</v>
      </c>
      <c r="D112" s="8" t="s">
        <v>33</v>
      </c>
      <c r="E112" s="8" t="s">
        <v>211</v>
      </c>
      <c r="F112" s="8" t="s">
        <v>152</v>
      </c>
      <c r="G112" s="8" t="s">
        <v>211</v>
      </c>
      <c r="H112" s="8" t="s">
        <v>211</v>
      </c>
      <c r="I112" s="11"/>
      <c r="J112" s="11"/>
      <c r="K112" s="11"/>
      <c r="L112" s="11"/>
      <c r="M112" s="9">
        <v>0.0</v>
      </c>
      <c r="N112" s="9"/>
      <c r="O112" s="9"/>
      <c r="P112" s="15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0">
        <v>45925.0</v>
      </c>
      <c r="B113" s="8" t="s">
        <v>212</v>
      </c>
      <c r="C113" s="8" t="s">
        <v>44</v>
      </c>
      <c r="D113" s="8" t="s">
        <v>44</v>
      </c>
      <c r="E113" s="8" t="s">
        <v>211</v>
      </c>
      <c r="F113" s="8" t="s">
        <v>211</v>
      </c>
      <c r="G113" s="8" t="s">
        <v>211</v>
      </c>
      <c r="H113" s="8" t="s">
        <v>211</v>
      </c>
      <c r="I113" s="11"/>
      <c r="J113" s="11"/>
      <c r="K113" s="11"/>
      <c r="L113" s="11"/>
      <c r="M113" s="9">
        <v>106.0</v>
      </c>
      <c r="N113" s="8"/>
      <c r="O113" s="8"/>
      <c r="P113" s="15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0">
        <v>45925.0</v>
      </c>
      <c r="B114" s="8" t="s">
        <v>213</v>
      </c>
      <c r="C114" s="8" t="s">
        <v>44</v>
      </c>
      <c r="D114" s="8" t="s">
        <v>44</v>
      </c>
      <c r="E114" s="10">
        <v>44975.0</v>
      </c>
      <c r="F114" s="8" t="s">
        <v>61</v>
      </c>
      <c r="G114" s="9">
        <v>17.075835</v>
      </c>
      <c r="H114" s="9">
        <v>-61.668515</v>
      </c>
      <c r="I114" s="11"/>
      <c r="J114" s="8" t="s">
        <v>165</v>
      </c>
      <c r="K114" s="11"/>
      <c r="L114" s="11"/>
      <c r="M114" s="9">
        <v>5.0</v>
      </c>
      <c r="N114" s="8"/>
      <c r="O114" s="8"/>
      <c r="P114" s="14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0">
        <v>45925.0</v>
      </c>
      <c r="B115" s="8" t="s">
        <v>214</v>
      </c>
      <c r="C115" s="8" t="s">
        <v>44</v>
      </c>
      <c r="D115" s="8" t="s">
        <v>44</v>
      </c>
      <c r="E115" s="10">
        <v>44976.0</v>
      </c>
      <c r="F115" s="8" t="s">
        <v>204</v>
      </c>
      <c r="G115" s="9">
        <v>17.068005</v>
      </c>
      <c r="H115" s="9">
        <v>-61.664284</v>
      </c>
      <c r="I115" s="11"/>
      <c r="J115" s="8" t="s">
        <v>215</v>
      </c>
      <c r="K115" s="8" t="s">
        <v>206</v>
      </c>
      <c r="L115" s="11"/>
      <c r="M115" s="9">
        <v>45.0</v>
      </c>
      <c r="N115" s="8"/>
      <c r="O115" s="8"/>
      <c r="P115" s="14"/>
    </row>
    <row r="116">
      <c r="A116" s="10">
        <v>45925.0</v>
      </c>
      <c r="B116" s="8" t="s">
        <v>216</v>
      </c>
      <c r="C116" s="8" t="s">
        <v>44</v>
      </c>
      <c r="D116" s="8" t="s">
        <v>44</v>
      </c>
      <c r="E116" s="10">
        <v>45326.0</v>
      </c>
      <c r="F116" s="8" t="s">
        <v>217</v>
      </c>
      <c r="G116" s="9">
        <v>17.157526</v>
      </c>
      <c r="H116" s="9">
        <v>-61.767162</v>
      </c>
      <c r="I116" s="11"/>
      <c r="J116" s="8" t="s">
        <v>196</v>
      </c>
      <c r="K116" s="11"/>
      <c r="L116" s="11"/>
      <c r="M116" s="9">
        <v>85.0</v>
      </c>
      <c r="N116" s="8"/>
      <c r="O116" s="8"/>
      <c r="P116" s="14"/>
    </row>
    <row r="117">
      <c r="A117" s="10">
        <v>45925.0</v>
      </c>
      <c r="B117" s="8" t="s">
        <v>218</v>
      </c>
      <c r="C117" s="8" t="s">
        <v>44</v>
      </c>
      <c r="D117" s="8" t="s">
        <v>44</v>
      </c>
      <c r="E117" s="10">
        <v>45326.0</v>
      </c>
      <c r="F117" s="8" t="s">
        <v>195</v>
      </c>
      <c r="G117" s="9">
        <v>17.15637</v>
      </c>
      <c r="H117" s="9">
        <v>-61.743637</v>
      </c>
      <c r="I117" s="11"/>
      <c r="J117" s="8" t="s">
        <v>215</v>
      </c>
      <c r="K117" s="11"/>
      <c r="L117" s="11"/>
      <c r="M117" s="9">
        <v>3.0</v>
      </c>
      <c r="N117" s="8"/>
      <c r="O117" s="8"/>
      <c r="P117" s="14"/>
    </row>
    <row r="118">
      <c r="A118" s="10">
        <v>45925.0</v>
      </c>
      <c r="B118" s="8" t="s">
        <v>219</v>
      </c>
      <c r="C118" s="8" t="s">
        <v>44</v>
      </c>
      <c r="D118" s="8" t="s">
        <v>44</v>
      </c>
      <c r="E118" s="10">
        <v>45326.0</v>
      </c>
      <c r="F118" s="8" t="s">
        <v>56</v>
      </c>
      <c r="G118" s="9">
        <v>17.147467</v>
      </c>
      <c r="H118" s="9">
        <v>-61.727317</v>
      </c>
      <c r="I118" s="11"/>
      <c r="J118" s="8" t="s">
        <v>220</v>
      </c>
      <c r="K118" s="11"/>
      <c r="L118" s="11"/>
      <c r="M118" s="9">
        <v>36.0</v>
      </c>
      <c r="N118" s="8"/>
      <c r="O118" s="8"/>
      <c r="P118" s="14"/>
    </row>
    <row r="119">
      <c r="A119" s="10">
        <v>45925.0</v>
      </c>
      <c r="B119" s="8" t="s">
        <v>221</v>
      </c>
      <c r="C119" s="8" t="s">
        <v>44</v>
      </c>
      <c r="D119" s="8" t="s">
        <v>44</v>
      </c>
      <c r="E119" s="10">
        <v>45787.0</v>
      </c>
      <c r="F119" s="8" t="s">
        <v>222</v>
      </c>
      <c r="G119" s="9">
        <v>17.080227</v>
      </c>
      <c r="H119" s="9">
        <v>-61.6708</v>
      </c>
      <c r="I119" s="11"/>
      <c r="J119" s="8" t="s">
        <v>196</v>
      </c>
      <c r="K119" s="11"/>
      <c r="L119" s="11"/>
      <c r="M119" s="9">
        <v>21.0</v>
      </c>
      <c r="N119" s="8"/>
      <c r="O119" s="8"/>
      <c r="P119" s="14"/>
    </row>
    <row r="120">
      <c r="A120" s="10">
        <v>45925.0</v>
      </c>
      <c r="B120" s="8" t="s">
        <v>223</v>
      </c>
      <c r="C120" s="8" t="s">
        <v>44</v>
      </c>
      <c r="D120" s="8" t="s">
        <v>44</v>
      </c>
      <c r="E120" s="10">
        <v>45787.0</v>
      </c>
      <c r="F120" s="8" t="s">
        <v>222</v>
      </c>
      <c r="G120" s="9">
        <v>17.080466</v>
      </c>
      <c r="H120" s="9">
        <v>-61.671716</v>
      </c>
      <c r="I120" s="11"/>
      <c r="J120" s="8" t="s">
        <v>196</v>
      </c>
      <c r="K120" s="11"/>
      <c r="L120" s="11"/>
      <c r="M120" s="9">
        <v>45.0</v>
      </c>
      <c r="N120" s="8"/>
      <c r="O120" s="8"/>
    </row>
    <row r="121">
      <c r="A121" s="10">
        <v>45925.0</v>
      </c>
      <c r="B121" s="8" t="s">
        <v>224</v>
      </c>
      <c r="C121" s="8" t="s">
        <v>33</v>
      </c>
      <c r="D121" s="8" t="s">
        <v>33</v>
      </c>
      <c r="E121" s="10">
        <v>44976.0</v>
      </c>
      <c r="F121" s="8" t="s">
        <v>204</v>
      </c>
      <c r="G121" s="9">
        <v>17.067501</v>
      </c>
      <c r="H121" s="9">
        <v>-61.664362</v>
      </c>
      <c r="I121" s="11"/>
      <c r="J121" s="11"/>
      <c r="K121" s="11"/>
      <c r="L121" s="11"/>
      <c r="M121" s="9">
        <v>0.0</v>
      </c>
      <c r="N121" s="8"/>
      <c r="O121" s="8"/>
    </row>
    <row r="122">
      <c r="A122" s="10">
        <v>45925.0</v>
      </c>
      <c r="B122" s="8" t="s">
        <v>225</v>
      </c>
      <c r="C122" s="8" t="s">
        <v>44</v>
      </c>
      <c r="D122" s="8" t="s">
        <v>44</v>
      </c>
      <c r="E122" s="10">
        <v>45326.0</v>
      </c>
      <c r="F122" s="8" t="s">
        <v>217</v>
      </c>
      <c r="G122" s="9">
        <v>17.156763</v>
      </c>
      <c r="H122" s="9">
        <v>-61.768185</v>
      </c>
      <c r="I122" s="11"/>
      <c r="J122" s="8" t="s">
        <v>215</v>
      </c>
      <c r="K122" s="11"/>
      <c r="L122" s="11"/>
      <c r="M122" s="9">
        <v>23.0</v>
      </c>
      <c r="N122" s="9"/>
      <c r="O122" s="9"/>
    </row>
    <row r="123">
      <c r="A123" s="10">
        <v>45925.0</v>
      </c>
      <c r="B123" s="8" t="s">
        <v>226</v>
      </c>
      <c r="C123" s="8" t="s">
        <v>33</v>
      </c>
      <c r="D123" s="8" t="s">
        <v>33</v>
      </c>
      <c r="E123" s="10">
        <v>44975.0</v>
      </c>
      <c r="F123" s="8" t="s">
        <v>61</v>
      </c>
      <c r="G123" s="9">
        <v>17.075544</v>
      </c>
      <c r="H123" s="9">
        <v>-61.668307</v>
      </c>
      <c r="I123" s="11"/>
      <c r="J123" s="11"/>
      <c r="K123" s="11"/>
      <c r="L123" s="11"/>
      <c r="M123" s="9">
        <v>0.0</v>
      </c>
      <c r="N123" s="9"/>
      <c r="O123" s="9"/>
    </row>
    <row r="124">
      <c r="A124" s="10">
        <v>45925.0</v>
      </c>
      <c r="B124" s="8" t="s">
        <v>227</v>
      </c>
      <c r="C124" s="8" t="s">
        <v>44</v>
      </c>
      <c r="D124" s="8" t="s">
        <v>44</v>
      </c>
      <c r="E124" s="10">
        <v>44976.0</v>
      </c>
      <c r="F124" s="8" t="s">
        <v>204</v>
      </c>
      <c r="G124" s="9">
        <v>17.067682</v>
      </c>
      <c r="H124" s="9">
        <v>-61.664259</v>
      </c>
      <c r="I124" s="17"/>
      <c r="J124" s="11"/>
      <c r="K124" s="11"/>
      <c r="L124" s="11"/>
      <c r="M124" s="9">
        <v>24.0</v>
      </c>
      <c r="N124" s="8"/>
      <c r="O124" s="8"/>
    </row>
    <row r="125">
      <c r="A125" s="10">
        <v>45925.0</v>
      </c>
      <c r="B125" s="8" t="s">
        <v>228</v>
      </c>
      <c r="C125" s="8" t="s">
        <v>44</v>
      </c>
      <c r="D125" s="8" t="s">
        <v>44</v>
      </c>
      <c r="E125" s="10">
        <v>45326.0</v>
      </c>
      <c r="F125" s="8" t="s">
        <v>217</v>
      </c>
      <c r="G125" s="9">
        <v>17.157043</v>
      </c>
      <c r="H125" s="9">
        <v>-61.768088</v>
      </c>
      <c r="I125" s="17"/>
      <c r="J125" s="8" t="s">
        <v>220</v>
      </c>
      <c r="K125" s="11"/>
      <c r="L125" s="11"/>
      <c r="M125" s="9">
        <v>68.0</v>
      </c>
      <c r="N125" s="8"/>
      <c r="O125" s="8"/>
    </row>
    <row r="126">
      <c r="A126" s="10">
        <v>45925.0</v>
      </c>
      <c r="B126" s="8" t="s">
        <v>229</v>
      </c>
      <c r="C126" s="8" t="s">
        <v>33</v>
      </c>
      <c r="D126" s="8" t="s">
        <v>33</v>
      </c>
      <c r="E126" s="10">
        <v>45326.0</v>
      </c>
      <c r="F126" s="8" t="s">
        <v>56</v>
      </c>
      <c r="G126" s="9">
        <v>17.148331</v>
      </c>
      <c r="H126" s="9">
        <v>-61.726094</v>
      </c>
      <c r="I126" s="11"/>
      <c r="J126" s="11"/>
      <c r="K126" s="11"/>
      <c r="L126" s="11"/>
      <c r="M126" s="9">
        <v>0.0</v>
      </c>
      <c r="N126" s="9"/>
      <c r="O126" s="9"/>
    </row>
    <row r="127">
      <c r="A127" s="10">
        <v>45925.0</v>
      </c>
      <c r="B127" s="8" t="s">
        <v>230</v>
      </c>
      <c r="C127" s="8" t="s">
        <v>44</v>
      </c>
      <c r="D127" s="8" t="s">
        <v>44</v>
      </c>
      <c r="E127" s="10">
        <v>45326.0</v>
      </c>
      <c r="F127" s="8" t="s">
        <v>195</v>
      </c>
      <c r="G127" s="9">
        <v>17.156023</v>
      </c>
      <c r="H127" s="9">
        <v>-61.743566</v>
      </c>
      <c r="I127" s="11"/>
      <c r="J127" s="8" t="s">
        <v>196</v>
      </c>
      <c r="K127" s="11"/>
      <c r="L127" s="11"/>
      <c r="M127" s="9">
        <v>16.0</v>
      </c>
      <c r="N127" s="9"/>
      <c r="O127" s="9"/>
    </row>
    <row r="128">
      <c r="A128" s="10">
        <v>45925.0</v>
      </c>
      <c r="B128" s="8" t="s">
        <v>231</v>
      </c>
      <c r="C128" s="8" t="s">
        <v>33</v>
      </c>
      <c r="D128" s="8" t="s">
        <v>33</v>
      </c>
      <c r="E128" s="10">
        <v>45326.0</v>
      </c>
      <c r="F128" s="8" t="s">
        <v>195</v>
      </c>
      <c r="G128" s="9">
        <v>17.156882</v>
      </c>
      <c r="H128" s="9">
        <v>-61.743801</v>
      </c>
      <c r="I128" s="11"/>
      <c r="J128" s="17"/>
      <c r="K128" s="17"/>
      <c r="L128" s="11"/>
      <c r="M128" s="9">
        <v>0.0</v>
      </c>
      <c r="N128" s="8"/>
      <c r="O128" s="8"/>
    </row>
    <row r="129">
      <c r="A129" s="10">
        <v>45925.0</v>
      </c>
      <c r="B129" s="8" t="s">
        <v>232</v>
      </c>
      <c r="C129" s="8" t="s">
        <v>33</v>
      </c>
      <c r="D129" s="8" t="s">
        <v>33</v>
      </c>
      <c r="E129" s="10">
        <v>45326.0</v>
      </c>
      <c r="F129" s="8" t="s">
        <v>56</v>
      </c>
      <c r="G129" s="9">
        <v>17.147473</v>
      </c>
      <c r="H129" s="9">
        <v>-61.72751</v>
      </c>
      <c r="I129" s="11"/>
      <c r="J129" s="17"/>
      <c r="K129" s="17"/>
      <c r="L129" s="11"/>
      <c r="M129" s="9">
        <v>0.0</v>
      </c>
      <c r="N129" s="9"/>
      <c r="O129" s="9"/>
    </row>
    <row r="130">
      <c r="A130" s="10">
        <v>45925.0</v>
      </c>
      <c r="B130" s="8" t="s">
        <v>233</v>
      </c>
      <c r="C130" s="8" t="s">
        <v>33</v>
      </c>
      <c r="D130" s="8" t="s">
        <v>33</v>
      </c>
      <c r="E130" s="10">
        <v>45433.0</v>
      </c>
      <c r="F130" s="8" t="s">
        <v>152</v>
      </c>
      <c r="G130" s="9">
        <v>17.004963</v>
      </c>
      <c r="H130" s="9">
        <v>-61.866193</v>
      </c>
      <c r="I130" s="11"/>
      <c r="J130" s="17"/>
      <c r="K130" s="17"/>
      <c r="L130" s="11"/>
      <c r="M130" s="9">
        <v>0.0</v>
      </c>
      <c r="N130" s="9"/>
      <c r="O130" s="9"/>
    </row>
    <row r="131">
      <c r="A131" s="10">
        <v>45925.0</v>
      </c>
      <c r="B131" s="8" t="s">
        <v>234</v>
      </c>
      <c r="C131" s="8" t="s">
        <v>33</v>
      </c>
      <c r="D131" s="8" t="s">
        <v>33</v>
      </c>
      <c r="E131" s="10">
        <v>45433.0</v>
      </c>
      <c r="F131" s="8" t="s">
        <v>152</v>
      </c>
      <c r="G131" s="9">
        <v>17.004954</v>
      </c>
      <c r="H131" s="9">
        <v>-61.867071</v>
      </c>
      <c r="I131" s="11"/>
      <c r="J131" s="17"/>
      <c r="K131" s="11"/>
      <c r="L131" s="11"/>
      <c r="M131" s="9">
        <v>0.0</v>
      </c>
      <c r="N131" s="9"/>
      <c r="O131" s="9"/>
    </row>
    <row r="132">
      <c r="A132" s="10">
        <v>45925.0</v>
      </c>
      <c r="B132" s="8" t="s">
        <v>235</v>
      </c>
      <c r="C132" s="8" t="s">
        <v>33</v>
      </c>
      <c r="D132" s="8" t="s">
        <v>33</v>
      </c>
      <c r="E132" s="10">
        <v>45448.0</v>
      </c>
      <c r="F132" s="8" t="s">
        <v>152</v>
      </c>
      <c r="G132" s="9">
        <v>17.00928</v>
      </c>
      <c r="H132" s="9">
        <v>-61.860093</v>
      </c>
      <c r="I132" s="11"/>
      <c r="J132" s="17"/>
      <c r="K132" s="11"/>
      <c r="L132" s="17"/>
      <c r="M132" s="9">
        <v>0.0</v>
      </c>
      <c r="N132" s="8"/>
      <c r="O132" s="8"/>
    </row>
    <row r="133">
      <c r="A133" s="10">
        <v>45925.0</v>
      </c>
      <c r="B133" s="8" t="s">
        <v>236</v>
      </c>
      <c r="C133" s="8" t="s">
        <v>33</v>
      </c>
      <c r="D133" s="8" t="s">
        <v>33</v>
      </c>
      <c r="E133" s="10">
        <v>45448.0</v>
      </c>
      <c r="F133" s="8" t="s">
        <v>152</v>
      </c>
      <c r="G133" s="9">
        <v>17.009187</v>
      </c>
      <c r="H133" s="9">
        <v>-61.86054</v>
      </c>
      <c r="I133" s="11"/>
      <c r="J133" s="17"/>
      <c r="K133" s="17"/>
      <c r="L133" s="11"/>
      <c r="M133" s="9">
        <v>0.0</v>
      </c>
      <c r="N133" s="8"/>
      <c r="O133" s="8"/>
    </row>
    <row r="134">
      <c r="A134" s="10">
        <v>45925.0</v>
      </c>
      <c r="B134" s="8" t="s">
        <v>237</v>
      </c>
      <c r="C134" s="8" t="s">
        <v>44</v>
      </c>
      <c r="D134" s="8" t="s">
        <v>44</v>
      </c>
      <c r="E134" s="10">
        <v>45448.0</v>
      </c>
      <c r="F134" s="8" t="s">
        <v>152</v>
      </c>
      <c r="G134" s="9">
        <v>17.010755</v>
      </c>
      <c r="H134" s="9">
        <v>-61.867726</v>
      </c>
      <c r="I134" s="11"/>
      <c r="J134" s="8" t="s">
        <v>196</v>
      </c>
      <c r="K134" s="17"/>
      <c r="L134" s="17"/>
      <c r="M134" s="9">
        <v>0.0</v>
      </c>
      <c r="N134" s="8"/>
      <c r="O134" s="8"/>
    </row>
    <row r="135">
      <c r="A135" s="10">
        <v>45925.0</v>
      </c>
      <c r="B135" s="8" t="s">
        <v>238</v>
      </c>
      <c r="C135" s="8" t="s">
        <v>44</v>
      </c>
      <c r="D135" s="8" t="s">
        <v>44</v>
      </c>
      <c r="E135" s="10">
        <v>45787.0</v>
      </c>
      <c r="F135" s="8" t="s">
        <v>222</v>
      </c>
      <c r="G135" s="9">
        <v>17.080172</v>
      </c>
      <c r="H135" s="9">
        <v>-61.670755</v>
      </c>
      <c r="I135" s="11"/>
      <c r="J135" s="8" t="s">
        <v>215</v>
      </c>
      <c r="K135" s="8" t="s">
        <v>206</v>
      </c>
      <c r="L135" s="11"/>
      <c r="M135" s="9">
        <v>89.0</v>
      </c>
      <c r="N135" s="8"/>
      <c r="O135" s="8"/>
    </row>
    <row r="136">
      <c r="A136" s="10">
        <v>45925.0</v>
      </c>
      <c r="B136" s="8" t="s">
        <v>239</v>
      </c>
      <c r="C136" s="8" t="s">
        <v>33</v>
      </c>
      <c r="D136" s="8" t="s">
        <v>33</v>
      </c>
      <c r="E136" s="10">
        <v>45787.0</v>
      </c>
      <c r="F136" s="8" t="s">
        <v>222</v>
      </c>
      <c r="G136" s="9">
        <v>17.080226</v>
      </c>
      <c r="H136" s="9">
        <v>-61.670919</v>
      </c>
      <c r="I136" s="17"/>
      <c r="J136" s="11"/>
      <c r="K136" s="11"/>
      <c r="L136" s="11"/>
      <c r="M136" s="9">
        <v>0.0</v>
      </c>
      <c r="N136" s="8"/>
      <c r="O136" s="8"/>
    </row>
    <row r="137">
      <c r="A137" s="10">
        <v>45925.0</v>
      </c>
      <c r="B137" s="8" t="s">
        <v>240</v>
      </c>
      <c r="C137" s="8" t="s">
        <v>44</v>
      </c>
      <c r="D137" s="8" t="s">
        <v>44</v>
      </c>
      <c r="E137" s="10">
        <v>45787.0</v>
      </c>
      <c r="F137" s="8" t="s">
        <v>222</v>
      </c>
      <c r="G137" s="9">
        <v>17.080344</v>
      </c>
      <c r="H137" s="9">
        <v>-61.670926</v>
      </c>
      <c r="I137" s="17"/>
      <c r="J137" s="8" t="s">
        <v>196</v>
      </c>
      <c r="K137" s="11"/>
      <c r="L137" s="11"/>
      <c r="M137" s="9">
        <v>39.0</v>
      </c>
      <c r="N137" s="8"/>
      <c r="O137" s="8"/>
    </row>
    <row r="138">
      <c r="A138" s="10">
        <v>45925.0</v>
      </c>
      <c r="B138" s="8" t="s">
        <v>241</v>
      </c>
      <c r="C138" s="8" t="s">
        <v>33</v>
      </c>
      <c r="D138" s="8" t="s">
        <v>33</v>
      </c>
      <c r="E138" s="10">
        <v>44975.0</v>
      </c>
      <c r="F138" s="8" t="s">
        <v>61</v>
      </c>
      <c r="G138" s="9">
        <v>17.075454</v>
      </c>
      <c r="H138" s="9">
        <v>-61.668341</v>
      </c>
      <c r="I138" s="17"/>
      <c r="J138" s="11"/>
      <c r="K138" s="11"/>
      <c r="L138" s="11"/>
      <c r="M138" s="9">
        <v>0.0</v>
      </c>
      <c r="N138" s="8"/>
      <c r="O138" s="8"/>
    </row>
    <row r="139">
      <c r="A139" s="10">
        <v>45925.0</v>
      </c>
      <c r="B139" s="8" t="s">
        <v>242</v>
      </c>
      <c r="C139" s="8" t="s">
        <v>33</v>
      </c>
      <c r="D139" s="8" t="s">
        <v>33</v>
      </c>
      <c r="E139" s="10">
        <v>44976.0</v>
      </c>
      <c r="F139" s="8" t="s">
        <v>204</v>
      </c>
      <c r="G139" s="9">
        <v>17.067712</v>
      </c>
      <c r="H139" s="9">
        <v>-61.664145</v>
      </c>
      <c r="I139" s="17"/>
      <c r="J139" s="11"/>
      <c r="K139" s="11"/>
      <c r="L139" s="11"/>
      <c r="M139" s="9">
        <v>0.0</v>
      </c>
      <c r="N139" s="8"/>
      <c r="O139" s="8"/>
    </row>
    <row r="140">
      <c r="A140" s="10">
        <v>45925.0</v>
      </c>
      <c r="B140" s="8" t="s">
        <v>243</v>
      </c>
      <c r="C140" s="8" t="s">
        <v>44</v>
      </c>
      <c r="D140" s="8" t="s">
        <v>44</v>
      </c>
      <c r="E140" s="10">
        <v>45326.0</v>
      </c>
      <c r="F140" s="8" t="s">
        <v>195</v>
      </c>
      <c r="G140" s="9">
        <v>17.156178</v>
      </c>
      <c r="H140" s="9">
        <v>-61.743585</v>
      </c>
      <c r="I140" s="17"/>
      <c r="J140" s="8" t="s">
        <v>196</v>
      </c>
      <c r="K140" s="17"/>
      <c r="L140" s="17"/>
      <c r="M140" s="9">
        <v>15.0</v>
      </c>
    </row>
    <row r="141">
      <c r="A141" s="10">
        <v>45925.0</v>
      </c>
      <c r="B141" s="8" t="s">
        <v>244</v>
      </c>
      <c r="C141" s="8" t="s">
        <v>33</v>
      </c>
      <c r="D141" s="8" t="s">
        <v>33</v>
      </c>
      <c r="E141" s="10">
        <v>45326.0</v>
      </c>
      <c r="F141" s="8" t="s">
        <v>195</v>
      </c>
      <c r="G141" s="9">
        <v>17.156786</v>
      </c>
      <c r="H141" s="9">
        <v>-61.743892</v>
      </c>
      <c r="I141" s="17"/>
      <c r="J141" s="17"/>
      <c r="K141" s="17"/>
      <c r="L141" s="17"/>
      <c r="M141" s="9">
        <v>0.0</v>
      </c>
    </row>
    <row r="142">
      <c r="A142" s="10">
        <v>45925.0</v>
      </c>
      <c r="B142" s="8" t="s">
        <v>245</v>
      </c>
      <c r="C142" s="8" t="s">
        <v>44</v>
      </c>
      <c r="D142" s="8" t="s">
        <v>44</v>
      </c>
      <c r="E142" s="10">
        <v>45326.0</v>
      </c>
      <c r="F142" s="8" t="s">
        <v>56</v>
      </c>
      <c r="G142" s="9">
        <v>17.148268</v>
      </c>
      <c r="H142" s="9">
        <v>-61.726106</v>
      </c>
      <c r="I142" s="17"/>
      <c r="J142" s="8" t="s">
        <v>196</v>
      </c>
      <c r="K142" s="17"/>
      <c r="L142" s="17"/>
      <c r="M142" s="9">
        <v>141.0</v>
      </c>
    </row>
    <row r="143">
      <c r="A143" s="10">
        <v>45925.0</v>
      </c>
      <c r="B143" s="8" t="s">
        <v>246</v>
      </c>
      <c r="C143" s="8" t="s">
        <v>33</v>
      </c>
      <c r="D143" s="8" t="s">
        <v>33</v>
      </c>
      <c r="E143" s="10">
        <v>45326.0</v>
      </c>
      <c r="F143" s="8" t="s">
        <v>217</v>
      </c>
      <c r="G143" s="9">
        <v>17.157415</v>
      </c>
      <c r="H143" s="9">
        <v>-61.767162</v>
      </c>
      <c r="I143" s="17"/>
      <c r="J143" s="17"/>
      <c r="K143" s="17"/>
      <c r="L143" s="17"/>
      <c r="M143" s="9">
        <v>0.0</v>
      </c>
    </row>
    <row r="144">
      <c r="A144" s="10">
        <v>45925.0</v>
      </c>
      <c r="B144" s="8" t="s">
        <v>247</v>
      </c>
      <c r="C144" s="8" t="s">
        <v>33</v>
      </c>
      <c r="D144" s="8" t="s">
        <v>33</v>
      </c>
      <c r="E144" s="10">
        <v>45433.0</v>
      </c>
      <c r="F144" s="8" t="s">
        <v>152</v>
      </c>
      <c r="G144" s="9">
        <v>17.005109</v>
      </c>
      <c r="H144" s="9">
        <v>-61.865203</v>
      </c>
      <c r="I144" s="17"/>
      <c r="J144" s="17"/>
      <c r="K144" s="17"/>
      <c r="L144" s="17"/>
      <c r="M144" s="9">
        <v>0.0</v>
      </c>
    </row>
    <row r="145">
      <c r="A145" s="10">
        <v>45925.0</v>
      </c>
      <c r="B145" s="8" t="s">
        <v>248</v>
      </c>
      <c r="C145" s="8" t="s">
        <v>33</v>
      </c>
      <c r="D145" s="8" t="s">
        <v>33</v>
      </c>
      <c r="E145" s="10">
        <v>45433.0</v>
      </c>
      <c r="F145" s="8" t="s">
        <v>152</v>
      </c>
      <c r="G145" s="9">
        <v>17.005159</v>
      </c>
      <c r="H145" s="9">
        <v>-61.865338</v>
      </c>
      <c r="I145" s="17"/>
      <c r="J145" s="17"/>
      <c r="K145" s="17"/>
      <c r="L145" s="17"/>
      <c r="M145" s="9">
        <v>0.0</v>
      </c>
    </row>
    <row r="146">
      <c r="A146" s="10">
        <v>45925.0</v>
      </c>
      <c r="B146" s="8" t="s">
        <v>249</v>
      </c>
      <c r="C146" s="8" t="s">
        <v>33</v>
      </c>
      <c r="D146" s="8" t="s">
        <v>33</v>
      </c>
      <c r="E146" s="10">
        <v>45448.0</v>
      </c>
      <c r="F146" s="8" t="s">
        <v>152</v>
      </c>
      <c r="G146" s="9">
        <v>17.009166</v>
      </c>
      <c r="H146" s="9">
        <v>-61.859934</v>
      </c>
      <c r="I146" s="17"/>
      <c r="J146" s="17"/>
      <c r="K146" s="17"/>
      <c r="L146" s="17"/>
      <c r="M146" s="9">
        <v>0.0</v>
      </c>
    </row>
    <row r="147">
      <c r="A147" s="10">
        <v>45925.0</v>
      </c>
      <c r="B147" s="8" t="s">
        <v>250</v>
      </c>
      <c r="C147" s="8" t="s">
        <v>33</v>
      </c>
      <c r="D147" s="8" t="s">
        <v>33</v>
      </c>
      <c r="E147" s="10">
        <v>45448.0</v>
      </c>
      <c r="F147" s="8" t="s">
        <v>152</v>
      </c>
      <c r="G147" s="9">
        <v>17.009979</v>
      </c>
      <c r="H147" s="9">
        <v>-61.869095</v>
      </c>
      <c r="I147" s="17"/>
      <c r="J147" s="17"/>
      <c r="K147" s="17"/>
      <c r="L147" s="17"/>
      <c r="M147" s="9">
        <v>0.0</v>
      </c>
    </row>
    <row r="148">
      <c r="A148" s="10">
        <v>45925.0</v>
      </c>
      <c r="B148" s="8" t="s">
        <v>251</v>
      </c>
      <c r="C148" s="8" t="s">
        <v>44</v>
      </c>
      <c r="D148" s="8" t="s">
        <v>44</v>
      </c>
      <c r="E148" s="10">
        <v>45787.0</v>
      </c>
      <c r="F148" s="8" t="s">
        <v>222</v>
      </c>
      <c r="G148" s="9">
        <v>17.053548</v>
      </c>
      <c r="H148" s="9">
        <v>-61.671332</v>
      </c>
      <c r="I148" s="17"/>
      <c r="J148" s="8" t="s">
        <v>196</v>
      </c>
      <c r="K148" s="8" t="s">
        <v>206</v>
      </c>
      <c r="L148" s="17"/>
      <c r="M148" s="9">
        <v>36.0</v>
      </c>
    </row>
    <row r="149">
      <c r="A149" s="10">
        <v>45925.0</v>
      </c>
      <c r="B149" s="8" t="s">
        <v>252</v>
      </c>
      <c r="C149" s="8" t="s">
        <v>44</v>
      </c>
      <c r="D149" s="8" t="s">
        <v>44</v>
      </c>
      <c r="E149" s="10">
        <v>45787.0</v>
      </c>
      <c r="F149" s="8" t="s">
        <v>222</v>
      </c>
      <c r="G149" s="9">
        <v>17.054068</v>
      </c>
      <c r="H149" s="9">
        <v>-61.671168</v>
      </c>
      <c r="I149" s="17"/>
      <c r="J149" s="17"/>
      <c r="K149" s="8" t="s">
        <v>206</v>
      </c>
      <c r="L149" s="17"/>
      <c r="M149" s="9">
        <v>46.0</v>
      </c>
    </row>
    <row r="150">
      <c r="A150" s="10">
        <v>45925.0</v>
      </c>
      <c r="B150" s="8" t="s">
        <v>253</v>
      </c>
      <c r="C150" s="8" t="s">
        <v>44</v>
      </c>
      <c r="D150" s="8" t="s">
        <v>44</v>
      </c>
      <c r="E150" s="10">
        <v>45787.0</v>
      </c>
      <c r="F150" s="8" t="s">
        <v>222</v>
      </c>
      <c r="G150" s="9">
        <v>17.05449</v>
      </c>
      <c r="H150" s="9">
        <v>-61.670838</v>
      </c>
      <c r="I150" s="17"/>
      <c r="J150" s="8" t="s">
        <v>206</v>
      </c>
      <c r="K150" s="17"/>
      <c r="L150" s="17"/>
      <c r="M150" s="9">
        <v>26.0</v>
      </c>
    </row>
    <row r="151">
      <c r="A151" s="10">
        <v>45925.0</v>
      </c>
      <c r="B151" s="8" t="s">
        <v>254</v>
      </c>
      <c r="C151" s="8" t="s">
        <v>44</v>
      </c>
      <c r="D151" s="8" t="s">
        <v>44</v>
      </c>
      <c r="E151" s="10">
        <v>45326.0</v>
      </c>
      <c r="F151" s="8" t="s">
        <v>195</v>
      </c>
      <c r="G151" s="9">
        <v>17.156678</v>
      </c>
      <c r="H151" s="9">
        <v>-61.743689</v>
      </c>
      <c r="I151" s="17"/>
      <c r="J151" s="8" t="s">
        <v>196</v>
      </c>
      <c r="K151" s="17"/>
      <c r="L151" s="17"/>
      <c r="M151" s="9">
        <v>23.0</v>
      </c>
    </row>
    <row r="152">
      <c r="A152" s="10">
        <v>45925.0</v>
      </c>
      <c r="B152" s="8" t="s">
        <v>255</v>
      </c>
      <c r="C152" s="8" t="s">
        <v>33</v>
      </c>
      <c r="D152" s="8" t="s">
        <v>33</v>
      </c>
      <c r="E152" s="10">
        <v>44977.0</v>
      </c>
      <c r="F152" s="8" t="s">
        <v>209</v>
      </c>
      <c r="G152" s="9">
        <v>17.145118</v>
      </c>
      <c r="H152" s="9">
        <v>-61.761108</v>
      </c>
      <c r="I152" s="17"/>
      <c r="J152" s="17"/>
      <c r="K152" s="17"/>
      <c r="L152" s="17"/>
      <c r="M152" s="9">
        <v>0.0</v>
      </c>
    </row>
    <row r="153">
      <c r="A153" s="10">
        <v>45925.0</v>
      </c>
      <c r="B153" s="8" t="s">
        <v>256</v>
      </c>
      <c r="C153" s="8" t="s">
        <v>33</v>
      </c>
      <c r="D153" s="8" t="s">
        <v>33</v>
      </c>
      <c r="E153" s="10">
        <v>44977.0</v>
      </c>
      <c r="F153" s="8" t="s">
        <v>257</v>
      </c>
      <c r="G153" s="9">
        <v>17.155647</v>
      </c>
      <c r="H153" s="9">
        <v>-61.741375</v>
      </c>
      <c r="I153" s="17"/>
      <c r="J153" s="17"/>
      <c r="K153" s="17"/>
      <c r="L153" s="17"/>
      <c r="M153" s="9">
        <v>0.0</v>
      </c>
    </row>
    <row r="154">
      <c r="A154" s="10">
        <v>45925.0</v>
      </c>
      <c r="B154" s="8" t="s">
        <v>258</v>
      </c>
      <c r="C154" s="8" t="s">
        <v>44</v>
      </c>
      <c r="D154" s="8" t="s">
        <v>44</v>
      </c>
      <c r="E154" s="10">
        <v>45326.0</v>
      </c>
      <c r="F154" s="8" t="s">
        <v>217</v>
      </c>
      <c r="G154" s="9">
        <v>17.157501</v>
      </c>
      <c r="H154" s="9">
        <v>-61.767949</v>
      </c>
      <c r="I154" s="17"/>
      <c r="J154" s="8" t="s">
        <v>196</v>
      </c>
      <c r="K154" s="17"/>
      <c r="L154" s="17"/>
      <c r="M154" s="9">
        <v>22.0</v>
      </c>
    </row>
    <row r="155">
      <c r="A155" s="10">
        <v>45925.0</v>
      </c>
      <c r="B155" s="8" t="s">
        <v>259</v>
      </c>
      <c r="C155" s="8" t="s">
        <v>33</v>
      </c>
      <c r="D155" s="8" t="s">
        <v>33</v>
      </c>
      <c r="E155" s="10">
        <v>45448.0</v>
      </c>
      <c r="F155" s="8" t="s">
        <v>152</v>
      </c>
      <c r="G155" s="9">
        <v>17.009565</v>
      </c>
      <c r="H155" s="9">
        <v>-61.85988</v>
      </c>
      <c r="I155" s="17"/>
      <c r="J155" s="17"/>
      <c r="K155" s="17"/>
      <c r="L155" s="17"/>
      <c r="M155" s="9">
        <v>0.0</v>
      </c>
    </row>
    <row r="156">
      <c r="A156" s="10">
        <v>45925.0</v>
      </c>
      <c r="B156" s="8" t="s">
        <v>260</v>
      </c>
      <c r="C156" s="8" t="s">
        <v>44</v>
      </c>
      <c r="D156" s="8" t="s">
        <v>44</v>
      </c>
      <c r="E156" s="10">
        <v>44586.0</v>
      </c>
      <c r="F156" s="8" t="s">
        <v>61</v>
      </c>
      <c r="G156" s="9">
        <v>17.090285</v>
      </c>
      <c r="H156" s="9">
        <v>-61.675178</v>
      </c>
      <c r="I156" s="17"/>
      <c r="J156" s="8" t="s">
        <v>196</v>
      </c>
      <c r="K156" s="17"/>
      <c r="L156" s="17"/>
      <c r="M156" s="9">
        <v>0.0</v>
      </c>
    </row>
    <row r="157">
      <c r="A157" s="10">
        <v>45925.0</v>
      </c>
      <c r="B157" s="8" t="s">
        <v>261</v>
      </c>
      <c r="C157" s="8" t="s">
        <v>33</v>
      </c>
      <c r="D157" s="8" t="s">
        <v>33</v>
      </c>
      <c r="E157" s="10">
        <v>44527.0</v>
      </c>
      <c r="F157" s="8" t="s">
        <v>204</v>
      </c>
      <c r="G157" s="9">
        <v>17.068219</v>
      </c>
      <c r="H157" s="9">
        <v>-61.664547</v>
      </c>
      <c r="I157" s="17"/>
      <c r="J157" s="17"/>
      <c r="K157" s="17"/>
      <c r="L157" s="17"/>
      <c r="M157" s="9">
        <v>0.0</v>
      </c>
    </row>
    <row r="158">
      <c r="A158" s="10">
        <v>45925.0</v>
      </c>
      <c r="B158" s="8" t="s">
        <v>262</v>
      </c>
      <c r="C158" s="8" t="s">
        <v>44</v>
      </c>
      <c r="D158" s="8" t="s">
        <v>44</v>
      </c>
      <c r="E158" s="10">
        <v>44527.0</v>
      </c>
      <c r="F158" s="8" t="s">
        <v>204</v>
      </c>
      <c r="G158" s="9">
        <v>17.069112</v>
      </c>
      <c r="H158" s="9">
        <v>-61.665175</v>
      </c>
      <c r="I158" s="17"/>
      <c r="J158" s="8" t="s">
        <v>196</v>
      </c>
      <c r="K158" s="17"/>
      <c r="L158" s="17"/>
      <c r="M158" s="9">
        <v>0.0</v>
      </c>
    </row>
    <row r="159">
      <c r="A159" s="10">
        <v>45925.0</v>
      </c>
      <c r="B159" s="8" t="s">
        <v>263</v>
      </c>
      <c r="C159" s="8" t="s">
        <v>44</v>
      </c>
      <c r="D159" s="8" t="s">
        <v>44</v>
      </c>
      <c r="E159" s="10">
        <v>44975.0</v>
      </c>
      <c r="F159" s="8" t="s">
        <v>61</v>
      </c>
      <c r="G159" s="9">
        <v>17.075518</v>
      </c>
      <c r="H159" s="9">
        <v>-61.66829</v>
      </c>
      <c r="I159" s="17"/>
      <c r="J159" s="8" t="s">
        <v>165</v>
      </c>
      <c r="K159" s="17"/>
      <c r="L159" s="17"/>
      <c r="M159" s="9">
        <v>5.0</v>
      </c>
    </row>
    <row r="160">
      <c r="A160" s="10">
        <v>45925.0</v>
      </c>
      <c r="B160" s="8" t="s">
        <v>264</v>
      </c>
      <c r="C160" s="8" t="s">
        <v>44</v>
      </c>
      <c r="D160" s="8" t="s">
        <v>44</v>
      </c>
      <c r="E160" s="10">
        <v>44976.0</v>
      </c>
      <c r="F160" s="8" t="s">
        <v>204</v>
      </c>
      <c r="G160" s="9">
        <v>17.067615</v>
      </c>
      <c r="H160" s="9">
        <v>-61.664298</v>
      </c>
      <c r="I160" s="17"/>
      <c r="J160" s="8" t="s">
        <v>196</v>
      </c>
      <c r="K160" s="17"/>
      <c r="L160" s="17"/>
      <c r="M160" s="9">
        <v>17.0</v>
      </c>
    </row>
    <row r="161">
      <c r="A161" s="10">
        <v>45925.0</v>
      </c>
      <c r="B161" s="8" t="s">
        <v>265</v>
      </c>
      <c r="C161" s="8" t="s">
        <v>44</v>
      </c>
      <c r="D161" s="8" t="s">
        <v>44</v>
      </c>
      <c r="E161" s="10">
        <v>44977.0</v>
      </c>
      <c r="F161" s="8" t="s">
        <v>257</v>
      </c>
      <c r="G161" s="9">
        <v>17.15552</v>
      </c>
      <c r="H161" s="9">
        <v>-61.741356</v>
      </c>
      <c r="I161" s="17"/>
      <c r="J161" s="8" t="s">
        <v>215</v>
      </c>
      <c r="K161" s="17"/>
      <c r="L161" s="17"/>
      <c r="M161" s="9">
        <v>20.0</v>
      </c>
    </row>
    <row r="162">
      <c r="A162" s="10">
        <v>45925.0</v>
      </c>
      <c r="B162" s="8" t="s">
        <v>266</v>
      </c>
      <c r="C162" s="8" t="s">
        <v>44</v>
      </c>
      <c r="D162" s="8" t="s">
        <v>44</v>
      </c>
      <c r="E162" s="10">
        <v>45326.0</v>
      </c>
      <c r="F162" s="8" t="s">
        <v>217</v>
      </c>
      <c r="G162" s="9">
        <v>17.157585</v>
      </c>
      <c r="H162" s="9">
        <v>-61.768095</v>
      </c>
      <c r="I162" s="17"/>
      <c r="J162" s="8" t="s">
        <v>165</v>
      </c>
      <c r="K162" s="17"/>
      <c r="L162" s="17"/>
      <c r="M162" s="9">
        <v>5.0</v>
      </c>
    </row>
    <row r="163">
      <c r="A163" s="10">
        <v>45925.0</v>
      </c>
      <c r="B163" s="8" t="s">
        <v>267</v>
      </c>
      <c r="C163" s="8" t="s">
        <v>44</v>
      </c>
      <c r="D163" s="8" t="s">
        <v>44</v>
      </c>
      <c r="E163" s="10">
        <v>45326.0</v>
      </c>
      <c r="F163" s="8" t="s">
        <v>195</v>
      </c>
      <c r="G163" s="9">
        <v>17.156855</v>
      </c>
      <c r="H163" s="9">
        <v>-61.74382</v>
      </c>
      <c r="I163" s="17"/>
      <c r="J163" s="8" t="s">
        <v>196</v>
      </c>
      <c r="K163" s="17"/>
      <c r="L163" s="17"/>
      <c r="M163" s="9">
        <v>19.0</v>
      </c>
    </row>
    <row r="164">
      <c r="A164" s="10">
        <v>45925.0</v>
      </c>
      <c r="B164" s="8" t="s">
        <v>268</v>
      </c>
      <c r="C164" s="8" t="s">
        <v>44</v>
      </c>
      <c r="D164" s="8" t="s">
        <v>44</v>
      </c>
      <c r="E164" s="10">
        <v>45326.0</v>
      </c>
      <c r="F164" s="8" t="s">
        <v>195</v>
      </c>
      <c r="G164" s="9">
        <v>17.155532</v>
      </c>
      <c r="H164" s="9">
        <v>-61.743487</v>
      </c>
      <c r="I164" s="17"/>
      <c r="J164" s="8" t="s">
        <v>215</v>
      </c>
      <c r="K164" s="17"/>
      <c r="L164" s="17"/>
      <c r="M164" s="9">
        <v>6.0</v>
      </c>
    </row>
    <row r="165">
      <c r="A165" s="10">
        <v>45925.0</v>
      </c>
      <c r="B165" s="8" t="s">
        <v>269</v>
      </c>
      <c r="C165" s="8" t="s">
        <v>33</v>
      </c>
      <c r="D165" s="8" t="s">
        <v>33</v>
      </c>
      <c r="E165" s="10">
        <v>45326.0</v>
      </c>
      <c r="F165" s="8" t="s">
        <v>56</v>
      </c>
      <c r="G165" s="9">
        <v>17.148213</v>
      </c>
      <c r="H165" s="9">
        <v>-61.727056</v>
      </c>
      <c r="I165" s="17"/>
      <c r="J165" s="17"/>
      <c r="K165" s="17"/>
      <c r="L165" s="17"/>
      <c r="M165" s="9">
        <v>0.0</v>
      </c>
    </row>
    <row r="166">
      <c r="A166" s="10">
        <v>45925.0</v>
      </c>
      <c r="B166" s="8" t="s">
        <v>270</v>
      </c>
      <c r="C166" s="8" t="s">
        <v>33</v>
      </c>
      <c r="D166" s="8" t="s">
        <v>33</v>
      </c>
      <c r="E166" s="10">
        <v>45448.0</v>
      </c>
      <c r="F166" s="8" t="s">
        <v>152</v>
      </c>
      <c r="G166" s="9">
        <v>17.009558</v>
      </c>
      <c r="H166" s="9">
        <v>-61.86005</v>
      </c>
      <c r="I166" s="17"/>
      <c r="J166" s="17"/>
      <c r="K166" s="17"/>
      <c r="L166" s="17"/>
      <c r="M166" s="9">
        <v>0.0</v>
      </c>
    </row>
    <row r="167">
      <c r="A167" s="10">
        <v>45925.0</v>
      </c>
      <c r="B167" s="8" t="s">
        <v>271</v>
      </c>
      <c r="C167" s="8" t="s">
        <v>33</v>
      </c>
      <c r="D167" s="8" t="s">
        <v>33</v>
      </c>
      <c r="E167" s="10">
        <v>45448.0</v>
      </c>
      <c r="F167" s="8" t="s">
        <v>152</v>
      </c>
      <c r="G167" s="9">
        <v>17.008831</v>
      </c>
      <c r="H167" s="9">
        <v>-61.860583</v>
      </c>
      <c r="I167" s="17"/>
      <c r="J167" s="17"/>
      <c r="K167" s="17"/>
      <c r="L167" s="17"/>
      <c r="M167" s="9">
        <v>0.0</v>
      </c>
    </row>
    <row r="168">
      <c r="A168" s="10">
        <v>45925.0</v>
      </c>
      <c r="B168" s="8" t="s">
        <v>272</v>
      </c>
      <c r="C168" s="8" t="s">
        <v>33</v>
      </c>
      <c r="D168" s="8" t="s">
        <v>33</v>
      </c>
      <c r="E168" s="10">
        <v>45448.0</v>
      </c>
      <c r="F168" s="8" t="s">
        <v>152</v>
      </c>
      <c r="G168" s="9">
        <v>17.010847</v>
      </c>
      <c r="H168" s="9">
        <v>-61.867641</v>
      </c>
      <c r="I168" s="17"/>
      <c r="J168" s="17"/>
      <c r="K168" s="17"/>
      <c r="L168" s="17"/>
      <c r="M168" s="9">
        <v>0.0</v>
      </c>
    </row>
    <row r="169">
      <c r="A169" s="10">
        <v>45925.0</v>
      </c>
      <c r="B169" s="8" t="s">
        <v>273</v>
      </c>
      <c r="C169" s="8" t="s">
        <v>33</v>
      </c>
      <c r="D169" s="8" t="s">
        <v>33</v>
      </c>
      <c r="E169" s="10">
        <v>45433.0</v>
      </c>
      <c r="F169" s="8" t="s">
        <v>152</v>
      </c>
      <c r="G169" s="9">
        <v>17.00504</v>
      </c>
      <c r="H169" s="9">
        <v>-61.867424</v>
      </c>
      <c r="I169" s="17"/>
      <c r="J169" s="17"/>
      <c r="K169" s="17"/>
      <c r="L169" s="17"/>
      <c r="M169" s="9">
        <v>0.0</v>
      </c>
    </row>
    <row r="170">
      <c r="A170" s="10">
        <v>45925.0</v>
      </c>
      <c r="B170" s="8" t="s">
        <v>274</v>
      </c>
      <c r="C170" s="8" t="s">
        <v>44</v>
      </c>
      <c r="D170" s="8" t="s">
        <v>44</v>
      </c>
      <c r="E170" s="10">
        <v>45787.0</v>
      </c>
      <c r="F170" s="8" t="s">
        <v>222</v>
      </c>
      <c r="G170" s="9">
        <v>17.054442</v>
      </c>
      <c r="H170" s="9">
        <v>-61.67091</v>
      </c>
      <c r="I170" s="17"/>
      <c r="J170" s="8" t="s">
        <v>165</v>
      </c>
      <c r="K170" s="17"/>
      <c r="L170" s="17"/>
      <c r="M170" s="9">
        <v>12.0</v>
      </c>
    </row>
    <row r="171">
      <c r="B171" s="18"/>
      <c r="L171" s="18"/>
    </row>
    <row r="172">
      <c r="B172" s="18"/>
      <c r="L172" s="18"/>
    </row>
    <row r="173">
      <c r="B173" s="18"/>
      <c r="L173" s="18"/>
    </row>
    <row r="174">
      <c r="B174" s="18"/>
      <c r="L174" s="18"/>
    </row>
    <row r="175">
      <c r="B175" s="18"/>
      <c r="L175" s="18"/>
    </row>
    <row r="176">
      <c r="B176" s="18"/>
      <c r="L176" s="18"/>
    </row>
    <row r="177">
      <c r="B177" s="18"/>
      <c r="L177" s="18"/>
    </row>
    <row r="178">
      <c r="B178" s="18"/>
      <c r="L178" s="18"/>
    </row>
    <row r="179">
      <c r="B179" s="18"/>
      <c r="L179" s="18"/>
    </row>
    <row r="180">
      <c r="B180" s="18"/>
      <c r="L180" s="18"/>
    </row>
    <row r="181">
      <c r="B181" s="18"/>
      <c r="L181" s="18"/>
    </row>
    <row r="182">
      <c r="B182" s="18"/>
      <c r="L182" s="18"/>
    </row>
    <row r="183">
      <c r="B183" s="18"/>
      <c r="L183" s="18"/>
    </row>
    <row r="184">
      <c r="B184" s="18"/>
      <c r="L184" s="18"/>
    </row>
    <row r="185">
      <c r="B185" s="18"/>
      <c r="L185" s="18"/>
    </row>
    <row r="186">
      <c r="B186" s="18"/>
      <c r="L186" s="18"/>
    </row>
    <row r="187">
      <c r="B187" s="18"/>
      <c r="L187" s="18"/>
    </row>
    <row r="188">
      <c r="B188" s="18"/>
      <c r="L188" s="18"/>
    </row>
    <row r="189">
      <c r="B189" s="18"/>
      <c r="L189" s="18"/>
    </row>
    <row r="190">
      <c r="B190" s="18"/>
      <c r="L190" s="18"/>
    </row>
    <row r="191">
      <c r="B191" s="18"/>
      <c r="L191" s="18"/>
    </row>
    <row r="192">
      <c r="B192" s="18"/>
      <c r="L192" s="18"/>
    </row>
    <row r="193">
      <c r="B193" s="18"/>
      <c r="L193" s="18"/>
    </row>
    <row r="194">
      <c r="B194" s="18"/>
      <c r="L194" s="18"/>
    </row>
    <row r="195">
      <c r="B195" s="18"/>
      <c r="L195" s="18"/>
    </row>
    <row r="196">
      <c r="B196" s="18"/>
      <c r="L196" s="18"/>
    </row>
    <row r="197">
      <c r="B197" s="18"/>
      <c r="L197" s="18"/>
    </row>
    <row r="198">
      <c r="B198" s="18"/>
      <c r="L198" s="18"/>
    </row>
    <row r="199">
      <c r="B199" s="18"/>
      <c r="L199" s="18"/>
    </row>
    <row r="200">
      <c r="B200" s="18"/>
      <c r="L200" s="18"/>
    </row>
    <row r="201">
      <c r="B201" s="18"/>
      <c r="L201" s="18"/>
    </row>
    <row r="202">
      <c r="B202" s="18"/>
      <c r="L202" s="18"/>
    </row>
    <row r="203">
      <c r="B203" s="18"/>
      <c r="L203" s="18"/>
    </row>
    <row r="204">
      <c r="B204" s="18"/>
      <c r="L204" s="18"/>
    </row>
    <row r="205">
      <c r="B205" s="18"/>
      <c r="L205" s="18"/>
    </row>
    <row r="206">
      <c r="B206" s="18"/>
      <c r="L206" s="18"/>
    </row>
    <row r="207">
      <c r="B207" s="18"/>
      <c r="L207" s="18"/>
    </row>
    <row r="208">
      <c r="B208" s="18"/>
      <c r="L208" s="18"/>
    </row>
    <row r="209">
      <c r="B209" s="18"/>
      <c r="L209" s="18"/>
    </row>
    <row r="210">
      <c r="B210" s="18"/>
      <c r="L210" s="18"/>
    </row>
    <row r="211">
      <c r="B211" s="18"/>
      <c r="L211" s="18"/>
    </row>
    <row r="212">
      <c r="B212" s="18"/>
      <c r="L212" s="18"/>
    </row>
    <row r="213">
      <c r="B213" s="18"/>
      <c r="L213" s="18"/>
    </row>
    <row r="214">
      <c r="B214" s="18"/>
      <c r="L214" s="18"/>
    </row>
    <row r="215">
      <c r="B215" s="18"/>
      <c r="L215" s="18"/>
    </row>
    <row r="216">
      <c r="B216" s="18"/>
      <c r="L216" s="18"/>
    </row>
    <row r="217">
      <c r="B217" s="18"/>
      <c r="L217" s="18"/>
    </row>
    <row r="218">
      <c r="B218" s="18"/>
      <c r="L218" s="18"/>
    </row>
    <row r="219">
      <c r="B219" s="18"/>
      <c r="L219" s="18"/>
    </row>
    <row r="220">
      <c r="B220" s="18"/>
      <c r="L220" s="18"/>
    </row>
    <row r="221">
      <c r="B221" s="18"/>
      <c r="L221" s="18"/>
    </row>
    <row r="222">
      <c r="B222" s="18"/>
      <c r="L222" s="18"/>
    </row>
    <row r="223">
      <c r="B223" s="18"/>
      <c r="L223" s="18"/>
    </row>
    <row r="224">
      <c r="B224" s="18"/>
      <c r="L224" s="18"/>
    </row>
    <row r="225">
      <c r="B225" s="18"/>
      <c r="L225" s="18"/>
    </row>
    <row r="226">
      <c r="B226" s="18"/>
      <c r="L226" s="18"/>
    </row>
    <row r="227">
      <c r="B227" s="18"/>
      <c r="L227" s="18"/>
    </row>
    <row r="228">
      <c r="B228" s="18"/>
      <c r="L228" s="18"/>
    </row>
    <row r="229">
      <c r="B229" s="18"/>
      <c r="L229" s="18"/>
    </row>
    <row r="230">
      <c r="B230" s="18"/>
      <c r="L230" s="18"/>
    </row>
    <row r="231">
      <c r="B231" s="18"/>
      <c r="L231" s="18"/>
    </row>
    <row r="232">
      <c r="B232" s="18"/>
      <c r="L232" s="18"/>
    </row>
    <row r="233">
      <c r="B233" s="18"/>
      <c r="L233" s="18"/>
    </row>
    <row r="234">
      <c r="B234" s="18"/>
      <c r="L234" s="18"/>
    </row>
    <row r="235">
      <c r="B235" s="18"/>
      <c r="L235" s="18"/>
    </row>
    <row r="236">
      <c r="B236" s="18"/>
      <c r="L236" s="18"/>
    </row>
    <row r="237">
      <c r="B237" s="18"/>
      <c r="L237" s="18"/>
    </row>
    <row r="238">
      <c r="B238" s="18"/>
      <c r="L238" s="18"/>
    </row>
    <row r="239">
      <c r="B239" s="18"/>
      <c r="L239" s="18"/>
    </row>
    <row r="240">
      <c r="B240" s="18"/>
      <c r="L240" s="18"/>
    </row>
    <row r="241">
      <c r="B241" s="18"/>
      <c r="L241" s="18"/>
    </row>
    <row r="242">
      <c r="B242" s="18"/>
      <c r="L242" s="18"/>
    </row>
    <row r="243">
      <c r="B243" s="18"/>
      <c r="L243" s="18"/>
    </row>
    <row r="244">
      <c r="B244" s="18"/>
      <c r="L244" s="18"/>
    </row>
    <row r="245">
      <c r="B245" s="18"/>
      <c r="L245" s="18"/>
    </row>
    <row r="246">
      <c r="B246" s="18"/>
      <c r="L246" s="18"/>
    </row>
    <row r="247">
      <c r="B247" s="18"/>
      <c r="L247" s="18"/>
    </row>
    <row r="248">
      <c r="B248" s="18"/>
      <c r="L248" s="18"/>
    </row>
    <row r="249">
      <c r="B249" s="18"/>
      <c r="L249" s="18"/>
    </row>
    <row r="250">
      <c r="B250" s="18"/>
      <c r="L250" s="18"/>
    </row>
    <row r="251">
      <c r="B251" s="18"/>
      <c r="L251" s="18"/>
    </row>
    <row r="252">
      <c r="B252" s="18"/>
      <c r="L252" s="18"/>
    </row>
    <row r="253">
      <c r="B253" s="18"/>
      <c r="L253" s="18"/>
    </row>
    <row r="254">
      <c r="B254" s="18"/>
      <c r="L254" s="18"/>
    </row>
    <row r="255">
      <c r="B255" s="18"/>
      <c r="L255" s="18"/>
    </row>
    <row r="256">
      <c r="B256" s="18"/>
      <c r="L256" s="18"/>
    </row>
    <row r="257">
      <c r="B257" s="18"/>
      <c r="L257" s="18"/>
    </row>
    <row r="258">
      <c r="B258" s="18"/>
      <c r="L258" s="18"/>
    </row>
    <row r="259">
      <c r="B259" s="18"/>
      <c r="L259" s="18"/>
    </row>
    <row r="260">
      <c r="B260" s="18"/>
      <c r="L260" s="18"/>
    </row>
    <row r="261">
      <c r="B261" s="18"/>
      <c r="L261" s="18"/>
    </row>
    <row r="262">
      <c r="B262" s="18"/>
      <c r="L262" s="18"/>
    </row>
    <row r="263">
      <c r="B263" s="18"/>
      <c r="L263" s="18"/>
    </row>
    <row r="264">
      <c r="B264" s="18"/>
      <c r="L264" s="18"/>
    </row>
    <row r="265">
      <c r="B265" s="18"/>
      <c r="L265" s="18"/>
    </row>
    <row r="266">
      <c r="B266" s="18"/>
      <c r="L266" s="18"/>
    </row>
    <row r="267">
      <c r="B267" s="18"/>
      <c r="L267" s="18"/>
    </row>
    <row r="268">
      <c r="B268" s="18"/>
      <c r="L268" s="18"/>
    </row>
    <row r="269">
      <c r="B269" s="18"/>
      <c r="L269" s="18"/>
    </row>
    <row r="270">
      <c r="B270" s="18"/>
      <c r="L270" s="18"/>
    </row>
    <row r="271">
      <c r="B271" s="18"/>
      <c r="L271" s="18"/>
    </row>
    <row r="272">
      <c r="B272" s="18"/>
      <c r="L272" s="18"/>
    </row>
    <row r="273">
      <c r="B273" s="18"/>
      <c r="L273" s="18"/>
    </row>
    <row r="274">
      <c r="B274" s="18"/>
      <c r="L274" s="18"/>
    </row>
    <row r="275">
      <c r="B275" s="18"/>
      <c r="L275" s="18"/>
    </row>
    <row r="276">
      <c r="B276" s="18"/>
      <c r="L276" s="18"/>
    </row>
    <row r="277">
      <c r="B277" s="18"/>
      <c r="L277" s="18"/>
    </row>
    <row r="278">
      <c r="B278" s="18"/>
      <c r="L278" s="18"/>
    </row>
    <row r="279">
      <c r="B279" s="18"/>
      <c r="L279" s="18"/>
    </row>
    <row r="280">
      <c r="B280" s="18"/>
      <c r="L280" s="18"/>
    </row>
    <row r="281">
      <c r="B281" s="18"/>
      <c r="L281" s="18"/>
    </row>
    <row r="282">
      <c r="B282" s="18"/>
      <c r="L282" s="18"/>
    </row>
    <row r="283">
      <c r="B283" s="18"/>
      <c r="L283" s="18"/>
    </row>
    <row r="284">
      <c r="B284" s="18"/>
      <c r="L284" s="18"/>
    </row>
    <row r="285">
      <c r="B285" s="18"/>
      <c r="L285" s="18"/>
    </row>
    <row r="286">
      <c r="B286" s="18"/>
      <c r="L286" s="18"/>
    </row>
    <row r="287">
      <c r="B287" s="18"/>
      <c r="L287" s="18"/>
    </row>
    <row r="288">
      <c r="B288" s="18"/>
      <c r="L288" s="18"/>
    </row>
    <row r="289">
      <c r="B289" s="18"/>
      <c r="L289" s="18"/>
    </row>
    <row r="290">
      <c r="B290" s="18"/>
      <c r="L290" s="18"/>
    </row>
    <row r="291">
      <c r="B291" s="18"/>
      <c r="L291" s="18"/>
    </row>
    <row r="292">
      <c r="B292" s="18"/>
      <c r="L292" s="18"/>
    </row>
    <row r="293">
      <c r="B293" s="18"/>
      <c r="L293" s="18"/>
    </row>
    <row r="294">
      <c r="B294" s="18"/>
      <c r="L294" s="18"/>
    </row>
    <row r="295">
      <c r="B295" s="18"/>
      <c r="L295" s="18"/>
    </row>
    <row r="296">
      <c r="B296" s="18"/>
      <c r="L296" s="18"/>
    </row>
    <row r="297">
      <c r="B297" s="18"/>
      <c r="L297" s="18"/>
    </row>
    <row r="298">
      <c r="B298" s="18"/>
      <c r="L298" s="18"/>
    </row>
    <row r="299">
      <c r="B299" s="18"/>
      <c r="L299" s="18"/>
    </row>
    <row r="300">
      <c r="B300" s="18"/>
      <c r="L300" s="18"/>
    </row>
    <row r="301">
      <c r="B301" s="18"/>
      <c r="L301" s="18"/>
    </row>
    <row r="302">
      <c r="B302" s="18"/>
      <c r="L302" s="18"/>
    </row>
    <row r="303">
      <c r="B303" s="18"/>
      <c r="L303" s="18"/>
    </row>
    <row r="304">
      <c r="B304" s="18"/>
      <c r="L304" s="18"/>
    </row>
    <row r="305">
      <c r="B305" s="18"/>
      <c r="L305" s="18"/>
    </row>
    <row r="306">
      <c r="B306" s="18"/>
      <c r="L306" s="18"/>
    </row>
    <row r="307">
      <c r="B307" s="18"/>
      <c r="L307" s="18"/>
    </row>
    <row r="308">
      <c r="B308" s="18"/>
      <c r="L308" s="18"/>
    </row>
    <row r="309">
      <c r="B309" s="18"/>
      <c r="L309" s="18"/>
    </row>
    <row r="310">
      <c r="B310" s="18"/>
      <c r="L310" s="18"/>
    </row>
    <row r="311">
      <c r="B311" s="18"/>
      <c r="L311" s="18"/>
    </row>
    <row r="312">
      <c r="B312" s="18"/>
      <c r="L312" s="18"/>
    </row>
    <row r="313">
      <c r="B313" s="18"/>
      <c r="L313" s="18"/>
    </row>
    <row r="314">
      <c r="B314" s="18"/>
      <c r="L314" s="18"/>
    </row>
    <row r="315">
      <c r="B315" s="18"/>
      <c r="L315" s="18"/>
    </row>
    <row r="316">
      <c r="B316" s="18"/>
      <c r="L316" s="18"/>
    </row>
    <row r="317">
      <c r="B317" s="18"/>
      <c r="L317" s="18"/>
    </row>
    <row r="318">
      <c r="B318" s="18"/>
      <c r="L318" s="18"/>
    </row>
    <row r="319">
      <c r="B319" s="18"/>
      <c r="L319" s="18"/>
    </row>
    <row r="320">
      <c r="B320" s="18"/>
      <c r="L320" s="18"/>
    </row>
    <row r="321">
      <c r="B321" s="18"/>
      <c r="L321" s="18"/>
    </row>
    <row r="322">
      <c r="B322" s="18"/>
      <c r="L322" s="18"/>
    </row>
    <row r="323">
      <c r="B323" s="18"/>
      <c r="L323" s="18"/>
    </row>
    <row r="324">
      <c r="B324" s="18"/>
      <c r="L324" s="18"/>
    </row>
    <row r="325">
      <c r="B325" s="18"/>
      <c r="L325" s="18"/>
    </row>
    <row r="326">
      <c r="B326" s="18"/>
      <c r="L326" s="18"/>
    </row>
    <row r="327">
      <c r="B327" s="18"/>
      <c r="L327" s="18"/>
    </row>
    <row r="328">
      <c r="B328" s="18"/>
      <c r="L328" s="18"/>
    </row>
    <row r="329">
      <c r="B329" s="18"/>
      <c r="L329" s="18"/>
    </row>
    <row r="330">
      <c r="B330" s="18"/>
      <c r="L330" s="18"/>
    </row>
    <row r="331">
      <c r="B331" s="18"/>
      <c r="L331" s="18"/>
    </row>
    <row r="332">
      <c r="B332" s="18"/>
      <c r="L332" s="18"/>
    </row>
    <row r="333">
      <c r="B333" s="18"/>
      <c r="L333" s="18"/>
    </row>
    <row r="334">
      <c r="B334" s="18"/>
      <c r="L334" s="18"/>
    </row>
    <row r="335">
      <c r="B335" s="18"/>
      <c r="L335" s="18"/>
    </row>
    <row r="336">
      <c r="B336" s="18"/>
      <c r="L336" s="18"/>
    </row>
    <row r="337">
      <c r="B337" s="18"/>
      <c r="L337" s="18"/>
    </row>
    <row r="338">
      <c r="B338" s="18"/>
      <c r="L338" s="18"/>
    </row>
    <row r="339">
      <c r="B339" s="18"/>
      <c r="L339" s="18"/>
    </row>
    <row r="340">
      <c r="B340" s="18"/>
      <c r="L340" s="18"/>
    </row>
    <row r="341">
      <c r="B341" s="18"/>
      <c r="L341" s="18"/>
    </row>
    <row r="342">
      <c r="B342" s="18"/>
      <c r="L342" s="18"/>
    </row>
    <row r="343">
      <c r="B343" s="18"/>
      <c r="L343" s="18"/>
    </row>
    <row r="344">
      <c r="B344" s="18"/>
      <c r="L344" s="18"/>
    </row>
    <row r="345">
      <c r="B345" s="18"/>
      <c r="L345" s="18"/>
    </row>
    <row r="346">
      <c r="B346" s="18"/>
      <c r="L346" s="18"/>
    </row>
    <row r="347">
      <c r="B347" s="18"/>
      <c r="L347" s="18"/>
    </row>
    <row r="348">
      <c r="B348" s="18"/>
      <c r="L348" s="18"/>
    </row>
    <row r="349">
      <c r="B349" s="18"/>
      <c r="L349" s="18"/>
    </row>
    <row r="350">
      <c r="B350" s="18"/>
      <c r="L350" s="18"/>
    </row>
    <row r="351">
      <c r="B351" s="18"/>
      <c r="L351" s="18"/>
    </row>
    <row r="352">
      <c r="B352" s="18"/>
      <c r="L352" s="18"/>
    </row>
    <row r="353">
      <c r="B353" s="18"/>
      <c r="L353" s="18"/>
    </row>
    <row r="354">
      <c r="B354" s="18"/>
      <c r="L354" s="18"/>
    </row>
    <row r="355">
      <c r="B355" s="18"/>
      <c r="L355" s="18"/>
    </row>
    <row r="356">
      <c r="B356" s="18"/>
      <c r="L356" s="18"/>
    </row>
    <row r="357">
      <c r="B357" s="18"/>
      <c r="L357" s="18"/>
    </row>
    <row r="358">
      <c r="B358" s="18"/>
      <c r="L358" s="18"/>
    </row>
    <row r="359">
      <c r="B359" s="18"/>
      <c r="L359" s="18"/>
    </row>
    <row r="360">
      <c r="B360" s="18"/>
      <c r="L360" s="18"/>
    </row>
    <row r="361">
      <c r="B361" s="18"/>
      <c r="L361" s="18"/>
    </row>
    <row r="362">
      <c r="B362" s="18"/>
      <c r="L362" s="18"/>
    </row>
    <row r="363">
      <c r="B363" s="18"/>
      <c r="L363" s="18"/>
    </row>
    <row r="364">
      <c r="B364" s="18"/>
      <c r="L364" s="18"/>
    </row>
    <row r="365">
      <c r="B365" s="18"/>
      <c r="L365" s="18"/>
    </row>
    <row r="366">
      <c r="B366" s="18"/>
      <c r="L366" s="18"/>
    </row>
    <row r="367">
      <c r="B367" s="18"/>
      <c r="L367" s="18"/>
    </row>
    <row r="368">
      <c r="B368" s="18"/>
      <c r="L368" s="18"/>
    </row>
    <row r="369">
      <c r="B369" s="18"/>
      <c r="L369" s="18"/>
    </row>
    <row r="370">
      <c r="B370" s="18"/>
      <c r="L370" s="18"/>
    </row>
    <row r="371">
      <c r="B371" s="18"/>
      <c r="L371" s="18"/>
    </row>
    <row r="372">
      <c r="B372" s="18"/>
      <c r="L372" s="18"/>
    </row>
    <row r="373">
      <c r="B373" s="18"/>
      <c r="L373" s="18"/>
    </row>
    <row r="374">
      <c r="B374" s="18"/>
      <c r="L374" s="18"/>
    </row>
    <row r="375">
      <c r="B375" s="18"/>
      <c r="L375" s="18"/>
    </row>
    <row r="376">
      <c r="B376" s="18"/>
      <c r="L376" s="18"/>
    </row>
    <row r="377">
      <c r="B377" s="18"/>
      <c r="L377" s="18"/>
    </row>
    <row r="378">
      <c r="B378" s="18"/>
      <c r="L378" s="18"/>
    </row>
    <row r="379">
      <c r="B379" s="18"/>
      <c r="L379" s="18"/>
    </row>
    <row r="380">
      <c r="B380" s="18"/>
      <c r="L380" s="18"/>
    </row>
    <row r="381">
      <c r="B381" s="18"/>
      <c r="L381" s="18"/>
    </row>
    <row r="382">
      <c r="B382" s="18"/>
      <c r="L382" s="18"/>
    </row>
    <row r="383">
      <c r="B383" s="18"/>
      <c r="L383" s="18"/>
    </row>
    <row r="384">
      <c r="B384" s="18"/>
      <c r="L384" s="18"/>
    </row>
    <row r="385">
      <c r="B385" s="18"/>
      <c r="L385" s="18"/>
    </row>
    <row r="386">
      <c r="B386" s="18"/>
      <c r="L386" s="18"/>
    </row>
    <row r="387">
      <c r="B387" s="18"/>
      <c r="L387" s="18"/>
    </row>
    <row r="388">
      <c r="B388" s="18"/>
      <c r="L388" s="18"/>
    </row>
    <row r="389">
      <c r="B389" s="18"/>
      <c r="L389" s="18"/>
    </row>
    <row r="390">
      <c r="B390" s="18"/>
      <c r="L390" s="18"/>
    </row>
    <row r="391">
      <c r="B391" s="18"/>
      <c r="L391" s="18"/>
    </row>
    <row r="392">
      <c r="B392" s="18"/>
      <c r="L392" s="18"/>
    </row>
    <row r="393">
      <c r="B393" s="18"/>
      <c r="L393" s="18"/>
    </row>
    <row r="394">
      <c r="B394" s="18"/>
      <c r="L394" s="18"/>
    </row>
    <row r="395">
      <c r="B395" s="18"/>
      <c r="L395" s="18"/>
    </row>
    <row r="396">
      <c r="B396" s="18"/>
      <c r="L396" s="18"/>
    </row>
    <row r="397">
      <c r="B397" s="18"/>
      <c r="L397" s="18"/>
    </row>
    <row r="398">
      <c r="B398" s="18"/>
      <c r="L398" s="18"/>
    </row>
    <row r="399">
      <c r="B399" s="18"/>
      <c r="L399" s="18"/>
    </row>
    <row r="400">
      <c r="B400" s="18"/>
      <c r="L400" s="18"/>
    </row>
    <row r="401">
      <c r="B401" s="18"/>
      <c r="L401" s="18"/>
    </row>
    <row r="402">
      <c r="B402" s="18"/>
      <c r="L402" s="18"/>
    </row>
    <row r="403">
      <c r="B403" s="18"/>
      <c r="L403" s="18"/>
    </row>
    <row r="404">
      <c r="B404" s="18"/>
      <c r="L404" s="18"/>
    </row>
    <row r="405">
      <c r="B405" s="18"/>
      <c r="L405" s="18"/>
    </row>
    <row r="406">
      <c r="B406" s="18"/>
      <c r="L406" s="18"/>
    </row>
    <row r="407">
      <c r="B407" s="18"/>
      <c r="L407" s="18"/>
    </row>
    <row r="408">
      <c r="B408" s="18"/>
      <c r="L408" s="18"/>
    </row>
    <row r="409">
      <c r="B409" s="18"/>
      <c r="L409" s="18"/>
    </row>
    <row r="410">
      <c r="B410" s="18"/>
      <c r="L410" s="18"/>
    </row>
    <row r="411">
      <c r="B411" s="18"/>
      <c r="L411" s="18"/>
    </row>
    <row r="412">
      <c r="B412" s="18"/>
      <c r="L412" s="18"/>
    </row>
    <row r="413">
      <c r="B413" s="18"/>
      <c r="L413" s="18"/>
    </row>
    <row r="414">
      <c r="B414" s="18"/>
      <c r="L414" s="18"/>
    </row>
    <row r="415">
      <c r="B415" s="18"/>
      <c r="L415" s="18"/>
    </row>
    <row r="416">
      <c r="B416" s="18"/>
      <c r="L416" s="18"/>
    </row>
    <row r="417">
      <c r="B417" s="18"/>
      <c r="L417" s="18"/>
    </row>
    <row r="418">
      <c r="B418" s="18"/>
      <c r="L418" s="18"/>
    </row>
    <row r="419">
      <c r="B419" s="18"/>
      <c r="L419" s="18"/>
    </row>
    <row r="420">
      <c r="B420" s="18"/>
      <c r="L420" s="18"/>
    </row>
    <row r="421">
      <c r="B421" s="18"/>
      <c r="L421" s="18"/>
    </row>
    <row r="422">
      <c r="B422" s="18"/>
      <c r="L422" s="18"/>
    </row>
    <row r="423">
      <c r="B423" s="18"/>
      <c r="L423" s="18"/>
    </row>
    <row r="424">
      <c r="B424" s="18"/>
      <c r="L424" s="18"/>
    </row>
    <row r="425">
      <c r="B425" s="18"/>
      <c r="L425" s="18"/>
    </row>
    <row r="426">
      <c r="B426" s="18"/>
      <c r="L426" s="18"/>
    </row>
    <row r="427">
      <c r="B427" s="18"/>
      <c r="L427" s="18"/>
    </row>
    <row r="428">
      <c r="B428" s="18"/>
      <c r="L428" s="18"/>
    </row>
    <row r="429">
      <c r="B429" s="18"/>
      <c r="L429" s="18"/>
    </row>
    <row r="430">
      <c r="B430" s="18"/>
      <c r="L430" s="18"/>
    </row>
    <row r="431">
      <c r="B431" s="18"/>
      <c r="L431" s="18"/>
    </row>
    <row r="432">
      <c r="B432" s="18"/>
      <c r="L432" s="18"/>
    </row>
    <row r="433">
      <c r="B433" s="18"/>
      <c r="L433" s="18"/>
    </row>
    <row r="434">
      <c r="B434" s="18"/>
      <c r="L434" s="18"/>
    </row>
    <row r="435">
      <c r="B435" s="18"/>
      <c r="L435" s="18"/>
    </row>
    <row r="436">
      <c r="B436" s="18"/>
      <c r="L436" s="18"/>
    </row>
    <row r="437">
      <c r="B437" s="18"/>
      <c r="L437" s="18"/>
    </row>
    <row r="438">
      <c r="B438" s="18"/>
      <c r="L438" s="18"/>
    </row>
    <row r="439">
      <c r="B439" s="18"/>
      <c r="L439" s="18"/>
    </row>
    <row r="440">
      <c r="B440" s="18"/>
      <c r="L440" s="18"/>
    </row>
    <row r="441">
      <c r="B441" s="18"/>
      <c r="L441" s="18"/>
    </row>
    <row r="442">
      <c r="B442" s="18"/>
      <c r="L442" s="18"/>
    </row>
    <row r="443">
      <c r="B443" s="18"/>
      <c r="L443" s="18"/>
    </row>
    <row r="444">
      <c r="B444" s="18"/>
      <c r="L444" s="18"/>
    </row>
    <row r="445">
      <c r="B445" s="18"/>
      <c r="L445" s="18"/>
    </row>
    <row r="446">
      <c r="B446" s="18"/>
      <c r="L446" s="18"/>
    </row>
    <row r="447">
      <c r="B447" s="18"/>
      <c r="L447" s="18"/>
    </row>
    <row r="448">
      <c r="B448" s="18"/>
      <c r="L448" s="18"/>
    </row>
    <row r="449">
      <c r="B449" s="18"/>
      <c r="L449" s="18"/>
    </row>
    <row r="450">
      <c r="B450" s="18"/>
      <c r="L450" s="18"/>
    </row>
    <row r="451">
      <c r="B451" s="18"/>
      <c r="L451" s="18"/>
    </row>
    <row r="452">
      <c r="B452" s="18"/>
      <c r="L452" s="18"/>
    </row>
    <row r="453">
      <c r="B453" s="18"/>
      <c r="L453" s="18"/>
    </row>
    <row r="454">
      <c r="B454" s="18"/>
      <c r="L454" s="18"/>
    </row>
    <row r="455">
      <c r="B455" s="18"/>
      <c r="L455" s="18"/>
    </row>
    <row r="456">
      <c r="B456" s="18"/>
      <c r="L456" s="18"/>
    </row>
    <row r="457">
      <c r="B457" s="18"/>
      <c r="L457" s="18"/>
    </row>
    <row r="458">
      <c r="B458" s="18"/>
      <c r="L458" s="18"/>
    </row>
    <row r="459">
      <c r="B459" s="18"/>
      <c r="L459" s="18"/>
    </row>
    <row r="460">
      <c r="B460" s="18"/>
      <c r="L460" s="18"/>
    </row>
    <row r="461">
      <c r="B461" s="18"/>
      <c r="L461" s="18"/>
    </row>
    <row r="462">
      <c r="B462" s="18"/>
      <c r="L462" s="18"/>
    </row>
    <row r="463">
      <c r="B463" s="18"/>
      <c r="L463" s="18"/>
    </row>
    <row r="464">
      <c r="B464" s="18"/>
      <c r="L464" s="18"/>
    </row>
    <row r="465">
      <c r="B465" s="18"/>
      <c r="L465" s="18"/>
    </row>
    <row r="466">
      <c r="B466" s="18"/>
      <c r="L466" s="18"/>
    </row>
    <row r="467">
      <c r="B467" s="18"/>
      <c r="L467" s="18"/>
    </row>
    <row r="468">
      <c r="B468" s="18"/>
      <c r="L468" s="18"/>
    </row>
    <row r="469">
      <c r="B469" s="18"/>
      <c r="L469" s="18"/>
    </row>
    <row r="470">
      <c r="B470" s="18"/>
      <c r="L470" s="18"/>
    </row>
    <row r="471">
      <c r="B471" s="18"/>
      <c r="L471" s="18"/>
    </row>
    <row r="472">
      <c r="B472" s="18"/>
      <c r="L472" s="18"/>
    </row>
    <row r="473">
      <c r="B473" s="18"/>
      <c r="L473" s="18"/>
    </row>
    <row r="474">
      <c r="B474" s="18"/>
      <c r="L474" s="18"/>
    </row>
    <row r="475">
      <c r="B475" s="18"/>
      <c r="L475" s="18"/>
    </row>
    <row r="476">
      <c r="B476" s="18"/>
      <c r="L476" s="18"/>
    </row>
    <row r="477">
      <c r="B477" s="18"/>
      <c r="L477" s="18"/>
    </row>
    <row r="478">
      <c r="B478" s="18"/>
      <c r="L478" s="18"/>
    </row>
    <row r="479">
      <c r="B479" s="18"/>
      <c r="L479" s="18"/>
    </row>
    <row r="480">
      <c r="B480" s="18"/>
      <c r="L480" s="18"/>
    </row>
    <row r="481">
      <c r="B481" s="18"/>
      <c r="L481" s="18"/>
    </row>
    <row r="482">
      <c r="B482" s="18"/>
      <c r="L482" s="18"/>
    </row>
    <row r="483">
      <c r="B483" s="18"/>
      <c r="L483" s="18"/>
    </row>
    <row r="484">
      <c r="B484" s="18"/>
      <c r="L484" s="18"/>
    </row>
    <row r="485">
      <c r="B485" s="18"/>
      <c r="L485" s="18"/>
    </row>
    <row r="486">
      <c r="B486" s="18"/>
      <c r="L486" s="18"/>
    </row>
    <row r="487">
      <c r="B487" s="18"/>
      <c r="L487" s="18"/>
    </row>
    <row r="488">
      <c r="B488" s="18"/>
      <c r="L488" s="18"/>
    </row>
    <row r="489">
      <c r="B489" s="18"/>
      <c r="L489" s="18"/>
    </row>
    <row r="490">
      <c r="B490" s="18"/>
      <c r="L490" s="18"/>
    </row>
    <row r="491">
      <c r="B491" s="18"/>
      <c r="L491" s="18"/>
    </row>
    <row r="492">
      <c r="B492" s="18"/>
      <c r="L492" s="18"/>
    </row>
    <row r="493">
      <c r="B493" s="18"/>
      <c r="L493" s="18"/>
    </row>
    <row r="494">
      <c r="B494" s="18"/>
      <c r="L494" s="18"/>
    </row>
    <row r="495">
      <c r="B495" s="18"/>
      <c r="L495" s="18"/>
    </row>
    <row r="496">
      <c r="B496" s="18"/>
      <c r="L496" s="18"/>
    </row>
    <row r="497">
      <c r="B497" s="18"/>
      <c r="L497" s="18"/>
    </row>
    <row r="498">
      <c r="B498" s="18"/>
      <c r="L498" s="18"/>
    </row>
    <row r="499">
      <c r="B499" s="18"/>
      <c r="L499" s="18"/>
    </row>
    <row r="500">
      <c r="B500" s="18"/>
      <c r="L500" s="18"/>
    </row>
    <row r="501">
      <c r="B501" s="18"/>
      <c r="L501" s="18"/>
    </row>
    <row r="502">
      <c r="B502" s="18"/>
      <c r="L502" s="18"/>
    </row>
    <row r="503">
      <c r="B503" s="18"/>
      <c r="L503" s="18"/>
    </row>
    <row r="504">
      <c r="B504" s="18"/>
      <c r="L504" s="18"/>
    </row>
    <row r="505">
      <c r="B505" s="18"/>
      <c r="L505" s="18"/>
    </row>
    <row r="506">
      <c r="B506" s="18"/>
      <c r="L506" s="18"/>
    </row>
    <row r="507">
      <c r="B507" s="18"/>
      <c r="L507" s="18"/>
    </row>
    <row r="508">
      <c r="B508" s="18"/>
      <c r="L508" s="18"/>
    </row>
    <row r="509">
      <c r="B509" s="18"/>
      <c r="L509" s="18"/>
    </row>
    <row r="510">
      <c r="B510" s="18"/>
      <c r="L510" s="18"/>
    </row>
    <row r="511">
      <c r="B511" s="18"/>
      <c r="L511" s="18"/>
    </row>
    <row r="512">
      <c r="B512" s="18"/>
      <c r="L512" s="18"/>
    </row>
    <row r="513">
      <c r="B513" s="18"/>
      <c r="L513" s="18"/>
    </row>
    <row r="514">
      <c r="B514" s="18"/>
      <c r="L514" s="18"/>
    </row>
    <row r="515">
      <c r="B515" s="18"/>
      <c r="L515" s="18"/>
    </row>
    <row r="516">
      <c r="B516" s="18"/>
      <c r="L516" s="18"/>
    </row>
    <row r="517">
      <c r="B517" s="18"/>
      <c r="L517" s="18"/>
    </row>
    <row r="518">
      <c r="B518" s="18"/>
      <c r="L518" s="18"/>
    </row>
    <row r="519">
      <c r="B519" s="18"/>
      <c r="L519" s="18"/>
    </row>
    <row r="520">
      <c r="B520" s="18"/>
      <c r="L520" s="18"/>
    </row>
    <row r="521">
      <c r="B521" s="18"/>
      <c r="L521" s="18"/>
    </row>
    <row r="522">
      <c r="B522" s="18"/>
      <c r="L522" s="18"/>
    </row>
    <row r="523">
      <c r="B523" s="18"/>
      <c r="L523" s="18"/>
    </row>
    <row r="524">
      <c r="B524" s="18"/>
      <c r="L524" s="18"/>
    </row>
    <row r="525">
      <c r="B525" s="18"/>
      <c r="L525" s="18"/>
    </row>
    <row r="526">
      <c r="B526" s="18"/>
      <c r="L526" s="18"/>
    </row>
    <row r="527">
      <c r="B527" s="18"/>
      <c r="L527" s="18"/>
    </row>
    <row r="528">
      <c r="B528" s="18"/>
      <c r="L528" s="18"/>
    </row>
    <row r="529">
      <c r="B529" s="18"/>
      <c r="L529" s="18"/>
    </row>
    <row r="530">
      <c r="B530" s="18"/>
      <c r="L530" s="18"/>
    </row>
    <row r="531">
      <c r="B531" s="18"/>
      <c r="L531" s="18"/>
    </row>
    <row r="532">
      <c r="B532" s="18"/>
      <c r="L532" s="18"/>
    </row>
    <row r="533">
      <c r="B533" s="18"/>
      <c r="L533" s="18"/>
    </row>
    <row r="534">
      <c r="B534" s="18"/>
      <c r="L534" s="18"/>
    </row>
    <row r="535">
      <c r="B535" s="18"/>
      <c r="L535" s="18"/>
    </row>
    <row r="536">
      <c r="B536" s="18"/>
      <c r="L536" s="18"/>
    </row>
    <row r="537">
      <c r="B537" s="18"/>
      <c r="L537" s="18"/>
    </row>
    <row r="538">
      <c r="B538" s="18"/>
      <c r="L538" s="18"/>
    </row>
    <row r="539">
      <c r="B539" s="18"/>
      <c r="L539" s="18"/>
    </row>
    <row r="540">
      <c r="B540" s="18"/>
      <c r="L540" s="18"/>
    </row>
    <row r="541">
      <c r="B541" s="18"/>
      <c r="L541" s="18"/>
    </row>
    <row r="542">
      <c r="B542" s="18"/>
      <c r="L542" s="18"/>
    </row>
    <row r="543">
      <c r="B543" s="18"/>
      <c r="L543" s="18"/>
    </row>
    <row r="544">
      <c r="B544" s="18"/>
      <c r="L544" s="18"/>
    </row>
    <row r="545">
      <c r="B545" s="18"/>
      <c r="L545" s="18"/>
    </row>
    <row r="546">
      <c r="B546" s="18"/>
      <c r="L546" s="18"/>
    </row>
    <row r="547">
      <c r="B547" s="18"/>
      <c r="L547" s="18"/>
    </row>
    <row r="548">
      <c r="B548" s="18"/>
      <c r="L548" s="18"/>
    </row>
    <row r="549">
      <c r="B549" s="18"/>
      <c r="L549" s="18"/>
    </row>
    <row r="550">
      <c r="B550" s="18"/>
      <c r="L550" s="18"/>
    </row>
    <row r="551">
      <c r="B551" s="18"/>
      <c r="L551" s="18"/>
    </row>
    <row r="552">
      <c r="B552" s="18"/>
      <c r="L552" s="18"/>
    </row>
    <row r="553">
      <c r="B553" s="18"/>
      <c r="L553" s="18"/>
    </row>
    <row r="554">
      <c r="B554" s="18"/>
      <c r="L554" s="18"/>
    </row>
    <row r="555">
      <c r="B555" s="18"/>
      <c r="L555" s="18"/>
    </row>
    <row r="556">
      <c r="B556" s="18"/>
      <c r="L556" s="18"/>
    </row>
    <row r="557">
      <c r="B557" s="18"/>
      <c r="L557" s="18"/>
    </row>
    <row r="558">
      <c r="B558" s="18"/>
      <c r="L558" s="18"/>
    </row>
    <row r="559">
      <c r="B559" s="18"/>
      <c r="L559" s="18"/>
    </row>
    <row r="560">
      <c r="B560" s="18"/>
      <c r="L560" s="18"/>
    </row>
    <row r="561">
      <c r="B561" s="18"/>
      <c r="L561" s="18"/>
    </row>
    <row r="562">
      <c r="B562" s="18"/>
      <c r="L562" s="18"/>
    </row>
    <row r="563">
      <c r="B563" s="18"/>
      <c r="L563" s="18"/>
    </row>
    <row r="564">
      <c r="B564" s="18"/>
      <c r="L564" s="18"/>
    </row>
    <row r="565">
      <c r="B565" s="18"/>
      <c r="L565" s="18"/>
    </row>
    <row r="566">
      <c r="B566" s="18"/>
      <c r="L566" s="18"/>
    </row>
    <row r="567">
      <c r="B567" s="18"/>
      <c r="L567" s="18"/>
    </row>
    <row r="568">
      <c r="B568" s="18"/>
      <c r="L568" s="18"/>
    </row>
    <row r="569">
      <c r="B569" s="18"/>
      <c r="L569" s="18"/>
    </row>
    <row r="570">
      <c r="B570" s="18"/>
      <c r="L570" s="18"/>
    </row>
    <row r="571">
      <c r="B571" s="18"/>
      <c r="L571" s="18"/>
    </row>
    <row r="572">
      <c r="B572" s="18"/>
      <c r="L572" s="18"/>
    </row>
    <row r="573">
      <c r="B573" s="18"/>
      <c r="L573" s="18"/>
    </row>
    <row r="574">
      <c r="B574" s="18"/>
      <c r="L574" s="18"/>
    </row>
    <row r="575">
      <c r="B575" s="18"/>
      <c r="L575" s="18"/>
    </row>
    <row r="576">
      <c r="B576" s="18"/>
      <c r="L576" s="18"/>
    </row>
    <row r="577">
      <c r="B577" s="18"/>
      <c r="L577" s="18"/>
    </row>
    <row r="578">
      <c r="B578" s="18"/>
      <c r="L578" s="18"/>
    </row>
    <row r="579">
      <c r="B579" s="18"/>
      <c r="L579" s="18"/>
    </row>
    <row r="580">
      <c r="B580" s="18"/>
      <c r="L580" s="18"/>
    </row>
    <row r="581">
      <c r="B581" s="18"/>
      <c r="L581" s="18"/>
    </row>
    <row r="582">
      <c r="B582" s="18"/>
      <c r="L582" s="18"/>
    </row>
    <row r="583">
      <c r="B583" s="18"/>
      <c r="L583" s="18"/>
    </row>
    <row r="584">
      <c r="B584" s="18"/>
      <c r="L584" s="18"/>
    </row>
    <row r="585">
      <c r="B585" s="18"/>
      <c r="L585" s="18"/>
    </row>
    <row r="586">
      <c r="B586" s="18"/>
      <c r="L586" s="18"/>
    </row>
    <row r="587">
      <c r="B587" s="18"/>
      <c r="L587" s="18"/>
    </row>
    <row r="588">
      <c r="B588" s="18"/>
      <c r="L588" s="18"/>
    </row>
    <row r="589">
      <c r="B589" s="18"/>
      <c r="L589" s="18"/>
    </row>
    <row r="590">
      <c r="B590" s="18"/>
      <c r="L590" s="18"/>
    </row>
    <row r="591">
      <c r="B591" s="18"/>
      <c r="L591" s="18"/>
    </row>
    <row r="592">
      <c r="B592" s="18"/>
      <c r="L592" s="18"/>
    </row>
    <row r="593">
      <c r="B593" s="18"/>
      <c r="L593" s="18"/>
    </row>
    <row r="594">
      <c r="B594" s="18"/>
      <c r="L594" s="18"/>
    </row>
    <row r="595">
      <c r="B595" s="18"/>
      <c r="L595" s="18"/>
    </row>
    <row r="596">
      <c r="B596" s="18"/>
      <c r="L596" s="18"/>
    </row>
    <row r="597">
      <c r="B597" s="18"/>
      <c r="L597" s="18"/>
    </row>
    <row r="598">
      <c r="B598" s="18"/>
      <c r="L598" s="18"/>
    </row>
    <row r="599">
      <c r="B599" s="18"/>
      <c r="L599" s="18"/>
    </row>
    <row r="600">
      <c r="B600" s="18"/>
      <c r="L600" s="18"/>
    </row>
    <row r="601">
      <c r="B601" s="18"/>
      <c r="L601" s="18"/>
    </row>
    <row r="602">
      <c r="B602" s="18"/>
      <c r="L602" s="18"/>
    </row>
    <row r="603">
      <c r="B603" s="18"/>
      <c r="L603" s="18"/>
    </row>
    <row r="604">
      <c r="B604" s="18"/>
      <c r="L604" s="18"/>
    </row>
    <row r="605">
      <c r="B605" s="18"/>
      <c r="L605" s="18"/>
    </row>
    <row r="606">
      <c r="B606" s="18"/>
      <c r="L606" s="18"/>
    </row>
    <row r="607">
      <c r="B607" s="18"/>
      <c r="L607" s="18"/>
    </row>
    <row r="608">
      <c r="B608" s="18"/>
      <c r="L608" s="18"/>
    </row>
    <row r="609">
      <c r="B609" s="18"/>
      <c r="L609" s="18"/>
    </row>
    <row r="610">
      <c r="B610" s="18"/>
      <c r="L610" s="18"/>
    </row>
    <row r="611">
      <c r="B611" s="18"/>
      <c r="L611" s="18"/>
    </row>
    <row r="612">
      <c r="B612" s="18"/>
      <c r="L612" s="18"/>
    </row>
    <row r="613">
      <c r="B613" s="18"/>
      <c r="L613" s="18"/>
    </row>
    <row r="614">
      <c r="B614" s="18"/>
      <c r="L614" s="18"/>
    </row>
    <row r="615">
      <c r="B615" s="18"/>
      <c r="L615" s="18"/>
    </row>
    <row r="616">
      <c r="B616" s="18"/>
      <c r="L616" s="18"/>
    </row>
    <row r="617">
      <c r="B617" s="18"/>
      <c r="L617" s="18"/>
    </row>
    <row r="618">
      <c r="B618" s="18"/>
      <c r="L618" s="18"/>
    </row>
    <row r="619">
      <c r="B619" s="18"/>
      <c r="L619" s="18"/>
    </row>
    <row r="620">
      <c r="B620" s="18"/>
      <c r="L620" s="18"/>
    </row>
    <row r="621">
      <c r="B621" s="18"/>
      <c r="L621" s="18"/>
    </row>
    <row r="622">
      <c r="B622" s="18"/>
      <c r="L622" s="18"/>
    </row>
    <row r="623">
      <c r="B623" s="18"/>
      <c r="L623" s="18"/>
    </row>
    <row r="624">
      <c r="B624" s="18"/>
      <c r="L624" s="18"/>
    </row>
    <row r="625">
      <c r="B625" s="18"/>
      <c r="L625" s="18"/>
    </row>
    <row r="626">
      <c r="B626" s="18"/>
      <c r="L626" s="18"/>
    </row>
    <row r="627">
      <c r="B627" s="18"/>
      <c r="L627" s="18"/>
    </row>
    <row r="628">
      <c r="B628" s="18"/>
      <c r="L628" s="18"/>
    </row>
    <row r="629">
      <c r="B629" s="18"/>
      <c r="L629" s="18"/>
    </row>
    <row r="630">
      <c r="B630" s="18"/>
      <c r="L630" s="18"/>
    </row>
    <row r="631">
      <c r="B631" s="18"/>
      <c r="L631" s="18"/>
    </row>
    <row r="632">
      <c r="B632" s="18"/>
      <c r="L632" s="18"/>
    </row>
    <row r="633">
      <c r="B633" s="18"/>
      <c r="L633" s="18"/>
    </row>
    <row r="634">
      <c r="B634" s="18"/>
      <c r="L634" s="18"/>
    </row>
    <row r="635">
      <c r="B635" s="18"/>
      <c r="L635" s="18"/>
    </row>
    <row r="636">
      <c r="B636" s="18"/>
      <c r="L636" s="18"/>
    </row>
    <row r="637">
      <c r="B637" s="18"/>
      <c r="L637" s="18"/>
    </row>
    <row r="638">
      <c r="B638" s="18"/>
      <c r="L638" s="18"/>
    </row>
    <row r="639">
      <c r="B639" s="18"/>
      <c r="L639" s="18"/>
    </row>
    <row r="640">
      <c r="B640" s="18"/>
      <c r="L640" s="18"/>
    </row>
    <row r="641">
      <c r="B641" s="18"/>
      <c r="L641" s="18"/>
    </row>
    <row r="642">
      <c r="B642" s="18"/>
      <c r="L642" s="18"/>
    </row>
    <row r="643">
      <c r="B643" s="18"/>
      <c r="L643" s="18"/>
    </row>
    <row r="644">
      <c r="B644" s="18"/>
      <c r="L644" s="18"/>
    </row>
    <row r="645">
      <c r="B645" s="18"/>
      <c r="L645" s="18"/>
    </row>
    <row r="646">
      <c r="B646" s="18"/>
      <c r="L646" s="18"/>
    </row>
    <row r="647">
      <c r="B647" s="18"/>
      <c r="L647" s="18"/>
    </row>
    <row r="648">
      <c r="B648" s="18"/>
      <c r="L648" s="18"/>
    </row>
    <row r="649">
      <c r="B649" s="18"/>
      <c r="L649" s="18"/>
    </row>
    <row r="650">
      <c r="B650" s="18"/>
      <c r="L650" s="18"/>
    </row>
    <row r="651">
      <c r="B651" s="18"/>
      <c r="L651" s="18"/>
    </row>
    <row r="652">
      <c r="B652" s="18"/>
      <c r="L652" s="18"/>
    </row>
    <row r="653">
      <c r="B653" s="18"/>
      <c r="L653" s="18"/>
    </row>
    <row r="654">
      <c r="B654" s="18"/>
      <c r="L654" s="18"/>
    </row>
    <row r="655">
      <c r="B655" s="18"/>
      <c r="L655" s="18"/>
    </row>
    <row r="656">
      <c r="B656" s="18"/>
      <c r="L656" s="18"/>
    </row>
    <row r="657">
      <c r="B657" s="18"/>
      <c r="L657" s="18"/>
    </row>
    <row r="658">
      <c r="B658" s="18"/>
      <c r="L658" s="18"/>
    </row>
    <row r="659">
      <c r="B659" s="18"/>
      <c r="L659" s="18"/>
    </row>
    <row r="660">
      <c r="B660" s="18"/>
      <c r="L660" s="18"/>
    </row>
    <row r="661">
      <c r="B661" s="18"/>
      <c r="L661" s="18"/>
    </row>
    <row r="662">
      <c r="B662" s="18"/>
      <c r="L662" s="18"/>
    </row>
    <row r="663">
      <c r="B663" s="18"/>
      <c r="L663" s="18"/>
    </row>
    <row r="664">
      <c r="B664" s="18"/>
      <c r="L664" s="18"/>
    </row>
    <row r="665">
      <c r="B665" s="18"/>
      <c r="L665" s="18"/>
    </row>
    <row r="666">
      <c r="B666" s="18"/>
      <c r="L666" s="18"/>
    </row>
    <row r="667">
      <c r="B667" s="18"/>
      <c r="L667" s="18"/>
    </row>
    <row r="668">
      <c r="B668" s="18"/>
      <c r="L668" s="18"/>
    </row>
    <row r="669">
      <c r="B669" s="18"/>
      <c r="L669" s="18"/>
    </row>
    <row r="670">
      <c r="B670" s="18"/>
      <c r="L670" s="18"/>
    </row>
    <row r="671">
      <c r="B671" s="18"/>
      <c r="L671" s="18"/>
    </row>
    <row r="672">
      <c r="B672" s="18"/>
      <c r="L672" s="18"/>
    </row>
    <row r="673">
      <c r="B673" s="18"/>
      <c r="L673" s="18"/>
    </row>
    <row r="674">
      <c r="B674" s="18"/>
      <c r="L674" s="18"/>
    </row>
    <row r="675">
      <c r="B675" s="18"/>
      <c r="L675" s="18"/>
    </row>
    <row r="676">
      <c r="B676" s="18"/>
      <c r="L676" s="18"/>
    </row>
    <row r="677">
      <c r="B677" s="18"/>
      <c r="L677" s="18"/>
    </row>
    <row r="678">
      <c r="B678" s="18"/>
      <c r="L678" s="18"/>
    </row>
    <row r="679">
      <c r="B679" s="18"/>
      <c r="L679" s="18"/>
    </row>
    <row r="680">
      <c r="B680" s="18"/>
      <c r="L680" s="18"/>
    </row>
    <row r="681">
      <c r="B681" s="18"/>
      <c r="L681" s="18"/>
    </row>
    <row r="682">
      <c r="B682" s="18"/>
      <c r="L682" s="18"/>
    </row>
    <row r="683">
      <c r="B683" s="18"/>
      <c r="L683" s="18"/>
    </row>
    <row r="684">
      <c r="B684" s="18"/>
      <c r="L684" s="18"/>
    </row>
    <row r="685">
      <c r="B685" s="18"/>
      <c r="L685" s="18"/>
    </row>
    <row r="686">
      <c r="B686" s="18"/>
      <c r="L686" s="18"/>
    </row>
    <row r="687">
      <c r="B687" s="18"/>
      <c r="L687" s="18"/>
    </row>
    <row r="688">
      <c r="B688" s="18"/>
      <c r="L688" s="18"/>
    </row>
    <row r="689">
      <c r="B689" s="18"/>
      <c r="L689" s="18"/>
    </row>
    <row r="690">
      <c r="B690" s="18"/>
      <c r="L690" s="18"/>
    </row>
    <row r="691">
      <c r="B691" s="18"/>
      <c r="L691" s="18"/>
    </row>
    <row r="692">
      <c r="B692" s="18"/>
      <c r="L692" s="18"/>
    </row>
    <row r="693">
      <c r="B693" s="18"/>
      <c r="L693" s="18"/>
    </row>
    <row r="694">
      <c r="B694" s="18"/>
      <c r="L694" s="18"/>
    </row>
    <row r="695">
      <c r="B695" s="18"/>
      <c r="L695" s="18"/>
    </row>
    <row r="696">
      <c r="B696" s="18"/>
      <c r="L696" s="18"/>
    </row>
    <row r="697">
      <c r="B697" s="18"/>
      <c r="L697" s="18"/>
    </row>
    <row r="698">
      <c r="B698" s="18"/>
      <c r="L698" s="18"/>
    </row>
    <row r="699">
      <c r="B699" s="18"/>
      <c r="L699" s="18"/>
    </row>
    <row r="700">
      <c r="B700" s="18"/>
      <c r="L700" s="18"/>
    </row>
    <row r="701">
      <c r="B701" s="18"/>
      <c r="L701" s="18"/>
    </row>
    <row r="702">
      <c r="B702" s="18"/>
      <c r="L702" s="18"/>
    </row>
    <row r="703">
      <c r="B703" s="18"/>
      <c r="L703" s="18"/>
    </row>
    <row r="704">
      <c r="B704" s="18"/>
      <c r="L704" s="18"/>
    </row>
    <row r="705">
      <c r="B705" s="18"/>
      <c r="L705" s="18"/>
    </row>
    <row r="706">
      <c r="B706" s="18"/>
      <c r="L706" s="18"/>
    </row>
    <row r="707">
      <c r="B707" s="18"/>
      <c r="L707" s="18"/>
    </row>
    <row r="708">
      <c r="B708" s="18"/>
      <c r="L708" s="18"/>
    </row>
    <row r="709">
      <c r="B709" s="18"/>
      <c r="L709" s="18"/>
    </row>
    <row r="710">
      <c r="B710" s="18"/>
      <c r="L710" s="18"/>
    </row>
    <row r="711">
      <c r="B711" s="18"/>
      <c r="L711" s="18"/>
    </row>
    <row r="712">
      <c r="B712" s="18"/>
      <c r="L712" s="18"/>
    </row>
    <row r="713">
      <c r="B713" s="18"/>
      <c r="L713" s="18"/>
    </row>
    <row r="714">
      <c r="B714" s="18"/>
      <c r="L714" s="18"/>
    </row>
    <row r="715">
      <c r="B715" s="18"/>
      <c r="L715" s="18"/>
    </row>
    <row r="716">
      <c r="B716" s="18"/>
      <c r="L716" s="18"/>
    </row>
    <row r="717">
      <c r="B717" s="18"/>
      <c r="L717" s="18"/>
    </row>
    <row r="718">
      <c r="B718" s="18"/>
      <c r="L718" s="18"/>
    </row>
    <row r="719">
      <c r="B719" s="18"/>
      <c r="L719" s="18"/>
    </row>
    <row r="720">
      <c r="B720" s="18"/>
      <c r="L720" s="18"/>
    </row>
    <row r="721">
      <c r="B721" s="18"/>
      <c r="L721" s="18"/>
    </row>
    <row r="722">
      <c r="B722" s="18"/>
      <c r="L722" s="18"/>
    </row>
    <row r="723">
      <c r="B723" s="18"/>
      <c r="L723" s="18"/>
    </row>
    <row r="724">
      <c r="B724" s="18"/>
      <c r="L724" s="18"/>
    </row>
    <row r="725">
      <c r="B725" s="18"/>
      <c r="L725" s="18"/>
    </row>
    <row r="726">
      <c r="B726" s="18"/>
      <c r="L726" s="18"/>
    </row>
    <row r="727">
      <c r="B727" s="18"/>
      <c r="L727" s="18"/>
    </row>
    <row r="728">
      <c r="B728" s="18"/>
      <c r="L728" s="18"/>
    </row>
    <row r="729">
      <c r="B729" s="18"/>
      <c r="L729" s="18"/>
    </row>
    <row r="730">
      <c r="B730" s="18"/>
      <c r="L730" s="18"/>
    </row>
    <row r="731">
      <c r="B731" s="18"/>
      <c r="L731" s="18"/>
    </row>
    <row r="732">
      <c r="B732" s="18"/>
      <c r="L732" s="18"/>
    </row>
    <row r="733">
      <c r="B733" s="18"/>
      <c r="L733" s="18"/>
    </row>
    <row r="734">
      <c r="B734" s="18"/>
      <c r="L734" s="18"/>
    </row>
    <row r="735">
      <c r="B735" s="18"/>
      <c r="L735" s="18"/>
    </row>
    <row r="736">
      <c r="B736" s="18"/>
      <c r="L736" s="18"/>
    </row>
    <row r="737">
      <c r="B737" s="18"/>
      <c r="L737" s="18"/>
    </row>
    <row r="738">
      <c r="B738" s="18"/>
      <c r="L738" s="18"/>
    </row>
    <row r="739">
      <c r="B739" s="18"/>
      <c r="L739" s="18"/>
    </row>
    <row r="740">
      <c r="B740" s="18"/>
      <c r="L740" s="18"/>
    </row>
    <row r="741">
      <c r="B741" s="18"/>
      <c r="L741" s="18"/>
    </row>
    <row r="742">
      <c r="B742" s="18"/>
      <c r="L742" s="18"/>
    </row>
    <row r="743">
      <c r="B743" s="18"/>
      <c r="L743" s="18"/>
    </row>
    <row r="744">
      <c r="B744" s="18"/>
      <c r="L744" s="18"/>
    </row>
    <row r="745">
      <c r="B745" s="18"/>
      <c r="L745" s="18"/>
    </row>
    <row r="746">
      <c r="B746" s="18"/>
      <c r="L746" s="18"/>
    </row>
    <row r="747">
      <c r="B747" s="18"/>
      <c r="L747" s="18"/>
    </row>
    <row r="748">
      <c r="B748" s="18"/>
      <c r="L748" s="18"/>
    </row>
    <row r="749">
      <c r="B749" s="18"/>
      <c r="L749" s="18"/>
    </row>
    <row r="750">
      <c r="B750" s="18"/>
      <c r="L750" s="18"/>
    </row>
    <row r="751">
      <c r="B751" s="18"/>
      <c r="L751" s="18"/>
    </row>
    <row r="752">
      <c r="B752" s="18"/>
      <c r="L752" s="18"/>
    </row>
    <row r="753">
      <c r="B753" s="18"/>
      <c r="L753" s="18"/>
    </row>
    <row r="754">
      <c r="B754" s="18"/>
      <c r="L754" s="18"/>
    </row>
    <row r="755">
      <c r="B755" s="18"/>
      <c r="L755" s="18"/>
    </row>
    <row r="756">
      <c r="B756" s="18"/>
      <c r="L756" s="18"/>
    </row>
    <row r="757">
      <c r="B757" s="18"/>
      <c r="L757" s="18"/>
    </row>
    <row r="758">
      <c r="B758" s="18"/>
      <c r="L758" s="18"/>
    </row>
    <row r="759">
      <c r="B759" s="18"/>
      <c r="L759" s="18"/>
    </row>
    <row r="760">
      <c r="B760" s="18"/>
      <c r="L760" s="18"/>
    </row>
    <row r="761">
      <c r="B761" s="18"/>
      <c r="L761" s="18"/>
    </row>
    <row r="762">
      <c r="B762" s="18"/>
      <c r="L762" s="18"/>
    </row>
    <row r="763">
      <c r="B763" s="18"/>
      <c r="L763" s="18"/>
    </row>
    <row r="764">
      <c r="B764" s="18"/>
      <c r="L764" s="18"/>
    </row>
    <row r="765">
      <c r="B765" s="18"/>
      <c r="L765" s="18"/>
    </row>
    <row r="766">
      <c r="B766" s="18"/>
      <c r="L766" s="18"/>
    </row>
    <row r="767">
      <c r="B767" s="18"/>
      <c r="L767" s="18"/>
    </row>
    <row r="768">
      <c r="B768" s="18"/>
      <c r="L768" s="18"/>
    </row>
    <row r="769">
      <c r="B769" s="18"/>
      <c r="L769" s="18"/>
    </row>
    <row r="770">
      <c r="B770" s="18"/>
      <c r="L770" s="18"/>
    </row>
    <row r="771">
      <c r="B771" s="18"/>
      <c r="L771" s="18"/>
    </row>
    <row r="772">
      <c r="B772" s="18"/>
      <c r="L772" s="18"/>
    </row>
    <row r="773">
      <c r="B773" s="18"/>
      <c r="L773" s="18"/>
    </row>
    <row r="774">
      <c r="B774" s="18"/>
      <c r="L774" s="18"/>
    </row>
    <row r="775">
      <c r="B775" s="18"/>
      <c r="L775" s="18"/>
    </row>
    <row r="776">
      <c r="B776" s="18"/>
      <c r="L776" s="18"/>
    </row>
    <row r="777">
      <c r="B777" s="18"/>
      <c r="L777" s="18"/>
    </row>
    <row r="778">
      <c r="B778" s="18"/>
      <c r="L778" s="18"/>
    </row>
    <row r="779">
      <c r="B779" s="18"/>
      <c r="L779" s="18"/>
    </row>
    <row r="780">
      <c r="B780" s="18"/>
      <c r="L780" s="18"/>
    </row>
    <row r="781">
      <c r="B781" s="18"/>
      <c r="L781" s="18"/>
    </row>
    <row r="782">
      <c r="B782" s="18"/>
      <c r="L782" s="18"/>
    </row>
    <row r="783">
      <c r="B783" s="18"/>
      <c r="L783" s="18"/>
    </row>
    <row r="784">
      <c r="B784" s="18"/>
      <c r="L784" s="18"/>
    </row>
    <row r="785">
      <c r="B785" s="18"/>
      <c r="L785" s="18"/>
    </row>
    <row r="786">
      <c r="B786" s="18"/>
      <c r="L786" s="18"/>
    </row>
    <row r="787">
      <c r="B787" s="18"/>
      <c r="L787" s="18"/>
    </row>
    <row r="788">
      <c r="B788" s="18"/>
      <c r="L788" s="18"/>
    </row>
    <row r="789">
      <c r="B789" s="18"/>
      <c r="L789" s="18"/>
    </row>
    <row r="790">
      <c r="B790" s="18"/>
      <c r="L790" s="18"/>
    </row>
    <row r="791">
      <c r="B791" s="18"/>
      <c r="L791" s="18"/>
    </row>
    <row r="792">
      <c r="B792" s="18"/>
      <c r="L792" s="18"/>
    </row>
    <row r="793">
      <c r="B793" s="18"/>
      <c r="L793" s="18"/>
    </row>
    <row r="794">
      <c r="B794" s="18"/>
      <c r="L794" s="18"/>
    </row>
    <row r="795">
      <c r="B795" s="18"/>
      <c r="L795" s="18"/>
    </row>
    <row r="796">
      <c r="B796" s="18"/>
      <c r="L796" s="18"/>
    </row>
    <row r="797">
      <c r="B797" s="18"/>
      <c r="L797" s="18"/>
    </row>
    <row r="798">
      <c r="B798" s="18"/>
      <c r="L798" s="18"/>
    </row>
    <row r="799">
      <c r="B799" s="18"/>
      <c r="L799" s="18"/>
    </row>
    <row r="800">
      <c r="B800" s="18"/>
      <c r="L800" s="18"/>
    </row>
    <row r="801">
      <c r="B801" s="18"/>
      <c r="L801" s="18"/>
    </row>
    <row r="802">
      <c r="B802" s="18"/>
      <c r="L802" s="18"/>
    </row>
    <row r="803">
      <c r="B803" s="18"/>
      <c r="L803" s="18"/>
    </row>
    <row r="804">
      <c r="B804" s="18"/>
      <c r="L804" s="18"/>
    </row>
    <row r="805">
      <c r="B805" s="18"/>
      <c r="L805" s="18"/>
    </row>
    <row r="806">
      <c r="B806" s="18"/>
      <c r="L806" s="18"/>
    </row>
    <row r="807">
      <c r="B807" s="18"/>
      <c r="L807" s="18"/>
    </row>
    <row r="808">
      <c r="B808" s="18"/>
      <c r="L808" s="18"/>
    </row>
    <row r="809">
      <c r="B809" s="18"/>
      <c r="L809" s="18"/>
    </row>
    <row r="810">
      <c r="B810" s="18"/>
      <c r="L810" s="18"/>
    </row>
    <row r="811">
      <c r="B811" s="18"/>
      <c r="L811" s="18"/>
    </row>
    <row r="812">
      <c r="B812" s="18"/>
      <c r="L812" s="18"/>
    </row>
    <row r="813">
      <c r="B813" s="18"/>
      <c r="L813" s="18"/>
    </row>
    <row r="814">
      <c r="B814" s="18"/>
      <c r="L814" s="18"/>
    </row>
    <row r="815">
      <c r="B815" s="18"/>
      <c r="L815" s="18"/>
    </row>
    <row r="816">
      <c r="B816" s="18"/>
      <c r="L816" s="18"/>
    </row>
    <row r="817">
      <c r="B817" s="18"/>
      <c r="L817" s="18"/>
    </row>
    <row r="818">
      <c r="B818" s="18"/>
      <c r="L818" s="18"/>
    </row>
    <row r="819">
      <c r="B819" s="18"/>
      <c r="L819" s="18"/>
    </row>
    <row r="820">
      <c r="B820" s="18"/>
      <c r="L820" s="18"/>
    </row>
    <row r="821">
      <c r="B821" s="18"/>
      <c r="L821" s="18"/>
    </row>
    <row r="822">
      <c r="B822" s="18"/>
      <c r="L822" s="18"/>
    </row>
    <row r="823">
      <c r="B823" s="18"/>
      <c r="L823" s="18"/>
    </row>
    <row r="824">
      <c r="B824" s="18"/>
      <c r="L824" s="18"/>
    </row>
    <row r="825">
      <c r="B825" s="18"/>
      <c r="L825" s="18"/>
    </row>
    <row r="826">
      <c r="B826" s="18"/>
      <c r="L826" s="18"/>
    </row>
    <row r="827">
      <c r="B827" s="18"/>
      <c r="L827" s="18"/>
    </row>
    <row r="828">
      <c r="B828" s="18"/>
      <c r="L828" s="18"/>
    </row>
    <row r="829">
      <c r="B829" s="18"/>
      <c r="L829" s="18"/>
    </row>
    <row r="830">
      <c r="B830" s="18"/>
      <c r="L830" s="18"/>
    </row>
    <row r="831">
      <c r="B831" s="18"/>
      <c r="L831" s="18"/>
    </row>
    <row r="832">
      <c r="B832" s="18"/>
      <c r="L832" s="18"/>
    </row>
    <row r="833">
      <c r="B833" s="18"/>
      <c r="L833" s="18"/>
    </row>
    <row r="834">
      <c r="B834" s="18"/>
      <c r="L834" s="18"/>
    </row>
    <row r="835">
      <c r="B835" s="18"/>
      <c r="L835" s="18"/>
    </row>
    <row r="836">
      <c r="B836" s="18"/>
      <c r="L836" s="18"/>
    </row>
    <row r="837">
      <c r="B837" s="18"/>
      <c r="L837" s="18"/>
    </row>
    <row r="838">
      <c r="B838" s="18"/>
      <c r="L838" s="18"/>
    </row>
    <row r="839">
      <c r="B839" s="18"/>
      <c r="L839" s="18"/>
    </row>
    <row r="840">
      <c r="B840" s="18"/>
      <c r="L840" s="18"/>
    </row>
    <row r="841">
      <c r="B841" s="18"/>
      <c r="L841" s="18"/>
    </row>
    <row r="842">
      <c r="B842" s="18"/>
      <c r="L842" s="18"/>
    </row>
    <row r="843">
      <c r="B843" s="18"/>
      <c r="L843" s="18"/>
    </row>
    <row r="844">
      <c r="B844" s="18"/>
      <c r="L844" s="18"/>
    </row>
    <row r="845">
      <c r="B845" s="18"/>
      <c r="L845" s="18"/>
    </row>
    <row r="846">
      <c r="B846" s="18"/>
      <c r="L846" s="18"/>
    </row>
    <row r="847">
      <c r="B847" s="18"/>
      <c r="L847" s="18"/>
    </row>
    <row r="848">
      <c r="B848" s="18"/>
      <c r="L848" s="18"/>
    </row>
    <row r="849">
      <c r="B849" s="18"/>
      <c r="L849" s="18"/>
    </row>
    <row r="850">
      <c r="B850" s="18"/>
      <c r="L850" s="18"/>
    </row>
    <row r="851">
      <c r="B851" s="18"/>
      <c r="L851" s="18"/>
    </row>
    <row r="852">
      <c r="B852" s="18"/>
      <c r="L852" s="18"/>
    </row>
    <row r="853">
      <c r="B853" s="18"/>
      <c r="L853" s="18"/>
    </row>
    <row r="854">
      <c r="B854" s="18"/>
      <c r="L854" s="18"/>
    </row>
    <row r="855">
      <c r="B855" s="18"/>
      <c r="L855" s="18"/>
    </row>
    <row r="856">
      <c r="B856" s="18"/>
      <c r="L856" s="18"/>
    </row>
    <row r="857">
      <c r="B857" s="18"/>
      <c r="L857" s="18"/>
    </row>
    <row r="858">
      <c r="B858" s="18"/>
      <c r="L858" s="18"/>
    </row>
    <row r="859">
      <c r="B859" s="18"/>
      <c r="L859" s="18"/>
    </row>
    <row r="860">
      <c r="B860" s="18"/>
      <c r="L860" s="18"/>
    </row>
    <row r="861">
      <c r="B861" s="18"/>
      <c r="L861" s="18"/>
    </row>
    <row r="862">
      <c r="B862" s="18"/>
      <c r="L862" s="18"/>
    </row>
    <row r="863">
      <c r="B863" s="18"/>
      <c r="L863" s="18"/>
    </row>
    <row r="864">
      <c r="B864" s="18"/>
      <c r="L864" s="18"/>
    </row>
    <row r="865">
      <c r="B865" s="18"/>
      <c r="L865" s="18"/>
    </row>
    <row r="866">
      <c r="B866" s="18"/>
      <c r="L866" s="18"/>
    </row>
    <row r="867">
      <c r="B867" s="18"/>
      <c r="L867" s="18"/>
    </row>
    <row r="868">
      <c r="B868" s="18"/>
      <c r="L868" s="18"/>
    </row>
    <row r="869">
      <c r="B869" s="18"/>
      <c r="L869" s="18"/>
    </row>
    <row r="870">
      <c r="B870" s="18"/>
      <c r="L870" s="18"/>
    </row>
    <row r="871">
      <c r="B871" s="18"/>
      <c r="L871" s="18"/>
    </row>
    <row r="872">
      <c r="B872" s="18"/>
      <c r="L872" s="18"/>
    </row>
    <row r="873">
      <c r="B873" s="18"/>
      <c r="L873" s="18"/>
    </row>
    <row r="874">
      <c r="B874" s="18"/>
      <c r="L874" s="18"/>
    </row>
    <row r="875">
      <c r="B875" s="18"/>
      <c r="L875" s="18"/>
    </row>
    <row r="876">
      <c r="B876" s="18"/>
      <c r="L876" s="18"/>
    </row>
    <row r="877">
      <c r="B877" s="18"/>
      <c r="L877" s="18"/>
    </row>
    <row r="878">
      <c r="B878" s="18"/>
      <c r="L878" s="18"/>
    </row>
    <row r="879">
      <c r="B879" s="18"/>
      <c r="L879" s="18"/>
    </row>
    <row r="880">
      <c r="B880" s="18"/>
      <c r="L880" s="18"/>
    </row>
    <row r="881">
      <c r="B881" s="18"/>
      <c r="L881" s="18"/>
    </row>
    <row r="882">
      <c r="B882" s="18"/>
      <c r="L882" s="18"/>
    </row>
    <row r="883">
      <c r="B883" s="18"/>
      <c r="L883" s="18"/>
    </row>
    <row r="884">
      <c r="B884" s="18"/>
      <c r="L884" s="18"/>
    </row>
    <row r="885">
      <c r="B885" s="18"/>
      <c r="L885" s="18"/>
    </row>
    <row r="886">
      <c r="B886" s="18"/>
      <c r="L886" s="18"/>
    </row>
    <row r="887">
      <c r="B887" s="18"/>
      <c r="L887" s="18"/>
    </row>
    <row r="888">
      <c r="B888" s="18"/>
      <c r="L888" s="18"/>
    </row>
    <row r="889">
      <c r="B889" s="18"/>
      <c r="L889" s="18"/>
    </row>
    <row r="890">
      <c r="B890" s="18"/>
      <c r="L890" s="18"/>
    </row>
    <row r="891">
      <c r="B891" s="18"/>
      <c r="L891" s="18"/>
    </row>
    <row r="892">
      <c r="B892" s="18"/>
      <c r="L892" s="18"/>
    </row>
    <row r="893">
      <c r="B893" s="18"/>
      <c r="L893" s="18"/>
    </row>
    <row r="894">
      <c r="B894" s="18"/>
      <c r="L894" s="18"/>
    </row>
    <row r="895">
      <c r="B895" s="18"/>
      <c r="L895" s="18"/>
    </row>
    <row r="896">
      <c r="B896" s="18"/>
      <c r="L896" s="18"/>
    </row>
    <row r="897">
      <c r="B897" s="18"/>
      <c r="L897" s="18"/>
    </row>
    <row r="898">
      <c r="B898" s="18"/>
      <c r="L898" s="18"/>
    </row>
    <row r="899">
      <c r="B899" s="18"/>
      <c r="L899" s="18"/>
    </row>
    <row r="900">
      <c r="B900" s="18"/>
      <c r="L900" s="18"/>
    </row>
    <row r="901">
      <c r="B901" s="18"/>
      <c r="L901" s="18"/>
    </row>
    <row r="902">
      <c r="B902" s="18"/>
      <c r="L902" s="18"/>
    </row>
    <row r="903">
      <c r="B903" s="18"/>
      <c r="L903" s="18"/>
    </row>
    <row r="904">
      <c r="B904" s="18"/>
      <c r="L904" s="18"/>
    </row>
    <row r="905">
      <c r="B905" s="18"/>
      <c r="L905" s="18"/>
    </row>
    <row r="906">
      <c r="B906" s="18"/>
      <c r="L906" s="18"/>
    </row>
    <row r="907">
      <c r="B907" s="18"/>
      <c r="L907" s="18"/>
    </row>
    <row r="908">
      <c r="B908" s="18"/>
      <c r="L908" s="18"/>
    </row>
    <row r="909">
      <c r="B909" s="18"/>
      <c r="L909" s="18"/>
    </row>
    <row r="910">
      <c r="B910" s="18"/>
      <c r="L910" s="18"/>
    </row>
    <row r="911">
      <c r="B911" s="18"/>
      <c r="L911" s="18"/>
    </row>
    <row r="912">
      <c r="B912" s="18"/>
      <c r="L912" s="18"/>
    </row>
    <row r="913">
      <c r="B913" s="18"/>
      <c r="L913" s="18"/>
    </row>
    <row r="914">
      <c r="B914" s="18"/>
      <c r="L914" s="18"/>
    </row>
    <row r="915">
      <c r="B915" s="18"/>
      <c r="L915" s="18"/>
    </row>
    <row r="916">
      <c r="B916" s="18"/>
      <c r="L916" s="18"/>
    </row>
    <row r="917">
      <c r="B917" s="18"/>
      <c r="L917" s="18"/>
    </row>
    <row r="918">
      <c r="B918" s="18"/>
      <c r="L918" s="18"/>
    </row>
    <row r="919">
      <c r="B919" s="18"/>
      <c r="L919" s="18"/>
    </row>
    <row r="920">
      <c r="B920" s="18"/>
      <c r="L920" s="18"/>
    </row>
    <row r="921">
      <c r="B921" s="18"/>
      <c r="L921" s="18"/>
    </row>
    <row r="922">
      <c r="B922" s="18"/>
      <c r="L922" s="18"/>
    </row>
    <row r="923">
      <c r="B923" s="18"/>
      <c r="L923" s="18"/>
    </row>
    <row r="924">
      <c r="B924" s="18"/>
      <c r="L924" s="18"/>
    </row>
    <row r="925">
      <c r="B925" s="18"/>
      <c r="L925" s="18"/>
    </row>
    <row r="926">
      <c r="B926" s="18"/>
      <c r="L926" s="18"/>
    </row>
    <row r="927">
      <c r="B927" s="18"/>
      <c r="L927" s="18"/>
    </row>
    <row r="928">
      <c r="B928" s="18"/>
      <c r="L928" s="18"/>
    </row>
    <row r="929">
      <c r="B929" s="18"/>
      <c r="L929" s="18"/>
    </row>
    <row r="930">
      <c r="B930" s="18"/>
      <c r="L930" s="18"/>
    </row>
    <row r="931">
      <c r="B931" s="18"/>
      <c r="L931" s="18"/>
    </row>
    <row r="932">
      <c r="B932" s="18"/>
      <c r="L932" s="18"/>
    </row>
    <row r="933">
      <c r="B933" s="18"/>
      <c r="L933" s="18"/>
    </row>
    <row r="934">
      <c r="B934" s="18"/>
      <c r="L934" s="18"/>
    </row>
    <row r="935">
      <c r="B935" s="18"/>
      <c r="L935" s="18"/>
    </row>
    <row r="936">
      <c r="B936" s="18"/>
      <c r="L936" s="18"/>
    </row>
    <row r="937">
      <c r="B937" s="18"/>
      <c r="L937" s="18"/>
    </row>
    <row r="938">
      <c r="B938" s="18"/>
      <c r="L938" s="18"/>
    </row>
    <row r="939">
      <c r="B939" s="18"/>
      <c r="L939" s="18"/>
    </row>
    <row r="940">
      <c r="B940" s="18"/>
      <c r="L940" s="18"/>
    </row>
    <row r="941">
      <c r="B941" s="18"/>
      <c r="L941" s="18"/>
    </row>
    <row r="942">
      <c r="B942" s="18"/>
      <c r="L942" s="18"/>
    </row>
    <row r="943">
      <c r="B943" s="18"/>
      <c r="L943" s="18"/>
    </row>
    <row r="944">
      <c r="B944" s="18"/>
      <c r="L944" s="18"/>
    </row>
    <row r="945">
      <c r="B945" s="18"/>
      <c r="L945" s="18"/>
    </row>
    <row r="946">
      <c r="B946" s="18"/>
      <c r="L946" s="18"/>
    </row>
    <row r="947">
      <c r="B947" s="18"/>
      <c r="L947" s="18"/>
    </row>
    <row r="948">
      <c r="B948" s="18"/>
      <c r="L948" s="18"/>
    </row>
    <row r="949">
      <c r="B949" s="18"/>
      <c r="L949" s="18"/>
    </row>
    <row r="950">
      <c r="B950" s="18"/>
      <c r="L950" s="18"/>
    </row>
    <row r="951">
      <c r="B951" s="18"/>
      <c r="L951" s="18"/>
    </row>
    <row r="952">
      <c r="B952" s="18"/>
      <c r="L952" s="18"/>
    </row>
    <row r="953">
      <c r="B953" s="18"/>
      <c r="L953" s="18"/>
    </row>
    <row r="954">
      <c r="B954" s="18"/>
      <c r="L954" s="18"/>
    </row>
    <row r="955">
      <c r="B955" s="18"/>
      <c r="L955" s="18"/>
    </row>
    <row r="956">
      <c r="B956" s="18"/>
      <c r="L956" s="18"/>
    </row>
    <row r="957">
      <c r="B957" s="18"/>
      <c r="L957" s="18"/>
    </row>
    <row r="958">
      <c r="B958" s="18"/>
      <c r="L958" s="18"/>
    </row>
    <row r="959">
      <c r="B959" s="18"/>
      <c r="L959" s="18"/>
    </row>
    <row r="960">
      <c r="B960" s="18"/>
      <c r="L960" s="18"/>
    </row>
    <row r="961">
      <c r="B961" s="18"/>
      <c r="L961" s="18"/>
    </row>
    <row r="962">
      <c r="B962" s="18"/>
      <c r="L962" s="18"/>
    </row>
    <row r="963">
      <c r="B963" s="18"/>
      <c r="L963" s="18"/>
    </row>
    <row r="964">
      <c r="B964" s="18"/>
      <c r="L964" s="18"/>
    </row>
    <row r="965">
      <c r="B965" s="18"/>
      <c r="L965" s="18"/>
    </row>
    <row r="966">
      <c r="B966" s="18"/>
      <c r="L966" s="18"/>
    </row>
    <row r="967">
      <c r="B967" s="18"/>
      <c r="L967" s="18"/>
    </row>
    <row r="968">
      <c r="B968" s="18"/>
      <c r="L968" s="18"/>
    </row>
    <row r="969">
      <c r="B969" s="18"/>
      <c r="L969" s="18"/>
    </row>
    <row r="970">
      <c r="B970" s="18"/>
      <c r="L970" s="18"/>
    </row>
    <row r="971">
      <c r="B971" s="18"/>
      <c r="L971" s="18"/>
    </row>
    <row r="972">
      <c r="B972" s="18"/>
      <c r="L972" s="18"/>
    </row>
    <row r="973">
      <c r="B973" s="18"/>
      <c r="L973" s="18"/>
    </row>
    <row r="974">
      <c r="B974" s="18"/>
      <c r="L974" s="18"/>
    </row>
    <row r="975">
      <c r="B975" s="18"/>
      <c r="L975" s="18"/>
    </row>
    <row r="976">
      <c r="B976" s="18"/>
      <c r="L976" s="18"/>
    </row>
    <row r="977">
      <c r="B977" s="18"/>
      <c r="L977" s="18"/>
    </row>
    <row r="978">
      <c r="B978" s="18"/>
      <c r="L978" s="18"/>
    </row>
    <row r="979">
      <c r="B979" s="18"/>
      <c r="L979" s="18"/>
    </row>
    <row r="980">
      <c r="B980" s="18"/>
      <c r="L980" s="18"/>
    </row>
    <row r="981">
      <c r="B981" s="18"/>
      <c r="L981" s="18"/>
    </row>
    <row r="982">
      <c r="B982" s="18"/>
      <c r="L982" s="18"/>
    </row>
    <row r="983">
      <c r="B983" s="18"/>
      <c r="L983" s="18"/>
    </row>
    <row r="984">
      <c r="B984" s="18"/>
      <c r="L984" s="18"/>
    </row>
    <row r="985">
      <c r="B985" s="18"/>
      <c r="L985" s="18"/>
    </row>
    <row r="986">
      <c r="B986" s="18"/>
      <c r="L986" s="18"/>
    </row>
    <row r="987">
      <c r="B987" s="18"/>
      <c r="L987" s="18"/>
    </row>
    <row r="988">
      <c r="B988" s="18"/>
      <c r="L988" s="18"/>
    </row>
    <row r="989">
      <c r="B989" s="18"/>
      <c r="L989" s="18"/>
    </row>
    <row r="990">
      <c r="B990" s="18"/>
      <c r="L990" s="18"/>
    </row>
    <row r="991">
      <c r="B991" s="18"/>
      <c r="L991" s="18"/>
    </row>
    <row r="992">
      <c r="B992" s="18"/>
      <c r="L992" s="18"/>
    </row>
    <row r="993">
      <c r="B993" s="18"/>
      <c r="L993" s="18"/>
    </row>
    <row r="994">
      <c r="B994" s="18"/>
      <c r="L994" s="18"/>
    </row>
    <row r="995">
      <c r="B995" s="18"/>
      <c r="L995" s="18"/>
    </row>
    <row r="996">
      <c r="B996" s="18"/>
      <c r="L996" s="18"/>
    </row>
    <row r="997">
      <c r="B997" s="18"/>
      <c r="L997" s="18"/>
    </row>
    <row r="998">
      <c r="B998" s="18"/>
      <c r="L998" s="18"/>
    </row>
  </sheetData>
  <conditionalFormatting sqref="A2:M500">
    <cfRule type="cellIs" dxfId="0" priority="1" operator="equal">
      <formula>"Y"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5.0" customHeight="1">
      <c r="A1" s="19" t="s">
        <v>275</v>
      </c>
      <c r="B1" s="19" t="s">
        <v>276</v>
      </c>
      <c r="C1" s="19" t="s">
        <v>277</v>
      </c>
      <c r="D1" s="19" t="s">
        <v>21</v>
      </c>
      <c r="E1" s="20" t="s">
        <v>278</v>
      </c>
      <c r="F1" s="19" t="s">
        <v>279</v>
      </c>
      <c r="G1" s="19" t="s">
        <v>280</v>
      </c>
      <c r="H1" s="21" t="s">
        <v>281</v>
      </c>
      <c r="I1" s="21" t="s">
        <v>282</v>
      </c>
      <c r="J1" s="19" t="s">
        <v>283</v>
      </c>
      <c r="K1" s="19" t="s">
        <v>284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>
        <v>44396.0</v>
      </c>
      <c r="B2" s="24" t="s">
        <v>285</v>
      </c>
      <c r="C2" s="24" t="s">
        <v>34</v>
      </c>
      <c r="D2" s="25" t="s">
        <v>32</v>
      </c>
      <c r="E2" s="26"/>
      <c r="F2" s="26">
        <v>1.0</v>
      </c>
      <c r="G2" s="26">
        <v>1.0</v>
      </c>
      <c r="H2" s="27">
        <v>17.0423</v>
      </c>
      <c r="I2" s="27">
        <v>-61.68254</v>
      </c>
      <c r="J2" s="25" t="s">
        <v>286</v>
      </c>
      <c r="K2" s="28"/>
      <c r="L2" s="24"/>
      <c r="M2" s="26"/>
      <c r="N2" s="24"/>
    </row>
    <row r="3">
      <c r="A3" s="23">
        <v>44397.0</v>
      </c>
      <c r="B3" s="24" t="s">
        <v>287</v>
      </c>
      <c r="C3" s="24" t="s">
        <v>36</v>
      </c>
      <c r="D3" s="25" t="s">
        <v>35</v>
      </c>
      <c r="E3" s="26"/>
      <c r="F3" s="26">
        <v>2.0</v>
      </c>
      <c r="G3" s="26">
        <v>7.0</v>
      </c>
      <c r="H3" s="27">
        <v>17.07555</v>
      </c>
      <c r="I3" s="27">
        <v>-61.6678</v>
      </c>
      <c r="J3" s="25" t="s">
        <v>288</v>
      </c>
      <c r="K3" s="28"/>
      <c r="L3" s="24"/>
      <c r="M3" s="26"/>
      <c r="N3" s="24"/>
    </row>
    <row r="4">
      <c r="A4" s="23">
        <v>44398.0</v>
      </c>
      <c r="B4" s="24" t="s">
        <v>285</v>
      </c>
      <c r="C4" s="24" t="s">
        <v>38</v>
      </c>
      <c r="D4" s="25" t="s">
        <v>37</v>
      </c>
      <c r="E4" s="26"/>
      <c r="F4" s="26">
        <v>1.0</v>
      </c>
      <c r="G4" s="26">
        <v>4.0</v>
      </c>
      <c r="H4" s="27">
        <v>17.16702</v>
      </c>
      <c r="I4" s="27">
        <v>-61.72996</v>
      </c>
      <c r="J4" s="25" t="s">
        <v>286</v>
      </c>
      <c r="K4" s="28"/>
      <c r="L4" s="24"/>
      <c r="M4" s="26"/>
      <c r="N4" s="24"/>
    </row>
    <row r="5">
      <c r="A5" s="23">
        <v>44398.0</v>
      </c>
      <c r="B5" s="24" t="s">
        <v>287</v>
      </c>
      <c r="C5" s="24" t="s">
        <v>38</v>
      </c>
      <c r="D5" s="25" t="s">
        <v>39</v>
      </c>
      <c r="E5" s="26"/>
      <c r="F5" s="26" t="s">
        <v>289</v>
      </c>
      <c r="G5" s="26">
        <v>8.0</v>
      </c>
      <c r="H5" s="27">
        <v>17.16514</v>
      </c>
      <c r="I5" s="27">
        <v>-61.73107</v>
      </c>
      <c r="J5" s="25" t="s">
        <v>288</v>
      </c>
      <c r="K5" s="28"/>
      <c r="L5" s="24"/>
      <c r="M5" s="26"/>
      <c r="N5" s="24"/>
    </row>
    <row r="6">
      <c r="A6" s="23">
        <v>44398.0</v>
      </c>
      <c r="B6" s="24" t="s">
        <v>287</v>
      </c>
      <c r="C6" s="24" t="s">
        <v>38</v>
      </c>
      <c r="D6" s="25" t="s">
        <v>40</v>
      </c>
      <c r="E6" s="26"/>
      <c r="F6" s="26">
        <v>2.0</v>
      </c>
      <c r="G6" s="26">
        <v>11.0</v>
      </c>
      <c r="H6" s="27">
        <v>17.16578</v>
      </c>
      <c r="I6" s="27">
        <v>-61.73129</v>
      </c>
      <c r="J6" s="25" t="s">
        <v>286</v>
      </c>
      <c r="K6" s="28"/>
      <c r="L6" s="24"/>
      <c r="M6" s="26"/>
      <c r="N6" s="24"/>
    </row>
    <row r="7">
      <c r="A7" s="23">
        <v>44398.0</v>
      </c>
      <c r="B7" s="24" t="s">
        <v>285</v>
      </c>
      <c r="C7" s="24" t="s">
        <v>42</v>
      </c>
      <c r="D7" s="25" t="s">
        <v>41</v>
      </c>
      <c r="E7" s="26"/>
      <c r="F7" s="26">
        <v>2.0</v>
      </c>
      <c r="G7" s="26">
        <v>13.0</v>
      </c>
      <c r="H7" s="27">
        <v>17.14907</v>
      </c>
      <c r="I7" s="27">
        <v>-61.72346</v>
      </c>
      <c r="J7" s="25" t="s">
        <v>286</v>
      </c>
      <c r="K7" s="28"/>
      <c r="L7" s="24"/>
      <c r="M7" s="26"/>
      <c r="N7" s="24"/>
    </row>
    <row r="8">
      <c r="A8" s="23">
        <v>44398.0</v>
      </c>
      <c r="B8" s="24" t="s">
        <v>287</v>
      </c>
      <c r="C8" s="24" t="s">
        <v>45</v>
      </c>
      <c r="D8" s="25" t="s">
        <v>43</v>
      </c>
      <c r="E8" s="26"/>
      <c r="F8" s="26">
        <v>2.0</v>
      </c>
      <c r="G8" s="26">
        <v>16.0</v>
      </c>
      <c r="H8" s="27">
        <v>17.13977</v>
      </c>
      <c r="I8" s="27">
        <v>-61.72128</v>
      </c>
      <c r="J8" s="25" t="s">
        <v>288</v>
      </c>
      <c r="K8" s="28"/>
      <c r="L8" s="24"/>
      <c r="M8" s="26"/>
      <c r="N8" s="24"/>
    </row>
    <row r="9">
      <c r="A9" s="23">
        <v>44399.0</v>
      </c>
      <c r="B9" s="24" t="s">
        <v>287</v>
      </c>
      <c r="C9" s="24" t="s">
        <v>50</v>
      </c>
      <c r="D9" s="25" t="s">
        <v>49</v>
      </c>
      <c r="E9" s="26"/>
      <c r="F9" s="26" t="s">
        <v>290</v>
      </c>
      <c r="G9" s="26">
        <v>6.0</v>
      </c>
      <c r="H9" s="27">
        <v>17.0655</v>
      </c>
      <c r="I9" s="27">
        <v>-61.66287</v>
      </c>
      <c r="J9" s="25" t="s">
        <v>291</v>
      </c>
      <c r="K9" s="28"/>
      <c r="L9" s="24"/>
      <c r="M9" s="26"/>
      <c r="N9" s="24"/>
    </row>
    <row r="10">
      <c r="A10" s="29">
        <v>44405.0</v>
      </c>
      <c r="B10" s="30" t="s">
        <v>285</v>
      </c>
      <c r="C10" s="30" t="s">
        <v>45</v>
      </c>
      <c r="D10" s="25" t="s">
        <v>51</v>
      </c>
      <c r="E10" s="31"/>
      <c r="F10" s="31">
        <v>1.0</v>
      </c>
      <c r="G10" s="31">
        <v>14.0</v>
      </c>
      <c r="H10" s="27">
        <v>17.14007</v>
      </c>
      <c r="I10" s="27">
        <v>-61.7209</v>
      </c>
      <c r="J10" s="25" t="s">
        <v>286</v>
      </c>
      <c r="K10" s="32"/>
      <c r="L10" s="30"/>
      <c r="M10" s="31"/>
      <c r="N10" s="30"/>
    </row>
    <row r="11">
      <c r="A11" s="29">
        <v>45009.0</v>
      </c>
      <c r="B11" s="24" t="s">
        <v>292</v>
      </c>
      <c r="C11" s="24" t="s">
        <v>53</v>
      </c>
      <c r="D11" s="25" t="s">
        <v>52</v>
      </c>
      <c r="E11" s="26"/>
      <c r="F11" s="26">
        <v>2.0</v>
      </c>
      <c r="G11" s="26">
        <v>90.0</v>
      </c>
      <c r="H11" s="27">
        <v>17.002958</v>
      </c>
      <c r="I11" s="27">
        <v>-61.737524</v>
      </c>
      <c r="J11" s="25" t="s">
        <v>293</v>
      </c>
      <c r="K11" s="32"/>
      <c r="L11" s="24"/>
      <c r="M11" s="26"/>
      <c r="N11" s="24"/>
    </row>
    <row r="12">
      <c r="A12" s="29">
        <v>44510.0</v>
      </c>
      <c r="B12" s="30" t="s">
        <v>285</v>
      </c>
      <c r="C12" s="30" t="s">
        <v>45</v>
      </c>
      <c r="D12" s="25" t="s">
        <v>54</v>
      </c>
      <c r="E12" s="31"/>
      <c r="F12" s="31">
        <v>1.0</v>
      </c>
      <c r="G12" s="31">
        <v>26.0</v>
      </c>
      <c r="H12" s="27">
        <v>17.140118</v>
      </c>
      <c r="I12" s="27">
        <v>-61.721773</v>
      </c>
      <c r="J12" s="25" t="s">
        <v>288</v>
      </c>
      <c r="K12" s="32"/>
      <c r="L12" s="30"/>
      <c r="M12" s="31"/>
      <c r="N12" s="30"/>
    </row>
    <row r="13">
      <c r="A13" s="29">
        <v>45326.0</v>
      </c>
      <c r="B13" s="24" t="s">
        <v>294</v>
      </c>
      <c r="C13" s="24" t="s">
        <v>56</v>
      </c>
      <c r="D13" s="25" t="s">
        <v>55</v>
      </c>
      <c r="E13" s="26"/>
      <c r="F13" s="26">
        <v>2.0</v>
      </c>
      <c r="G13" s="26">
        <v>207.0</v>
      </c>
      <c r="H13" s="27">
        <v>17.147828</v>
      </c>
      <c r="I13" s="27">
        <v>-61.726719</v>
      </c>
      <c r="J13" s="25" t="s">
        <v>293</v>
      </c>
      <c r="K13" s="32"/>
      <c r="L13" s="24"/>
      <c r="M13" s="26"/>
      <c r="N13" s="24"/>
    </row>
    <row r="14">
      <c r="A14" s="23">
        <v>44396.0</v>
      </c>
      <c r="B14" s="24" t="s">
        <v>285</v>
      </c>
      <c r="C14" s="24" t="s">
        <v>59</v>
      </c>
      <c r="D14" s="25" t="s">
        <v>58</v>
      </c>
      <c r="E14" s="26"/>
      <c r="F14" s="26">
        <v>1.0</v>
      </c>
      <c r="G14" s="26">
        <v>2.0</v>
      </c>
      <c r="H14" s="27">
        <v>17.04817</v>
      </c>
      <c r="I14" s="27">
        <v>-61.67191</v>
      </c>
      <c r="J14" s="25" t="s">
        <v>291</v>
      </c>
      <c r="K14" s="28"/>
      <c r="L14" s="24"/>
      <c r="M14" s="26"/>
      <c r="N14" s="24"/>
    </row>
    <row r="15">
      <c r="A15" s="23">
        <v>44397.0</v>
      </c>
      <c r="B15" s="24" t="s">
        <v>292</v>
      </c>
      <c r="C15" s="24" t="s">
        <v>61</v>
      </c>
      <c r="D15" s="25" t="s">
        <v>60</v>
      </c>
      <c r="E15" s="26"/>
      <c r="F15" s="26">
        <v>1.0</v>
      </c>
      <c r="G15" s="26">
        <v>3.0</v>
      </c>
      <c r="H15" s="27">
        <v>17.08215</v>
      </c>
      <c r="I15" s="27">
        <v>-61.66522</v>
      </c>
      <c r="J15" s="25" t="s">
        <v>288</v>
      </c>
      <c r="K15" s="28"/>
      <c r="L15" s="24"/>
      <c r="M15" s="26"/>
      <c r="N15" s="24"/>
    </row>
    <row r="16">
      <c r="A16" s="23">
        <v>44397.0</v>
      </c>
      <c r="B16" s="24" t="s">
        <v>292</v>
      </c>
      <c r="C16" s="24" t="s">
        <v>61</v>
      </c>
      <c r="D16" s="25" t="s">
        <v>62</v>
      </c>
      <c r="E16" s="26"/>
      <c r="F16" s="26">
        <v>2.0</v>
      </c>
      <c r="G16" s="26">
        <v>1.0</v>
      </c>
      <c r="H16" s="27">
        <v>17.08195</v>
      </c>
      <c r="I16" s="27">
        <v>-61.6652</v>
      </c>
      <c r="J16" s="25" t="s">
        <v>288</v>
      </c>
      <c r="K16" s="28"/>
      <c r="L16" s="24"/>
      <c r="M16" s="26"/>
      <c r="N16" s="24"/>
    </row>
    <row r="17">
      <c r="A17" s="23">
        <v>44397.0</v>
      </c>
      <c r="B17" s="24" t="s">
        <v>292</v>
      </c>
      <c r="C17" s="24" t="s">
        <v>61</v>
      </c>
      <c r="D17" s="25" t="s">
        <v>65</v>
      </c>
      <c r="E17" s="26"/>
      <c r="F17" s="26">
        <v>2.0</v>
      </c>
      <c r="G17" s="26">
        <v>2.0</v>
      </c>
      <c r="H17" s="27">
        <v>17.076833</v>
      </c>
      <c r="I17" s="27">
        <v>-61.663583</v>
      </c>
      <c r="J17" s="25" t="s">
        <v>288</v>
      </c>
      <c r="K17" s="28"/>
      <c r="L17" s="24"/>
      <c r="M17" s="26"/>
      <c r="N17" s="24"/>
    </row>
    <row r="18">
      <c r="A18" s="23">
        <v>44397.0</v>
      </c>
      <c r="B18" s="24" t="s">
        <v>292</v>
      </c>
      <c r="C18" s="24" t="s">
        <v>61</v>
      </c>
      <c r="D18" s="25" t="s">
        <v>66</v>
      </c>
      <c r="E18" s="26"/>
      <c r="F18" s="26">
        <v>2.0</v>
      </c>
      <c r="G18" s="26">
        <v>3.0</v>
      </c>
      <c r="H18" s="27">
        <v>17.076633</v>
      </c>
      <c r="I18" s="27">
        <v>-61.6627</v>
      </c>
      <c r="J18" s="25" t="s">
        <v>286</v>
      </c>
      <c r="K18" s="28"/>
      <c r="L18" s="24"/>
      <c r="M18" s="26"/>
      <c r="N18" s="24"/>
    </row>
    <row r="19">
      <c r="A19" s="23">
        <v>44397.0</v>
      </c>
      <c r="B19" s="24" t="s">
        <v>292</v>
      </c>
      <c r="C19" s="24" t="s">
        <v>61</v>
      </c>
      <c r="D19" s="25" t="s">
        <v>67</v>
      </c>
      <c r="E19" s="26"/>
      <c r="F19" s="26">
        <v>2.0</v>
      </c>
      <c r="G19" s="26">
        <v>4.0</v>
      </c>
      <c r="H19" s="27">
        <v>17.075167</v>
      </c>
      <c r="I19" s="27">
        <v>-61.664717</v>
      </c>
      <c r="J19" s="25" t="s">
        <v>288</v>
      </c>
      <c r="K19" s="28"/>
      <c r="L19" s="24"/>
      <c r="M19" s="26"/>
      <c r="N19" s="24"/>
    </row>
    <row r="20">
      <c r="A20" s="23">
        <v>44397.0</v>
      </c>
      <c r="B20" s="24" t="s">
        <v>287</v>
      </c>
      <c r="C20" s="24" t="s">
        <v>61</v>
      </c>
      <c r="D20" s="25" t="s">
        <v>68</v>
      </c>
      <c r="E20" s="26"/>
      <c r="F20" s="26">
        <v>2.0</v>
      </c>
      <c r="G20" s="26">
        <v>6.0</v>
      </c>
      <c r="H20" s="27">
        <v>17.074633</v>
      </c>
      <c r="I20" s="27">
        <v>-61.664967</v>
      </c>
      <c r="J20" s="25" t="s">
        <v>288</v>
      </c>
      <c r="K20" s="28"/>
      <c r="L20" s="24"/>
      <c r="M20" s="26"/>
      <c r="N20" s="24"/>
    </row>
    <row r="21">
      <c r="A21" s="23">
        <v>44398.0</v>
      </c>
      <c r="B21" s="24" t="s">
        <v>285</v>
      </c>
      <c r="C21" s="24" t="s">
        <v>38</v>
      </c>
      <c r="D21" s="25" t="s">
        <v>69</v>
      </c>
      <c r="E21" s="26"/>
      <c r="F21" s="26">
        <v>1.0</v>
      </c>
      <c r="G21" s="26">
        <v>5.0</v>
      </c>
      <c r="H21" s="27">
        <v>17.166993</v>
      </c>
      <c r="I21" s="27">
        <v>-61.730005</v>
      </c>
      <c r="J21" s="25" t="s">
        <v>286</v>
      </c>
      <c r="K21" s="28"/>
      <c r="L21" s="24"/>
      <c r="M21" s="26"/>
      <c r="N21" s="24"/>
    </row>
    <row r="22">
      <c r="A22" s="23">
        <v>44398.0</v>
      </c>
      <c r="B22" s="24" t="s">
        <v>287</v>
      </c>
      <c r="C22" s="24" t="s">
        <v>38</v>
      </c>
      <c r="D22" s="25" t="s">
        <v>70</v>
      </c>
      <c r="E22" s="26"/>
      <c r="F22" s="26">
        <v>2.0</v>
      </c>
      <c r="G22" s="26">
        <v>9.0</v>
      </c>
      <c r="H22" s="27">
        <v>17.16488</v>
      </c>
      <c r="I22" s="27">
        <v>-61.73041</v>
      </c>
      <c r="J22" s="25" t="s">
        <v>288</v>
      </c>
      <c r="K22" s="28"/>
      <c r="L22" s="24"/>
      <c r="M22" s="26"/>
      <c r="N22" s="24"/>
    </row>
    <row r="23">
      <c r="A23" s="23">
        <v>44398.0</v>
      </c>
      <c r="B23" s="24" t="s">
        <v>285</v>
      </c>
      <c r="C23" s="24" t="s">
        <v>42</v>
      </c>
      <c r="D23" s="25" t="s">
        <v>71</v>
      </c>
      <c r="E23" s="26"/>
      <c r="F23" s="26">
        <v>2.0</v>
      </c>
      <c r="G23" s="26">
        <v>12.0</v>
      </c>
      <c r="H23" s="27">
        <v>17.14898</v>
      </c>
      <c r="I23" s="27">
        <v>-61.72344</v>
      </c>
      <c r="J23" s="25" t="s">
        <v>286</v>
      </c>
      <c r="K23" s="28"/>
      <c r="L23" s="24"/>
      <c r="M23" s="26"/>
      <c r="N23" s="24"/>
    </row>
    <row r="24">
      <c r="A24" s="23">
        <v>44398.0</v>
      </c>
      <c r="B24" s="24" t="s">
        <v>287</v>
      </c>
      <c r="C24" s="24" t="s">
        <v>45</v>
      </c>
      <c r="D24" s="25" t="s">
        <v>74</v>
      </c>
      <c r="E24" s="26"/>
      <c r="F24" s="26">
        <v>2.0</v>
      </c>
      <c r="G24" s="26">
        <v>14.0</v>
      </c>
      <c r="H24" s="27">
        <v>17.14121</v>
      </c>
      <c r="I24" s="27">
        <v>-61.7214</v>
      </c>
      <c r="J24" s="25" t="s">
        <v>286</v>
      </c>
      <c r="K24" s="28"/>
      <c r="L24" s="24"/>
      <c r="M24" s="26"/>
      <c r="N24" s="24"/>
    </row>
    <row r="25">
      <c r="A25" s="23">
        <v>44398.0</v>
      </c>
      <c r="B25" s="24" t="s">
        <v>287</v>
      </c>
      <c r="C25" s="24" t="s">
        <v>45</v>
      </c>
      <c r="D25" s="25" t="s">
        <v>76</v>
      </c>
      <c r="E25" s="26"/>
      <c r="F25" s="26">
        <v>2.0</v>
      </c>
      <c r="G25" s="26">
        <v>18.0</v>
      </c>
      <c r="H25" s="27">
        <v>17.13962</v>
      </c>
      <c r="I25" s="27">
        <v>-61.72119</v>
      </c>
      <c r="J25" s="25" t="s">
        <v>291</v>
      </c>
      <c r="K25" s="28"/>
      <c r="L25" s="24"/>
      <c r="M25" s="26"/>
      <c r="N25" s="24"/>
    </row>
    <row r="26">
      <c r="A26" s="23">
        <v>44399.0</v>
      </c>
      <c r="B26" s="24" t="s">
        <v>287</v>
      </c>
      <c r="C26" s="24" t="s">
        <v>50</v>
      </c>
      <c r="D26" s="25" t="s">
        <v>80</v>
      </c>
      <c r="E26" s="26"/>
      <c r="F26" s="26" t="s">
        <v>290</v>
      </c>
      <c r="G26" s="26">
        <v>7.0</v>
      </c>
      <c r="H26" s="27">
        <v>17.065383</v>
      </c>
      <c r="I26" s="27">
        <v>-61.662417</v>
      </c>
      <c r="J26" s="25" t="s">
        <v>291</v>
      </c>
      <c r="K26" s="28"/>
      <c r="L26" s="24"/>
      <c r="M26" s="26"/>
      <c r="N26" s="24"/>
    </row>
    <row r="27">
      <c r="A27" s="23">
        <v>44399.0</v>
      </c>
      <c r="B27" s="24" t="s">
        <v>287</v>
      </c>
      <c r="C27" s="24" t="s">
        <v>50</v>
      </c>
      <c r="D27" s="25" t="s">
        <v>83</v>
      </c>
      <c r="E27" s="26"/>
      <c r="F27" s="26" t="s">
        <v>290</v>
      </c>
      <c r="G27" s="26">
        <v>9.0</v>
      </c>
      <c r="H27" s="27">
        <v>17.06577</v>
      </c>
      <c r="I27" s="27">
        <v>-61.66278</v>
      </c>
      <c r="J27" s="25" t="s">
        <v>291</v>
      </c>
      <c r="K27" s="28"/>
      <c r="L27" s="24"/>
      <c r="M27" s="26"/>
      <c r="N27" s="24"/>
    </row>
    <row r="28">
      <c r="A28" s="29">
        <v>44404.0</v>
      </c>
      <c r="B28" s="24" t="s">
        <v>287</v>
      </c>
      <c r="C28" s="24" t="s">
        <v>85</v>
      </c>
      <c r="D28" s="25" t="s">
        <v>84</v>
      </c>
      <c r="E28" s="26"/>
      <c r="F28" s="26">
        <v>1.0</v>
      </c>
      <c r="G28" s="26">
        <v>10.0</v>
      </c>
      <c r="H28" s="27">
        <v>17.05256</v>
      </c>
      <c r="I28" s="27">
        <v>-61.66769</v>
      </c>
      <c r="J28" s="25" t="s">
        <v>291</v>
      </c>
      <c r="K28" s="32"/>
      <c r="L28" s="24"/>
      <c r="M28" s="26"/>
      <c r="N28" s="24"/>
    </row>
    <row r="29">
      <c r="A29" s="29">
        <v>44404.0</v>
      </c>
      <c r="B29" s="24" t="s">
        <v>287</v>
      </c>
      <c r="C29" s="24" t="s">
        <v>85</v>
      </c>
      <c r="D29" s="25" t="s">
        <v>87</v>
      </c>
      <c r="E29" s="26"/>
      <c r="F29" s="26">
        <v>1.0</v>
      </c>
      <c r="G29" s="26">
        <v>11.0</v>
      </c>
      <c r="H29" s="27">
        <v>17.05228</v>
      </c>
      <c r="I29" s="27">
        <v>-61.66991</v>
      </c>
      <c r="J29" s="25" t="s">
        <v>291</v>
      </c>
      <c r="K29" s="32"/>
      <c r="L29" s="24"/>
      <c r="M29" s="26"/>
      <c r="N29" s="24"/>
    </row>
    <row r="30">
      <c r="A30" s="29">
        <v>44404.0</v>
      </c>
      <c r="B30" s="24" t="s">
        <v>285</v>
      </c>
      <c r="C30" s="24" t="s">
        <v>45</v>
      </c>
      <c r="D30" s="25" t="s">
        <v>88</v>
      </c>
      <c r="E30" s="26"/>
      <c r="F30" s="26">
        <v>1.0</v>
      </c>
      <c r="G30" s="26">
        <v>12.0</v>
      </c>
      <c r="H30" s="27">
        <v>17.14219</v>
      </c>
      <c r="I30" s="27">
        <v>-61.7216</v>
      </c>
      <c r="J30" s="25" t="s">
        <v>291</v>
      </c>
      <c r="K30" s="32"/>
      <c r="L30" s="24"/>
      <c r="M30" s="26"/>
      <c r="N30" s="24"/>
    </row>
    <row r="31">
      <c r="A31" s="29">
        <v>44404.0</v>
      </c>
      <c r="B31" s="24" t="s">
        <v>285</v>
      </c>
      <c r="C31" s="24" t="s">
        <v>45</v>
      </c>
      <c r="D31" s="25" t="s">
        <v>89</v>
      </c>
      <c r="E31" s="26"/>
      <c r="F31" s="26">
        <v>1.0</v>
      </c>
      <c r="G31" s="26">
        <v>13.0</v>
      </c>
      <c r="H31" s="27">
        <v>17.1406</v>
      </c>
      <c r="I31" s="27">
        <v>-61.7211</v>
      </c>
      <c r="J31" s="25" t="s">
        <v>291</v>
      </c>
      <c r="K31" s="32"/>
      <c r="L31" s="24"/>
      <c r="M31" s="26"/>
      <c r="N31" s="24"/>
    </row>
    <row r="32">
      <c r="A32" s="29">
        <v>44404.0</v>
      </c>
      <c r="B32" s="24" t="s">
        <v>285</v>
      </c>
      <c r="C32" s="24" t="s">
        <v>45</v>
      </c>
      <c r="D32" s="25" t="s">
        <v>90</v>
      </c>
      <c r="E32" s="26"/>
      <c r="F32" s="26">
        <v>1.0</v>
      </c>
      <c r="G32" s="26">
        <v>16.0</v>
      </c>
      <c r="H32" s="27">
        <v>17.13997</v>
      </c>
      <c r="I32" s="27">
        <v>-61.72181</v>
      </c>
      <c r="J32" s="25" t="s">
        <v>286</v>
      </c>
      <c r="K32" s="32"/>
      <c r="L32" s="24"/>
      <c r="M32" s="26"/>
      <c r="N32" s="24"/>
    </row>
    <row r="33">
      <c r="A33" s="29">
        <v>44404.0</v>
      </c>
      <c r="B33" s="24" t="s">
        <v>285</v>
      </c>
      <c r="C33" s="24" t="s">
        <v>45</v>
      </c>
      <c r="D33" s="25" t="s">
        <v>91</v>
      </c>
      <c r="E33" s="26"/>
      <c r="F33" s="26">
        <v>1.0</v>
      </c>
      <c r="G33" s="26">
        <v>17.0</v>
      </c>
      <c r="H33" s="27">
        <v>17.13969</v>
      </c>
      <c r="I33" s="27">
        <v>-61.72385</v>
      </c>
      <c r="J33" s="25" t="s">
        <v>286</v>
      </c>
      <c r="K33" s="32"/>
      <c r="L33" s="24"/>
      <c r="M33" s="26"/>
      <c r="N33" s="24"/>
    </row>
    <row r="34">
      <c r="A34" s="29">
        <v>44404.0</v>
      </c>
      <c r="B34" s="24" t="s">
        <v>285</v>
      </c>
      <c r="C34" s="24" t="s">
        <v>42</v>
      </c>
      <c r="D34" s="25" t="s">
        <v>92</v>
      </c>
      <c r="E34" s="26"/>
      <c r="F34" s="26">
        <v>1.0</v>
      </c>
      <c r="G34" s="26">
        <v>18.0</v>
      </c>
      <c r="H34" s="27">
        <v>17.148231</v>
      </c>
      <c r="I34" s="27">
        <v>-61.723195</v>
      </c>
      <c r="J34" s="25" t="s">
        <v>291</v>
      </c>
      <c r="K34" s="32"/>
      <c r="L34" s="24"/>
      <c r="M34" s="26"/>
      <c r="N34" s="24"/>
    </row>
    <row r="35">
      <c r="A35" s="29">
        <v>44404.0</v>
      </c>
      <c r="B35" s="24" t="s">
        <v>285</v>
      </c>
      <c r="C35" s="24" t="s">
        <v>42</v>
      </c>
      <c r="D35" s="25" t="s">
        <v>93</v>
      </c>
      <c r="E35" s="26"/>
      <c r="F35" s="26">
        <v>1.0</v>
      </c>
      <c r="G35" s="26">
        <v>19.0</v>
      </c>
      <c r="H35" s="27">
        <v>17.147896</v>
      </c>
      <c r="I35" s="27">
        <v>-61.723116</v>
      </c>
      <c r="J35" s="25" t="s">
        <v>291</v>
      </c>
      <c r="K35" s="32"/>
      <c r="L35" s="24"/>
      <c r="M35" s="26"/>
      <c r="N35" s="24"/>
    </row>
    <row r="36">
      <c r="A36" s="29">
        <v>44404.0</v>
      </c>
      <c r="B36" s="24" t="s">
        <v>285</v>
      </c>
      <c r="C36" s="24" t="s">
        <v>42</v>
      </c>
      <c r="D36" s="25" t="s">
        <v>94</v>
      </c>
      <c r="E36" s="26"/>
      <c r="F36" s="26">
        <v>1.0</v>
      </c>
      <c r="G36" s="26">
        <v>21.0</v>
      </c>
      <c r="H36" s="27">
        <v>17.14703</v>
      </c>
      <c r="I36" s="27">
        <v>-61.72286</v>
      </c>
      <c r="J36" s="25" t="s">
        <v>291</v>
      </c>
      <c r="K36" s="32"/>
      <c r="L36" s="24"/>
      <c r="M36" s="26"/>
      <c r="N36" s="24"/>
    </row>
    <row r="37">
      <c r="A37" s="33">
        <v>44502.0</v>
      </c>
      <c r="B37" s="24" t="s">
        <v>285</v>
      </c>
      <c r="C37" s="24" t="s">
        <v>45</v>
      </c>
      <c r="D37" s="25" t="s">
        <v>95</v>
      </c>
      <c r="E37" s="31"/>
      <c r="F37" s="31">
        <v>1.0</v>
      </c>
      <c r="G37" s="31">
        <v>22.0</v>
      </c>
      <c r="H37" s="27">
        <v>17.139911</v>
      </c>
      <c r="I37" s="27">
        <v>-61.721393</v>
      </c>
      <c r="J37" s="25" t="s">
        <v>286</v>
      </c>
      <c r="K37" s="34"/>
      <c r="L37" s="30"/>
      <c r="M37" s="31"/>
      <c r="N37" s="24"/>
    </row>
    <row r="38">
      <c r="A38" s="33">
        <v>44503.0</v>
      </c>
      <c r="B38" s="24" t="s">
        <v>285</v>
      </c>
      <c r="C38" s="24" t="s">
        <v>45</v>
      </c>
      <c r="D38" s="25" t="s">
        <v>96</v>
      </c>
      <c r="E38" s="26"/>
      <c r="F38" s="26">
        <v>2.0</v>
      </c>
      <c r="G38" s="26">
        <v>12.0</v>
      </c>
      <c r="H38" s="35">
        <v>17.148982</v>
      </c>
      <c r="I38" s="35">
        <v>-61.723447</v>
      </c>
      <c r="J38" s="25" t="s">
        <v>291</v>
      </c>
      <c r="K38" s="34"/>
      <c r="L38" s="24"/>
      <c r="M38" s="26"/>
      <c r="N38" s="36"/>
    </row>
    <row r="39">
      <c r="A39" s="33">
        <v>44503.0</v>
      </c>
      <c r="B39" s="24" t="s">
        <v>285</v>
      </c>
      <c r="C39" s="30" t="s">
        <v>50</v>
      </c>
      <c r="D39" s="25" t="s">
        <v>100</v>
      </c>
      <c r="E39" s="26"/>
      <c r="F39" s="26" t="s">
        <v>295</v>
      </c>
      <c r="G39" s="26">
        <v>1.0</v>
      </c>
      <c r="H39" s="27">
        <v>17.06555</v>
      </c>
      <c r="I39" s="27">
        <v>-61.662967</v>
      </c>
      <c r="J39" s="25" t="s">
        <v>291</v>
      </c>
      <c r="K39" s="34"/>
      <c r="L39" s="24"/>
      <c r="M39" s="24"/>
      <c r="N39" s="24"/>
    </row>
    <row r="40">
      <c r="A40" s="29">
        <v>44844.0</v>
      </c>
      <c r="B40" s="24" t="s">
        <v>285</v>
      </c>
      <c r="C40" s="30" t="s">
        <v>42</v>
      </c>
      <c r="D40" s="25" t="s">
        <v>101</v>
      </c>
      <c r="E40" s="37"/>
      <c r="F40" s="37">
        <v>1.0</v>
      </c>
      <c r="G40" s="37">
        <v>55.0</v>
      </c>
      <c r="H40" s="35">
        <v>17.148844</v>
      </c>
      <c r="I40" s="35">
        <v>-61.723506</v>
      </c>
      <c r="J40" s="25" t="s">
        <v>288</v>
      </c>
      <c r="K40" s="38"/>
      <c r="L40" s="36"/>
      <c r="M40" s="37"/>
      <c r="N40" s="30"/>
    </row>
    <row r="41">
      <c r="A41" s="29">
        <v>44510.0</v>
      </c>
      <c r="B41" s="30" t="s">
        <v>285</v>
      </c>
      <c r="C41" s="30" t="s">
        <v>103</v>
      </c>
      <c r="D41" s="25" t="s">
        <v>102</v>
      </c>
      <c r="E41" s="26"/>
      <c r="F41" s="26">
        <v>1.0</v>
      </c>
      <c r="G41" s="26">
        <v>25.0</v>
      </c>
      <c r="H41" s="27">
        <v>17.137205</v>
      </c>
      <c r="I41" s="27">
        <v>-61.719345</v>
      </c>
      <c r="J41" s="25" t="s">
        <v>291</v>
      </c>
      <c r="K41" s="32"/>
      <c r="L41" s="30"/>
      <c r="M41" s="26"/>
      <c r="N41" s="24"/>
    </row>
    <row r="42">
      <c r="A42" s="29">
        <v>44844.0</v>
      </c>
      <c r="B42" s="30" t="s">
        <v>296</v>
      </c>
      <c r="C42" s="30" t="s">
        <v>42</v>
      </c>
      <c r="D42" s="25" t="s">
        <v>104</v>
      </c>
      <c r="E42" s="37"/>
      <c r="F42" s="37">
        <v>1.0</v>
      </c>
      <c r="G42" s="37">
        <v>57.0</v>
      </c>
      <c r="H42" s="35">
        <v>17.147643</v>
      </c>
      <c r="I42" s="35">
        <v>-61.72302</v>
      </c>
      <c r="J42" s="25" t="s">
        <v>288</v>
      </c>
      <c r="K42" s="38"/>
      <c r="L42" s="30"/>
      <c r="M42" s="36"/>
      <c r="N42" s="24"/>
    </row>
    <row r="43">
      <c r="A43" s="29">
        <v>44844.0</v>
      </c>
      <c r="B43" s="30" t="s">
        <v>296</v>
      </c>
      <c r="C43" s="30" t="s">
        <v>42</v>
      </c>
      <c r="D43" s="25" t="s">
        <v>105</v>
      </c>
      <c r="E43" s="31"/>
      <c r="F43" s="31">
        <v>1.0</v>
      </c>
      <c r="G43" s="31">
        <v>58.0</v>
      </c>
      <c r="H43" s="27">
        <v>17.155647</v>
      </c>
      <c r="I43" s="27">
        <v>-61.741375</v>
      </c>
      <c r="J43" s="25" t="s">
        <v>288</v>
      </c>
      <c r="K43" s="38"/>
      <c r="L43" s="30"/>
      <c r="M43" s="31"/>
      <c r="N43" s="30"/>
    </row>
    <row r="44">
      <c r="A44" s="29">
        <v>45009.0</v>
      </c>
      <c r="B44" s="30" t="s">
        <v>292</v>
      </c>
      <c r="C44" s="30" t="s">
        <v>53</v>
      </c>
      <c r="D44" s="25" t="s">
        <v>106</v>
      </c>
      <c r="E44" s="31"/>
      <c r="F44" s="31">
        <v>2.0</v>
      </c>
      <c r="G44" s="31">
        <v>92.0</v>
      </c>
      <c r="H44" s="27">
        <v>17.002581</v>
      </c>
      <c r="I44" s="27">
        <v>-61.737383</v>
      </c>
      <c r="J44" s="25" t="s">
        <v>293</v>
      </c>
      <c r="K44" s="32"/>
      <c r="L44" s="30"/>
      <c r="M44" s="31"/>
      <c r="N44" s="30"/>
    </row>
    <row r="45">
      <c r="A45" s="29">
        <v>45009.0</v>
      </c>
      <c r="B45" s="30" t="s">
        <v>292</v>
      </c>
      <c r="C45" s="30" t="s">
        <v>108</v>
      </c>
      <c r="D45" s="25" t="s">
        <v>107</v>
      </c>
      <c r="E45" s="31"/>
      <c r="F45" s="31">
        <v>2.0</v>
      </c>
      <c r="G45" s="31">
        <v>93.0</v>
      </c>
      <c r="H45" s="27">
        <v>17.002317</v>
      </c>
      <c r="I45" s="27">
        <v>-61.768607</v>
      </c>
      <c r="J45" s="25" t="s">
        <v>293</v>
      </c>
      <c r="K45" s="32"/>
      <c r="L45" s="30"/>
      <c r="M45" s="31"/>
      <c r="N45" s="30"/>
    </row>
    <row r="46">
      <c r="A46" s="29">
        <v>45009.0</v>
      </c>
      <c r="B46" s="30" t="s">
        <v>292</v>
      </c>
      <c r="C46" s="30" t="s">
        <v>108</v>
      </c>
      <c r="D46" s="25" t="s">
        <v>109</v>
      </c>
      <c r="E46" s="31"/>
      <c r="F46" s="31">
        <v>2.0</v>
      </c>
      <c r="G46" s="31">
        <v>94.0</v>
      </c>
      <c r="H46" s="27">
        <v>17.002368</v>
      </c>
      <c r="I46" s="27">
        <v>-61.768481</v>
      </c>
      <c r="J46" s="25" t="s">
        <v>293</v>
      </c>
      <c r="K46" s="32"/>
      <c r="L46" s="30"/>
      <c r="M46" s="31"/>
      <c r="N46" s="30"/>
    </row>
    <row r="47">
      <c r="A47" s="29">
        <v>45009.0</v>
      </c>
      <c r="B47" s="30" t="s">
        <v>292</v>
      </c>
      <c r="C47" s="30" t="s">
        <v>53</v>
      </c>
      <c r="D47" s="25" t="s">
        <v>110</v>
      </c>
      <c r="E47" s="31"/>
      <c r="F47" s="31">
        <v>2.0</v>
      </c>
      <c r="G47" s="31">
        <v>91.0</v>
      </c>
      <c r="H47" s="27">
        <v>17.002394</v>
      </c>
      <c r="I47" s="27">
        <v>-61.737698</v>
      </c>
      <c r="J47" s="25" t="s">
        <v>288</v>
      </c>
      <c r="K47" s="32"/>
      <c r="L47" s="30"/>
      <c r="M47" s="31"/>
      <c r="N47" s="30"/>
    </row>
    <row r="48">
      <c r="A48" s="29">
        <v>45036.0</v>
      </c>
      <c r="B48" s="36" t="s">
        <v>285</v>
      </c>
      <c r="C48" s="30" t="s">
        <v>119</v>
      </c>
      <c r="D48" s="25" t="s">
        <v>175</v>
      </c>
      <c r="E48" s="31"/>
      <c r="F48" s="31">
        <v>2.0</v>
      </c>
      <c r="G48" s="31">
        <v>106.0</v>
      </c>
      <c r="H48" s="27">
        <v>17.114402</v>
      </c>
      <c r="I48" s="27">
        <v>-61.69426</v>
      </c>
      <c r="J48" s="25" t="s">
        <v>293</v>
      </c>
      <c r="K48" s="37" t="s">
        <v>297</v>
      </c>
      <c r="L48" s="30"/>
      <c r="M48" s="31"/>
      <c r="N48" s="30"/>
    </row>
    <row r="49">
      <c r="A49" s="29">
        <v>45028.0</v>
      </c>
      <c r="B49" s="24" t="s">
        <v>294</v>
      </c>
      <c r="C49" s="30" t="s">
        <v>108</v>
      </c>
      <c r="D49" s="25" t="s">
        <v>111</v>
      </c>
      <c r="E49" s="31"/>
      <c r="F49" s="31">
        <v>2.0</v>
      </c>
      <c r="G49" s="31">
        <v>99.0</v>
      </c>
      <c r="H49" s="27">
        <v>17.002914</v>
      </c>
      <c r="I49" s="27">
        <v>-61.767806</v>
      </c>
      <c r="J49" s="25" t="s">
        <v>293</v>
      </c>
      <c r="K49" s="32"/>
      <c r="L49" s="30"/>
      <c r="M49" s="31"/>
      <c r="N49" s="30"/>
    </row>
    <row r="50">
      <c r="A50" s="29">
        <v>45028.0</v>
      </c>
      <c r="B50" s="24" t="s">
        <v>294</v>
      </c>
      <c r="C50" s="24" t="s">
        <v>108</v>
      </c>
      <c r="D50" s="25" t="s">
        <v>112</v>
      </c>
      <c r="E50" s="31"/>
      <c r="F50" s="31">
        <v>2.0</v>
      </c>
      <c r="G50" s="31">
        <v>100.0</v>
      </c>
      <c r="H50" s="27">
        <v>17.003621</v>
      </c>
      <c r="I50" s="27">
        <v>-61.766183</v>
      </c>
      <c r="J50" s="25" t="s">
        <v>293</v>
      </c>
      <c r="K50" s="32"/>
      <c r="L50" s="24"/>
      <c r="M50" s="31"/>
      <c r="N50" s="30"/>
    </row>
    <row r="51">
      <c r="A51" s="29">
        <v>45028.0</v>
      </c>
      <c r="B51" s="24" t="s">
        <v>294</v>
      </c>
      <c r="C51" s="24" t="s">
        <v>108</v>
      </c>
      <c r="D51" s="25" t="s">
        <v>113</v>
      </c>
      <c r="E51" s="31"/>
      <c r="F51" s="31">
        <v>2.0</v>
      </c>
      <c r="G51" s="31">
        <v>101.0</v>
      </c>
      <c r="H51" s="27">
        <v>17.003168</v>
      </c>
      <c r="I51" s="27">
        <v>-61.766941</v>
      </c>
      <c r="J51" s="25" t="s">
        <v>293</v>
      </c>
      <c r="K51" s="32"/>
      <c r="L51" s="24"/>
      <c r="M51" s="31"/>
      <c r="N51" s="30"/>
    </row>
    <row r="52">
      <c r="A52" s="29">
        <v>45028.0</v>
      </c>
      <c r="B52" s="30" t="s">
        <v>298</v>
      </c>
      <c r="C52" s="30" t="s">
        <v>115</v>
      </c>
      <c r="D52" s="25" t="s">
        <v>114</v>
      </c>
      <c r="E52" s="31"/>
      <c r="F52" s="37" t="s">
        <v>211</v>
      </c>
      <c r="G52" s="37" t="s">
        <v>211</v>
      </c>
      <c r="H52" s="27">
        <v>17.001575</v>
      </c>
      <c r="I52" s="27">
        <v>-61.761613</v>
      </c>
      <c r="J52" s="25" t="s">
        <v>293</v>
      </c>
      <c r="K52" s="32"/>
      <c r="L52" s="30"/>
      <c r="M52" s="30"/>
      <c r="N52" s="30"/>
    </row>
    <row r="53">
      <c r="A53" s="29">
        <v>45034.0</v>
      </c>
      <c r="B53" s="30" t="s">
        <v>299</v>
      </c>
      <c r="C53" s="30" t="s">
        <v>117</v>
      </c>
      <c r="D53" s="25" t="s">
        <v>116</v>
      </c>
      <c r="E53" s="31"/>
      <c r="F53" s="31">
        <v>2.0</v>
      </c>
      <c r="G53" s="31">
        <v>102.0</v>
      </c>
      <c r="H53" s="27">
        <v>17.102275</v>
      </c>
      <c r="I53" s="27">
        <v>-61.677369</v>
      </c>
      <c r="J53" s="25" t="s">
        <v>293</v>
      </c>
      <c r="K53" s="32"/>
      <c r="L53" s="30"/>
      <c r="M53" s="31"/>
      <c r="N53" s="30"/>
    </row>
    <row r="54">
      <c r="A54" s="29">
        <v>45034.0</v>
      </c>
      <c r="B54" s="30" t="s">
        <v>299</v>
      </c>
      <c r="C54" s="30" t="s">
        <v>119</v>
      </c>
      <c r="D54" s="25" t="s">
        <v>118</v>
      </c>
      <c r="E54" s="31"/>
      <c r="F54" s="31">
        <v>2.0</v>
      </c>
      <c r="G54" s="31">
        <v>103.0</v>
      </c>
      <c r="H54" s="27">
        <v>17.11409</v>
      </c>
      <c r="I54" s="27">
        <v>-61.694696</v>
      </c>
      <c r="J54" s="25" t="s">
        <v>293</v>
      </c>
      <c r="K54" s="32"/>
      <c r="L54" s="30"/>
      <c r="M54" s="31"/>
      <c r="N54" s="30"/>
    </row>
    <row r="55">
      <c r="A55" s="29">
        <v>45034.0</v>
      </c>
      <c r="B55" s="30" t="s">
        <v>299</v>
      </c>
      <c r="C55" s="30" t="s">
        <v>119</v>
      </c>
      <c r="D55" s="25" t="s">
        <v>120</v>
      </c>
      <c r="E55" s="31"/>
      <c r="F55" s="31">
        <v>2.0</v>
      </c>
      <c r="G55" s="31">
        <v>104.0</v>
      </c>
      <c r="H55" s="27">
        <v>17.114394</v>
      </c>
      <c r="I55" s="27">
        <v>-61.695376</v>
      </c>
      <c r="J55" s="25" t="s">
        <v>293</v>
      </c>
      <c r="K55" s="32"/>
      <c r="L55" s="30"/>
      <c r="M55" s="31"/>
      <c r="N55" s="30"/>
    </row>
    <row r="56">
      <c r="A56" s="29">
        <v>45036.0</v>
      </c>
      <c r="B56" s="30" t="s">
        <v>300</v>
      </c>
      <c r="C56" s="30" t="s">
        <v>119</v>
      </c>
      <c r="D56" s="25" t="s">
        <v>121</v>
      </c>
      <c r="E56" s="31"/>
      <c r="F56" s="31">
        <v>2.0</v>
      </c>
      <c r="G56" s="31">
        <v>105.0</v>
      </c>
      <c r="H56" s="27">
        <v>17.114915</v>
      </c>
      <c r="I56" s="27">
        <v>-61.694751</v>
      </c>
      <c r="J56" s="25" t="s">
        <v>293</v>
      </c>
      <c r="K56" s="32"/>
      <c r="L56" s="30"/>
      <c r="M56" s="31"/>
      <c r="N56" s="30"/>
    </row>
    <row r="57">
      <c r="A57" s="29">
        <v>45036.0</v>
      </c>
      <c r="B57" s="30" t="s">
        <v>300</v>
      </c>
      <c r="C57" s="30" t="s">
        <v>123</v>
      </c>
      <c r="D57" s="25" t="s">
        <v>122</v>
      </c>
      <c r="E57" s="37"/>
      <c r="F57" s="37">
        <v>2.0</v>
      </c>
      <c r="G57" s="37">
        <v>107.0</v>
      </c>
      <c r="H57" s="35">
        <v>17.092099</v>
      </c>
      <c r="I57" s="35">
        <v>-61.673054</v>
      </c>
      <c r="J57" s="39"/>
      <c r="K57" s="32"/>
      <c r="L57" s="36"/>
      <c r="M57" s="37"/>
      <c r="N57" s="30"/>
    </row>
    <row r="58">
      <c r="A58" s="29">
        <v>45036.0</v>
      </c>
      <c r="B58" s="30" t="s">
        <v>300</v>
      </c>
      <c r="C58" s="30" t="s">
        <v>123</v>
      </c>
      <c r="D58" s="25" t="s">
        <v>124</v>
      </c>
      <c r="E58" s="31"/>
      <c r="F58" s="31">
        <v>2.0</v>
      </c>
      <c r="G58" s="31">
        <v>108.0</v>
      </c>
      <c r="H58" s="27">
        <v>17.09219</v>
      </c>
      <c r="I58" s="27">
        <v>-61.673325</v>
      </c>
      <c r="J58" s="25" t="s">
        <v>293</v>
      </c>
      <c r="K58" s="32"/>
      <c r="L58" s="30"/>
      <c r="M58" s="31"/>
      <c r="N58" s="30"/>
    </row>
    <row r="59">
      <c r="A59" s="29">
        <v>45342.0</v>
      </c>
      <c r="B59" s="30" t="s">
        <v>301</v>
      </c>
      <c r="C59" s="30" t="s">
        <v>126</v>
      </c>
      <c r="D59" s="25" t="s">
        <v>125</v>
      </c>
      <c r="E59" s="31"/>
      <c r="F59" s="31" t="s">
        <v>302</v>
      </c>
      <c r="G59" s="31">
        <v>37.0</v>
      </c>
      <c r="H59" s="35">
        <v>17.11901</v>
      </c>
      <c r="I59" s="35">
        <v>-61.71073</v>
      </c>
      <c r="J59" s="25" t="s">
        <v>293</v>
      </c>
      <c r="K59" s="32"/>
      <c r="L59" s="30"/>
      <c r="M59" s="31"/>
      <c r="N59" s="30"/>
    </row>
    <row r="60">
      <c r="A60" s="29">
        <v>45342.0</v>
      </c>
      <c r="B60" s="30" t="s">
        <v>301</v>
      </c>
      <c r="C60" s="30" t="s">
        <v>126</v>
      </c>
      <c r="D60" s="25" t="s">
        <v>127</v>
      </c>
      <c r="E60" s="31"/>
      <c r="F60" s="31" t="s">
        <v>302</v>
      </c>
      <c r="G60" s="31">
        <v>38.0</v>
      </c>
      <c r="H60" s="35">
        <v>17.11917</v>
      </c>
      <c r="I60" s="35">
        <v>-61.71071</v>
      </c>
      <c r="J60" s="25" t="s">
        <v>293</v>
      </c>
      <c r="K60" s="32"/>
      <c r="L60" s="30"/>
      <c r="M60" s="31"/>
      <c r="N60" s="30"/>
    </row>
    <row r="61">
      <c r="A61" s="29">
        <v>45342.0</v>
      </c>
      <c r="B61" s="30" t="s">
        <v>301</v>
      </c>
      <c r="C61" s="30" t="s">
        <v>126</v>
      </c>
      <c r="D61" s="25" t="s">
        <v>129</v>
      </c>
      <c r="E61" s="31"/>
      <c r="F61" s="31" t="s">
        <v>302</v>
      </c>
      <c r="G61" s="31">
        <v>39.0</v>
      </c>
      <c r="H61" s="35">
        <v>17.11394</v>
      </c>
      <c r="I61" s="35">
        <v>-61.70767</v>
      </c>
      <c r="J61" s="25" t="s">
        <v>293</v>
      </c>
      <c r="K61" s="32"/>
      <c r="L61" s="30"/>
      <c r="M61" s="31"/>
      <c r="N61" s="30"/>
    </row>
    <row r="62">
      <c r="A62" s="29">
        <v>45342.0</v>
      </c>
      <c r="B62" s="30" t="s">
        <v>301</v>
      </c>
      <c r="C62" s="30" t="s">
        <v>126</v>
      </c>
      <c r="D62" s="25" t="s">
        <v>130</v>
      </c>
      <c r="E62" s="31"/>
      <c r="F62" s="31" t="s">
        <v>302</v>
      </c>
      <c r="G62" s="31">
        <v>40.0</v>
      </c>
      <c r="H62" s="35">
        <v>17.11394</v>
      </c>
      <c r="I62" s="35">
        <v>-61.7073</v>
      </c>
      <c r="J62" s="25" t="s">
        <v>293</v>
      </c>
      <c r="K62" s="32"/>
      <c r="L62" s="30"/>
      <c r="M62" s="31"/>
      <c r="N62" s="30"/>
    </row>
    <row r="63">
      <c r="A63" s="29">
        <v>45304.0</v>
      </c>
      <c r="B63" s="30" t="s">
        <v>303</v>
      </c>
      <c r="C63" s="30" t="s">
        <v>42</v>
      </c>
      <c r="D63" s="25" t="s">
        <v>132</v>
      </c>
      <c r="E63" s="31"/>
      <c r="F63" s="31">
        <v>2.0</v>
      </c>
      <c r="G63" s="31">
        <v>181.0</v>
      </c>
      <c r="H63" s="27">
        <v>17.147692</v>
      </c>
      <c r="I63" s="27">
        <v>-61.722964</v>
      </c>
      <c r="J63" s="25" t="s">
        <v>293</v>
      </c>
      <c r="K63" s="32"/>
      <c r="L63" s="30"/>
      <c r="M63" s="31"/>
      <c r="N63" s="30"/>
    </row>
    <row r="64">
      <c r="A64" s="29">
        <v>45304.0</v>
      </c>
      <c r="B64" s="30" t="s">
        <v>303</v>
      </c>
      <c r="C64" s="30" t="s">
        <v>42</v>
      </c>
      <c r="D64" s="25" t="s">
        <v>134</v>
      </c>
      <c r="E64" s="31"/>
      <c r="F64" s="31">
        <v>2.0</v>
      </c>
      <c r="G64" s="31">
        <v>182.0</v>
      </c>
      <c r="H64" s="27">
        <v>17.147024</v>
      </c>
      <c r="I64" s="27">
        <v>-61.72304</v>
      </c>
      <c r="J64" s="25" t="s">
        <v>293</v>
      </c>
      <c r="K64" s="32"/>
      <c r="L64" s="30"/>
      <c r="M64" s="31"/>
      <c r="N64" s="30"/>
    </row>
    <row r="65">
      <c r="A65" s="29">
        <v>45304.0</v>
      </c>
      <c r="B65" s="30" t="s">
        <v>303</v>
      </c>
      <c r="C65" s="30" t="s">
        <v>42</v>
      </c>
      <c r="D65" s="25" t="s">
        <v>136</v>
      </c>
      <c r="E65" s="31"/>
      <c r="F65" s="31">
        <v>2.0</v>
      </c>
      <c r="G65" s="31">
        <v>183.0</v>
      </c>
      <c r="H65" s="27">
        <v>17.146803</v>
      </c>
      <c r="I65" s="27">
        <v>-61.723016</v>
      </c>
      <c r="J65" s="25" t="s">
        <v>293</v>
      </c>
      <c r="K65" s="32"/>
      <c r="L65" s="30"/>
      <c r="M65" s="31"/>
      <c r="N65" s="30"/>
    </row>
    <row r="66">
      <c r="A66" s="29">
        <v>45305.0</v>
      </c>
      <c r="B66" s="30" t="s">
        <v>301</v>
      </c>
      <c r="C66" s="30" t="s">
        <v>45</v>
      </c>
      <c r="D66" s="25" t="s">
        <v>137</v>
      </c>
      <c r="E66" s="31"/>
      <c r="F66" s="31">
        <v>2.0</v>
      </c>
      <c r="G66" s="31">
        <v>184.0</v>
      </c>
      <c r="H66" s="27">
        <v>17.141192</v>
      </c>
      <c r="I66" s="27">
        <v>-61.721318</v>
      </c>
      <c r="J66" s="25" t="s">
        <v>293</v>
      </c>
      <c r="K66" s="32"/>
      <c r="L66" s="30"/>
      <c r="M66" s="31"/>
      <c r="N66" s="30"/>
    </row>
    <row r="67">
      <c r="A67" s="29">
        <v>45305.0</v>
      </c>
      <c r="B67" s="30" t="s">
        <v>301</v>
      </c>
      <c r="C67" s="30" t="s">
        <v>45</v>
      </c>
      <c r="D67" s="25" t="s">
        <v>140</v>
      </c>
      <c r="E67" s="31"/>
      <c r="F67" s="31">
        <v>2.0</v>
      </c>
      <c r="G67" s="31">
        <v>185.0</v>
      </c>
      <c r="H67" s="27">
        <v>17.141968</v>
      </c>
      <c r="I67" s="27">
        <v>-61.720936</v>
      </c>
      <c r="J67" s="25" t="s">
        <v>293</v>
      </c>
      <c r="K67" s="32"/>
      <c r="L67" s="30"/>
      <c r="M67" s="31"/>
      <c r="N67" s="30"/>
    </row>
    <row r="68">
      <c r="A68" s="33">
        <v>45827.0</v>
      </c>
      <c r="B68" s="36" t="s">
        <v>292</v>
      </c>
      <c r="C68" s="36" t="s">
        <v>45</v>
      </c>
      <c r="D68" s="25" t="s">
        <v>140</v>
      </c>
      <c r="E68" s="31"/>
      <c r="F68" s="31">
        <v>2.0</v>
      </c>
      <c r="G68" s="31">
        <v>185.0</v>
      </c>
      <c r="H68" s="27">
        <v>17.141968</v>
      </c>
      <c r="I68" s="27">
        <v>-61.720936</v>
      </c>
      <c r="J68" s="25" t="s">
        <v>304</v>
      </c>
      <c r="K68" s="40"/>
      <c r="L68" s="36"/>
      <c r="M68" s="31"/>
      <c r="N68" s="24"/>
    </row>
    <row r="69">
      <c r="A69" s="29">
        <v>45305.0</v>
      </c>
      <c r="B69" s="30" t="s">
        <v>301</v>
      </c>
      <c r="C69" s="30" t="s">
        <v>45</v>
      </c>
      <c r="D69" s="25" t="s">
        <v>142</v>
      </c>
      <c r="E69" s="31"/>
      <c r="F69" s="31">
        <v>2.0</v>
      </c>
      <c r="G69" s="31">
        <v>186.0</v>
      </c>
      <c r="H69" s="27">
        <v>17.14093</v>
      </c>
      <c r="I69" s="27">
        <v>-61.721243</v>
      </c>
      <c r="J69" s="25" t="s">
        <v>293</v>
      </c>
      <c r="K69" s="32"/>
      <c r="L69" s="30"/>
      <c r="M69" s="31"/>
      <c r="N69" s="30"/>
    </row>
    <row r="70">
      <c r="A70" s="29">
        <v>45371.0</v>
      </c>
      <c r="B70" s="30" t="s">
        <v>305</v>
      </c>
      <c r="C70" s="30" t="s">
        <v>119</v>
      </c>
      <c r="D70" s="25" t="s">
        <v>143</v>
      </c>
      <c r="E70" s="31"/>
      <c r="F70" s="31">
        <v>2.0</v>
      </c>
      <c r="G70" s="31">
        <v>232.0</v>
      </c>
      <c r="H70" s="27">
        <v>17.11453</v>
      </c>
      <c r="I70" s="35">
        <v>-61.70122</v>
      </c>
      <c r="J70" s="25" t="s">
        <v>293</v>
      </c>
      <c r="K70" s="32"/>
      <c r="L70" s="30"/>
      <c r="M70" s="31"/>
      <c r="N70" s="30"/>
    </row>
    <row r="71">
      <c r="A71" s="29">
        <v>45371.0</v>
      </c>
      <c r="B71" s="30" t="s">
        <v>305</v>
      </c>
      <c r="C71" s="30" t="s">
        <v>119</v>
      </c>
      <c r="D71" s="25" t="s">
        <v>145</v>
      </c>
      <c r="E71" s="31"/>
      <c r="F71" s="31">
        <v>2.0</v>
      </c>
      <c r="G71" s="31">
        <v>233.0</v>
      </c>
      <c r="H71" s="27">
        <v>17.11436</v>
      </c>
      <c r="I71" s="35">
        <v>-61.70119</v>
      </c>
      <c r="J71" s="25" t="s">
        <v>293</v>
      </c>
      <c r="K71" s="32"/>
      <c r="L71" s="30"/>
      <c r="M71" s="31"/>
      <c r="N71" s="30"/>
    </row>
    <row r="72">
      <c r="A72" s="29">
        <v>45371.0</v>
      </c>
      <c r="B72" s="30" t="s">
        <v>305</v>
      </c>
      <c r="C72" s="30" t="s">
        <v>119</v>
      </c>
      <c r="D72" s="25" t="s">
        <v>148</v>
      </c>
      <c r="E72" s="31"/>
      <c r="F72" s="31">
        <v>2.0</v>
      </c>
      <c r="G72" s="31">
        <v>234.0</v>
      </c>
      <c r="H72" s="27">
        <v>17.11431</v>
      </c>
      <c r="I72" s="35">
        <v>-61.70153</v>
      </c>
      <c r="J72" s="25" t="s">
        <v>293</v>
      </c>
      <c r="K72" s="32"/>
      <c r="L72" s="30"/>
      <c r="M72" s="31"/>
      <c r="N72" s="30"/>
    </row>
    <row r="73">
      <c r="A73" s="29">
        <v>45371.0</v>
      </c>
      <c r="B73" s="30" t="s">
        <v>305</v>
      </c>
      <c r="C73" s="24" t="s">
        <v>119</v>
      </c>
      <c r="D73" s="25" t="s">
        <v>149</v>
      </c>
      <c r="E73" s="31"/>
      <c r="F73" s="31">
        <v>2.0</v>
      </c>
      <c r="G73" s="31">
        <v>236.0</v>
      </c>
      <c r="H73" s="35">
        <v>17.11503</v>
      </c>
      <c r="I73" s="35">
        <v>-61.70107</v>
      </c>
      <c r="J73" s="25" t="s">
        <v>293</v>
      </c>
      <c r="K73" s="32"/>
      <c r="L73" s="30"/>
      <c r="M73" s="31"/>
      <c r="N73" s="30"/>
    </row>
    <row r="74">
      <c r="A74" s="29">
        <v>45427.0</v>
      </c>
      <c r="B74" s="30" t="s">
        <v>303</v>
      </c>
      <c r="C74" s="24" t="s">
        <v>152</v>
      </c>
      <c r="D74" s="25" t="s">
        <v>151</v>
      </c>
      <c r="E74" s="31"/>
      <c r="F74" s="31" t="s">
        <v>302</v>
      </c>
      <c r="G74" s="31">
        <v>20.0</v>
      </c>
      <c r="H74" s="35">
        <v>17.00606</v>
      </c>
      <c r="I74" s="35">
        <v>-61.85783</v>
      </c>
      <c r="J74" s="25" t="s">
        <v>293</v>
      </c>
      <c r="K74" s="32"/>
      <c r="L74" s="30"/>
      <c r="M74" s="31"/>
      <c r="N74" s="30"/>
    </row>
    <row r="75">
      <c r="A75" s="29">
        <v>45427.0</v>
      </c>
      <c r="B75" s="30" t="s">
        <v>303</v>
      </c>
      <c r="C75" s="24" t="s">
        <v>152</v>
      </c>
      <c r="D75" s="25" t="s">
        <v>154</v>
      </c>
      <c r="E75" s="31"/>
      <c r="F75" s="31" t="s">
        <v>302</v>
      </c>
      <c r="G75" s="31">
        <v>21.0</v>
      </c>
      <c r="H75" s="35">
        <v>17.00578</v>
      </c>
      <c r="I75" s="35">
        <v>-61.85815</v>
      </c>
      <c r="J75" s="25" t="s">
        <v>293</v>
      </c>
      <c r="K75" s="32"/>
      <c r="L75" s="30"/>
      <c r="M75" s="31"/>
      <c r="N75" s="30"/>
    </row>
    <row r="76">
      <c r="A76" s="29">
        <v>45427.0</v>
      </c>
      <c r="B76" s="30" t="s">
        <v>303</v>
      </c>
      <c r="C76" s="24" t="s">
        <v>152</v>
      </c>
      <c r="D76" s="25" t="s">
        <v>156</v>
      </c>
      <c r="E76" s="31"/>
      <c r="F76" s="31" t="s">
        <v>302</v>
      </c>
      <c r="G76" s="31">
        <v>22.0</v>
      </c>
      <c r="H76" s="35">
        <v>17.00567</v>
      </c>
      <c r="I76" s="35">
        <v>-61.86065</v>
      </c>
      <c r="J76" s="25" t="s">
        <v>293</v>
      </c>
      <c r="K76" s="32"/>
      <c r="L76" s="30"/>
      <c r="M76" s="31"/>
      <c r="N76" s="30"/>
    </row>
    <row r="77">
      <c r="A77" s="29">
        <v>45433.0</v>
      </c>
      <c r="B77" s="24" t="s">
        <v>285</v>
      </c>
      <c r="C77" s="24" t="s">
        <v>152</v>
      </c>
      <c r="D77" s="25" t="s">
        <v>157</v>
      </c>
      <c r="E77" s="26"/>
      <c r="F77" s="26">
        <v>2.0</v>
      </c>
      <c r="G77" s="26">
        <v>241.0</v>
      </c>
      <c r="H77" s="35">
        <v>17.005054</v>
      </c>
      <c r="I77" s="35">
        <v>-61.865684</v>
      </c>
      <c r="J77" s="25" t="s">
        <v>293</v>
      </c>
      <c r="K77" s="32"/>
      <c r="L77" s="24"/>
      <c r="M77" s="26"/>
      <c r="N77" s="24"/>
    </row>
    <row r="78">
      <c r="A78" s="33">
        <v>45766.0</v>
      </c>
      <c r="B78" s="24" t="s">
        <v>285</v>
      </c>
      <c r="C78" s="24" t="s">
        <v>159</v>
      </c>
      <c r="D78" s="25" t="s">
        <v>158</v>
      </c>
      <c r="E78" s="31"/>
      <c r="F78" s="31">
        <v>2.0</v>
      </c>
      <c r="G78" s="31">
        <v>278.0</v>
      </c>
      <c r="H78" s="35">
        <v>17.096963</v>
      </c>
      <c r="I78" s="35">
        <v>-61.675173</v>
      </c>
      <c r="J78" s="25" t="s">
        <v>304</v>
      </c>
      <c r="K78" s="34"/>
      <c r="L78" s="24"/>
      <c r="M78" s="31"/>
      <c r="N78" s="30"/>
    </row>
    <row r="79">
      <c r="A79" s="33">
        <v>45766.0</v>
      </c>
      <c r="B79" s="24" t="s">
        <v>285</v>
      </c>
      <c r="C79" s="24" t="s">
        <v>159</v>
      </c>
      <c r="D79" s="25" t="s">
        <v>160</v>
      </c>
      <c r="E79" s="31"/>
      <c r="F79" s="31">
        <v>2.0</v>
      </c>
      <c r="G79" s="31">
        <v>281.0</v>
      </c>
      <c r="H79" s="35">
        <v>17.096595</v>
      </c>
      <c r="I79" s="35">
        <v>-61.674697</v>
      </c>
      <c r="J79" s="25" t="s">
        <v>304</v>
      </c>
      <c r="K79" s="34"/>
      <c r="L79" s="24"/>
      <c r="M79" s="31"/>
      <c r="N79" s="30"/>
    </row>
    <row r="80">
      <c r="A80" s="33">
        <v>45772.0</v>
      </c>
      <c r="B80" s="30" t="s">
        <v>285</v>
      </c>
      <c r="C80" s="30" t="s">
        <v>152</v>
      </c>
      <c r="D80" s="25" t="s">
        <v>161</v>
      </c>
      <c r="E80" s="31"/>
      <c r="F80" s="31">
        <v>2.0</v>
      </c>
      <c r="G80" s="31">
        <v>283.0</v>
      </c>
      <c r="H80" s="35">
        <v>17.005325</v>
      </c>
      <c r="I80" s="35">
        <v>-61.865684</v>
      </c>
      <c r="J80" s="25" t="s">
        <v>304</v>
      </c>
      <c r="K80" s="34"/>
      <c r="L80" s="30"/>
      <c r="M80" s="31"/>
      <c r="N80" s="30"/>
    </row>
    <row r="81">
      <c r="A81" s="33">
        <v>45772.0</v>
      </c>
      <c r="B81" s="30" t="s">
        <v>285</v>
      </c>
      <c r="C81" s="30" t="s">
        <v>152</v>
      </c>
      <c r="D81" s="25" t="s">
        <v>162</v>
      </c>
      <c r="E81" s="31"/>
      <c r="F81" s="31" t="s">
        <v>302</v>
      </c>
      <c r="G81" s="31">
        <v>93.0</v>
      </c>
      <c r="H81" s="35">
        <v>17.0056</v>
      </c>
      <c r="I81" s="35">
        <v>-61.86165</v>
      </c>
      <c r="J81" s="25" t="s">
        <v>304</v>
      </c>
      <c r="K81" s="34"/>
      <c r="L81" s="30"/>
      <c r="M81" s="30"/>
      <c r="N81" s="24"/>
    </row>
    <row r="82">
      <c r="A82" s="33">
        <v>45772.0</v>
      </c>
      <c r="B82" s="24" t="s">
        <v>285</v>
      </c>
      <c r="C82" s="24" t="s">
        <v>152</v>
      </c>
      <c r="D82" s="25" t="s">
        <v>164</v>
      </c>
      <c r="E82" s="26"/>
      <c r="F82" s="26" t="s">
        <v>302</v>
      </c>
      <c r="G82" s="26">
        <v>94.0</v>
      </c>
      <c r="H82" s="35">
        <v>17.00513</v>
      </c>
      <c r="I82" s="35">
        <v>-61.86071</v>
      </c>
      <c r="J82" s="25" t="s">
        <v>304</v>
      </c>
      <c r="K82" s="34"/>
      <c r="L82" s="24"/>
      <c r="M82" s="24"/>
      <c r="N82" s="24"/>
    </row>
    <row r="83">
      <c r="A83" s="23">
        <v>45785.0</v>
      </c>
      <c r="B83" s="24" t="s">
        <v>285</v>
      </c>
      <c r="C83" s="24" t="s">
        <v>167</v>
      </c>
      <c r="D83" s="25" t="s">
        <v>166</v>
      </c>
      <c r="E83" s="26"/>
      <c r="F83" s="26">
        <v>2.0</v>
      </c>
      <c r="G83" s="26">
        <v>298.0</v>
      </c>
      <c r="H83" s="35">
        <v>17.12034</v>
      </c>
      <c r="I83" s="35">
        <v>-61.703809</v>
      </c>
      <c r="J83" s="25" t="s">
        <v>304</v>
      </c>
      <c r="K83" s="28"/>
      <c r="L83" s="24"/>
      <c r="M83" s="26"/>
      <c r="N83" s="24"/>
    </row>
    <row r="84">
      <c r="A84" s="23">
        <v>45785.0</v>
      </c>
      <c r="B84" s="24" t="s">
        <v>285</v>
      </c>
      <c r="C84" s="24" t="s">
        <v>167</v>
      </c>
      <c r="D84" s="25" t="s">
        <v>168</v>
      </c>
      <c r="E84" s="26"/>
      <c r="F84" s="26">
        <v>2.0</v>
      </c>
      <c r="G84" s="26">
        <v>300.0</v>
      </c>
      <c r="H84" s="35">
        <v>17.118716</v>
      </c>
      <c r="I84" s="35">
        <v>-61.704294</v>
      </c>
      <c r="J84" s="25" t="s">
        <v>304</v>
      </c>
      <c r="K84" s="28"/>
      <c r="L84" s="24"/>
      <c r="M84" s="26"/>
      <c r="N84" s="24"/>
    </row>
    <row r="85">
      <c r="A85" s="23">
        <v>45785.0</v>
      </c>
      <c r="B85" s="24" t="s">
        <v>285</v>
      </c>
      <c r="C85" s="24" t="s">
        <v>119</v>
      </c>
      <c r="D85" s="25" t="s">
        <v>169</v>
      </c>
      <c r="E85" s="26"/>
      <c r="F85" s="26">
        <v>2.0</v>
      </c>
      <c r="G85" s="26">
        <v>295.0</v>
      </c>
      <c r="H85" s="35">
        <v>17.114072</v>
      </c>
      <c r="I85" s="35">
        <v>-61.694647</v>
      </c>
      <c r="J85" s="25" t="s">
        <v>304</v>
      </c>
      <c r="K85" s="28"/>
      <c r="L85" s="24"/>
      <c r="M85" s="26"/>
      <c r="N85" s="24"/>
    </row>
    <row r="86">
      <c r="A86" s="23">
        <v>45785.0</v>
      </c>
      <c r="B86" s="24" t="s">
        <v>285</v>
      </c>
      <c r="C86" s="24" t="s">
        <v>119</v>
      </c>
      <c r="D86" s="25" t="s">
        <v>170</v>
      </c>
      <c r="E86" s="26"/>
      <c r="F86" s="26">
        <v>2.0</v>
      </c>
      <c r="G86" s="26">
        <v>297.0</v>
      </c>
      <c r="H86" s="35">
        <v>17.11427</v>
      </c>
      <c r="I86" s="35">
        <v>-61.695401</v>
      </c>
      <c r="J86" s="25" t="s">
        <v>304</v>
      </c>
      <c r="K86" s="28"/>
      <c r="L86" s="24"/>
      <c r="M86" s="26"/>
      <c r="N86" s="24"/>
    </row>
    <row r="87">
      <c r="A87" s="33">
        <v>45786.0</v>
      </c>
      <c r="B87" s="24" t="s">
        <v>285</v>
      </c>
      <c r="C87" s="24" t="s">
        <v>167</v>
      </c>
      <c r="D87" s="25" t="s">
        <v>171</v>
      </c>
      <c r="E87" s="26"/>
      <c r="F87" s="26">
        <v>2.0</v>
      </c>
      <c r="G87" s="26">
        <v>301.0</v>
      </c>
      <c r="H87" s="35">
        <v>17.112527</v>
      </c>
      <c r="I87" s="35">
        <v>-61.688605</v>
      </c>
      <c r="J87" s="25" t="s">
        <v>304</v>
      </c>
      <c r="K87" s="34"/>
      <c r="L87" s="24"/>
      <c r="M87" s="26"/>
      <c r="N87" s="24"/>
    </row>
    <row r="88">
      <c r="A88" s="33">
        <v>45786.0</v>
      </c>
      <c r="B88" s="24" t="s">
        <v>285</v>
      </c>
      <c r="C88" s="24" t="s">
        <v>167</v>
      </c>
      <c r="D88" s="25" t="s">
        <v>172</v>
      </c>
      <c r="E88" s="26"/>
      <c r="F88" s="26">
        <v>2.0</v>
      </c>
      <c r="G88" s="26">
        <v>302.0</v>
      </c>
      <c r="H88" s="35">
        <v>17.112379</v>
      </c>
      <c r="I88" s="35">
        <v>-61.688569</v>
      </c>
      <c r="J88" s="25" t="s">
        <v>304</v>
      </c>
      <c r="K88" s="34"/>
      <c r="L88" s="24"/>
      <c r="M88" s="26"/>
      <c r="N88" s="24"/>
    </row>
    <row r="89">
      <c r="A89" s="33">
        <v>45786.0</v>
      </c>
      <c r="B89" s="24" t="s">
        <v>285</v>
      </c>
      <c r="C89" s="24" t="s">
        <v>167</v>
      </c>
      <c r="D89" s="25" t="s">
        <v>173</v>
      </c>
      <c r="E89" s="26"/>
      <c r="F89" s="26">
        <v>2.0</v>
      </c>
      <c r="G89" s="26">
        <v>303.0</v>
      </c>
      <c r="H89" s="35">
        <v>17.112074</v>
      </c>
      <c r="I89" s="35">
        <v>-61.688852</v>
      </c>
      <c r="J89" s="25" t="s">
        <v>304</v>
      </c>
      <c r="K89" s="34"/>
      <c r="L89" s="24"/>
      <c r="M89" s="26"/>
      <c r="N89" s="24"/>
    </row>
    <row r="90">
      <c r="A90" s="33">
        <v>45827.0</v>
      </c>
      <c r="B90" s="36" t="s">
        <v>292</v>
      </c>
      <c r="C90" s="36" t="s">
        <v>45</v>
      </c>
      <c r="D90" s="25" t="s">
        <v>174</v>
      </c>
      <c r="E90" s="37"/>
      <c r="F90" s="37">
        <v>2.0</v>
      </c>
      <c r="G90" s="37">
        <v>314.0</v>
      </c>
      <c r="H90" s="35">
        <v>17.141583</v>
      </c>
      <c r="I90" s="35">
        <v>-61.721155</v>
      </c>
      <c r="J90" s="25" t="s">
        <v>304</v>
      </c>
      <c r="K90" s="40"/>
      <c r="L90" s="36"/>
      <c r="M90" s="37"/>
      <c r="N90" s="24"/>
    </row>
    <row r="91">
      <c r="A91" s="23">
        <v>44397.0</v>
      </c>
      <c r="B91" s="24" t="s">
        <v>287</v>
      </c>
      <c r="C91" s="24" t="s">
        <v>61</v>
      </c>
      <c r="D91" s="25" t="s">
        <v>176</v>
      </c>
      <c r="E91" s="26"/>
      <c r="F91" s="26">
        <v>2.0</v>
      </c>
      <c r="G91" s="26">
        <v>5.0</v>
      </c>
      <c r="H91" s="35">
        <v>17.074667</v>
      </c>
      <c r="I91" s="35">
        <v>-61.664867</v>
      </c>
      <c r="J91" s="25" t="s">
        <v>288</v>
      </c>
      <c r="K91" s="28"/>
      <c r="L91" s="24"/>
      <c r="M91" s="26"/>
      <c r="N91" s="24"/>
    </row>
    <row r="92">
      <c r="A92" s="23">
        <v>44398.0</v>
      </c>
      <c r="B92" s="30" t="s">
        <v>287</v>
      </c>
      <c r="C92" s="30" t="s">
        <v>38</v>
      </c>
      <c r="D92" s="25" t="s">
        <v>179</v>
      </c>
      <c r="E92" s="31"/>
      <c r="F92" s="31">
        <v>2.0</v>
      </c>
      <c r="G92" s="31">
        <v>10.0</v>
      </c>
      <c r="H92" s="35">
        <v>17.16483</v>
      </c>
      <c r="I92" s="35">
        <v>-61.73036</v>
      </c>
      <c r="J92" s="25" t="s">
        <v>291</v>
      </c>
      <c r="K92" s="28"/>
      <c r="L92" s="30"/>
      <c r="M92" s="31"/>
      <c r="N92" s="30"/>
    </row>
    <row r="93">
      <c r="A93" s="23">
        <v>44398.0</v>
      </c>
      <c r="B93" s="30" t="s">
        <v>287</v>
      </c>
      <c r="C93" s="30" t="s">
        <v>45</v>
      </c>
      <c r="D93" s="25" t="s">
        <v>180</v>
      </c>
      <c r="E93" s="31"/>
      <c r="F93" s="31">
        <v>2.0</v>
      </c>
      <c r="G93" s="31">
        <v>15.0</v>
      </c>
      <c r="H93" s="35">
        <v>17.14175</v>
      </c>
      <c r="I93" s="35">
        <v>-61.72192</v>
      </c>
      <c r="J93" s="25" t="s">
        <v>288</v>
      </c>
      <c r="K93" s="28"/>
      <c r="L93" s="30"/>
      <c r="M93" s="31"/>
      <c r="N93" s="30"/>
    </row>
    <row r="94">
      <c r="A94" s="23">
        <v>44398.0</v>
      </c>
      <c r="B94" s="24" t="s">
        <v>287</v>
      </c>
      <c r="C94" s="30" t="s">
        <v>45</v>
      </c>
      <c r="D94" s="25" t="s">
        <v>181</v>
      </c>
      <c r="E94" s="26"/>
      <c r="F94" s="26" t="s">
        <v>289</v>
      </c>
      <c r="G94" s="26">
        <v>17.0</v>
      </c>
      <c r="H94" s="35">
        <v>17.140289</v>
      </c>
      <c r="I94" s="35">
        <v>-61.721907</v>
      </c>
      <c r="J94" s="25" t="s">
        <v>288</v>
      </c>
      <c r="K94" s="28"/>
      <c r="L94" s="24"/>
      <c r="M94" s="26"/>
      <c r="N94" s="24"/>
    </row>
    <row r="95">
      <c r="A95" s="23">
        <v>44399.0</v>
      </c>
      <c r="B95" s="24" t="s">
        <v>287</v>
      </c>
      <c r="C95" s="24" t="s">
        <v>50</v>
      </c>
      <c r="D95" s="25" t="s">
        <v>182</v>
      </c>
      <c r="E95" s="26"/>
      <c r="F95" s="26" t="s">
        <v>290</v>
      </c>
      <c r="G95" s="26">
        <v>8.0</v>
      </c>
      <c r="H95" s="35">
        <v>17.06586</v>
      </c>
      <c r="I95" s="35">
        <v>-61.6627</v>
      </c>
      <c r="J95" s="25" t="s">
        <v>286</v>
      </c>
      <c r="K95" s="28"/>
      <c r="L95" s="24"/>
      <c r="M95" s="26"/>
      <c r="N95" s="24"/>
    </row>
    <row r="96">
      <c r="A96" s="29">
        <v>44405.0</v>
      </c>
      <c r="B96" s="30" t="s">
        <v>285</v>
      </c>
      <c r="C96" s="30" t="s">
        <v>45</v>
      </c>
      <c r="D96" s="25" t="s">
        <v>185</v>
      </c>
      <c r="E96" s="31"/>
      <c r="F96" s="31">
        <v>1.0</v>
      </c>
      <c r="G96" s="31">
        <v>15.0</v>
      </c>
      <c r="H96" s="35">
        <v>17.14029</v>
      </c>
      <c r="I96" s="35">
        <v>-61.72078</v>
      </c>
      <c r="J96" s="25" t="s">
        <v>286</v>
      </c>
      <c r="K96" s="32"/>
      <c r="L96" s="30"/>
      <c r="M96" s="31"/>
      <c r="N96" s="30"/>
    </row>
    <row r="97">
      <c r="A97" s="29">
        <v>44405.0</v>
      </c>
      <c r="B97" s="30" t="s">
        <v>285</v>
      </c>
      <c r="C97" s="24" t="s">
        <v>42</v>
      </c>
      <c r="D97" s="25" t="s">
        <v>186</v>
      </c>
      <c r="E97" s="31"/>
      <c r="F97" s="31">
        <v>1.0</v>
      </c>
      <c r="G97" s="31">
        <v>20.0</v>
      </c>
      <c r="H97" s="35">
        <v>17.14704</v>
      </c>
      <c r="I97" s="35">
        <v>-61.72285</v>
      </c>
      <c r="J97" s="25" t="s">
        <v>286</v>
      </c>
      <c r="K97" s="32"/>
      <c r="L97" s="30"/>
      <c r="M97" s="31"/>
      <c r="N97" s="24"/>
    </row>
    <row r="98">
      <c r="A98" s="29">
        <v>45371.0</v>
      </c>
      <c r="B98" s="24" t="s">
        <v>305</v>
      </c>
      <c r="C98" s="24" t="s">
        <v>119</v>
      </c>
      <c r="D98" s="25" t="s">
        <v>188</v>
      </c>
      <c r="E98" s="31"/>
      <c r="F98" s="31">
        <v>2.0</v>
      </c>
      <c r="G98" s="31">
        <v>235.0</v>
      </c>
      <c r="H98" s="35">
        <v>17.11514</v>
      </c>
      <c r="I98" s="35">
        <v>-61.70115</v>
      </c>
      <c r="J98" s="25" t="s">
        <v>293</v>
      </c>
      <c r="K98" s="32"/>
      <c r="L98" s="30"/>
      <c r="M98" s="31"/>
      <c r="N98" s="24"/>
    </row>
    <row r="99">
      <c r="A99" s="29">
        <v>45036.0</v>
      </c>
      <c r="B99" s="24" t="s">
        <v>300</v>
      </c>
      <c r="C99" s="24" t="s">
        <v>123</v>
      </c>
      <c r="D99" s="25" t="s">
        <v>190</v>
      </c>
      <c r="E99" s="31"/>
      <c r="F99" s="31">
        <v>2.0</v>
      </c>
      <c r="G99" s="31">
        <v>107.0</v>
      </c>
      <c r="H99" s="35">
        <v>17.092099</v>
      </c>
      <c r="I99" s="35">
        <v>-61.673054</v>
      </c>
      <c r="J99" s="25" t="s">
        <v>293</v>
      </c>
      <c r="K99" s="32"/>
      <c r="L99" s="24"/>
      <c r="M99" s="31"/>
      <c r="N99" s="24"/>
    </row>
    <row r="100">
      <c r="A100" s="29">
        <v>44510.0</v>
      </c>
      <c r="B100" s="24" t="s">
        <v>285</v>
      </c>
      <c r="C100" s="24" t="s">
        <v>103</v>
      </c>
      <c r="D100" s="25" t="s">
        <v>192</v>
      </c>
      <c r="E100" s="31"/>
      <c r="F100" s="31">
        <v>1.0</v>
      </c>
      <c r="G100" s="31">
        <v>24.0</v>
      </c>
      <c r="H100" s="27">
        <v>17.13665</v>
      </c>
      <c r="I100" s="27">
        <v>-61.721875</v>
      </c>
      <c r="J100" s="25" t="s">
        <v>286</v>
      </c>
      <c r="K100" s="32"/>
      <c r="L100" s="24"/>
      <c r="M100" s="31"/>
      <c r="N100" s="24"/>
    </row>
    <row r="101">
      <c r="A101" s="33">
        <v>44586.0</v>
      </c>
      <c r="B101" s="30" t="s">
        <v>285</v>
      </c>
      <c r="C101" s="30" t="s">
        <v>61</v>
      </c>
      <c r="D101" s="25" t="s">
        <v>193</v>
      </c>
      <c r="E101" s="31"/>
      <c r="F101" s="31" t="s">
        <v>295</v>
      </c>
      <c r="G101" s="31">
        <v>2.0</v>
      </c>
      <c r="H101" s="27">
        <v>17.090857</v>
      </c>
      <c r="I101" s="27">
        <v>-61.674076</v>
      </c>
      <c r="J101" s="25" t="s">
        <v>286</v>
      </c>
      <c r="K101" s="34"/>
      <c r="L101" s="30"/>
      <c r="M101" s="30"/>
      <c r="N101" s="24"/>
    </row>
    <row r="102">
      <c r="A102" s="29">
        <v>45326.0</v>
      </c>
      <c r="B102" s="30" t="s">
        <v>294</v>
      </c>
      <c r="C102" s="30" t="s">
        <v>195</v>
      </c>
      <c r="D102" s="25" t="s">
        <v>194</v>
      </c>
      <c r="E102" s="31"/>
      <c r="F102" s="31">
        <v>2.0</v>
      </c>
      <c r="G102" s="31">
        <v>200.0</v>
      </c>
      <c r="H102" s="27">
        <v>17.155532</v>
      </c>
      <c r="I102" s="27">
        <v>-61.743487</v>
      </c>
      <c r="J102" s="25" t="s">
        <v>306</v>
      </c>
      <c r="K102" s="32"/>
      <c r="L102" s="30"/>
      <c r="M102" s="31"/>
      <c r="N102" s="30"/>
    </row>
    <row r="103">
      <c r="A103" s="33">
        <v>45766.0</v>
      </c>
      <c r="B103" s="24" t="s">
        <v>285</v>
      </c>
      <c r="C103" s="30" t="s">
        <v>159</v>
      </c>
      <c r="D103" s="25" t="s">
        <v>197</v>
      </c>
      <c r="E103" s="31"/>
      <c r="F103" s="31">
        <v>2.0</v>
      </c>
      <c r="G103" s="31">
        <v>279.0</v>
      </c>
      <c r="H103" s="27">
        <v>17.095214</v>
      </c>
      <c r="I103" s="27">
        <v>-61.673811</v>
      </c>
      <c r="J103" s="25" t="s">
        <v>304</v>
      </c>
      <c r="K103" s="34"/>
      <c r="L103" s="30"/>
      <c r="M103" s="31"/>
      <c r="N103" s="24"/>
    </row>
    <row r="104">
      <c r="A104" s="41">
        <v>45772.0</v>
      </c>
      <c r="B104" s="36" t="s">
        <v>285</v>
      </c>
      <c r="C104" s="36" t="s">
        <v>199</v>
      </c>
      <c r="D104" s="25" t="s">
        <v>198</v>
      </c>
      <c r="E104" s="37"/>
      <c r="F104" s="37">
        <v>2.0</v>
      </c>
      <c r="G104" s="37">
        <v>282.0</v>
      </c>
      <c r="H104" s="35">
        <v>17.134851</v>
      </c>
      <c r="I104" s="35">
        <v>-61.928907</v>
      </c>
      <c r="J104" s="25" t="s">
        <v>304</v>
      </c>
      <c r="K104" s="42"/>
      <c r="L104" s="43"/>
      <c r="M104" s="36"/>
      <c r="N104" s="24"/>
    </row>
    <row r="105">
      <c r="A105" s="33">
        <v>45827.0</v>
      </c>
      <c r="B105" s="36" t="s">
        <v>292</v>
      </c>
      <c r="C105" s="36" t="s">
        <v>45</v>
      </c>
      <c r="D105" s="25" t="s">
        <v>200</v>
      </c>
      <c r="E105" s="31"/>
      <c r="F105" s="31">
        <v>2.0</v>
      </c>
      <c r="G105" s="37">
        <v>315.0</v>
      </c>
      <c r="H105" s="35">
        <v>17.155807</v>
      </c>
      <c r="I105" s="35">
        <v>-61.741981</v>
      </c>
      <c r="J105" s="25" t="s">
        <v>304</v>
      </c>
      <c r="K105" s="40"/>
      <c r="L105" s="36"/>
      <c r="M105" s="31"/>
      <c r="N105" s="24"/>
    </row>
    <row r="106">
      <c r="A106" s="33">
        <v>45772.0</v>
      </c>
      <c r="B106" s="24" t="s">
        <v>285</v>
      </c>
      <c r="C106" s="24" t="s">
        <v>199</v>
      </c>
      <c r="D106" s="25" t="s">
        <v>201</v>
      </c>
      <c r="E106" s="31"/>
      <c r="F106" s="31">
        <v>2.0</v>
      </c>
      <c r="G106" s="31">
        <v>283.0</v>
      </c>
      <c r="H106" s="27">
        <v>17.134851</v>
      </c>
      <c r="I106" s="27">
        <v>-61.928907</v>
      </c>
      <c r="J106" s="25" t="s">
        <v>304</v>
      </c>
      <c r="K106" s="44"/>
      <c r="M106" s="31"/>
      <c r="N106" s="24"/>
    </row>
    <row r="107">
      <c r="A107" s="29">
        <v>44975.0</v>
      </c>
      <c r="B107" s="24" t="s">
        <v>307</v>
      </c>
      <c r="C107" s="24" t="s">
        <v>61</v>
      </c>
      <c r="D107" s="25" t="s">
        <v>202</v>
      </c>
      <c r="E107" s="31"/>
      <c r="F107" s="31">
        <v>1.0</v>
      </c>
      <c r="G107" s="31">
        <v>147.0</v>
      </c>
      <c r="H107" s="27">
        <v>17.075836</v>
      </c>
      <c r="I107" s="27">
        <v>-61.668449</v>
      </c>
      <c r="J107" s="25" t="s">
        <v>308</v>
      </c>
      <c r="K107" s="32"/>
      <c r="L107" s="24"/>
      <c r="M107" s="31"/>
      <c r="N107" s="24"/>
    </row>
    <row r="108">
      <c r="A108" s="29">
        <v>44976.0</v>
      </c>
      <c r="B108" s="30" t="s">
        <v>309</v>
      </c>
      <c r="C108" s="30" t="s">
        <v>204</v>
      </c>
      <c r="D108" s="25" t="s">
        <v>203</v>
      </c>
      <c r="E108" s="31"/>
      <c r="F108" s="31">
        <v>1.0</v>
      </c>
      <c r="G108" s="31">
        <v>152.0</v>
      </c>
      <c r="H108" s="27">
        <v>17.067625</v>
      </c>
      <c r="I108" s="27">
        <v>-61.664182</v>
      </c>
      <c r="J108" s="25" t="s">
        <v>308</v>
      </c>
      <c r="K108" s="32"/>
      <c r="L108" s="30"/>
      <c r="M108" s="31"/>
      <c r="N108" s="24"/>
    </row>
    <row r="109">
      <c r="A109" s="29">
        <v>45326.0</v>
      </c>
      <c r="B109" s="30" t="s">
        <v>294</v>
      </c>
      <c r="C109" s="30" t="s">
        <v>56</v>
      </c>
      <c r="D109" s="25" t="s">
        <v>205</v>
      </c>
      <c r="E109" s="31"/>
      <c r="F109" s="31">
        <v>2.0</v>
      </c>
      <c r="G109" s="31">
        <v>205.0</v>
      </c>
      <c r="H109" s="27">
        <v>17.147459</v>
      </c>
      <c r="I109" s="27">
        <v>-61.72733</v>
      </c>
      <c r="J109" s="25" t="s">
        <v>308</v>
      </c>
      <c r="K109" s="32"/>
      <c r="L109" s="30"/>
      <c r="M109" s="31"/>
      <c r="N109" s="24"/>
    </row>
    <row r="110">
      <c r="A110" s="29">
        <v>45448.0</v>
      </c>
      <c r="B110" s="30" t="s">
        <v>310</v>
      </c>
      <c r="C110" s="30" t="s">
        <v>152</v>
      </c>
      <c r="D110" s="25" t="s">
        <v>207</v>
      </c>
      <c r="E110" s="31"/>
      <c r="F110" s="31">
        <v>2.0</v>
      </c>
      <c r="G110" s="31">
        <v>253.0</v>
      </c>
      <c r="H110" s="27">
        <v>17.010659</v>
      </c>
      <c r="I110" s="27">
        <v>-61.867979</v>
      </c>
      <c r="J110" s="25" t="s">
        <v>304</v>
      </c>
      <c r="K110" s="32"/>
      <c r="L110" s="30"/>
      <c r="M110" s="31"/>
      <c r="N110" s="24"/>
    </row>
    <row r="111">
      <c r="A111" s="29">
        <v>44977.0</v>
      </c>
      <c r="B111" s="24" t="s">
        <v>309</v>
      </c>
      <c r="C111" s="24" t="s">
        <v>209</v>
      </c>
      <c r="D111" s="25" t="s">
        <v>208</v>
      </c>
      <c r="E111" s="31"/>
      <c r="F111" s="31">
        <v>1.0</v>
      </c>
      <c r="G111" s="31">
        <v>157.0</v>
      </c>
      <c r="H111" s="27">
        <v>17.144964</v>
      </c>
      <c r="I111" s="27">
        <v>-61.761182</v>
      </c>
      <c r="J111" s="25" t="s">
        <v>308</v>
      </c>
      <c r="K111" s="32"/>
      <c r="L111" s="24"/>
      <c r="M111" s="31"/>
      <c r="N111" s="24"/>
    </row>
    <row r="112">
      <c r="A112" s="45" t="s">
        <v>211</v>
      </c>
      <c r="B112" s="36" t="s">
        <v>311</v>
      </c>
      <c r="C112" s="36" t="s">
        <v>152</v>
      </c>
      <c r="D112" s="25" t="s">
        <v>210</v>
      </c>
      <c r="E112" s="37" t="s">
        <v>211</v>
      </c>
      <c r="F112" s="37" t="s">
        <v>211</v>
      </c>
      <c r="G112" s="37" t="s">
        <v>211</v>
      </c>
      <c r="H112" s="35" t="s">
        <v>211</v>
      </c>
      <c r="I112" s="35" t="s">
        <v>211</v>
      </c>
      <c r="J112" s="36" t="s">
        <v>211</v>
      </c>
      <c r="K112" s="24"/>
      <c r="L112" s="36"/>
      <c r="M112" s="24"/>
      <c r="N112" s="24"/>
    </row>
    <row r="113">
      <c r="A113" s="29">
        <v>44975.0</v>
      </c>
      <c r="B113" s="30" t="s">
        <v>307</v>
      </c>
      <c r="C113" s="30" t="s">
        <v>61</v>
      </c>
      <c r="D113" s="25" t="s">
        <v>213</v>
      </c>
      <c r="E113" s="31"/>
      <c r="F113" s="31">
        <v>1.0</v>
      </c>
      <c r="G113" s="31">
        <v>148.0</v>
      </c>
      <c r="H113" s="27">
        <v>17.075835</v>
      </c>
      <c r="I113" s="27">
        <v>-61.668515</v>
      </c>
      <c r="J113" s="25" t="s">
        <v>308</v>
      </c>
      <c r="K113" s="32"/>
      <c r="L113" s="30"/>
      <c r="M113" s="31"/>
      <c r="N113" s="24"/>
    </row>
    <row r="114">
      <c r="A114" s="29">
        <v>44976.0</v>
      </c>
      <c r="B114" s="24" t="s">
        <v>309</v>
      </c>
      <c r="C114" s="24" t="s">
        <v>204</v>
      </c>
      <c r="D114" s="25" t="s">
        <v>214</v>
      </c>
      <c r="E114" s="31"/>
      <c r="F114" s="31">
        <v>1.0</v>
      </c>
      <c r="G114" s="31">
        <v>155.0</v>
      </c>
      <c r="H114" s="27">
        <v>17.068005</v>
      </c>
      <c r="I114" s="27">
        <v>-61.664284</v>
      </c>
      <c r="J114" s="25" t="s">
        <v>308</v>
      </c>
      <c r="K114" s="32"/>
      <c r="L114" s="24"/>
      <c r="M114" s="31"/>
      <c r="N114" s="24"/>
    </row>
    <row r="115">
      <c r="A115" s="29">
        <v>45326.0</v>
      </c>
      <c r="B115" s="24" t="s">
        <v>294</v>
      </c>
      <c r="C115" s="24" t="s">
        <v>217</v>
      </c>
      <c r="D115" s="25" t="s">
        <v>216</v>
      </c>
      <c r="E115" s="31"/>
      <c r="F115" s="31">
        <v>2.0</v>
      </c>
      <c r="G115" s="31">
        <v>192.0</v>
      </c>
      <c r="H115" s="27">
        <v>17.157526</v>
      </c>
      <c r="I115" s="27">
        <v>-61.767162</v>
      </c>
      <c r="J115" s="25" t="s">
        <v>308</v>
      </c>
      <c r="K115" s="32"/>
      <c r="L115" s="24"/>
      <c r="M115" s="31"/>
      <c r="N115" s="24"/>
    </row>
    <row r="116">
      <c r="A116" s="29">
        <v>45326.0</v>
      </c>
      <c r="B116" s="30" t="s">
        <v>294</v>
      </c>
      <c r="C116" s="30" t="s">
        <v>195</v>
      </c>
      <c r="D116" s="25" t="s">
        <v>218</v>
      </c>
      <c r="E116" s="31"/>
      <c r="F116" s="31">
        <v>2.0</v>
      </c>
      <c r="G116" s="31">
        <v>195.0</v>
      </c>
      <c r="H116" s="27">
        <v>17.15637</v>
      </c>
      <c r="I116" s="27">
        <v>-61.743637</v>
      </c>
      <c r="J116" s="25" t="s">
        <v>308</v>
      </c>
      <c r="K116" s="32"/>
      <c r="L116" s="30"/>
      <c r="M116" s="31"/>
      <c r="N116" s="24"/>
    </row>
    <row r="117">
      <c r="A117" s="29">
        <v>45326.0</v>
      </c>
      <c r="B117" s="30" t="s">
        <v>294</v>
      </c>
      <c r="C117" s="30" t="s">
        <v>56</v>
      </c>
      <c r="D117" s="25" t="s">
        <v>219</v>
      </c>
      <c r="E117" s="31"/>
      <c r="F117" s="31">
        <v>2.0</v>
      </c>
      <c r="G117" s="31">
        <v>206.0</v>
      </c>
      <c r="H117" s="27">
        <v>17.147467</v>
      </c>
      <c r="I117" s="27">
        <v>-61.727317</v>
      </c>
      <c r="J117" s="25" t="s">
        <v>308</v>
      </c>
      <c r="K117" s="32"/>
      <c r="L117" s="30"/>
      <c r="M117" s="31"/>
      <c r="N117" s="24"/>
    </row>
    <row r="118">
      <c r="A118" s="33">
        <v>45787.0</v>
      </c>
      <c r="B118" s="30" t="s">
        <v>285</v>
      </c>
      <c r="C118" s="30" t="s">
        <v>222</v>
      </c>
      <c r="D118" s="25" t="s">
        <v>221</v>
      </c>
      <c r="E118" s="31"/>
      <c r="F118" s="31">
        <v>2.0</v>
      </c>
      <c r="G118" s="31">
        <v>306.0</v>
      </c>
      <c r="H118" s="27">
        <v>17.080227</v>
      </c>
      <c r="I118" s="27">
        <v>-61.6708</v>
      </c>
      <c r="J118" s="25" t="s">
        <v>304</v>
      </c>
      <c r="K118" s="34"/>
      <c r="L118" s="30"/>
      <c r="M118" s="31"/>
      <c r="N118" s="24"/>
    </row>
    <row r="119">
      <c r="A119" s="33">
        <v>45787.0</v>
      </c>
      <c r="B119" s="30" t="s">
        <v>285</v>
      </c>
      <c r="C119" s="30" t="s">
        <v>222</v>
      </c>
      <c r="D119" s="25" t="s">
        <v>223</v>
      </c>
      <c r="E119" s="31"/>
      <c r="F119" s="31">
        <v>2.0</v>
      </c>
      <c r="G119" s="31">
        <v>309.0</v>
      </c>
      <c r="H119" s="27">
        <v>17.080466</v>
      </c>
      <c r="I119" s="27">
        <v>-61.671716</v>
      </c>
      <c r="J119" s="25" t="s">
        <v>304</v>
      </c>
      <c r="K119" s="34"/>
      <c r="L119" s="30"/>
      <c r="M119" s="31"/>
      <c r="N119" s="24"/>
    </row>
    <row r="120">
      <c r="A120" s="29">
        <v>44976.0</v>
      </c>
      <c r="B120" s="30" t="s">
        <v>309</v>
      </c>
      <c r="C120" s="30" t="s">
        <v>204</v>
      </c>
      <c r="D120" s="25" t="s">
        <v>224</v>
      </c>
      <c r="E120" s="31"/>
      <c r="F120" s="31">
        <v>1.0</v>
      </c>
      <c r="G120" s="31">
        <v>153.0</v>
      </c>
      <c r="H120" s="27">
        <v>17.067501</v>
      </c>
      <c r="I120" s="27">
        <v>-61.664362</v>
      </c>
      <c r="J120" s="25" t="s">
        <v>308</v>
      </c>
      <c r="K120" s="32"/>
      <c r="L120" s="30"/>
      <c r="M120" s="31"/>
      <c r="N120" s="24"/>
    </row>
    <row r="121">
      <c r="A121" s="29">
        <v>45326.0</v>
      </c>
      <c r="B121" s="30" t="s">
        <v>294</v>
      </c>
      <c r="C121" s="24" t="s">
        <v>217</v>
      </c>
      <c r="D121" s="25" t="s">
        <v>225</v>
      </c>
      <c r="E121" s="31"/>
      <c r="F121" s="31">
        <v>2.0</v>
      </c>
      <c r="G121" s="31">
        <v>190.0</v>
      </c>
      <c r="H121" s="27">
        <v>17.156763</v>
      </c>
      <c r="I121" s="27">
        <v>-61.768185</v>
      </c>
      <c r="J121" s="25" t="s">
        <v>308</v>
      </c>
      <c r="K121" s="32"/>
      <c r="L121" s="30"/>
      <c r="M121" s="31"/>
      <c r="N121" s="24"/>
    </row>
    <row r="122">
      <c r="A122" s="29">
        <v>44975.0</v>
      </c>
      <c r="B122" s="30" t="s">
        <v>307</v>
      </c>
      <c r="C122" s="24" t="s">
        <v>61</v>
      </c>
      <c r="D122" s="25" t="s">
        <v>226</v>
      </c>
      <c r="E122" s="31"/>
      <c r="F122" s="31">
        <v>1.0</v>
      </c>
      <c r="G122" s="31">
        <v>145.0</v>
      </c>
      <c r="H122" s="27">
        <v>17.075544</v>
      </c>
      <c r="I122" s="27">
        <v>-61.668307</v>
      </c>
      <c r="J122" s="25" t="s">
        <v>312</v>
      </c>
      <c r="K122" s="32"/>
      <c r="L122" s="30"/>
      <c r="M122" s="31"/>
      <c r="N122" s="24"/>
    </row>
    <row r="123">
      <c r="A123" s="29">
        <v>44976.0</v>
      </c>
      <c r="B123" s="24" t="s">
        <v>309</v>
      </c>
      <c r="C123" s="24" t="s">
        <v>204</v>
      </c>
      <c r="D123" s="25" t="s">
        <v>227</v>
      </c>
      <c r="E123" s="31"/>
      <c r="F123" s="31">
        <v>1.0</v>
      </c>
      <c r="G123" s="31">
        <v>156.0</v>
      </c>
      <c r="H123" s="27">
        <v>17.067682</v>
      </c>
      <c r="I123" s="27">
        <v>-61.664259</v>
      </c>
      <c r="J123" s="25" t="s">
        <v>308</v>
      </c>
      <c r="K123" s="32"/>
      <c r="L123" s="30"/>
      <c r="M123" s="31"/>
      <c r="N123" s="24"/>
    </row>
    <row r="124">
      <c r="A124" s="29">
        <v>45326.0</v>
      </c>
      <c r="B124" s="24" t="s">
        <v>294</v>
      </c>
      <c r="C124" s="24" t="s">
        <v>217</v>
      </c>
      <c r="D124" s="25" t="s">
        <v>228</v>
      </c>
      <c r="E124" s="31"/>
      <c r="F124" s="31">
        <v>2.0</v>
      </c>
      <c r="G124" s="31">
        <v>189.0</v>
      </c>
      <c r="H124" s="27">
        <v>17.157043</v>
      </c>
      <c r="I124" s="27">
        <v>-61.768088</v>
      </c>
      <c r="J124" s="25" t="s">
        <v>308</v>
      </c>
      <c r="K124" s="32"/>
      <c r="L124" s="30"/>
      <c r="M124" s="31"/>
      <c r="N124" s="30"/>
    </row>
    <row r="125">
      <c r="A125" s="29">
        <v>45326.0</v>
      </c>
      <c r="B125" s="30" t="s">
        <v>294</v>
      </c>
      <c r="C125" s="30" t="s">
        <v>56</v>
      </c>
      <c r="D125" s="25" t="s">
        <v>229</v>
      </c>
      <c r="E125" s="31"/>
      <c r="F125" s="31">
        <v>2.0</v>
      </c>
      <c r="G125" s="31">
        <v>202.0</v>
      </c>
      <c r="H125" s="27">
        <v>17.148331</v>
      </c>
      <c r="I125" s="27">
        <v>-61.726094</v>
      </c>
      <c r="J125" s="25" t="s">
        <v>308</v>
      </c>
      <c r="K125" s="32"/>
      <c r="L125" s="30"/>
      <c r="M125" s="31"/>
      <c r="N125" s="30"/>
    </row>
    <row r="126">
      <c r="A126" s="29">
        <v>45326.0</v>
      </c>
      <c r="B126" s="24" t="s">
        <v>294</v>
      </c>
      <c r="C126" s="24" t="s">
        <v>195</v>
      </c>
      <c r="D126" s="25" t="s">
        <v>230</v>
      </c>
      <c r="E126" s="31"/>
      <c r="F126" s="31">
        <v>2.0</v>
      </c>
      <c r="G126" s="31">
        <v>194.0</v>
      </c>
      <c r="H126" s="27">
        <v>17.156023</v>
      </c>
      <c r="I126" s="27">
        <v>-61.743566</v>
      </c>
      <c r="J126" s="25" t="s">
        <v>308</v>
      </c>
      <c r="K126" s="32"/>
      <c r="L126" s="24"/>
      <c r="M126" s="31"/>
      <c r="N126" s="24"/>
    </row>
    <row r="127">
      <c r="A127" s="29">
        <v>45326.0</v>
      </c>
      <c r="B127" s="24" t="s">
        <v>294</v>
      </c>
      <c r="C127" s="24" t="s">
        <v>195</v>
      </c>
      <c r="D127" s="25" t="s">
        <v>231</v>
      </c>
      <c r="E127" s="31"/>
      <c r="F127" s="31">
        <v>2.0</v>
      </c>
      <c r="G127" s="31">
        <v>197.0</v>
      </c>
      <c r="H127" s="27">
        <v>17.156882</v>
      </c>
      <c r="I127" s="27">
        <v>-61.743801</v>
      </c>
      <c r="J127" s="25" t="s">
        <v>308</v>
      </c>
      <c r="K127" s="32"/>
      <c r="L127" s="24"/>
      <c r="M127" s="31"/>
      <c r="N127" s="24"/>
    </row>
    <row r="128">
      <c r="A128" s="29">
        <v>45326.0</v>
      </c>
      <c r="B128" s="30" t="s">
        <v>294</v>
      </c>
      <c r="C128" s="30" t="s">
        <v>56</v>
      </c>
      <c r="D128" s="25" t="s">
        <v>232</v>
      </c>
      <c r="E128" s="31"/>
      <c r="F128" s="31">
        <v>2.0</v>
      </c>
      <c r="G128" s="31">
        <v>204.0</v>
      </c>
      <c r="H128" s="27">
        <v>17.147473</v>
      </c>
      <c r="I128" s="27">
        <v>-61.72751</v>
      </c>
      <c r="J128" s="25" t="s">
        <v>308</v>
      </c>
      <c r="K128" s="32"/>
      <c r="L128" s="30"/>
      <c r="M128" s="31"/>
      <c r="N128" s="24"/>
    </row>
    <row r="129">
      <c r="A129" s="29">
        <v>45433.0</v>
      </c>
      <c r="B129" s="30" t="s">
        <v>292</v>
      </c>
      <c r="C129" s="30" t="s">
        <v>152</v>
      </c>
      <c r="D129" s="25" t="s">
        <v>233</v>
      </c>
      <c r="E129" s="31"/>
      <c r="F129" s="31">
        <v>2.0</v>
      </c>
      <c r="G129" s="31">
        <v>242.0</v>
      </c>
      <c r="H129" s="27">
        <v>17.004963</v>
      </c>
      <c r="I129" s="27">
        <v>-61.866193</v>
      </c>
      <c r="J129" s="25" t="s">
        <v>308</v>
      </c>
      <c r="K129" s="32"/>
      <c r="L129" s="30"/>
      <c r="M129" s="31"/>
      <c r="N129" s="24"/>
    </row>
    <row r="130">
      <c r="A130" s="29">
        <v>45433.0</v>
      </c>
      <c r="B130" s="24" t="s">
        <v>292</v>
      </c>
      <c r="C130" s="24" t="s">
        <v>152</v>
      </c>
      <c r="D130" s="25" t="s">
        <v>234</v>
      </c>
      <c r="E130" s="26"/>
      <c r="F130" s="26">
        <v>2.0</v>
      </c>
      <c r="G130" s="26">
        <v>243.0</v>
      </c>
      <c r="H130" s="27">
        <v>17.004954</v>
      </c>
      <c r="I130" s="27">
        <v>-61.867071</v>
      </c>
      <c r="J130" s="25" t="s">
        <v>308</v>
      </c>
      <c r="K130" s="32"/>
      <c r="L130" s="24"/>
      <c r="M130" s="26"/>
      <c r="N130" s="24"/>
    </row>
    <row r="131">
      <c r="A131" s="29">
        <v>45448.0</v>
      </c>
      <c r="B131" s="30" t="s">
        <v>303</v>
      </c>
      <c r="C131" s="30" t="s">
        <v>152</v>
      </c>
      <c r="D131" s="25" t="s">
        <v>235</v>
      </c>
      <c r="E131" s="31"/>
      <c r="F131" s="31">
        <v>2.0</v>
      </c>
      <c r="G131" s="31">
        <v>245.0</v>
      </c>
      <c r="H131" s="27">
        <v>17.00928</v>
      </c>
      <c r="I131" s="27">
        <v>-61.860093</v>
      </c>
      <c r="J131" s="25" t="s">
        <v>308</v>
      </c>
      <c r="K131" s="32"/>
      <c r="L131" s="30"/>
      <c r="M131" s="31"/>
      <c r="N131" s="24"/>
    </row>
    <row r="132">
      <c r="A132" s="29">
        <v>45448.0</v>
      </c>
      <c r="B132" s="30" t="s">
        <v>303</v>
      </c>
      <c r="C132" s="24" t="s">
        <v>152</v>
      </c>
      <c r="D132" s="25" t="s">
        <v>236</v>
      </c>
      <c r="E132" s="31"/>
      <c r="F132" s="31">
        <v>2.0</v>
      </c>
      <c r="G132" s="31">
        <v>249.0</v>
      </c>
      <c r="H132" s="27">
        <v>17.009187</v>
      </c>
      <c r="I132" s="27">
        <v>-61.86054</v>
      </c>
      <c r="J132" s="25" t="s">
        <v>304</v>
      </c>
      <c r="K132" s="32"/>
      <c r="L132" s="30"/>
      <c r="M132" s="31"/>
      <c r="N132" s="24"/>
    </row>
    <row r="133">
      <c r="A133" s="29">
        <v>45448.0</v>
      </c>
      <c r="B133" s="30" t="s">
        <v>310</v>
      </c>
      <c r="C133" s="24" t="s">
        <v>152</v>
      </c>
      <c r="D133" s="25" t="s">
        <v>237</v>
      </c>
      <c r="E133" s="31"/>
      <c r="F133" s="31">
        <v>2.0</v>
      </c>
      <c r="G133" s="31">
        <v>252.0</v>
      </c>
      <c r="H133" s="27">
        <v>17.010755</v>
      </c>
      <c r="I133" s="27">
        <v>-61.867726</v>
      </c>
      <c r="J133" s="25" t="s">
        <v>304</v>
      </c>
      <c r="K133" s="32"/>
      <c r="L133" s="30"/>
      <c r="M133" s="31"/>
      <c r="N133" s="24"/>
    </row>
    <row r="134">
      <c r="A134" s="33">
        <v>45787.0</v>
      </c>
      <c r="B134" s="30" t="s">
        <v>285</v>
      </c>
      <c r="C134" s="30" t="s">
        <v>222</v>
      </c>
      <c r="D134" s="25" t="s">
        <v>238</v>
      </c>
      <c r="E134" s="31"/>
      <c r="F134" s="31">
        <v>2.0</v>
      </c>
      <c r="G134" s="31">
        <v>305.0</v>
      </c>
      <c r="H134" s="27">
        <v>17.080172</v>
      </c>
      <c r="I134" s="27">
        <v>-61.670755</v>
      </c>
      <c r="J134" s="25" t="s">
        <v>304</v>
      </c>
      <c r="K134" s="37"/>
      <c r="L134" s="30"/>
      <c r="M134" s="31"/>
      <c r="N134" s="24"/>
    </row>
    <row r="135">
      <c r="A135" s="33">
        <v>45787.0</v>
      </c>
      <c r="B135" s="30" t="s">
        <v>285</v>
      </c>
      <c r="C135" s="30" t="s">
        <v>222</v>
      </c>
      <c r="D135" s="25" t="s">
        <v>239</v>
      </c>
      <c r="E135" s="31"/>
      <c r="F135" s="31">
        <v>2.0</v>
      </c>
      <c r="G135" s="31">
        <v>307.0</v>
      </c>
      <c r="H135" s="27">
        <v>17.080226</v>
      </c>
      <c r="I135" s="27">
        <v>-61.670919</v>
      </c>
      <c r="J135" s="25" t="s">
        <v>304</v>
      </c>
      <c r="K135" s="34"/>
      <c r="L135" s="30"/>
      <c r="M135" s="31"/>
      <c r="N135" s="30"/>
    </row>
    <row r="136">
      <c r="A136" s="33">
        <v>45787.0</v>
      </c>
      <c r="B136" s="30" t="s">
        <v>285</v>
      </c>
      <c r="C136" s="30" t="s">
        <v>222</v>
      </c>
      <c r="D136" s="25" t="s">
        <v>240</v>
      </c>
      <c r="E136" s="31"/>
      <c r="F136" s="31">
        <v>2.0</v>
      </c>
      <c r="G136" s="31">
        <v>308.0</v>
      </c>
      <c r="H136" s="27">
        <v>17.080344</v>
      </c>
      <c r="I136" s="27">
        <v>-61.670926</v>
      </c>
      <c r="J136" s="25" t="s">
        <v>304</v>
      </c>
      <c r="K136" s="34"/>
      <c r="L136" s="30"/>
      <c r="M136" s="31"/>
      <c r="N136" s="24"/>
    </row>
    <row r="137">
      <c r="A137" s="29">
        <v>44975.0</v>
      </c>
      <c r="B137" s="24" t="s">
        <v>307</v>
      </c>
      <c r="C137" s="30" t="s">
        <v>61</v>
      </c>
      <c r="D137" s="25" t="s">
        <v>241</v>
      </c>
      <c r="E137" s="31"/>
      <c r="F137" s="31">
        <v>1.0</v>
      </c>
      <c r="G137" s="31">
        <v>146.0</v>
      </c>
      <c r="H137" s="27">
        <v>17.075454</v>
      </c>
      <c r="I137" s="27">
        <v>-61.668341</v>
      </c>
      <c r="J137" s="25" t="s">
        <v>308</v>
      </c>
      <c r="K137" s="32"/>
      <c r="L137" s="30"/>
      <c r="M137" s="31"/>
      <c r="N137" s="24"/>
    </row>
    <row r="138">
      <c r="A138" s="29">
        <v>44976.0</v>
      </c>
      <c r="B138" s="24" t="s">
        <v>309</v>
      </c>
      <c r="C138" s="30" t="s">
        <v>204</v>
      </c>
      <c r="D138" s="25" t="s">
        <v>242</v>
      </c>
      <c r="E138" s="31"/>
      <c r="F138" s="31">
        <v>1.0</v>
      </c>
      <c r="G138" s="31">
        <v>151.0</v>
      </c>
      <c r="H138" s="27">
        <v>17.067712</v>
      </c>
      <c r="I138" s="27">
        <v>-61.664145</v>
      </c>
      <c r="J138" s="25" t="s">
        <v>308</v>
      </c>
      <c r="K138" s="32"/>
      <c r="L138" s="30"/>
      <c r="M138" s="31"/>
      <c r="N138" s="24"/>
    </row>
    <row r="139">
      <c r="A139" s="29">
        <v>45326.0</v>
      </c>
      <c r="B139" s="30" t="s">
        <v>294</v>
      </c>
      <c r="C139" s="30" t="s">
        <v>195</v>
      </c>
      <c r="D139" s="25" t="s">
        <v>243</v>
      </c>
      <c r="E139" s="31"/>
      <c r="F139" s="31">
        <v>2.0</v>
      </c>
      <c r="G139" s="31">
        <v>193.0</v>
      </c>
      <c r="H139" s="27">
        <v>17.156178</v>
      </c>
      <c r="I139" s="27">
        <v>-61.743585</v>
      </c>
      <c r="J139" s="25" t="s">
        <v>308</v>
      </c>
      <c r="K139" s="32"/>
      <c r="L139" s="30"/>
      <c r="M139" s="31"/>
      <c r="N139" s="24"/>
    </row>
    <row r="140">
      <c r="A140" s="29">
        <v>45326.0</v>
      </c>
      <c r="B140" s="24" t="s">
        <v>294</v>
      </c>
      <c r="C140" s="24" t="s">
        <v>195</v>
      </c>
      <c r="D140" s="25" t="s">
        <v>244</v>
      </c>
      <c r="E140" s="31"/>
      <c r="F140" s="31">
        <v>2.0</v>
      </c>
      <c r="G140" s="31">
        <v>199.0</v>
      </c>
      <c r="H140" s="27">
        <v>17.156786</v>
      </c>
      <c r="I140" s="27">
        <v>-61.743892</v>
      </c>
      <c r="J140" s="25" t="s">
        <v>308</v>
      </c>
      <c r="K140" s="32"/>
      <c r="L140" s="30"/>
      <c r="M140" s="31"/>
      <c r="N140" s="24"/>
    </row>
    <row r="141">
      <c r="A141" s="29">
        <v>45326.0</v>
      </c>
      <c r="B141" s="24" t="s">
        <v>294</v>
      </c>
      <c r="C141" s="24" t="s">
        <v>56</v>
      </c>
      <c r="D141" s="25" t="s">
        <v>245</v>
      </c>
      <c r="E141" s="26"/>
      <c r="F141" s="26">
        <v>2.0</v>
      </c>
      <c r="G141" s="26">
        <v>201.0</v>
      </c>
      <c r="H141" s="27">
        <v>17.148268</v>
      </c>
      <c r="I141" s="27">
        <v>-61.726106</v>
      </c>
      <c r="J141" s="25" t="s">
        <v>308</v>
      </c>
      <c r="K141" s="32"/>
      <c r="L141" s="30"/>
      <c r="M141" s="26"/>
      <c r="N141" s="24"/>
    </row>
    <row r="142">
      <c r="A142" s="29">
        <v>45326.0</v>
      </c>
      <c r="B142" s="24" t="s">
        <v>294</v>
      </c>
      <c r="C142" s="24" t="s">
        <v>217</v>
      </c>
      <c r="D142" s="25" t="s">
        <v>246</v>
      </c>
      <c r="E142" s="26"/>
      <c r="F142" s="26">
        <v>2.0</v>
      </c>
      <c r="G142" s="26">
        <v>191.0</v>
      </c>
      <c r="H142" s="27">
        <v>17.157415</v>
      </c>
      <c r="I142" s="27">
        <v>-61.767162</v>
      </c>
      <c r="J142" s="25" t="s">
        <v>308</v>
      </c>
      <c r="K142" s="32"/>
      <c r="L142" s="24"/>
      <c r="M142" s="26"/>
      <c r="N142" s="24"/>
    </row>
    <row r="143">
      <c r="A143" s="29">
        <v>45433.0</v>
      </c>
      <c r="B143" s="24" t="s">
        <v>292</v>
      </c>
      <c r="C143" s="24" t="s">
        <v>152</v>
      </c>
      <c r="D143" s="25" t="s">
        <v>247</v>
      </c>
      <c r="E143" s="26"/>
      <c r="F143" s="26">
        <v>2.0</v>
      </c>
      <c r="G143" s="26">
        <v>239.0</v>
      </c>
      <c r="H143" s="27">
        <v>17.005109</v>
      </c>
      <c r="I143" s="27">
        <v>-61.865203</v>
      </c>
      <c r="J143" s="25" t="s">
        <v>308</v>
      </c>
      <c r="K143" s="32"/>
      <c r="L143" s="24"/>
      <c r="M143" s="26"/>
      <c r="N143" s="24"/>
    </row>
    <row r="144">
      <c r="A144" s="29">
        <v>45433.0</v>
      </c>
      <c r="B144" s="24" t="s">
        <v>292</v>
      </c>
      <c r="C144" s="24" t="s">
        <v>152</v>
      </c>
      <c r="D144" s="25" t="s">
        <v>248</v>
      </c>
      <c r="E144" s="31"/>
      <c r="F144" s="31">
        <v>2.0</v>
      </c>
      <c r="G144" s="31">
        <v>240.0</v>
      </c>
      <c r="H144" s="27">
        <v>17.005159</v>
      </c>
      <c r="I144" s="27">
        <v>-61.865338</v>
      </c>
      <c r="J144" s="25" t="s">
        <v>308</v>
      </c>
      <c r="K144" s="32"/>
      <c r="L144" s="24"/>
      <c r="M144" s="31"/>
      <c r="N144" s="24"/>
    </row>
    <row r="145">
      <c r="A145" s="29">
        <v>45448.0</v>
      </c>
      <c r="B145" s="24" t="s">
        <v>303</v>
      </c>
      <c r="C145" s="24" t="s">
        <v>152</v>
      </c>
      <c r="D145" s="25" t="s">
        <v>249</v>
      </c>
      <c r="E145" s="31"/>
      <c r="F145" s="31">
        <v>2.0</v>
      </c>
      <c r="G145" s="31">
        <v>246.0</v>
      </c>
      <c r="H145" s="27">
        <v>17.009166</v>
      </c>
      <c r="I145" s="27">
        <v>-61.859934</v>
      </c>
      <c r="J145" s="25" t="s">
        <v>308</v>
      </c>
      <c r="K145" s="32"/>
      <c r="L145" s="24"/>
      <c r="M145" s="31"/>
      <c r="N145" s="24"/>
    </row>
    <row r="146">
      <c r="A146" s="29">
        <v>45448.0</v>
      </c>
      <c r="B146" s="30" t="s">
        <v>310</v>
      </c>
      <c r="C146" s="30" t="s">
        <v>152</v>
      </c>
      <c r="D146" s="25" t="s">
        <v>250</v>
      </c>
      <c r="E146" s="31"/>
      <c r="F146" s="31">
        <v>2.0</v>
      </c>
      <c r="G146" s="31">
        <v>254.0</v>
      </c>
      <c r="H146" s="27">
        <v>17.009979</v>
      </c>
      <c r="I146" s="27">
        <v>-61.869095</v>
      </c>
      <c r="J146" s="25" t="s">
        <v>304</v>
      </c>
      <c r="K146" s="32"/>
      <c r="L146" s="30"/>
      <c r="M146" s="31"/>
      <c r="N146" s="30"/>
    </row>
    <row r="147">
      <c r="A147" s="33">
        <v>45787.0</v>
      </c>
      <c r="B147" s="30" t="s">
        <v>285</v>
      </c>
      <c r="C147" s="30" t="s">
        <v>222</v>
      </c>
      <c r="D147" s="25" t="s">
        <v>251</v>
      </c>
      <c r="E147" s="31"/>
      <c r="F147" s="31">
        <v>2.0</v>
      </c>
      <c r="G147" s="31">
        <v>310.0</v>
      </c>
      <c r="H147" s="27">
        <v>17.053548</v>
      </c>
      <c r="I147" s="27">
        <v>-61.671332</v>
      </c>
      <c r="J147" s="25" t="s">
        <v>308</v>
      </c>
      <c r="K147" s="34"/>
      <c r="L147" s="30"/>
      <c r="M147" s="31"/>
      <c r="N147" s="30"/>
    </row>
    <row r="148">
      <c r="A148" s="33">
        <v>45787.0</v>
      </c>
      <c r="B148" s="30" t="s">
        <v>285</v>
      </c>
      <c r="C148" s="30" t="s">
        <v>222</v>
      </c>
      <c r="D148" s="25" t="s">
        <v>252</v>
      </c>
      <c r="E148" s="31"/>
      <c r="F148" s="31">
        <v>2.0</v>
      </c>
      <c r="G148" s="31">
        <v>311.0</v>
      </c>
      <c r="H148" s="27">
        <v>17.054068</v>
      </c>
      <c r="I148" s="27">
        <v>-61.671168</v>
      </c>
      <c r="J148" s="25" t="s">
        <v>308</v>
      </c>
      <c r="K148" s="34"/>
      <c r="L148" s="30"/>
      <c r="M148" s="31"/>
      <c r="N148" s="30"/>
    </row>
    <row r="149">
      <c r="A149" s="33">
        <v>45787.0</v>
      </c>
      <c r="B149" s="24" t="s">
        <v>285</v>
      </c>
      <c r="C149" s="24" t="s">
        <v>222</v>
      </c>
      <c r="D149" s="25" t="s">
        <v>253</v>
      </c>
      <c r="E149" s="26"/>
      <c r="F149" s="26">
        <v>2.0</v>
      </c>
      <c r="G149" s="26">
        <v>312.0</v>
      </c>
      <c r="H149" s="35">
        <v>17.05449</v>
      </c>
      <c r="I149" s="27">
        <v>-61.670838</v>
      </c>
      <c r="J149" s="25" t="s">
        <v>308</v>
      </c>
      <c r="K149" s="34"/>
      <c r="L149" s="24"/>
      <c r="M149" s="26"/>
      <c r="N149" s="24"/>
    </row>
    <row r="150">
      <c r="A150" s="29">
        <v>45326.0</v>
      </c>
      <c r="B150" s="24" t="s">
        <v>294</v>
      </c>
      <c r="C150" s="24" t="s">
        <v>195</v>
      </c>
      <c r="D150" s="25" t="s">
        <v>254</v>
      </c>
      <c r="E150" s="26"/>
      <c r="F150" s="26">
        <v>2.0</v>
      </c>
      <c r="G150" s="26">
        <v>196.0</v>
      </c>
      <c r="H150" s="27">
        <v>17.156678</v>
      </c>
      <c r="I150" s="27">
        <v>-61.743689</v>
      </c>
      <c r="J150" s="25" t="s">
        <v>308</v>
      </c>
      <c r="K150" s="32"/>
      <c r="L150" s="24"/>
      <c r="M150" s="26"/>
      <c r="N150" s="24"/>
    </row>
    <row r="151">
      <c r="A151" s="29">
        <v>44977.0</v>
      </c>
      <c r="B151" s="30" t="s">
        <v>309</v>
      </c>
      <c r="C151" s="30" t="s">
        <v>209</v>
      </c>
      <c r="D151" s="25" t="s">
        <v>255</v>
      </c>
      <c r="E151" s="31"/>
      <c r="F151" s="37" t="s">
        <v>211</v>
      </c>
      <c r="G151" s="37" t="s">
        <v>211</v>
      </c>
      <c r="H151" s="27">
        <v>17.145118</v>
      </c>
      <c r="I151" s="27">
        <v>-61.761108</v>
      </c>
      <c r="J151" s="25" t="s">
        <v>308</v>
      </c>
      <c r="K151" s="32"/>
      <c r="L151" s="30"/>
      <c r="M151" s="30"/>
      <c r="N151" s="24"/>
    </row>
    <row r="152">
      <c r="A152" s="29">
        <v>44977.0</v>
      </c>
      <c r="B152" s="30" t="s">
        <v>309</v>
      </c>
      <c r="C152" s="30" t="s">
        <v>257</v>
      </c>
      <c r="D152" s="25" t="s">
        <v>256</v>
      </c>
      <c r="E152" s="31"/>
      <c r="F152" s="31">
        <v>1.0</v>
      </c>
      <c r="G152" s="31">
        <v>158.0</v>
      </c>
      <c r="H152" s="27">
        <v>17.155647</v>
      </c>
      <c r="I152" s="27">
        <v>-61.741375</v>
      </c>
      <c r="J152" s="25" t="s">
        <v>308</v>
      </c>
      <c r="K152" s="32"/>
      <c r="L152" s="30"/>
      <c r="M152" s="31"/>
      <c r="N152" s="24"/>
    </row>
    <row r="153">
      <c r="A153" s="29">
        <v>45326.0</v>
      </c>
      <c r="B153" s="30" t="s">
        <v>294</v>
      </c>
      <c r="C153" s="30" t="s">
        <v>217</v>
      </c>
      <c r="D153" s="25" t="s">
        <v>258</v>
      </c>
      <c r="E153" s="31"/>
      <c r="F153" s="31">
        <v>2.0</v>
      </c>
      <c r="G153" s="31">
        <v>188.0</v>
      </c>
      <c r="H153" s="27">
        <v>17.157501</v>
      </c>
      <c r="I153" s="27">
        <v>-61.767949</v>
      </c>
      <c r="J153" s="25" t="s">
        <v>308</v>
      </c>
      <c r="K153" s="32"/>
      <c r="L153" s="30"/>
      <c r="M153" s="31"/>
      <c r="N153" s="30"/>
    </row>
    <row r="154">
      <c r="A154" s="29">
        <v>45448.0</v>
      </c>
      <c r="B154" s="30" t="s">
        <v>303</v>
      </c>
      <c r="C154" s="30" t="s">
        <v>152</v>
      </c>
      <c r="D154" s="25" t="s">
        <v>259</v>
      </c>
      <c r="E154" s="31"/>
      <c r="F154" s="31">
        <v>2.0</v>
      </c>
      <c r="G154" s="31">
        <v>247.0</v>
      </c>
      <c r="H154" s="27">
        <v>17.009565</v>
      </c>
      <c r="I154" s="27">
        <v>-61.85988</v>
      </c>
      <c r="J154" s="25" t="s">
        <v>308</v>
      </c>
      <c r="K154" s="32"/>
      <c r="L154" s="30"/>
      <c r="M154" s="31"/>
      <c r="N154" s="30"/>
    </row>
    <row r="155">
      <c r="A155" s="33">
        <v>44586.0</v>
      </c>
      <c r="B155" s="30" t="s">
        <v>285</v>
      </c>
      <c r="C155" s="30" t="s">
        <v>61</v>
      </c>
      <c r="D155" s="25" t="s">
        <v>260</v>
      </c>
      <c r="E155" s="31"/>
      <c r="F155" s="31" t="s">
        <v>295</v>
      </c>
      <c r="G155" s="31">
        <v>3.0</v>
      </c>
      <c r="H155" s="27">
        <v>17.090285</v>
      </c>
      <c r="I155" s="27">
        <v>-61.675178</v>
      </c>
      <c r="J155" s="25" t="s">
        <v>286</v>
      </c>
      <c r="K155" s="34"/>
      <c r="L155" s="30"/>
      <c r="M155" s="30"/>
      <c r="N155" s="24"/>
    </row>
    <row r="156">
      <c r="A156" s="29">
        <v>44527.0</v>
      </c>
      <c r="B156" s="30" t="s">
        <v>285</v>
      </c>
      <c r="C156" s="30" t="s">
        <v>204</v>
      </c>
      <c r="D156" s="25" t="s">
        <v>261</v>
      </c>
      <c r="E156" s="31"/>
      <c r="F156" s="31">
        <v>2.0</v>
      </c>
      <c r="G156" s="31">
        <v>25.0</v>
      </c>
      <c r="H156" s="27">
        <v>17.068219</v>
      </c>
      <c r="I156" s="27">
        <v>-61.664547</v>
      </c>
      <c r="J156" s="25" t="s">
        <v>286</v>
      </c>
      <c r="K156" s="32"/>
      <c r="L156" s="30"/>
      <c r="M156" s="31"/>
      <c r="N156" s="24"/>
    </row>
    <row r="157">
      <c r="A157" s="29">
        <v>44527.0</v>
      </c>
      <c r="B157" s="30" t="s">
        <v>285</v>
      </c>
      <c r="C157" s="30" t="s">
        <v>204</v>
      </c>
      <c r="D157" s="25" t="s">
        <v>262</v>
      </c>
      <c r="E157" s="31"/>
      <c r="F157" s="31">
        <v>2.0</v>
      </c>
      <c r="G157" s="31">
        <v>21.0</v>
      </c>
      <c r="H157" s="27">
        <v>17.069112</v>
      </c>
      <c r="I157" s="27">
        <v>-61.665175</v>
      </c>
      <c r="J157" s="25" t="s">
        <v>286</v>
      </c>
      <c r="K157" s="32"/>
      <c r="L157" s="30"/>
      <c r="M157" s="31"/>
      <c r="N157" s="30"/>
    </row>
    <row r="158">
      <c r="A158" s="29">
        <v>44975.0</v>
      </c>
      <c r="B158" s="30" t="s">
        <v>307</v>
      </c>
      <c r="C158" s="30" t="s">
        <v>61</v>
      </c>
      <c r="D158" s="25" t="s">
        <v>263</v>
      </c>
      <c r="E158" s="31"/>
      <c r="F158" s="31">
        <v>1.0</v>
      </c>
      <c r="G158" s="31">
        <v>144.0</v>
      </c>
      <c r="H158" s="27">
        <v>17.075518</v>
      </c>
      <c r="I158" s="27">
        <v>-61.66829</v>
      </c>
      <c r="J158" s="25" t="s">
        <v>308</v>
      </c>
      <c r="K158" s="32"/>
      <c r="L158" s="30"/>
      <c r="M158" s="31"/>
      <c r="N158" s="30"/>
    </row>
    <row r="159">
      <c r="A159" s="29">
        <v>44976.0</v>
      </c>
      <c r="B159" s="30" t="s">
        <v>309</v>
      </c>
      <c r="C159" s="30" t="s">
        <v>204</v>
      </c>
      <c r="D159" s="25" t="s">
        <v>264</v>
      </c>
      <c r="E159" s="31"/>
      <c r="F159" s="31">
        <v>1.0</v>
      </c>
      <c r="G159" s="31">
        <v>154.0</v>
      </c>
      <c r="H159" s="27">
        <v>17.067615</v>
      </c>
      <c r="I159" s="27">
        <v>-61.664298</v>
      </c>
      <c r="J159" s="25" t="s">
        <v>308</v>
      </c>
      <c r="K159" s="32"/>
      <c r="L159" s="30"/>
      <c r="M159" s="31"/>
      <c r="N159" s="30"/>
    </row>
    <row r="160">
      <c r="A160" s="29">
        <v>44977.0</v>
      </c>
      <c r="B160" s="24" t="s">
        <v>309</v>
      </c>
      <c r="C160" s="24" t="s">
        <v>257</v>
      </c>
      <c r="D160" s="25" t="s">
        <v>265</v>
      </c>
      <c r="E160" s="26"/>
      <c r="F160" s="26">
        <v>1.0</v>
      </c>
      <c r="G160" s="26">
        <v>159.0</v>
      </c>
      <c r="H160" s="27">
        <v>17.15552</v>
      </c>
      <c r="I160" s="27">
        <v>-61.741356</v>
      </c>
      <c r="J160" s="25" t="s">
        <v>308</v>
      </c>
      <c r="K160" s="32"/>
      <c r="L160" s="24"/>
      <c r="M160" s="26"/>
      <c r="N160" s="24"/>
    </row>
    <row r="161">
      <c r="A161" s="29">
        <v>45326.0</v>
      </c>
      <c r="B161" s="30" t="s">
        <v>294</v>
      </c>
      <c r="C161" s="30" t="s">
        <v>217</v>
      </c>
      <c r="D161" s="25" t="s">
        <v>266</v>
      </c>
      <c r="E161" s="31"/>
      <c r="F161" s="31">
        <v>2.0</v>
      </c>
      <c r="G161" s="31">
        <v>187.0</v>
      </c>
      <c r="H161" s="27">
        <v>17.157585</v>
      </c>
      <c r="I161" s="27">
        <v>-61.768095</v>
      </c>
      <c r="J161" s="25" t="s">
        <v>308</v>
      </c>
      <c r="K161" s="32"/>
      <c r="L161" s="30"/>
      <c r="M161" s="31"/>
      <c r="N161" s="24"/>
    </row>
    <row r="162">
      <c r="A162" s="29">
        <v>45326.0</v>
      </c>
      <c r="B162" s="30" t="s">
        <v>294</v>
      </c>
      <c r="C162" s="24" t="s">
        <v>195</v>
      </c>
      <c r="D162" s="25" t="s">
        <v>267</v>
      </c>
      <c r="E162" s="31"/>
      <c r="F162" s="31">
        <v>2.0</v>
      </c>
      <c r="G162" s="31">
        <v>198.0</v>
      </c>
      <c r="H162" s="27">
        <v>17.156855</v>
      </c>
      <c r="I162" s="27">
        <v>-61.74382</v>
      </c>
      <c r="J162" s="25" t="s">
        <v>308</v>
      </c>
      <c r="K162" s="32"/>
      <c r="L162" s="30"/>
      <c r="M162" s="31"/>
      <c r="N162" s="24"/>
    </row>
    <row r="163">
      <c r="A163" s="29">
        <v>45326.0</v>
      </c>
      <c r="B163" s="30" t="s">
        <v>294</v>
      </c>
      <c r="C163" s="30" t="s">
        <v>195</v>
      </c>
      <c r="D163" s="25" t="s">
        <v>268</v>
      </c>
      <c r="E163" s="31"/>
      <c r="F163" s="31">
        <v>2.0</v>
      </c>
      <c r="G163" s="31">
        <v>200.0</v>
      </c>
      <c r="H163" s="27">
        <v>17.155532</v>
      </c>
      <c r="I163" s="27">
        <v>-61.743487</v>
      </c>
      <c r="J163" s="25" t="s">
        <v>308</v>
      </c>
      <c r="K163" s="32"/>
      <c r="L163" s="30"/>
      <c r="M163" s="31"/>
      <c r="N163" s="24"/>
    </row>
    <row r="164">
      <c r="A164" s="29">
        <v>45326.0</v>
      </c>
      <c r="B164" s="30" t="s">
        <v>294</v>
      </c>
      <c r="C164" s="30" t="s">
        <v>56</v>
      </c>
      <c r="D164" s="25" t="s">
        <v>269</v>
      </c>
      <c r="E164" s="31"/>
      <c r="F164" s="31">
        <v>2.0</v>
      </c>
      <c r="G164" s="31">
        <v>203.0</v>
      </c>
      <c r="H164" s="27">
        <v>17.148213</v>
      </c>
      <c r="I164" s="27">
        <v>-61.727056</v>
      </c>
      <c r="J164" s="25" t="s">
        <v>308</v>
      </c>
      <c r="K164" s="32"/>
      <c r="L164" s="30"/>
      <c r="M164" s="31"/>
      <c r="N164" s="24"/>
    </row>
    <row r="165">
      <c r="A165" s="29">
        <v>45448.0</v>
      </c>
      <c r="B165" s="30" t="s">
        <v>303</v>
      </c>
      <c r="C165" s="30" t="s">
        <v>152</v>
      </c>
      <c r="D165" s="25" t="s">
        <v>270</v>
      </c>
      <c r="E165" s="31"/>
      <c r="F165" s="31">
        <v>2.0</v>
      </c>
      <c r="G165" s="31">
        <v>248.0</v>
      </c>
      <c r="H165" s="27">
        <v>17.009558</v>
      </c>
      <c r="I165" s="27">
        <v>-61.86005</v>
      </c>
      <c r="J165" s="25" t="s">
        <v>304</v>
      </c>
      <c r="K165" s="32"/>
      <c r="L165" s="30"/>
      <c r="M165" s="31"/>
      <c r="N165" s="24"/>
    </row>
    <row r="166">
      <c r="A166" s="29">
        <v>45448.0</v>
      </c>
      <c r="B166" s="30" t="s">
        <v>303</v>
      </c>
      <c r="C166" s="30" t="s">
        <v>152</v>
      </c>
      <c r="D166" s="25" t="s">
        <v>271</v>
      </c>
      <c r="E166" s="31"/>
      <c r="F166" s="31">
        <v>2.0</v>
      </c>
      <c r="G166" s="31">
        <v>250.0</v>
      </c>
      <c r="H166" s="27">
        <v>17.008831</v>
      </c>
      <c r="I166" s="27">
        <v>-61.860583</v>
      </c>
      <c r="J166" s="25" t="s">
        <v>304</v>
      </c>
      <c r="K166" s="32"/>
      <c r="L166" s="30"/>
      <c r="M166" s="31"/>
      <c r="N166" s="24"/>
    </row>
    <row r="167">
      <c r="A167" s="29">
        <v>45448.0</v>
      </c>
      <c r="B167" s="30" t="s">
        <v>310</v>
      </c>
      <c r="C167" s="30" t="s">
        <v>152</v>
      </c>
      <c r="D167" s="25" t="s">
        <v>272</v>
      </c>
      <c r="E167" s="31"/>
      <c r="F167" s="31">
        <v>2.0</v>
      </c>
      <c r="G167" s="31">
        <v>251.0</v>
      </c>
      <c r="H167" s="27">
        <v>17.010847</v>
      </c>
      <c r="I167" s="27">
        <v>-61.867641</v>
      </c>
      <c r="J167" s="25" t="s">
        <v>304</v>
      </c>
      <c r="K167" s="32"/>
      <c r="L167" s="30"/>
      <c r="M167" s="31"/>
      <c r="N167" s="24"/>
    </row>
    <row r="168">
      <c r="A168" s="29">
        <v>45433.0</v>
      </c>
      <c r="B168" s="30" t="s">
        <v>292</v>
      </c>
      <c r="C168" s="30" t="s">
        <v>152</v>
      </c>
      <c r="D168" s="25" t="s">
        <v>273</v>
      </c>
      <c r="E168" s="31"/>
      <c r="F168" s="31">
        <v>2.0</v>
      </c>
      <c r="G168" s="31">
        <v>244.0</v>
      </c>
      <c r="H168" s="27">
        <v>17.00504</v>
      </c>
      <c r="I168" s="27">
        <v>-61.867424</v>
      </c>
      <c r="J168" s="25" t="s">
        <v>308</v>
      </c>
      <c r="K168" s="32"/>
      <c r="L168" s="30"/>
      <c r="M168" s="31"/>
      <c r="N168" s="24"/>
    </row>
    <row r="169">
      <c r="A169" s="33">
        <v>45787.0</v>
      </c>
      <c r="B169" s="30" t="s">
        <v>285</v>
      </c>
      <c r="C169" s="30" t="s">
        <v>222</v>
      </c>
      <c r="D169" s="25" t="s">
        <v>274</v>
      </c>
      <c r="E169" s="31"/>
      <c r="F169" s="31">
        <v>2.0</v>
      </c>
      <c r="G169" s="31">
        <v>313.0</v>
      </c>
      <c r="H169" s="27">
        <v>17.054442</v>
      </c>
      <c r="I169" s="35">
        <v>-61.67091</v>
      </c>
      <c r="J169" s="25" t="s">
        <v>308</v>
      </c>
      <c r="K169" s="34"/>
      <c r="L169" s="30"/>
      <c r="M169" s="31"/>
      <c r="N169" s="24"/>
    </row>
    <row r="170">
      <c r="B170" s="30"/>
      <c r="C170" s="30"/>
      <c r="E170" s="31"/>
      <c r="F170" s="31"/>
      <c r="G170" s="31"/>
      <c r="H170" s="27"/>
      <c r="I170" s="35"/>
      <c r="K170" s="34"/>
      <c r="L170" s="30"/>
      <c r="M170" s="31"/>
      <c r="N170" s="24"/>
    </row>
    <row r="171">
      <c r="B171" s="24"/>
      <c r="C171" s="24"/>
      <c r="E171" s="26"/>
      <c r="F171" s="26"/>
      <c r="G171" s="26"/>
      <c r="H171" s="27"/>
      <c r="I171" s="27"/>
      <c r="K171" s="24"/>
      <c r="L171" s="24"/>
      <c r="M171" s="24"/>
      <c r="N171" s="24"/>
    </row>
    <row r="172">
      <c r="B172" s="24"/>
      <c r="C172" s="24"/>
      <c r="E172" s="26"/>
      <c r="F172" s="26"/>
      <c r="G172" s="26"/>
      <c r="H172" s="27"/>
      <c r="I172" s="27"/>
      <c r="K172" s="24"/>
      <c r="L172" s="24"/>
      <c r="M172" s="24"/>
      <c r="N172" s="24"/>
    </row>
    <row r="173">
      <c r="B173" s="24"/>
      <c r="C173" s="24"/>
      <c r="E173" s="26"/>
      <c r="F173" s="26"/>
      <c r="G173" s="26"/>
      <c r="H173" s="27"/>
      <c r="I173" s="27"/>
      <c r="K173" s="24"/>
      <c r="L173" s="24"/>
      <c r="M173" s="24"/>
      <c r="N173" s="24"/>
    </row>
    <row r="174">
      <c r="B174" s="30"/>
      <c r="C174" s="30"/>
      <c r="E174" s="31"/>
      <c r="F174" s="31"/>
      <c r="G174" s="31"/>
      <c r="H174" s="27"/>
      <c r="I174" s="27"/>
      <c r="K174" s="32"/>
      <c r="L174" s="30"/>
      <c r="M174" s="31"/>
      <c r="N174" s="30"/>
    </row>
    <row r="175">
      <c r="B175" s="30"/>
      <c r="C175" s="30"/>
      <c r="E175" s="31"/>
      <c r="F175" s="31"/>
      <c r="G175" s="31"/>
      <c r="H175" s="27"/>
      <c r="I175" s="27"/>
      <c r="K175" s="32"/>
      <c r="L175" s="30"/>
      <c r="M175" s="31"/>
      <c r="N175" s="30"/>
    </row>
    <row r="176">
      <c r="B176" s="24"/>
      <c r="C176" s="24"/>
      <c r="E176" s="31"/>
      <c r="F176" s="31"/>
      <c r="G176" s="31"/>
      <c r="H176" s="27"/>
      <c r="I176" s="27"/>
      <c r="K176" s="32"/>
      <c r="L176" s="36"/>
      <c r="M176" s="31"/>
      <c r="N176" s="24"/>
    </row>
    <row r="177">
      <c r="B177" s="46"/>
      <c r="C177" s="46"/>
      <c r="E177" s="47"/>
      <c r="F177" s="47"/>
      <c r="G177" s="47"/>
      <c r="H177" s="48"/>
      <c r="I177" s="48"/>
      <c r="K177" s="49"/>
      <c r="L177" s="50"/>
      <c r="M177" s="46"/>
      <c r="N177" s="46"/>
    </row>
    <row r="178">
      <c r="B178" s="24"/>
      <c r="C178" s="24"/>
      <c r="E178" s="26"/>
      <c r="F178" s="26"/>
      <c r="G178" s="26"/>
      <c r="H178" s="27"/>
      <c r="I178" s="27"/>
      <c r="K178" s="24"/>
      <c r="L178" s="24"/>
      <c r="M178" s="24"/>
      <c r="N178" s="24"/>
    </row>
    <row r="179">
      <c r="B179" s="24"/>
      <c r="C179" s="24"/>
      <c r="E179" s="24"/>
      <c r="F179" s="24"/>
      <c r="G179" s="24"/>
      <c r="H179" s="51"/>
      <c r="I179" s="51"/>
      <c r="K179" s="24"/>
      <c r="L179" s="24"/>
      <c r="M179" s="24"/>
      <c r="N179" s="24"/>
    </row>
    <row r="180">
      <c r="B180" s="24"/>
      <c r="C180" s="24"/>
      <c r="E180" s="24"/>
      <c r="F180" s="24"/>
      <c r="G180" s="24"/>
      <c r="H180" s="51"/>
      <c r="I180" s="51"/>
      <c r="K180" s="24"/>
      <c r="L180" s="24"/>
      <c r="M180" s="24"/>
      <c r="N180" s="24"/>
    </row>
    <row r="181">
      <c r="B181" s="24"/>
      <c r="C181" s="24"/>
      <c r="E181" s="24"/>
      <c r="F181" s="24"/>
      <c r="G181" s="24"/>
      <c r="H181" s="51"/>
      <c r="I181" s="51"/>
      <c r="K181" s="24"/>
      <c r="L181" s="24"/>
      <c r="M181" s="24"/>
      <c r="N181" s="24"/>
    </row>
    <row r="182">
      <c r="B182" s="24"/>
      <c r="C182" s="24"/>
      <c r="E182" s="24"/>
      <c r="F182" s="24"/>
      <c r="G182" s="24"/>
      <c r="H182" s="51"/>
      <c r="I182" s="51"/>
      <c r="K182" s="24"/>
      <c r="L182" s="24"/>
      <c r="M182" s="24"/>
      <c r="N182" s="24"/>
    </row>
    <row r="183">
      <c r="B183" s="24"/>
      <c r="C183" s="24"/>
      <c r="E183" s="24"/>
      <c r="F183" s="24"/>
      <c r="G183" s="24"/>
      <c r="H183" s="51"/>
      <c r="I183" s="51"/>
      <c r="K183" s="24"/>
      <c r="L183" s="24"/>
      <c r="M183" s="24"/>
      <c r="N183" s="24"/>
    </row>
    <row r="184">
      <c r="B184" s="24"/>
      <c r="C184" s="24"/>
      <c r="E184" s="24"/>
      <c r="F184" s="24"/>
      <c r="G184" s="24"/>
      <c r="H184" s="51"/>
      <c r="I184" s="51"/>
      <c r="K184" s="24"/>
      <c r="L184" s="24"/>
      <c r="M184" s="24"/>
      <c r="N184" s="24"/>
    </row>
    <row r="185">
      <c r="B185" s="24"/>
      <c r="C185" s="24"/>
      <c r="E185" s="24"/>
      <c r="F185" s="24"/>
      <c r="G185" s="24"/>
      <c r="H185" s="51"/>
      <c r="I185" s="51"/>
      <c r="K185" s="24"/>
      <c r="L185" s="24"/>
      <c r="M185" s="24"/>
      <c r="N185" s="24"/>
    </row>
    <row r="186">
      <c r="B186" s="24"/>
      <c r="C186" s="24"/>
      <c r="E186" s="24"/>
      <c r="F186" s="24"/>
      <c r="G186" s="24"/>
      <c r="H186" s="51"/>
      <c r="I186" s="51"/>
      <c r="K186" s="24"/>
      <c r="L186" s="24"/>
      <c r="M186" s="24"/>
      <c r="N186" s="24"/>
    </row>
    <row r="187">
      <c r="B187" s="24"/>
      <c r="C187" s="24"/>
      <c r="E187" s="24"/>
      <c r="F187" s="24"/>
      <c r="G187" s="24"/>
      <c r="H187" s="51"/>
      <c r="I187" s="51"/>
      <c r="K187" s="24"/>
      <c r="L187" s="24"/>
      <c r="M187" s="24"/>
      <c r="N187" s="24"/>
    </row>
    <row r="188">
      <c r="B188" s="24"/>
      <c r="C188" s="24"/>
      <c r="E188" s="24"/>
      <c r="F188" s="24"/>
      <c r="G188" s="24"/>
      <c r="H188" s="51"/>
      <c r="I188" s="51"/>
      <c r="K188" s="24"/>
      <c r="L188" s="24"/>
      <c r="M188" s="24"/>
      <c r="N188" s="24"/>
    </row>
    <row r="189">
      <c r="B189" s="24"/>
      <c r="C189" s="24"/>
      <c r="E189" s="24"/>
      <c r="F189" s="24"/>
      <c r="G189" s="24"/>
      <c r="H189" s="51"/>
      <c r="I189" s="51"/>
      <c r="K189" s="24"/>
      <c r="L189" s="24"/>
      <c r="M189" s="24"/>
      <c r="N189" s="24"/>
    </row>
    <row r="190">
      <c r="B190" s="24"/>
      <c r="C190" s="24"/>
      <c r="E190" s="24"/>
      <c r="F190" s="24"/>
      <c r="G190" s="24"/>
      <c r="H190" s="51"/>
      <c r="I190" s="51"/>
      <c r="K190" s="24"/>
      <c r="L190" s="24"/>
      <c r="M190" s="24"/>
      <c r="N190" s="24"/>
    </row>
    <row r="191">
      <c r="B191" s="24"/>
      <c r="C191" s="24"/>
      <c r="E191" s="24"/>
      <c r="F191" s="24"/>
      <c r="G191" s="24"/>
      <c r="H191" s="51"/>
      <c r="I191" s="51"/>
      <c r="K191" s="24"/>
      <c r="L191" s="24"/>
      <c r="M191" s="24"/>
      <c r="N191" s="24"/>
    </row>
    <row r="192">
      <c r="B192" s="24"/>
      <c r="C192" s="24"/>
      <c r="E192" s="24"/>
      <c r="F192" s="24"/>
      <c r="G192" s="24"/>
      <c r="H192" s="51"/>
      <c r="I192" s="51"/>
      <c r="K192" s="24"/>
      <c r="L192" s="24"/>
      <c r="M192" s="24"/>
      <c r="N192" s="24"/>
    </row>
    <row r="193">
      <c r="B193" s="24"/>
      <c r="C193" s="24"/>
      <c r="E193" s="24"/>
      <c r="F193" s="24"/>
      <c r="G193" s="24"/>
      <c r="H193" s="51"/>
      <c r="I193" s="51"/>
      <c r="K193" s="24"/>
      <c r="L193" s="24"/>
      <c r="M193" s="24"/>
      <c r="N193" s="24"/>
    </row>
    <row r="194">
      <c r="B194" s="24"/>
      <c r="C194" s="24"/>
      <c r="E194" s="24"/>
      <c r="F194" s="24"/>
      <c r="G194" s="24"/>
      <c r="H194" s="51"/>
      <c r="I194" s="51"/>
      <c r="K194" s="24"/>
      <c r="L194" s="24"/>
      <c r="M194" s="24"/>
      <c r="N194" s="24"/>
    </row>
    <row r="195">
      <c r="B195" s="24"/>
      <c r="C195" s="24"/>
      <c r="E195" s="24"/>
      <c r="F195" s="24"/>
      <c r="G195" s="24"/>
      <c r="H195" s="51"/>
      <c r="I195" s="51"/>
      <c r="K195" s="24"/>
      <c r="L195" s="24"/>
      <c r="M195" s="24"/>
      <c r="N195" s="24"/>
    </row>
    <row r="196">
      <c r="B196" s="24"/>
      <c r="C196" s="24"/>
      <c r="E196" s="24"/>
      <c r="F196" s="24"/>
      <c r="G196" s="24"/>
      <c r="H196" s="51"/>
      <c r="I196" s="51"/>
      <c r="K196" s="24"/>
      <c r="L196" s="24"/>
      <c r="M196" s="24"/>
      <c r="N196" s="24"/>
    </row>
    <row r="197">
      <c r="B197" s="24"/>
      <c r="C197" s="24"/>
      <c r="E197" s="24"/>
      <c r="F197" s="24"/>
      <c r="G197" s="24"/>
      <c r="H197" s="51"/>
      <c r="I197" s="51"/>
      <c r="K197" s="24"/>
      <c r="L197" s="24"/>
      <c r="M197" s="24"/>
      <c r="N197" s="24"/>
    </row>
    <row r="198">
      <c r="B198" s="24"/>
      <c r="C198" s="24"/>
      <c r="E198" s="24"/>
      <c r="F198" s="24"/>
      <c r="G198" s="24"/>
      <c r="H198" s="51"/>
      <c r="I198" s="51"/>
      <c r="K198" s="24"/>
      <c r="L198" s="24"/>
      <c r="M198" s="24"/>
      <c r="N198" s="24"/>
    </row>
    <row r="199">
      <c r="B199" s="24"/>
      <c r="C199" s="24"/>
      <c r="E199" s="24"/>
      <c r="F199" s="24"/>
      <c r="G199" s="24"/>
      <c r="H199" s="51"/>
      <c r="I199" s="51"/>
      <c r="K199" s="24"/>
      <c r="L199" s="24"/>
      <c r="M199" s="24"/>
      <c r="N199" s="24"/>
    </row>
    <row r="200">
      <c r="B200" s="24"/>
      <c r="C200" s="24"/>
      <c r="E200" s="24"/>
      <c r="F200" s="24"/>
      <c r="G200" s="24"/>
      <c r="H200" s="51"/>
      <c r="I200" s="51"/>
      <c r="K200" s="24"/>
      <c r="L200" s="24"/>
      <c r="M200" s="24"/>
      <c r="N200" s="24"/>
    </row>
    <row r="201">
      <c r="B201" s="24"/>
      <c r="C201" s="24"/>
      <c r="E201" s="24"/>
      <c r="F201" s="24"/>
      <c r="G201" s="24"/>
      <c r="H201" s="51"/>
      <c r="I201" s="51"/>
      <c r="K201" s="24"/>
      <c r="L201" s="24"/>
      <c r="M201" s="24"/>
      <c r="N201" s="24"/>
    </row>
    <row r="202">
      <c r="B202" s="24"/>
      <c r="C202" s="24"/>
      <c r="E202" s="24"/>
      <c r="F202" s="24"/>
      <c r="G202" s="24"/>
      <c r="H202" s="51"/>
      <c r="I202" s="51"/>
      <c r="K202" s="24"/>
      <c r="L202" s="24"/>
      <c r="M202" s="24"/>
      <c r="N202" s="24"/>
    </row>
    <row r="203">
      <c r="B203" s="24"/>
      <c r="C203" s="24"/>
      <c r="E203" s="24"/>
      <c r="F203" s="24"/>
      <c r="G203" s="24"/>
      <c r="H203" s="51"/>
      <c r="I203" s="51"/>
      <c r="K203" s="24"/>
      <c r="L203" s="24"/>
      <c r="M203" s="24"/>
      <c r="N203" s="24"/>
    </row>
    <row r="204">
      <c r="B204" s="24"/>
      <c r="C204" s="24"/>
      <c r="E204" s="24"/>
      <c r="F204" s="24"/>
      <c r="G204" s="24"/>
      <c r="H204" s="51"/>
      <c r="I204" s="51"/>
      <c r="K204" s="24"/>
      <c r="L204" s="24"/>
      <c r="M204" s="24"/>
      <c r="N204" s="24"/>
    </row>
    <row r="205">
      <c r="B205" s="24"/>
      <c r="C205" s="24"/>
      <c r="E205" s="24"/>
      <c r="F205" s="24"/>
      <c r="G205" s="24"/>
      <c r="H205" s="51"/>
      <c r="I205" s="51"/>
      <c r="K205" s="24"/>
      <c r="L205" s="24"/>
      <c r="M205" s="24"/>
      <c r="N205" s="24"/>
    </row>
    <row r="206">
      <c r="B206" s="24"/>
      <c r="C206" s="24"/>
      <c r="E206" s="24"/>
      <c r="F206" s="24"/>
      <c r="G206" s="24"/>
      <c r="H206" s="51"/>
      <c r="I206" s="51"/>
      <c r="K206" s="24"/>
      <c r="L206" s="24"/>
      <c r="M206" s="24"/>
      <c r="N206" s="24"/>
    </row>
    <row r="207">
      <c r="B207" s="24"/>
      <c r="C207" s="24"/>
      <c r="E207" s="24"/>
      <c r="F207" s="24"/>
      <c r="G207" s="24"/>
      <c r="H207" s="51"/>
      <c r="I207" s="51"/>
      <c r="K207" s="24"/>
      <c r="L207" s="24"/>
      <c r="M207" s="24"/>
      <c r="N207" s="24"/>
    </row>
    <row r="208">
      <c r="B208" s="24"/>
      <c r="C208" s="24"/>
      <c r="E208" s="24"/>
      <c r="F208" s="24"/>
      <c r="G208" s="24"/>
      <c r="H208" s="51"/>
      <c r="I208" s="51"/>
      <c r="K208" s="24"/>
      <c r="L208" s="24"/>
      <c r="M208" s="24"/>
      <c r="N208" s="24"/>
    </row>
    <row r="209">
      <c r="B209" s="24"/>
      <c r="C209" s="24"/>
      <c r="E209" s="24"/>
      <c r="F209" s="24"/>
      <c r="G209" s="24"/>
      <c r="H209" s="51"/>
      <c r="I209" s="51"/>
      <c r="K209" s="24"/>
      <c r="L209" s="24"/>
      <c r="M209" s="24"/>
      <c r="N209" s="24"/>
    </row>
    <row r="210">
      <c r="B210" s="24"/>
      <c r="C210" s="24"/>
      <c r="E210" s="24"/>
      <c r="F210" s="24"/>
      <c r="G210" s="24"/>
      <c r="H210" s="51"/>
      <c r="I210" s="51"/>
      <c r="K210" s="24"/>
      <c r="L210" s="24"/>
      <c r="M210" s="24"/>
      <c r="N210" s="24"/>
    </row>
    <row r="211">
      <c r="B211" s="24"/>
      <c r="C211" s="24"/>
      <c r="E211" s="24"/>
      <c r="F211" s="24"/>
      <c r="G211" s="24"/>
      <c r="H211" s="51"/>
      <c r="I211" s="51"/>
      <c r="K211" s="24"/>
      <c r="L211" s="24"/>
      <c r="M211" s="24"/>
      <c r="N211" s="24"/>
    </row>
    <row r="212">
      <c r="B212" s="24"/>
      <c r="C212" s="24"/>
      <c r="E212" s="24"/>
      <c r="F212" s="24"/>
      <c r="G212" s="24"/>
      <c r="H212" s="51"/>
      <c r="I212" s="51"/>
      <c r="K212" s="24"/>
      <c r="L212" s="24"/>
      <c r="M212" s="24"/>
      <c r="N212" s="24"/>
    </row>
    <row r="213">
      <c r="B213" s="24"/>
      <c r="C213" s="24"/>
      <c r="E213" s="24"/>
      <c r="F213" s="24"/>
      <c r="G213" s="24"/>
      <c r="H213" s="51"/>
      <c r="I213" s="51"/>
      <c r="K213" s="24"/>
      <c r="L213" s="24"/>
      <c r="M213" s="24"/>
      <c r="N213" s="24"/>
    </row>
    <row r="214">
      <c r="B214" s="24"/>
      <c r="C214" s="24"/>
      <c r="E214" s="24"/>
      <c r="F214" s="24"/>
      <c r="G214" s="24"/>
      <c r="H214" s="51"/>
      <c r="I214" s="51"/>
      <c r="K214" s="24"/>
      <c r="L214" s="24"/>
      <c r="M214" s="24"/>
      <c r="N214" s="24"/>
    </row>
    <row r="215">
      <c r="B215" s="24"/>
      <c r="C215" s="24"/>
      <c r="E215" s="24"/>
      <c r="F215" s="24"/>
      <c r="G215" s="24"/>
      <c r="H215" s="51"/>
      <c r="I215" s="51"/>
      <c r="K215" s="24"/>
      <c r="L215" s="24"/>
      <c r="M215" s="24"/>
      <c r="N215" s="24"/>
    </row>
    <row r="216">
      <c r="B216" s="24"/>
      <c r="C216" s="24"/>
      <c r="E216" s="24"/>
      <c r="F216" s="24"/>
      <c r="G216" s="24"/>
      <c r="H216" s="51"/>
      <c r="I216" s="51"/>
      <c r="K216" s="24"/>
      <c r="L216" s="24"/>
      <c r="M216" s="24"/>
      <c r="N216" s="24"/>
    </row>
    <row r="217">
      <c r="B217" s="24"/>
      <c r="C217" s="24"/>
      <c r="E217" s="24"/>
      <c r="F217" s="24"/>
      <c r="G217" s="24"/>
      <c r="H217" s="51"/>
      <c r="I217" s="51"/>
      <c r="K217" s="24"/>
      <c r="L217" s="24"/>
      <c r="M217" s="24"/>
      <c r="N217" s="24"/>
    </row>
    <row r="218">
      <c r="B218" s="24"/>
      <c r="C218" s="24"/>
      <c r="E218" s="24"/>
      <c r="F218" s="24"/>
      <c r="G218" s="24"/>
      <c r="H218" s="51"/>
      <c r="I218" s="51"/>
      <c r="K218" s="24"/>
      <c r="L218" s="24"/>
      <c r="M218" s="24"/>
      <c r="N218" s="24"/>
    </row>
    <row r="219">
      <c r="B219" s="24"/>
      <c r="C219" s="24"/>
      <c r="E219" s="24"/>
      <c r="F219" s="24"/>
      <c r="G219" s="24"/>
      <c r="H219" s="51"/>
      <c r="I219" s="51"/>
      <c r="K219" s="24"/>
      <c r="L219" s="24"/>
      <c r="M219" s="24"/>
      <c r="N219" s="24"/>
    </row>
    <row r="220">
      <c r="B220" s="24"/>
      <c r="C220" s="24"/>
      <c r="E220" s="24"/>
      <c r="F220" s="24"/>
      <c r="G220" s="24"/>
      <c r="H220" s="51"/>
      <c r="I220" s="51"/>
      <c r="K220" s="24"/>
      <c r="L220" s="24"/>
      <c r="M220" s="24"/>
      <c r="N220" s="24"/>
    </row>
    <row r="221">
      <c r="B221" s="24"/>
      <c r="C221" s="24"/>
      <c r="E221" s="24"/>
      <c r="F221" s="24"/>
      <c r="G221" s="24"/>
      <c r="H221" s="51"/>
      <c r="I221" s="51"/>
      <c r="K221" s="24"/>
      <c r="L221" s="24"/>
      <c r="M221" s="24"/>
      <c r="N221" s="24"/>
    </row>
    <row r="222">
      <c r="B222" s="24"/>
      <c r="C222" s="24"/>
      <c r="E222" s="24"/>
      <c r="F222" s="24"/>
      <c r="G222" s="24"/>
      <c r="H222" s="51"/>
      <c r="I222" s="51"/>
      <c r="K222" s="24"/>
      <c r="L222" s="24"/>
      <c r="M222" s="24"/>
      <c r="N222" s="24"/>
    </row>
    <row r="223">
      <c r="B223" s="24"/>
      <c r="C223" s="24"/>
      <c r="E223" s="24"/>
      <c r="F223" s="24"/>
      <c r="G223" s="24"/>
      <c r="H223" s="51"/>
      <c r="I223" s="51"/>
      <c r="K223" s="24"/>
      <c r="L223" s="24"/>
      <c r="M223" s="24"/>
      <c r="N223" s="24"/>
    </row>
    <row r="224">
      <c r="B224" s="24"/>
      <c r="C224" s="24"/>
      <c r="E224" s="24"/>
      <c r="F224" s="24"/>
      <c r="G224" s="24"/>
      <c r="H224" s="51"/>
      <c r="I224" s="51"/>
      <c r="K224" s="24"/>
      <c r="L224" s="24"/>
      <c r="M224" s="24"/>
      <c r="N224" s="24"/>
    </row>
    <row r="225">
      <c r="B225" s="24"/>
      <c r="C225" s="24"/>
      <c r="E225" s="24"/>
      <c r="F225" s="24"/>
      <c r="G225" s="24"/>
      <c r="H225" s="51"/>
      <c r="I225" s="51"/>
      <c r="K225" s="24"/>
      <c r="L225" s="24"/>
      <c r="M225" s="24"/>
      <c r="N225" s="24"/>
    </row>
    <row r="226">
      <c r="B226" s="24"/>
      <c r="C226" s="24"/>
      <c r="E226" s="24"/>
      <c r="F226" s="24"/>
      <c r="G226" s="24"/>
      <c r="H226" s="51"/>
      <c r="I226" s="51"/>
      <c r="K226" s="24"/>
      <c r="L226" s="24"/>
      <c r="M226" s="24"/>
      <c r="N226" s="24"/>
    </row>
    <row r="227">
      <c r="B227" s="24"/>
      <c r="C227" s="24"/>
      <c r="E227" s="24"/>
      <c r="F227" s="24"/>
      <c r="G227" s="24"/>
      <c r="H227" s="51"/>
      <c r="I227" s="51"/>
      <c r="K227" s="24"/>
      <c r="L227" s="24"/>
      <c r="M227" s="24"/>
      <c r="N227" s="24"/>
    </row>
    <row r="228">
      <c r="B228" s="24"/>
      <c r="C228" s="24"/>
      <c r="E228" s="24"/>
      <c r="F228" s="24"/>
      <c r="G228" s="24"/>
      <c r="H228" s="51"/>
      <c r="I228" s="51"/>
      <c r="K228" s="24"/>
      <c r="L228" s="24"/>
      <c r="M228" s="24"/>
      <c r="N228" s="24"/>
    </row>
    <row r="229">
      <c r="B229" s="24"/>
      <c r="C229" s="24"/>
      <c r="E229" s="24"/>
      <c r="F229" s="24"/>
      <c r="G229" s="24"/>
      <c r="H229" s="51"/>
      <c r="I229" s="51"/>
      <c r="K229" s="24"/>
      <c r="L229" s="24"/>
      <c r="M229" s="24"/>
      <c r="N229" s="24"/>
    </row>
    <row r="230">
      <c r="B230" s="24"/>
      <c r="C230" s="24"/>
      <c r="E230" s="24"/>
      <c r="F230" s="24"/>
      <c r="G230" s="24"/>
      <c r="H230" s="51"/>
      <c r="I230" s="51"/>
      <c r="K230" s="24"/>
      <c r="L230" s="24"/>
      <c r="M230" s="24"/>
      <c r="N230" s="24"/>
    </row>
    <row r="231">
      <c r="B231" s="24"/>
      <c r="C231" s="24"/>
      <c r="E231" s="24"/>
      <c r="F231" s="24"/>
      <c r="G231" s="24"/>
      <c r="H231" s="51"/>
      <c r="I231" s="51"/>
      <c r="K231" s="24"/>
      <c r="L231" s="24"/>
      <c r="M231" s="24"/>
      <c r="N231" s="24"/>
    </row>
    <row r="232">
      <c r="B232" s="24"/>
      <c r="C232" s="24"/>
      <c r="E232" s="24"/>
      <c r="F232" s="24"/>
      <c r="G232" s="24"/>
      <c r="H232" s="51"/>
      <c r="I232" s="51"/>
      <c r="K232" s="24"/>
      <c r="L232" s="24"/>
      <c r="M232" s="24"/>
      <c r="N232" s="24"/>
    </row>
    <row r="233">
      <c r="B233" s="24"/>
      <c r="C233" s="24"/>
      <c r="E233" s="24"/>
      <c r="F233" s="24"/>
      <c r="G233" s="24"/>
      <c r="H233" s="51"/>
      <c r="I233" s="51"/>
      <c r="K233" s="24"/>
      <c r="L233" s="24"/>
      <c r="M233" s="24"/>
      <c r="N233" s="24"/>
    </row>
    <row r="234">
      <c r="B234" s="24"/>
      <c r="C234" s="24"/>
      <c r="E234" s="24"/>
      <c r="F234" s="24"/>
      <c r="G234" s="24"/>
      <c r="H234" s="51"/>
      <c r="I234" s="51"/>
      <c r="K234" s="24"/>
      <c r="L234" s="24"/>
      <c r="M234" s="24"/>
      <c r="N234" s="24"/>
    </row>
    <row r="235">
      <c r="B235" s="24"/>
      <c r="C235" s="24"/>
      <c r="E235" s="24"/>
      <c r="F235" s="24"/>
      <c r="G235" s="24"/>
      <c r="H235" s="51"/>
      <c r="I235" s="51"/>
      <c r="K235" s="24"/>
      <c r="L235" s="24"/>
      <c r="M235" s="24"/>
      <c r="N235" s="24"/>
    </row>
    <row r="236">
      <c r="B236" s="24"/>
      <c r="C236" s="24"/>
      <c r="E236" s="24"/>
      <c r="F236" s="24"/>
      <c r="G236" s="24"/>
      <c r="H236" s="51"/>
      <c r="I236" s="51"/>
      <c r="K236" s="24"/>
      <c r="L236" s="24"/>
      <c r="M236" s="24"/>
      <c r="N236" s="24"/>
    </row>
    <row r="237">
      <c r="B237" s="24"/>
      <c r="C237" s="24"/>
      <c r="E237" s="24"/>
      <c r="F237" s="24"/>
      <c r="G237" s="24"/>
      <c r="H237" s="51"/>
      <c r="I237" s="51"/>
      <c r="K237" s="24"/>
      <c r="L237" s="24"/>
      <c r="M237" s="24"/>
      <c r="N237" s="24"/>
    </row>
    <row r="238">
      <c r="B238" s="24"/>
      <c r="C238" s="24"/>
      <c r="E238" s="24"/>
      <c r="F238" s="24"/>
      <c r="G238" s="24"/>
      <c r="H238" s="51"/>
      <c r="I238" s="51"/>
      <c r="K238" s="24"/>
      <c r="L238" s="24"/>
      <c r="M238" s="24"/>
      <c r="N238" s="24"/>
    </row>
    <row r="239">
      <c r="B239" s="24"/>
      <c r="C239" s="24"/>
      <c r="E239" s="24"/>
      <c r="F239" s="24"/>
      <c r="G239" s="24"/>
      <c r="H239" s="51"/>
      <c r="I239" s="51"/>
      <c r="K239" s="24"/>
      <c r="L239" s="24"/>
      <c r="M239" s="24"/>
      <c r="N239" s="24"/>
    </row>
    <row r="240">
      <c r="B240" s="24"/>
      <c r="C240" s="24"/>
      <c r="E240" s="24"/>
      <c r="F240" s="24"/>
      <c r="G240" s="24"/>
      <c r="H240" s="51"/>
      <c r="I240" s="51"/>
      <c r="K240" s="24"/>
      <c r="L240" s="24"/>
      <c r="M240" s="24"/>
      <c r="N240" s="24"/>
    </row>
    <row r="241">
      <c r="B241" s="24"/>
      <c r="C241" s="24"/>
      <c r="E241" s="24"/>
      <c r="F241" s="24"/>
      <c r="G241" s="24"/>
      <c r="H241" s="51"/>
      <c r="I241" s="51"/>
      <c r="K241" s="24"/>
      <c r="L241" s="24"/>
      <c r="M241" s="24"/>
      <c r="N241" s="24"/>
    </row>
    <row r="242">
      <c r="B242" s="24"/>
      <c r="C242" s="24"/>
      <c r="E242" s="24"/>
      <c r="F242" s="24"/>
      <c r="G242" s="24"/>
      <c r="H242" s="51"/>
      <c r="I242" s="51"/>
      <c r="K242" s="24"/>
      <c r="L242" s="24"/>
      <c r="M242" s="24"/>
      <c r="N242" s="24"/>
    </row>
    <row r="243">
      <c r="B243" s="24"/>
      <c r="C243" s="24"/>
      <c r="E243" s="24"/>
      <c r="F243" s="24"/>
      <c r="G243" s="24"/>
      <c r="H243" s="51"/>
      <c r="I243" s="51"/>
      <c r="K243" s="24"/>
      <c r="L243" s="24"/>
      <c r="M243" s="24"/>
      <c r="N243" s="24"/>
    </row>
    <row r="244">
      <c r="B244" s="24"/>
      <c r="C244" s="24"/>
      <c r="E244" s="24"/>
      <c r="F244" s="24"/>
      <c r="G244" s="24"/>
      <c r="H244" s="51"/>
      <c r="I244" s="51"/>
      <c r="K244" s="24"/>
      <c r="L244" s="24"/>
      <c r="M244" s="24"/>
      <c r="N244" s="24"/>
    </row>
    <row r="245">
      <c r="B245" s="24"/>
      <c r="C245" s="24"/>
      <c r="E245" s="24"/>
      <c r="F245" s="24"/>
      <c r="G245" s="24"/>
      <c r="H245" s="51"/>
      <c r="I245" s="51"/>
      <c r="K245" s="24"/>
      <c r="L245" s="24"/>
      <c r="M245" s="24"/>
      <c r="N245" s="24"/>
    </row>
    <row r="246">
      <c r="B246" s="24"/>
      <c r="C246" s="24"/>
      <c r="E246" s="24"/>
      <c r="F246" s="24"/>
      <c r="G246" s="24"/>
      <c r="H246" s="51"/>
      <c r="I246" s="51"/>
      <c r="K246" s="24"/>
      <c r="L246" s="24"/>
      <c r="M246" s="24"/>
      <c r="N246" s="24"/>
    </row>
    <row r="247">
      <c r="B247" s="24"/>
      <c r="C247" s="24"/>
      <c r="E247" s="24"/>
      <c r="F247" s="24"/>
      <c r="G247" s="24"/>
      <c r="H247" s="51"/>
      <c r="I247" s="51"/>
      <c r="K247" s="24"/>
      <c r="L247" s="24"/>
      <c r="M247" s="24"/>
      <c r="N247" s="24"/>
    </row>
    <row r="248">
      <c r="B248" s="24"/>
      <c r="C248" s="24"/>
      <c r="E248" s="24"/>
      <c r="F248" s="24"/>
      <c r="G248" s="24"/>
      <c r="H248" s="51"/>
      <c r="I248" s="51"/>
      <c r="K248" s="24"/>
      <c r="L248" s="24"/>
      <c r="M248" s="24"/>
      <c r="N248" s="24"/>
    </row>
    <row r="249">
      <c r="B249" s="24"/>
      <c r="C249" s="24"/>
      <c r="E249" s="24"/>
      <c r="F249" s="24"/>
      <c r="G249" s="24"/>
      <c r="H249" s="51"/>
      <c r="I249" s="51"/>
      <c r="K249" s="24"/>
      <c r="L249" s="24"/>
      <c r="M249" s="24"/>
      <c r="N249" s="24"/>
    </row>
    <row r="250">
      <c r="B250" s="24"/>
      <c r="C250" s="24"/>
      <c r="E250" s="24"/>
      <c r="F250" s="24"/>
      <c r="G250" s="24"/>
      <c r="H250" s="51"/>
      <c r="I250" s="51"/>
      <c r="K250" s="24"/>
      <c r="L250" s="24"/>
      <c r="M250" s="24"/>
      <c r="N250" s="24"/>
    </row>
    <row r="251">
      <c r="B251" s="24"/>
      <c r="C251" s="24"/>
      <c r="E251" s="24"/>
      <c r="F251" s="24"/>
      <c r="G251" s="24"/>
      <c r="H251" s="51"/>
      <c r="I251" s="51"/>
      <c r="K251" s="24"/>
      <c r="L251" s="24"/>
      <c r="M251" s="24"/>
      <c r="N251" s="24"/>
    </row>
    <row r="252">
      <c r="B252" s="24"/>
      <c r="C252" s="24"/>
      <c r="E252" s="24"/>
      <c r="F252" s="24"/>
      <c r="G252" s="24"/>
      <c r="H252" s="51"/>
      <c r="I252" s="51"/>
      <c r="K252" s="24"/>
      <c r="L252" s="24"/>
      <c r="M252" s="24"/>
      <c r="N252" s="24"/>
    </row>
    <row r="253">
      <c r="B253" s="24"/>
      <c r="C253" s="24"/>
      <c r="E253" s="24"/>
      <c r="F253" s="24"/>
      <c r="G253" s="24"/>
      <c r="H253" s="51"/>
      <c r="I253" s="51"/>
      <c r="K253" s="24"/>
      <c r="L253" s="24"/>
      <c r="M253" s="24"/>
      <c r="N253" s="24"/>
    </row>
    <row r="254">
      <c r="B254" s="24"/>
      <c r="C254" s="24"/>
      <c r="E254" s="24"/>
      <c r="F254" s="24"/>
      <c r="G254" s="24"/>
      <c r="H254" s="51"/>
      <c r="I254" s="51"/>
      <c r="K254" s="24"/>
      <c r="L254" s="24"/>
      <c r="M254" s="24"/>
      <c r="N254" s="24"/>
    </row>
    <row r="255">
      <c r="B255" s="24"/>
      <c r="C255" s="24"/>
      <c r="E255" s="24"/>
      <c r="F255" s="24"/>
      <c r="G255" s="24"/>
      <c r="H255" s="51"/>
      <c r="I255" s="51"/>
      <c r="K255" s="24"/>
      <c r="L255" s="24"/>
      <c r="M255" s="24"/>
      <c r="N255" s="24"/>
    </row>
    <row r="256">
      <c r="B256" s="24"/>
      <c r="C256" s="24"/>
      <c r="E256" s="24"/>
      <c r="F256" s="24"/>
      <c r="G256" s="24"/>
      <c r="H256" s="51"/>
      <c r="I256" s="51"/>
      <c r="K256" s="24"/>
      <c r="L256" s="24"/>
      <c r="M256" s="24"/>
      <c r="N256" s="24"/>
    </row>
    <row r="257">
      <c r="B257" s="24"/>
      <c r="C257" s="24"/>
      <c r="E257" s="24"/>
      <c r="F257" s="24"/>
      <c r="G257" s="24"/>
      <c r="H257" s="51"/>
      <c r="I257" s="51"/>
      <c r="K257" s="24"/>
      <c r="L257" s="24"/>
      <c r="M257" s="24"/>
      <c r="N257" s="24"/>
    </row>
    <row r="258">
      <c r="B258" s="24"/>
      <c r="C258" s="24"/>
      <c r="E258" s="24"/>
      <c r="F258" s="24"/>
      <c r="G258" s="24"/>
      <c r="H258" s="51"/>
      <c r="I258" s="51"/>
      <c r="K258" s="24"/>
      <c r="L258" s="24"/>
      <c r="M258" s="24"/>
      <c r="N258" s="24"/>
    </row>
    <row r="259">
      <c r="B259" s="24"/>
      <c r="C259" s="24"/>
      <c r="E259" s="24"/>
      <c r="F259" s="24"/>
      <c r="G259" s="24"/>
      <c r="H259" s="51"/>
      <c r="I259" s="51"/>
      <c r="K259" s="24"/>
      <c r="L259" s="24"/>
      <c r="M259" s="24"/>
      <c r="N259" s="24"/>
    </row>
    <row r="260">
      <c r="B260" s="24"/>
      <c r="C260" s="24"/>
      <c r="E260" s="24"/>
      <c r="F260" s="24"/>
      <c r="G260" s="24"/>
      <c r="H260" s="51"/>
      <c r="I260" s="51"/>
      <c r="K260" s="24"/>
      <c r="L260" s="24"/>
      <c r="M260" s="24"/>
      <c r="N260" s="24"/>
    </row>
    <row r="261">
      <c r="B261" s="24"/>
      <c r="C261" s="24"/>
      <c r="E261" s="24"/>
      <c r="F261" s="24"/>
      <c r="G261" s="24"/>
      <c r="H261" s="51"/>
      <c r="I261" s="51"/>
      <c r="K261" s="24"/>
      <c r="L261" s="24"/>
      <c r="M261" s="24"/>
      <c r="N261" s="24"/>
    </row>
    <row r="262">
      <c r="B262" s="24"/>
      <c r="C262" s="24"/>
      <c r="E262" s="24"/>
      <c r="F262" s="24"/>
      <c r="G262" s="24"/>
      <c r="H262" s="51"/>
      <c r="I262" s="51"/>
      <c r="K262" s="24"/>
      <c r="L262" s="24"/>
      <c r="M262" s="24"/>
      <c r="N262" s="24"/>
    </row>
    <row r="263">
      <c r="B263" s="24"/>
      <c r="C263" s="24"/>
      <c r="E263" s="24"/>
      <c r="F263" s="24"/>
      <c r="G263" s="24"/>
      <c r="H263" s="51"/>
      <c r="I263" s="51"/>
      <c r="K263" s="24"/>
      <c r="L263" s="24"/>
      <c r="M263" s="24"/>
      <c r="N263" s="24"/>
    </row>
    <row r="264">
      <c r="B264" s="24"/>
      <c r="C264" s="24"/>
      <c r="E264" s="24"/>
      <c r="F264" s="24"/>
      <c r="G264" s="24"/>
      <c r="H264" s="51"/>
      <c r="I264" s="51"/>
      <c r="K264" s="24"/>
      <c r="L264" s="24"/>
      <c r="M264" s="24"/>
      <c r="N264" s="24"/>
    </row>
    <row r="265">
      <c r="B265" s="24"/>
      <c r="C265" s="24"/>
      <c r="E265" s="24"/>
      <c r="F265" s="24"/>
      <c r="G265" s="24"/>
      <c r="H265" s="51"/>
      <c r="I265" s="51"/>
      <c r="K265" s="24"/>
      <c r="L265" s="24"/>
      <c r="M265" s="24"/>
      <c r="N265" s="24"/>
    </row>
    <row r="266">
      <c r="B266" s="24"/>
      <c r="C266" s="24"/>
      <c r="E266" s="24"/>
      <c r="F266" s="24"/>
      <c r="G266" s="24"/>
      <c r="H266" s="51"/>
      <c r="I266" s="51"/>
      <c r="K266" s="24"/>
      <c r="L266" s="24"/>
      <c r="M266" s="24"/>
      <c r="N266" s="24"/>
    </row>
    <row r="267">
      <c r="B267" s="24"/>
      <c r="C267" s="24"/>
      <c r="E267" s="24"/>
      <c r="F267" s="24"/>
      <c r="G267" s="24"/>
      <c r="H267" s="51"/>
      <c r="I267" s="51"/>
      <c r="K267" s="24"/>
      <c r="L267" s="24"/>
      <c r="M267" s="24"/>
      <c r="N267" s="24"/>
    </row>
    <row r="268">
      <c r="B268" s="24"/>
      <c r="C268" s="24"/>
      <c r="E268" s="24"/>
      <c r="F268" s="24"/>
      <c r="G268" s="24"/>
      <c r="H268" s="51"/>
      <c r="I268" s="51"/>
      <c r="K268" s="24"/>
      <c r="L268" s="24"/>
      <c r="M268" s="24"/>
      <c r="N268" s="24"/>
    </row>
    <row r="269">
      <c r="B269" s="24"/>
      <c r="C269" s="24"/>
      <c r="E269" s="24"/>
      <c r="F269" s="24"/>
      <c r="G269" s="24"/>
      <c r="H269" s="51"/>
      <c r="I269" s="51"/>
      <c r="K269" s="24"/>
      <c r="L269" s="24"/>
      <c r="M269" s="24"/>
      <c r="N269" s="24"/>
    </row>
    <row r="270">
      <c r="B270" s="24"/>
      <c r="C270" s="24"/>
      <c r="E270" s="24"/>
      <c r="F270" s="24"/>
      <c r="G270" s="24"/>
      <c r="H270" s="51"/>
      <c r="I270" s="51"/>
      <c r="K270" s="24"/>
      <c r="L270" s="24"/>
      <c r="M270" s="24"/>
      <c r="N270" s="24"/>
    </row>
    <row r="271">
      <c r="B271" s="24"/>
      <c r="C271" s="24"/>
      <c r="E271" s="24"/>
      <c r="F271" s="24"/>
      <c r="G271" s="24"/>
      <c r="H271" s="51"/>
      <c r="I271" s="51"/>
      <c r="K271" s="24"/>
      <c r="L271" s="24"/>
      <c r="M271" s="24"/>
      <c r="N271" s="24"/>
    </row>
    <row r="272">
      <c r="B272" s="24"/>
      <c r="C272" s="24"/>
      <c r="E272" s="24"/>
      <c r="F272" s="24"/>
      <c r="G272" s="24"/>
      <c r="H272" s="51"/>
      <c r="I272" s="51"/>
      <c r="K272" s="24"/>
      <c r="L272" s="24"/>
      <c r="M272" s="24"/>
      <c r="N272" s="24"/>
    </row>
    <row r="273">
      <c r="B273" s="24"/>
      <c r="C273" s="24"/>
      <c r="E273" s="24"/>
      <c r="F273" s="24"/>
      <c r="G273" s="24"/>
      <c r="H273" s="51"/>
      <c r="I273" s="51"/>
      <c r="K273" s="24"/>
      <c r="L273" s="24"/>
      <c r="M273" s="24"/>
      <c r="N273" s="24"/>
    </row>
    <row r="274">
      <c r="B274" s="24"/>
      <c r="C274" s="24"/>
      <c r="E274" s="24"/>
      <c r="F274" s="24"/>
      <c r="G274" s="24"/>
      <c r="H274" s="51"/>
      <c r="I274" s="51"/>
      <c r="K274" s="24"/>
      <c r="L274" s="24"/>
      <c r="M274" s="24"/>
      <c r="N274" s="24"/>
    </row>
    <row r="275">
      <c r="B275" s="24"/>
      <c r="C275" s="24"/>
      <c r="E275" s="24"/>
      <c r="F275" s="24"/>
      <c r="G275" s="24"/>
      <c r="H275" s="51"/>
      <c r="I275" s="51"/>
      <c r="K275" s="24"/>
      <c r="L275" s="24"/>
      <c r="M275" s="24"/>
      <c r="N275" s="24"/>
    </row>
    <row r="276">
      <c r="B276" s="24"/>
      <c r="C276" s="24"/>
      <c r="E276" s="24"/>
      <c r="F276" s="24"/>
      <c r="G276" s="24"/>
      <c r="H276" s="51"/>
      <c r="I276" s="51"/>
      <c r="K276" s="24"/>
      <c r="L276" s="24"/>
      <c r="M276" s="24"/>
      <c r="N276" s="24"/>
    </row>
    <row r="277">
      <c r="B277" s="24"/>
      <c r="C277" s="24"/>
      <c r="E277" s="24"/>
      <c r="F277" s="24"/>
      <c r="G277" s="24"/>
      <c r="H277" s="51"/>
      <c r="I277" s="51"/>
      <c r="K277" s="24"/>
      <c r="L277" s="24"/>
      <c r="M277" s="24"/>
      <c r="N277" s="24"/>
    </row>
    <row r="278">
      <c r="B278" s="24"/>
      <c r="C278" s="24"/>
      <c r="E278" s="24"/>
      <c r="F278" s="24"/>
      <c r="G278" s="24"/>
      <c r="H278" s="51"/>
      <c r="I278" s="51"/>
      <c r="K278" s="24"/>
      <c r="L278" s="24"/>
      <c r="M278" s="24"/>
      <c r="N278" s="24"/>
    </row>
    <row r="279">
      <c r="B279" s="24"/>
      <c r="C279" s="24"/>
      <c r="E279" s="24"/>
      <c r="F279" s="24"/>
      <c r="G279" s="24"/>
      <c r="H279" s="51"/>
      <c r="I279" s="51"/>
      <c r="K279" s="24"/>
      <c r="L279" s="24"/>
      <c r="M279" s="24"/>
      <c r="N279" s="24"/>
    </row>
    <row r="280">
      <c r="B280" s="24"/>
      <c r="C280" s="24"/>
      <c r="E280" s="24"/>
      <c r="F280" s="24"/>
      <c r="G280" s="24"/>
      <c r="H280" s="51"/>
      <c r="I280" s="51"/>
      <c r="K280" s="24"/>
      <c r="L280" s="24"/>
      <c r="M280" s="24"/>
      <c r="N280" s="24"/>
    </row>
    <row r="281">
      <c r="B281" s="24"/>
      <c r="C281" s="24"/>
      <c r="E281" s="24"/>
      <c r="F281" s="24"/>
      <c r="G281" s="24"/>
      <c r="H281" s="51"/>
      <c r="I281" s="51"/>
      <c r="K281" s="24"/>
      <c r="L281" s="24"/>
      <c r="M281" s="24"/>
      <c r="N281" s="24"/>
    </row>
    <row r="282">
      <c r="B282" s="24"/>
      <c r="C282" s="24"/>
      <c r="E282" s="24"/>
      <c r="F282" s="24"/>
      <c r="G282" s="24"/>
      <c r="H282" s="51"/>
      <c r="I282" s="51"/>
      <c r="K282" s="24"/>
      <c r="L282" s="24"/>
      <c r="M282" s="24"/>
      <c r="N282" s="24"/>
    </row>
    <row r="283">
      <c r="B283" s="24"/>
      <c r="C283" s="24"/>
      <c r="E283" s="24"/>
      <c r="F283" s="24"/>
      <c r="G283" s="24"/>
      <c r="H283" s="51"/>
      <c r="I283" s="51"/>
      <c r="K283" s="24"/>
      <c r="L283" s="24"/>
      <c r="M283" s="24"/>
      <c r="N283" s="24"/>
    </row>
    <row r="284">
      <c r="B284" s="24"/>
      <c r="C284" s="24"/>
      <c r="E284" s="24"/>
      <c r="F284" s="24"/>
      <c r="G284" s="24"/>
      <c r="H284" s="51"/>
      <c r="I284" s="51"/>
      <c r="K284" s="24"/>
      <c r="L284" s="24"/>
      <c r="M284" s="24"/>
      <c r="N284" s="24"/>
    </row>
    <row r="285">
      <c r="B285" s="24"/>
      <c r="C285" s="24"/>
      <c r="E285" s="24"/>
      <c r="F285" s="24"/>
      <c r="G285" s="24"/>
      <c r="H285" s="51"/>
      <c r="I285" s="51"/>
      <c r="K285" s="24"/>
      <c r="L285" s="24"/>
      <c r="M285" s="24"/>
      <c r="N285" s="24"/>
    </row>
    <row r="286">
      <c r="B286" s="24"/>
      <c r="C286" s="24"/>
      <c r="E286" s="24"/>
      <c r="F286" s="24"/>
      <c r="G286" s="24"/>
      <c r="H286" s="51"/>
      <c r="I286" s="51"/>
      <c r="K286" s="24"/>
      <c r="L286" s="24"/>
      <c r="M286" s="24"/>
      <c r="N286" s="24"/>
    </row>
    <row r="287">
      <c r="B287" s="24"/>
      <c r="C287" s="24"/>
      <c r="E287" s="24"/>
      <c r="F287" s="24"/>
      <c r="G287" s="24"/>
      <c r="H287" s="51"/>
      <c r="I287" s="51"/>
      <c r="K287" s="24"/>
      <c r="L287" s="24"/>
      <c r="M287" s="24"/>
      <c r="N287" s="24"/>
    </row>
    <row r="288">
      <c r="B288" s="24"/>
      <c r="C288" s="24"/>
      <c r="E288" s="24"/>
      <c r="F288" s="24"/>
      <c r="G288" s="24"/>
      <c r="H288" s="51"/>
      <c r="I288" s="51"/>
      <c r="K288" s="24"/>
      <c r="L288" s="24"/>
      <c r="M288" s="24"/>
      <c r="N288" s="24"/>
    </row>
    <row r="289">
      <c r="B289" s="24"/>
      <c r="C289" s="24"/>
      <c r="E289" s="24"/>
      <c r="F289" s="24"/>
      <c r="G289" s="24"/>
      <c r="H289" s="51"/>
      <c r="I289" s="51"/>
      <c r="K289" s="24"/>
      <c r="L289" s="24"/>
      <c r="M289" s="24"/>
      <c r="N289" s="24"/>
    </row>
    <row r="290">
      <c r="B290" s="24"/>
      <c r="C290" s="24"/>
      <c r="E290" s="24"/>
      <c r="F290" s="24"/>
      <c r="G290" s="24"/>
      <c r="H290" s="51"/>
      <c r="I290" s="51"/>
      <c r="K290" s="24"/>
      <c r="L290" s="24"/>
      <c r="M290" s="24"/>
      <c r="N290" s="24"/>
    </row>
    <row r="291">
      <c r="B291" s="24"/>
      <c r="C291" s="24"/>
      <c r="E291" s="24"/>
      <c r="F291" s="24"/>
      <c r="G291" s="24"/>
      <c r="H291" s="51"/>
      <c r="I291" s="51"/>
      <c r="K291" s="24"/>
      <c r="L291" s="24"/>
      <c r="M291" s="24"/>
      <c r="N291" s="24"/>
    </row>
    <row r="292">
      <c r="B292" s="24"/>
      <c r="C292" s="24"/>
      <c r="E292" s="24"/>
      <c r="F292" s="24"/>
      <c r="G292" s="24"/>
      <c r="H292" s="51"/>
      <c r="I292" s="51"/>
      <c r="K292" s="24"/>
      <c r="L292" s="24"/>
      <c r="M292" s="24"/>
      <c r="N292" s="24"/>
    </row>
    <row r="293">
      <c r="B293" s="24"/>
      <c r="C293" s="24"/>
      <c r="E293" s="24"/>
      <c r="F293" s="24"/>
      <c r="G293" s="24"/>
      <c r="H293" s="51"/>
      <c r="I293" s="51"/>
      <c r="K293" s="24"/>
      <c r="L293" s="24"/>
      <c r="M293" s="24"/>
      <c r="N293" s="24"/>
    </row>
    <row r="294">
      <c r="B294" s="24"/>
      <c r="C294" s="24"/>
      <c r="E294" s="24"/>
      <c r="F294" s="24"/>
      <c r="G294" s="24"/>
      <c r="H294" s="51"/>
      <c r="I294" s="51"/>
      <c r="K294" s="24"/>
      <c r="L294" s="24"/>
      <c r="M294" s="24"/>
      <c r="N294" s="24"/>
    </row>
    <row r="295">
      <c r="B295" s="24"/>
      <c r="C295" s="24"/>
      <c r="E295" s="24"/>
      <c r="F295" s="24"/>
      <c r="G295" s="24"/>
      <c r="H295" s="51"/>
      <c r="I295" s="51"/>
      <c r="K295" s="24"/>
      <c r="L295" s="24"/>
      <c r="M295" s="24"/>
      <c r="N295" s="24"/>
    </row>
    <row r="296">
      <c r="B296" s="24"/>
      <c r="C296" s="24"/>
      <c r="E296" s="24"/>
      <c r="F296" s="24"/>
      <c r="G296" s="24"/>
      <c r="H296" s="51"/>
      <c r="I296" s="51"/>
      <c r="K296" s="24"/>
      <c r="L296" s="24"/>
      <c r="M296" s="24"/>
      <c r="N296" s="24"/>
    </row>
    <row r="297">
      <c r="B297" s="24"/>
      <c r="C297" s="24"/>
      <c r="E297" s="24"/>
      <c r="F297" s="24"/>
      <c r="G297" s="24"/>
      <c r="H297" s="51"/>
      <c r="I297" s="51"/>
      <c r="K297" s="24"/>
      <c r="L297" s="24"/>
      <c r="M297" s="24"/>
      <c r="N297" s="24"/>
    </row>
    <row r="298">
      <c r="B298" s="24"/>
      <c r="C298" s="24"/>
      <c r="E298" s="24"/>
      <c r="F298" s="24"/>
      <c r="G298" s="24"/>
      <c r="H298" s="51"/>
      <c r="I298" s="51"/>
      <c r="K298" s="24"/>
      <c r="L298" s="24"/>
      <c r="M298" s="24"/>
      <c r="N298" s="24"/>
    </row>
    <row r="299">
      <c r="B299" s="24"/>
      <c r="C299" s="24"/>
      <c r="E299" s="24"/>
      <c r="F299" s="24"/>
      <c r="G299" s="24"/>
      <c r="H299" s="51"/>
      <c r="I299" s="51"/>
      <c r="K299" s="24"/>
      <c r="L299" s="24"/>
      <c r="M299" s="24"/>
      <c r="N299" s="24"/>
    </row>
    <row r="300">
      <c r="B300" s="24"/>
      <c r="C300" s="24"/>
      <c r="E300" s="24"/>
      <c r="F300" s="24"/>
      <c r="G300" s="24"/>
      <c r="H300" s="51"/>
      <c r="I300" s="51"/>
      <c r="K300" s="24"/>
      <c r="L300" s="24"/>
      <c r="M300" s="24"/>
      <c r="N300" s="24"/>
    </row>
    <row r="301">
      <c r="B301" s="24"/>
      <c r="C301" s="24"/>
      <c r="E301" s="24"/>
      <c r="F301" s="24"/>
      <c r="G301" s="24"/>
      <c r="H301" s="51"/>
      <c r="I301" s="51"/>
      <c r="K301" s="24"/>
      <c r="L301" s="24"/>
      <c r="M301" s="24"/>
      <c r="N301" s="24"/>
    </row>
    <row r="302">
      <c r="B302" s="24"/>
      <c r="C302" s="24"/>
      <c r="E302" s="24"/>
      <c r="F302" s="24"/>
      <c r="G302" s="24"/>
      <c r="H302" s="51"/>
      <c r="I302" s="51"/>
      <c r="K302" s="24"/>
      <c r="L302" s="24"/>
      <c r="M302" s="24"/>
      <c r="N302" s="24"/>
    </row>
    <row r="303">
      <c r="B303" s="24"/>
      <c r="C303" s="24"/>
      <c r="E303" s="24"/>
      <c r="F303" s="24"/>
      <c r="G303" s="24"/>
      <c r="H303" s="51"/>
      <c r="I303" s="51"/>
      <c r="K303" s="24"/>
      <c r="L303" s="24"/>
      <c r="M303" s="24"/>
      <c r="N303" s="24"/>
    </row>
    <row r="304">
      <c r="B304" s="24"/>
      <c r="C304" s="24"/>
      <c r="E304" s="24"/>
      <c r="F304" s="24"/>
      <c r="G304" s="24"/>
      <c r="H304" s="51"/>
      <c r="I304" s="51"/>
      <c r="K304" s="24"/>
      <c r="L304" s="24"/>
      <c r="M304" s="24"/>
      <c r="N304" s="24"/>
    </row>
    <row r="305">
      <c r="B305" s="24"/>
      <c r="C305" s="24"/>
      <c r="E305" s="24"/>
      <c r="F305" s="24"/>
      <c r="G305" s="24"/>
      <c r="H305" s="51"/>
      <c r="I305" s="51"/>
      <c r="K305" s="24"/>
      <c r="L305" s="24"/>
      <c r="M305" s="24"/>
      <c r="N305" s="24"/>
    </row>
    <row r="306">
      <c r="B306" s="24"/>
      <c r="C306" s="24"/>
      <c r="E306" s="24"/>
      <c r="F306" s="24"/>
      <c r="G306" s="24"/>
      <c r="H306" s="51"/>
      <c r="I306" s="51"/>
      <c r="K306" s="24"/>
      <c r="L306" s="24"/>
      <c r="M306" s="24"/>
      <c r="N306" s="24"/>
    </row>
    <row r="307">
      <c r="B307" s="24"/>
      <c r="C307" s="24"/>
      <c r="E307" s="24"/>
      <c r="F307" s="24"/>
      <c r="G307" s="24"/>
      <c r="H307" s="51"/>
      <c r="I307" s="51"/>
      <c r="K307" s="24"/>
      <c r="L307" s="24"/>
      <c r="M307" s="24"/>
      <c r="N307" s="24"/>
    </row>
    <row r="308">
      <c r="B308" s="24"/>
      <c r="C308" s="24"/>
      <c r="E308" s="24"/>
      <c r="F308" s="24"/>
      <c r="G308" s="24"/>
      <c r="H308" s="51"/>
      <c r="I308" s="51"/>
      <c r="K308" s="24"/>
      <c r="L308" s="24"/>
      <c r="M308" s="24"/>
      <c r="N308" s="24"/>
    </row>
    <row r="309">
      <c r="B309" s="24"/>
      <c r="C309" s="24"/>
      <c r="E309" s="24"/>
      <c r="F309" s="24"/>
      <c r="G309" s="24"/>
      <c r="H309" s="51"/>
      <c r="I309" s="51"/>
      <c r="K309" s="24"/>
      <c r="L309" s="24"/>
      <c r="M309" s="24"/>
      <c r="N309" s="24"/>
    </row>
    <row r="310">
      <c r="B310" s="24"/>
      <c r="C310" s="24"/>
      <c r="E310" s="24"/>
      <c r="F310" s="24"/>
      <c r="G310" s="24"/>
      <c r="H310" s="51"/>
      <c r="I310" s="51"/>
      <c r="K310" s="24"/>
      <c r="L310" s="24"/>
      <c r="M310" s="24"/>
      <c r="N310" s="24"/>
    </row>
    <row r="311">
      <c r="B311" s="24"/>
      <c r="C311" s="24"/>
      <c r="E311" s="24"/>
      <c r="F311" s="24"/>
      <c r="G311" s="24"/>
      <c r="H311" s="51"/>
      <c r="I311" s="51"/>
      <c r="K311" s="24"/>
      <c r="L311" s="24"/>
      <c r="M311" s="24"/>
      <c r="N311" s="24"/>
    </row>
    <row r="312">
      <c r="B312" s="24"/>
      <c r="C312" s="24"/>
      <c r="E312" s="24"/>
      <c r="F312" s="24"/>
      <c r="G312" s="24"/>
      <c r="H312" s="51"/>
      <c r="I312" s="51"/>
      <c r="K312" s="24"/>
      <c r="L312" s="24"/>
      <c r="M312" s="24"/>
      <c r="N312" s="24"/>
    </row>
    <row r="313">
      <c r="B313" s="24"/>
      <c r="C313" s="24"/>
      <c r="E313" s="24"/>
      <c r="F313" s="24"/>
      <c r="G313" s="24"/>
      <c r="H313" s="51"/>
      <c r="I313" s="51"/>
      <c r="K313" s="24"/>
      <c r="L313" s="24"/>
      <c r="M313" s="24"/>
      <c r="N313" s="24"/>
    </row>
    <row r="314">
      <c r="B314" s="24"/>
      <c r="C314" s="24"/>
      <c r="E314" s="24"/>
      <c r="F314" s="24"/>
      <c r="G314" s="24"/>
      <c r="H314" s="51"/>
      <c r="I314" s="51"/>
      <c r="K314" s="24"/>
      <c r="L314" s="24"/>
      <c r="M314" s="24"/>
      <c r="N314" s="24"/>
    </row>
    <row r="315">
      <c r="B315" s="24"/>
      <c r="C315" s="24"/>
      <c r="E315" s="24"/>
      <c r="F315" s="24"/>
      <c r="G315" s="24"/>
      <c r="H315" s="51"/>
      <c r="I315" s="51"/>
      <c r="K315" s="24"/>
      <c r="L315" s="24"/>
      <c r="M315" s="24"/>
      <c r="N315" s="24"/>
    </row>
    <row r="316">
      <c r="B316" s="24"/>
      <c r="C316" s="24"/>
      <c r="E316" s="24"/>
      <c r="F316" s="24"/>
      <c r="G316" s="24"/>
      <c r="H316" s="51"/>
      <c r="I316" s="51"/>
      <c r="K316" s="24"/>
      <c r="L316" s="24"/>
      <c r="M316" s="24"/>
      <c r="N316" s="24"/>
    </row>
    <row r="317">
      <c r="B317" s="24"/>
      <c r="C317" s="24"/>
      <c r="E317" s="24"/>
      <c r="F317" s="24"/>
      <c r="G317" s="24"/>
      <c r="H317" s="51"/>
      <c r="I317" s="51"/>
      <c r="K317" s="24"/>
      <c r="L317" s="24"/>
      <c r="M317" s="24"/>
      <c r="N317" s="24"/>
    </row>
    <row r="318">
      <c r="B318" s="24"/>
      <c r="C318" s="24"/>
      <c r="E318" s="24"/>
      <c r="F318" s="24"/>
      <c r="G318" s="24"/>
      <c r="H318" s="51"/>
      <c r="I318" s="51"/>
      <c r="K318" s="24"/>
      <c r="L318" s="24"/>
      <c r="M318" s="24"/>
      <c r="N318" s="24"/>
    </row>
    <row r="319">
      <c r="B319" s="24"/>
      <c r="C319" s="24"/>
      <c r="E319" s="24"/>
      <c r="F319" s="24"/>
      <c r="G319" s="24"/>
      <c r="H319" s="51"/>
      <c r="I319" s="51"/>
      <c r="K319" s="24"/>
      <c r="L319" s="24"/>
      <c r="M319" s="24"/>
      <c r="N319" s="24"/>
    </row>
    <row r="320">
      <c r="B320" s="24"/>
      <c r="C320" s="24"/>
      <c r="E320" s="24"/>
      <c r="F320" s="24"/>
      <c r="G320" s="24"/>
      <c r="H320" s="51"/>
      <c r="I320" s="51"/>
      <c r="K320" s="24"/>
      <c r="L320" s="24"/>
      <c r="M320" s="24"/>
      <c r="N320" s="24"/>
    </row>
    <row r="321">
      <c r="B321" s="24"/>
      <c r="C321" s="24"/>
      <c r="E321" s="24"/>
      <c r="F321" s="24"/>
      <c r="G321" s="24"/>
      <c r="H321" s="51"/>
      <c r="I321" s="51"/>
      <c r="K321" s="24"/>
      <c r="L321" s="24"/>
      <c r="M321" s="24"/>
      <c r="N321" s="24"/>
    </row>
    <row r="322">
      <c r="B322" s="24"/>
      <c r="C322" s="24"/>
      <c r="E322" s="24"/>
      <c r="F322" s="24"/>
      <c r="G322" s="24"/>
      <c r="H322" s="51"/>
      <c r="I322" s="51"/>
      <c r="K322" s="24"/>
      <c r="L322" s="24"/>
      <c r="M322" s="24"/>
      <c r="N322" s="24"/>
    </row>
    <row r="323">
      <c r="B323" s="24"/>
      <c r="C323" s="24"/>
      <c r="E323" s="24"/>
      <c r="F323" s="24"/>
      <c r="G323" s="24"/>
      <c r="H323" s="51"/>
      <c r="I323" s="51"/>
      <c r="K323" s="24"/>
      <c r="L323" s="24"/>
      <c r="M323" s="24"/>
      <c r="N323" s="24"/>
    </row>
    <row r="324">
      <c r="B324" s="24"/>
      <c r="C324" s="24"/>
      <c r="E324" s="24"/>
      <c r="F324" s="24"/>
      <c r="G324" s="24"/>
      <c r="H324" s="51"/>
      <c r="I324" s="51"/>
      <c r="K324" s="24"/>
      <c r="L324" s="24"/>
      <c r="M324" s="24"/>
      <c r="N324" s="24"/>
    </row>
    <row r="325">
      <c r="B325" s="24"/>
      <c r="C325" s="24"/>
      <c r="E325" s="24"/>
      <c r="F325" s="24"/>
      <c r="G325" s="24"/>
      <c r="H325" s="51"/>
      <c r="I325" s="51"/>
      <c r="K325" s="24"/>
      <c r="L325" s="24"/>
      <c r="M325" s="24"/>
      <c r="N325" s="24"/>
    </row>
    <row r="326">
      <c r="B326" s="24"/>
      <c r="C326" s="24"/>
      <c r="E326" s="24"/>
      <c r="F326" s="24"/>
      <c r="G326" s="24"/>
      <c r="H326" s="51"/>
      <c r="I326" s="51"/>
      <c r="K326" s="24"/>
      <c r="L326" s="24"/>
      <c r="M326" s="24"/>
      <c r="N326" s="24"/>
    </row>
    <row r="327">
      <c r="B327" s="24"/>
      <c r="C327" s="24"/>
      <c r="E327" s="24"/>
      <c r="F327" s="24"/>
      <c r="G327" s="24"/>
      <c r="H327" s="51"/>
      <c r="I327" s="51"/>
      <c r="K327" s="24"/>
      <c r="L327" s="24"/>
      <c r="M327" s="24"/>
      <c r="N327" s="24"/>
    </row>
    <row r="328">
      <c r="B328" s="24"/>
      <c r="C328" s="24"/>
      <c r="E328" s="24"/>
      <c r="F328" s="24"/>
      <c r="G328" s="24"/>
      <c r="H328" s="51"/>
      <c r="I328" s="51"/>
      <c r="K328" s="24"/>
      <c r="L328" s="24"/>
      <c r="M328" s="24"/>
      <c r="N328" s="24"/>
    </row>
    <row r="329">
      <c r="B329" s="24"/>
      <c r="C329" s="24"/>
      <c r="E329" s="24"/>
      <c r="F329" s="24"/>
      <c r="G329" s="24"/>
      <c r="H329" s="51"/>
      <c r="I329" s="51"/>
      <c r="K329" s="24"/>
      <c r="L329" s="24"/>
      <c r="M329" s="24"/>
      <c r="N329" s="24"/>
    </row>
    <row r="330">
      <c r="B330" s="24"/>
      <c r="C330" s="24"/>
      <c r="E330" s="24"/>
      <c r="F330" s="24"/>
      <c r="G330" s="24"/>
      <c r="H330" s="51"/>
      <c r="I330" s="51"/>
      <c r="K330" s="24"/>
      <c r="L330" s="24"/>
      <c r="M330" s="24"/>
      <c r="N330" s="24"/>
    </row>
    <row r="331">
      <c r="B331" s="24"/>
      <c r="C331" s="24"/>
      <c r="E331" s="24"/>
      <c r="F331" s="24"/>
      <c r="G331" s="24"/>
      <c r="H331" s="51"/>
      <c r="I331" s="51"/>
      <c r="K331" s="24"/>
      <c r="L331" s="24"/>
      <c r="M331" s="24"/>
      <c r="N331" s="24"/>
    </row>
    <row r="332">
      <c r="B332" s="24"/>
      <c r="C332" s="24"/>
      <c r="E332" s="24"/>
      <c r="F332" s="24"/>
      <c r="G332" s="24"/>
      <c r="H332" s="51"/>
      <c r="I332" s="51"/>
      <c r="K332" s="24"/>
      <c r="L332" s="24"/>
      <c r="M332" s="24"/>
      <c r="N332" s="24"/>
    </row>
    <row r="333">
      <c r="B333" s="24"/>
      <c r="C333" s="24"/>
      <c r="E333" s="24"/>
      <c r="F333" s="24"/>
      <c r="G333" s="24"/>
      <c r="H333" s="51"/>
      <c r="I333" s="51"/>
      <c r="K333" s="24"/>
      <c r="L333" s="24"/>
      <c r="M333" s="24"/>
      <c r="N333" s="24"/>
    </row>
    <row r="334">
      <c r="B334" s="24"/>
      <c r="C334" s="24"/>
      <c r="E334" s="24"/>
      <c r="F334" s="24"/>
      <c r="G334" s="24"/>
      <c r="H334" s="51"/>
      <c r="I334" s="51"/>
      <c r="K334" s="24"/>
      <c r="L334" s="24"/>
      <c r="M334" s="24"/>
      <c r="N334" s="24"/>
    </row>
    <row r="335">
      <c r="B335" s="24"/>
      <c r="C335" s="24"/>
      <c r="E335" s="24"/>
      <c r="F335" s="24"/>
      <c r="G335" s="24"/>
      <c r="H335" s="51"/>
      <c r="I335" s="51"/>
      <c r="K335" s="24"/>
      <c r="L335" s="24"/>
      <c r="M335" s="24"/>
      <c r="N335" s="24"/>
    </row>
    <row r="336">
      <c r="B336" s="24"/>
      <c r="C336" s="24"/>
      <c r="E336" s="24"/>
      <c r="F336" s="24"/>
      <c r="G336" s="24"/>
      <c r="H336" s="51"/>
      <c r="I336" s="51"/>
      <c r="K336" s="24"/>
      <c r="L336" s="24"/>
      <c r="M336" s="24"/>
      <c r="N336" s="24"/>
    </row>
    <row r="337">
      <c r="B337" s="24"/>
      <c r="C337" s="24"/>
      <c r="E337" s="24"/>
      <c r="F337" s="24"/>
      <c r="G337" s="24"/>
      <c r="H337" s="51"/>
      <c r="I337" s="51"/>
      <c r="K337" s="24"/>
      <c r="L337" s="24"/>
      <c r="M337" s="24"/>
      <c r="N337" s="24"/>
    </row>
    <row r="338">
      <c r="B338" s="24"/>
      <c r="C338" s="24"/>
      <c r="E338" s="24"/>
      <c r="F338" s="24"/>
      <c r="G338" s="24"/>
      <c r="H338" s="51"/>
      <c r="I338" s="51"/>
      <c r="K338" s="24"/>
      <c r="L338" s="24"/>
      <c r="M338" s="24"/>
      <c r="N338" s="24"/>
    </row>
    <row r="339">
      <c r="B339" s="24"/>
      <c r="C339" s="24"/>
      <c r="E339" s="24"/>
      <c r="F339" s="24"/>
      <c r="G339" s="24"/>
      <c r="H339" s="51"/>
      <c r="I339" s="51"/>
      <c r="K339" s="24"/>
      <c r="L339" s="24"/>
      <c r="M339" s="24"/>
      <c r="N339" s="24"/>
    </row>
    <row r="340">
      <c r="B340" s="24"/>
      <c r="C340" s="24"/>
      <c r="E340" s="24"/>
      <c r="F340" s="24"/>
      <c r="G340" s="24"/>
      <c r="H340" s="51"/>
      <c r="I340" s="51"/>
      <c r="K340" s="24"/>
      <c r="L340" s="24"/>
      <c r="M340" s="24"/>
      <c r="N340" s="24"/>
    </row>
    <row r="341">
      <c r="B341" s="24"/>
      <c r="C341" s="24"/>
      <c r="E341" s="24"/>
      <c r="F341" s="24"/>
      <c r="G341" s="24"/>
      <c r="H341" s="51"/>
      <c r="I341" s="51"/>
      <c r="K341" s="24"/>
      <c r="L341" s="24"/>
      <c r="M341" s="24"/>
      <c r="N341" s="24"/>
    </row>
    <row r="342">
      <c r="B342" s="24"/>
      <c r="C342" s="24"/>
      <c r="E342" s="24"/>
      <c r="F342" s="24"/>
      <c r="G342" s="24"/>
      <c r="H342" s="51"/>
      <c r="I342" s="51"/>
      <c r="K342" s="24"/>
      <c r="L342" s="24"/>
      <c r="M342" s="24"/>
      <c r="N342" s="24"/>
    </row>
    <row r="343">
      <c r="B343" s="24"/>
      <c r="C343" s="24"/>
      <c r="E343" s="24"/>
      <c r="F343" s="24"/>
      <c r="G343" s="24"/>
      <c r="H343" s="51"/>
      <c r="I343" s="51"/>
      <c r="K343" s="24"/>
      <c r="L343" s="24"/>
      <c r="M343" s="24"/>
      <c r="N343" s="24"/>
    </row>
    <row r="344">
      <c r="B344" s="24"/>
      <c r="C344" s="24"/>
      <c r="E344" s="24"/>
      <c r="F344" s="24"/>
      <c r="G344" s="24"/>
      <c r="H344" s="51"/>
      <c r="I344" s="51"/>
      <c r="K344" s="24"/>
      <c r="L344" s="24"/>
      <c r="M344" s="24"/>
      <c r="N344" s="24"/>
    </row>
    <row r="345">
      <c r="B345" s="24"/>
      <c r="C345" s="24"/>
      <c r="E345" s="24"/>
      <c r="F345" s="24"/>
      <c r="G345" s="24"/>
      <c r="H345" s="51"/>
      <c r="I345" s="51"/>
      <c r="K345" s="24"/>
      <c r="L345" s="24"/>
      <c r="M345" s="24"/>
      <c r="N345" s="24"/>
    </row>
    <row r="346">
      <c r="B346" s="24"/>
      <c r="C346" s="24"/>
      <c r="E346" s="24"/>
      <c r="F346" s="24"/>
      <c r="G346" s="24"/>
      <c r="H346" s="51"/>
      <c r="I346" s="51"/>
      <c r="K346" s="24"/>
      <c r="L346" s="24"/>
      <c r="M346" s="24"/>
      <c r="N346" s="24"/>
    </row>
    <row r="347">
      <c r="B347" s="24"/>
      <c r="C347" s="24"/>
      <c r="E347" s="24"/>
      <c r="F347" s="24"/>
      <c r="G347" s="24"/>
      <c r="H347" s="51"/>
      <c r="I347" s="51"/>
      <c r="K347" s="24"/>
      <c r="L347" s="24"/>
      <c r="M347" s="24"/>
      <c r="N347" s="24"/>
    </row>
    <row r="348">
      <c r="B348" s="24"/>
      <c r="C348" s="24"/>
      <c r="E348" s="24"/>
      <c r="F348" s="24"/>
      <c r="G348" s="24"/>
      <c r="H348" s="51"/>
      <c r="I348" s="51"/>
      <c r="K348" s="24"/>
      <c r="L348" s="24"/>
      <c r="M348" s="24"/>
      <c r="N348" s="24"/>
    </row>
    <row r="349">
      <c r="B349" s="24"/>
      <c r="C349" s="24"/>
      <c r="E349" s="24"/>
      <c r="F349" s="24"/>
      <c r="G349" s="24"/>
      <c r="H349" s="51"/>
      <c r="I349" s="51"/>
      <c r="K349" s="24"/>
      <c r="L349" s="24"/>
      <c r="M349" s="24"/>
      <c r="N349" s="24"/>
    </row>
    <row r="350">
      <c r="B350" s="24"/>
      <c r="C350" s="24"/>
      <c r="E350" s="24"/>
      <c r="F350" s="24"/>
      <c r="G350" s="24"/>
      <c r="H350" s="51"/>
      <c r="I350" s="51"/>
      <c r="K350" s="24"/>
      <c r="L350" s="24"/>
      <c r="M350" s="24"/>
      <c r="N350" s="24"/>
    </row>
    <row r="351">
      <c r="B351" s="24"/>
      <c r="C351" s="24"/>
      <c r="E351" s="24"/>
      <c r="F351" s="24"/>
      <c r="G351" s="24"/>
      <c r="H351" s="51"/>
      <c r="I351" s="51"/>
      <c r="K351" s="24"/>
      <c r="L351" s="24"/>
      <c r="M351" s="24"/>
      <c r="N351" s="24"/>
    </row>
    <row r="352">
      <c r="B352" s="24"/>
      <c r="C352" s="24"/>
      <c r="E352" s="24"/>
      <c r="F352" s="24"/>
      <c r="G352" s="24"/>
      <c r="H352" s="51"/>
      <c r="I352" s="51"/>
      <c r="K352" s="24"/>
      <c r="L352" s="24"/>
      <c r="M352" s="24"/>
      <c r="N352" s="24"/>
    </row>
    <row r="353">
      <c r="B353" s="24"/>
      <c r="C353" s="24"/>
      <c r="E353" s="24"/>
      <c r="F353" s="24"/>
      <c r="G353" s="24"/>
      <c r="H353" s="51"/>
      <c r="I353" s="51"/>
      <c r="K353" s="24"/>
      <c r="L353" s="24"/>
      <c r="M353" s="24"/>
      <c r="N353" s="24"/>
    </row>
    <row r="354">
      <c r="B354" s="24"/>
      <c r="C354" s="24"/>
      <c r="E354" s="24"/>
      <c r="F354" s="24"/>
      <c r="G354" s="24"/>
      <c r="H354" s="51"/>
      <c r="I354" s="51"/>
      <c r="K354" s="24"/>
      <c r="L354" s="24"/>
      <c r="M354" s="24"/>
      <c r="N354" s="24"/>
    </row>
    <row r="355">
      <c r="B355" s="24"/>
      <c r="C355" s="24"/>
      <c r="E355" s="24"/>
      <c r="F355" s="24"/>
      <c r="G355" s="24"/>
      <c r="H355" s="51"/>
      <c r="I355" s="51"/>
      <c r="K355" s="24"/>
      <c r="L355" s="24"/>
      <c r="M355" s="24"/>
      <c r="N355" s="24"/>
    </row>
    <row r="356">
      <c r="B356" s="24"/>
      <c r="C356" s="24"/>
      <c r="E356" s="24"/>
      <c r="F356" s="24"/>
      <c r="G356" s="24"/>
      <c r="H356" s="51"/>
      <c r="I356" s="51"/>
      <c r="K356" s="24"/>
      <c r="L356" s="24"/>
      <c r="M356" s="24"/>
      <c r="N356" s="24"/>
    </row>
    <row r="357">
      <c r="B357" s="24"/>
      <c r="C357" s="24"/>
      <c r="E357" s="24"/>
      <c r="F357" s="24"/>
      <c r="G357" s="24"/>
      <c r="H357" s="51"/>
      <c r="I357" s="51"/>
      <c r="K357" s="24"/>
      <c r="L357" s="24"/>
      <c r="M357" s="24"/>
      <c r="N357" s="24"/>
    </row>
    <row r="358">
      <c r="B358" s="24"/>
      <c r="C358" s="24"/>
      <c r="E358" s="24"/>
      <c r="F358" s="24"/>
      <c r="G358" s="24"/>
      <c r="H358" s="51"/>
      <c r="I358" s="51"/>
      <c r="K358" s="24"/>
      <c r="L358" s="24"/>
      <c r="M358" s="24"/>
      <c r="N358" s="24"/>
    </row>
    <row r="359">
      <c r="B359" s="24"/>
      <c r="C359" s="24"/>
      <c r="E359" s="24"/>
      <c r="F359" s="24"/>
      <c r="G359" s="24"/>
      <c r="H359" s="51"/>
      <c r="I359" s="51"/>
      <c r="K359" s="24"/>
      <c r="L359" s="24"/>
      <c r="M359" s="24"/>
      <c r="N359" s="24"/>
    </row>
    <row r="360">
      <c r="B360" s="24"/>
      <c r="C360" s="24"/>
      <c r="E360" s="24"/>
      <c r="F360" s="24"/>
      <c r="G360" s="24"/>
      <c r="H360" s="51"/>
      <c r="I360" s="51"/>
      <c r="K360" s="24"/>
      <c r="L360" s="24"/>
      <c r="M360" s="24"/>
      <c r="N360" s="24"/>
    </row>
    <row r="361">
      <c r="B361" s="24"/>
      <c r="C361" s="24"/>
      <c r="E361" s="24"/>
      <c r="F361" s="24"/>
      <c r="G361" s="24"/>
      <c r="H361" s="51"/>
      <c r="I361" s="51"/>
      <c r="K361" s="24"/>
      <c r="L361" s="24"/>
      <c r="M361" s="24"/>
      <c r="N361" s="24"/>
    </row>
    <row r="362">
      <c r="B362" s="24"/>
      <c r="C362" s="24"/>
      <c r="E362" s="24"/>
      <c r="F362" s="24"/>
      <c r="G362" s="24"/>
      <c r="H362" s="51"/>
      <c r="I362" s="51"/>
      <c r="K362" s="24"/>
      <c r="L362" s="24"/>
      <c r="M362" s="24"/>
      <c r="N362" s="24"/>
    </row>
    <row r="363">
      <c r="B363" s="24"/>
      <c r="C363" s="24"/>
      <c r="E363" s="24"/>
      <c r="F363" s="24"/>
      <c r="G363" s="24"/>
      <c r="H363" s="51"/>
      <c r="I363" s="51"/>
      <c r="K363" s="24"/>
      <c r="L363" s="24"/>
      <c r="M363" s="24"/>
      <c r="N363" s="24"/>
    </row>
    <row r="364">
      <c r="B364" s="24"/>
      <c r="C364" s="24"/>
      <c r="E364" s="24"/>
      <c r="F364" s="24"/>
      <c r="G364" s="24"/>
      <c r="H364" s="51"/>
      <c r="I364" s="51"/>
      <c r="K364" s="24"/>
      <c r="L364" s="24"/>
      <c r="M364" s="24"/>
      <c r="N364" s="24"/>
    </row>
    <row r="365">
      <c r="B365" s="24"/>
      <c r="C365" s="24"/>
      <c r="E365" s="24"/>
      <c r="F365" s="24"/>
      <c r="G365" s="24"/>
      <c r="H365" s="51"/>
      <c r="I365" s="51"/>
      <c r="K365" s="24"/>
      <c r="L365" s="24"/>
      <c r="M365" s="24"/>
      <c r="N365" s="24"/>
    </row>
    <row r="366">
      <c r="B366" s="24"/>
      <c r="C366" s="24"/>
      <c r="E366" s="24"/>
      <c r="F366" s="24"/>
      <c r="G366" s="24"/>
      <c r="H366" s="51"/>
      <c r="I366" s="51"/>
      <c r="K366" s="24"/>
      <c r="L366" s="24"/>
      <c r="M366" s="24"/>
      <c r="N366" s="24"/>
    </row>
    <row r="367">
      <c r="B367" s="24"/>
      <c r="C367" s="24"/>
      <c r="E367" s="24"/>
      <c r="F367" s="24"/>
      <c r="G367" s="24"/>
      <c r="H367" s="51"/>
      <c r="I367" s="51"/>
      <c r="K367" s="24"/>
      <c r="L367" s="24"/>
      <c r="M367" s="24"/>
      <c r="N367" s="24"/>
    </row>
    <row r="368">
      <c r="B368" s="24"/>
      <c r="C368" s="24"/>
      <c r="E368" s="24"/>
      <c r="F368" s="24"/>
      <c r="G368" s="24"/>
      <c r="H368" s="51"/>
      <c r="I368" s="51"/>
      <c r="K368" s="24"/>
      <c r="L368" s="24"/>
      <c r="M368" s="24"/>
      <c r="N368" s="24"/>
    </row>
    <row r="369">
      <c r="B369" s="24"/>
      <c r="C369" s="24"/>
      <c r="E369" s="24"/>
      <c r="F369" s="24"/>
      <c r="G369" s="24"/>
      <c r="H369" s="51"/>
      <c r="I369" s="51"/>
      <c r="K369" s="24"/>
      <c r="L369" s="24"/>
      <c r="M369" s="24"/>
      <c r="N369" s="24"/>
    </row>
    <row r="370">
      <c r="B370" s="24"/>
      <c r="C370" s="24"/>
      <c r="E370" s="24"/>
      <c r="F370" s="24"/>
      <c r="G370" s="24"/>
      <c r="H370" s="51"/>
      <c r="I370" s="51"/>
      <c r="K370" s="24"/>
      <c r="L370" s="24"/>
      <c r="M370" s="24"/>
      <c r="N370" s="24"/>
    </row>
    <row r="371">
      <c r="B371" s="24"/>
      <c r="C371" s="24"/>
      <c r="E371" s="24"/>
      <c r="F371" s="24"/>
      <c r="G371" s="24"/>
      <c r="H371" s="51"/>
      <c r="I371" s="51"/>
      <c r="K371" s="24"/>
      <c r="L371" s="24"/>
      <c r="M371" s="24"/>
      <c r="N371" s="24"/>
    </row>
    <row r="372">
      <c r="B372" s="24"/>
      <c r="C372" s="24"/>
      <c r="E372" s="24"/>
      <c r="F372" s="24"/>
      <c r="G372" s="24"/>
      <c r="H372" s="51"/>
      <c r="I372" s="51"/>
      <c r="K372" s="24"/>
      <c r="L372" s="24"/>
      <c r="M372" s="24"/>
      <c r="N372" s="24"/>
    </row>
    <row r="373">
      <c r="B373" s="24"/>
      <c r="C373" s="24"/>
      <c r="E373" s="24"/>
      <c r="F373" s="24"/>
      <c r="G373" s="24"/>
      <c r="H373" s="51"/>
      <c r="I373" s="51"/>
      <c r="K373" s="24"/>
      <c r="L373" s="24"/>
      <c r="M373" s="24"/>
      <c r="N373" s="24"/>
    </row>
    <row r="374">
      <c r="B374" s="24"/>
      <c r="C374" s="24"/>
      <c r="E374" s="24"/>
      <c r="F374" s="24"/>
      <c r="G374" s="24"/>
      <c r="H374" s="51"/>
      <c r="I374" s="51"/>
      <c r="K374" s="24"/>
      <c r="L374" s="24"/>
      <c r="M374" s="24"/>
      <c r="N374" s="24"/>
    </row>
    <row r="375">
      <c r="B375" s="24"/>
      <c r="C375" s="24"/>
      <c r="E375" s="24"/>
      <c r="F375" s="24"/>
      <c r="G375" s="24"/>
      <c r="H375" s="51"/>
      <c r="I375" s="51"/>
      <c r="K375" s="24"/>
      <c r="L375" s="24"/>
      <c r="M375" s="24"/>
      <c r="N375" s="24"/>
    </row>
    <row r="376">
      <c r="B376" s="24"/>
      <c r="C376" s="24"/>
      <c r="E376" s="24"/>
      <c r="F376" s="24"/>
      <c r="G376" s="24"/>
      <c r="H376" s="51"/>
      <c r="I376" s="51"/>
      <c r="K376" s="24"/>
      <c r="L376" s="24"/>
      <c r="M376" s="24"/>
      <c r="N376" s="24"/>
    </row>
    <row r="377">
      <c r="B377" s="24"/>
      <c r="C377" s="24"/>
      <c r="E377" s="24"/>
      <c r="F377" s="24"/>
      <c r="G377" s="24"/>
      <c r="H377" s="51"/>
      <c r="I377" s="51"/>
      <c r="K377" s="24"/>
      <c r="L377" s="24"/>
      <c r="M377" s="24"/>
      <c r="N377" s="24"/>
    </row>
    <row r="378">
      <c r="B378" s="24"/>
      <c r="C378" s="24"/>
      <c r="E378" s="24"/>
      <c r="F378" s="24"/>
      <c r="G378" s="24"/>
      <c r="H378" s="51"/>
      <c r="I378" s="51"/>
      <c r="K378" s="24"/>
      <c r="L378" s="24"/>
      <c r="M378" s="24"/>
      <c r="N378" s="24"/>
    </row>
    <row r="379">
      <c r="B379" s="24"/>
      <c r="C379" s="24"/>
      <c r="E379" s="24"/>
      <c r="F379" s="24"/>
      <c r="G379" s="24"/>
      <c r="H379" s="51"/>
      <c r="I379" s="51"/>
      <c r="K379" s="24"/>
      <c r="L379" s="24"/>
      <c r="M379" s="24"/>
      <c r="N379" s="24"/>
    </row>
    <row r="380">
      <c r="B380" s="24"/>
      <c r="C380" s="24"/>
      <c r="E380" s="24"/>
      <c r="F380" s="24"/>
      <c r="G380" s="24"/>
      <c r="H380" s="51"/>
      <c r="I380" s="51"/>
      <c r="K380" s="24"/>
      <c r="L380" s="24"/>
      <c r="M380" s="24"/>
      <c r="N380" s="24"/>
    </row>
    <row r="381">
      <c r="B381" s="24"/>
      <c r="C381" s="24"/>
      <c r="E381" s="24"/>
      <c r="F381" s="24"/>
      <c r="G381" s="24"/>
      <c r="H381" s="51"/>
      <c r="I381" s="51"/>
      <c r="K381" s="24"/>
      <c r="L381" s="24"/>
      <c r="M381" s="24"/>
      <c r="N381" s="24"/>
    </row>
    <row r="382">
      <c r="B382" s="24"/>
      <c r="C382" s="24"/>
      <c r="E382" s="24"/>
      <c r="F382" s="24"/>
      <c r="G382" s="24"/>
      <c r="H382" s="51"/>
      <c r="I382" s="51"/>
      <c r="K382" s="24"/>
      <c r="L382" s="24"/>
      <c r="M382" s="24"/>
      <c r="N382" s="24"/>
    </row>
    <row r="383">
      <c r="B383" s="24"/>
      <c r="C383" s="24"/>
      <c r="E383" s="24"/>
      <c r="F383" s="24"/>
      <c r="G383" s="24"/>
      <c r="H383" s="51"/>
      <c r="I383" s="51"/>
      <c r="K383" s="24"/>
      <c r="L383" s="24"/>
      <c r="M383" s="24"/>
      <c r="N383" s="24"/>
    </row>
    <row r="384">
      <c r="B384" s="24"/>
      <c r="C384" s="24"/>
      <c r="E384" s="24"/>
      <c r="F384" s="24"/>
      <c r="G384" s="24"/>
      <c r="H384" s="51"/>
      <c r="I384" s="51"/>
      <c r="K384" s="24"/>
      <c r="L384" s="24"/>
      <c r="M384" s="24"/>
      <c r="N384" s="24"/>
    </row>
    <row r="385">
      <c r="B385" s="24"/>
      <c r="C385" s="24"/>
      <c r="E385" s="24"/>
      <c r="F385" s="24"/>
      <c r="G385" s="24"/>
      <c r="H385" s="51"/>
      <c r="I385" s="51"/>
      <c r="K385" s="24"/>
      <c r="L385" s="24"/>
      <c r="M385" s="24"/>
      <c r="N385" s="24"/>
    </row>
    <row r="386">
      <c r="B386" s="24"/>
      <c r="C386" s="24"/>
      <c r="E386" s="24"/>
      <c r="F386" s="24"/>
      <c r="G386" s="24"/>
      <c r="H386" s="51"/>
      <c r="I386" s="51"/>
      <c r="K386" s="24"/>
      <c r="L386" s="24"/>
      <c r="M386" s="24"/>
      <c r="N386" s="24"/>
    </row>
    <row r="387">
      <c r="B387" s="24"/>
      <c r="C387" s="24"/>
      <c r="E387" s="24"/>
      <c r="F387" s="24"/>
      <c r="G387" s="24"/>
      <c r="H387" s="51"/>
      <c r="I387" s="51"/>
      <c r="K387" s="24"/>
      <c r="L387" s="24"/>
      <c r="M387" s="24"/>
      <c r="N387" s="24"/>
    </row>
    <row r="388">
      <c r="B388" s="24"/>
      <c r="C388" s="24"/>
      <c r="E388" s="24"/>
      <c r="F388" s="24"/>
      <c r="G388" s="24"/>
      <c r="H388" s="51"/>
      <c r="I388" s="51"/>
      <c r="K388" s="24"/>
      <c r="L388" s="24"/>
      <c r="M388" s="24"/>
      <c r="N388" s="24"/>
    </row>
    <row r="389">
      <c r="B389" s="24"/>
      <c r="C389" s="24"/>
      <c r="E389" s="24"/>
      <c r="F389" s="24"/>
      <c r="G389" s="24"/>
      <c r="H389" s="51"/>
      <c r="I389" s="51"/>
      <c r="K389" s="24"/>
      <c r="L389" s="24"/>
      <c r="M389" s="24"/>
      <c r="N389" s="24"/>
    </row>
    <row r="390">
      <c r="B390" s="24"/>
      <c r="C390" s="24"/>
      <c r="E390" s="24"/>
      <c r="F390" s="24"/>
      <c r="G390" s="24"/>
      <c r="H390" s="51"/>
      <c r="I390" s="51"/>
      <c r="K390" s="24"/>
      <c r="L390" s="24"/>
      <c r="M390" s="24"/>
      <c r="N390" s="24"/>
    </row>
    <row r="391">
      <c r="B391" s="24"/>
      <c r="C391" s="24"/>
      <c r="E391" s="24"/>
      <c r="F391" s="24"/>
      <c r="G391" s="24"/>
      <c r="H391" s="51"/>
      <c r="I391" s="51"/>
      <c r="K391" s="24"/>
      <c r="L391" s="24"/>
      <c r="M391" s="24"/>
      <c r="N391" s="24"/>
    </row>
    <row r="392">
      <c r="B392" s="24"/>
      <c r="C392" s="24"/>
      <c r="E392" s="24"/>
      <c r="F392" s="24"/>
      <c r="G392" s="24"/>
      <c r="H392" s="51"/>
      <c r="I392" s="51"/>
      <c r="K392" s="24"/>
      <c r="L392" s="24"/>
      <c r="M392" s="24"/>
      <c r="N392" s="24"/>
    </row>
    <row r="393">
      <c r="B393" s="24"/>
      <c r="C393" s="24"/>
      <c r="E393" s="24"/>
      <c r="F393" s="24"/>
      <c r="G393" s="24"/>
      <c r="H393" s="51"/>
      <c r="I393" s="51"/>
      <c r="K393" s="24"/>
      <c r="L393" s="24"/>
      <c r="M393" s="24"/>
      <c r="N393" s="24"/>
    </row>
    <row r="394">
      <c r="B394" s="24"/>
      <c r="C394" s="24"/>
      <c r="E394" s="24"/>
      <c r="F394" s="24"/>
      <c r="G394" s="24"/>
      <c r="H394" s="51"/>
      <c r="I394" s="51"/>
      <c r="K394" s="24"/>
      <c r="L394" s="24"/>
      <c r="M394" s="24"/>
      <c r="N394" s="24"/>
    </row>
    <row r="395">
      <c r="B395" s="24"/>
      <c r="C395" s="24"/>
      <c r="E395" s="24"/>
      <c r="F395" s="24"/>
      <c r="G395" s="24"/>
      <c r="H395" s="51"/>
      <c r="I395" s="51"/>
      <c r="K395" s="24"/>
      <c r="L395" s="24"/>
      <c r="M395" s="24"/>
      <c r="N395" s="24"/>
    </row>
    <row r="396">
      <c r="B396" s="24"/>
      <c r="C396" s="24"/>
      <c r="E396" s="24"/>
      <c r="F396" s="24"/>
      <c r="G396" s="24"/>
      <c r="H396" s="51"/>
      <c r="I396" s="51"/>
      <c r="K396" s="24"/>
      <c r="L396" s="24"/>
      <c r="M396" s="24"/>
      <c r="N396" s="24"/>
    </row>
    <row r="397">
      <c r="B397" s="24"/>
      <c r="C397" s="24"/>
      <c r="E397" s="24"/>
      <c r="F397" s="24"/>
      <c r="G397" s="24"/>
      <c r="H397" s="51"/>
      <c r="I397" s="51"/>
      <c r="K397" s="24"/>
      <c r="L397" s="24"/>
      <c r="M397" s="24"/>
      <c r="N397" s="24"/>
    </row>
    <row r="398">
      <c r="B398" s="24"/>
      <c r="C398" s="24"/>
      <c r="E398" s="24"/>
      <c r="F398" s="24"/>
      <c r="G398" s="24"/>
      <c r="H398" s="51"/>
      <c r="I398" s="51"/>
      <c r="K398" s="24"/>
      <c r="L398" s="24"/>
      <c r="M398" s="24"/>
      <c r="N398" s="24"/>
    </row>
    <row r="399">
      <c r="B399" s="24"/>
      <c r="C399" s="24"/>
      <c r="E399" s="24"/>
      <c r="F399" s="24"/>
      <c r="G399" s="24"/>
      <c r="H399" s="51"/>
      <c r="I399" s="51"/>
      <c r="K399" s="24"/>
      <c r="L399" s="24"/>
      <c r="M399" s="24"/>
      <c r="N399" s="24"/>
    </row>
    <row r="400">
      <c r="B400" s="24"/>
      <c r="C400" s="24"/>
      <c r="E400" s="24"/>
      <c r="F400" s="24"/>
      <c r="G400" s="24"/>
      <c r="H400" s="51"/>
      <c r="I400" s="51"/>
      <c r="K400" s="24"/>
      <c r="L400" s="24"/>
      <c r="M400" s="24"/>
      <c r="N400" s="24"/>
    </row>
    <row r="401">
      <c r="B401" s="24"/>
      <c r="C401" s="24"/>
      <c r="E401" s="24"/>
      <c r="F401" s="24"/>
      <c r="G401" s="24"/>
      <c r="H401" s="51"/>
      <c r="I401" s="51"/>
      <c r="K401" s="24"/>
      <c r="L401" s="24"/>
      <c r="M401" s="24"/>
      <c r="N401" s="24"/>
    </row>
    <row r="402">
      <c r="B402" s="24"/>
      <c r="C402" s="24"/>
      <c r="E402" s="24"/>
      <c r="F402" s="24"/>
      <c r="G402" s="24"/>
      <c r="H402" s="51"/>
      <c r="I402" s="51"/>
      <c r="K402" s="24"/>
      <c r="L402" s="24"/>
      <c r="M402" s="24"/>
      <c r="N402" s="24"/>
    </row>
    <row r="403">
      <c r="B403" s="24"/>
      <c r="C403" s="24"/>
      <c r="E403" s="24"/>
      <c r="F403" s="24"/>
      <c r="G403" s="24"/>
      <c r="H403" s="51"/>
      <c r="I403" s="51"/>
      <c r="K403" s="24"/>
      <c r="L403" s="24"/>
      <c r="M403" s="24"/>
      <c r="N403" s="24"/>
    </row>
    <row r="404">
      <c r="B404" s="24"/>
      <c r="C404" s="24"/>
      <c r="E404" s="24"/>
      <c r="F404" s="24"/>
      <c r="G404" s="24"/>
      <c r="H404" s="51"/>
      <c r="I404" s="51"/>
      <c r="K404" s="24"/>
      <c r="L404" s="24"/>
      <c r="M404" s="24"/>
      <c r="N404" s="24"/>
    </row>
    <row r="405">
      <c r="B405" s="24"/>
      <c r="C405" s="24"/>
      <c r="E405" s="24"/>
      <c r="F405" s="24"/>
      <c r="G405" s="24"/>
      <c r="H405" s="51"/>
      <c r="I405" s="51"/>
      <c r="K405" s="24"/>
      <c r="L405" s="24"/>
      <c r="M405" s="24"/>
      <c r="N405" s="24"/>
    </row>
    <row r="406">
      <c r="B406" s="24"/>
      <c r="C406" s="24"/>
      <c r="E406" s="24"/>
      <c r="F406" s="24"/>
      <c r="G406" s="24"/>
      <c r="H406" s="51"/>
      <c r="I406" s="51"/>
      <c r="K406" s="24"/>
      <c r="L406" s="24"/>
      <c r="M406" s="24"/>
      <c r="N406" s="24"/>
    </row>
    <row r="407">
      <c r="B407" s="24"/>
      <c r="C407" s="24"/>
      <c r="E407" s="24"/>
      <c r="F407" s="24"/>
      <c r="G407" s="24"/>
      <c r="H407" s="51"/>
      <c r="I407" s="51"/>
      <c r="K407" s="24"/>
      <c r="L407" s="24"/>
      <c r="M407" s="24"/>
      <c r="N407" s="24"/>
    </row>
    <row r="408">
      <c r="B408" s="24"/>
      <c r="C408" s="24"/>
      <c r="E408" s="24"/>
      <c r="F408" s="24"/>
      <c r="G408" s="24"/>
      <c r="H408" s="51"/>
      <c r="I408" s="51"/>
      <c r="K408" s="24"/>
      <c r="L408" s="24"/>
      <c r="M408" s="24"/>
      <c r="N408" s="24"/>
    </row>
    <row r="409">
      <c r="B409" s="24"/>
      <c r="C409" s="24"/>
      <c r="E409" s="24"/>
      <c r="F409" s="24"/>
      <c r="G409" s="24"/>
      <c r="H409" s="51"/>
      <c r="I409" s="51"/>
      <c r="K409" s="24"/>
      <c r="L409" s="24"/>
      <c r="M409" s="24"/>
      <c r="N409" s="24"/>
    </row>
    <row r="410">
      <c r="B410" s="24"/>
      <c r="C410" s="24"/>
      <c r="E410" s="24"/>
      <c r="F410" s="24"/>
      <c r="G410" s="24"/>
      <c r="H410" s="51"/>
      <c r="I410" s="51"/>
      <c r="K410" s="24"/>
      <c r="L410" s="24"/>
      <c r="M410" s="24"/>
      <c r="N410" s="24"/>
    </row>
    <row r="411">
      <c r="B411" s="24"/>
      <c r="C411" s="24"/>
      <c r="E411" s="24"/>
      <c r="F411" s="24"/>
      <c r="G411" s="24"/>
      <c r="H411" s="51"/>
      <c r="I411" s="51"/>
      <c r="K411" s="24"/>
      <c r="L411" s="24"/>
      <c r="M411" s="24"/>
      <c r="N411" s="24"/>
    </row>
    <row r="412">
      <c r="B412" s="24"/>
      <c r="C412" s="24"/>
      <c r="E412" s="24"/>
      <c r="F412" s="24"/>
      <c r="G412" s="24"/>
      <c r="H412" s="51"/>
      <c r="I412" s="51"/>
      <c r="K412" s="24"/>
      <c r="L412" s="24"/>
      <c r="M412" s="24"/>
      <c r="N412" s="24"/>
    </row>
    <row r="413">
      <c r="B413" s="24"/>
      <c r="C413" s="24"/>
      <c r="E413" s="24"/>
      <c r="F413" s="24"/>
      <c r="G413" s="24"/>
      <c r="H413" s="51"/>
      <c r="I413" s="51"/>
      <c r="K413" s="24"/>
      <c r="L413" s="24"/>
      <c r="M413" s="24"/>
      <c r="N413" s="24"/>
    </row>
    <row r="414">
      <c r="B414" s="24"/>
      <c r="C414" s="24"/>
      <c r="E414" s="24"/>
      <c r="F414" s="24"/>
      <c r="G414" s="24"/>
      <c r="H414" s="51"/>
      <c r="I414" s="51"/>
      <c r="K414" s="24"/>
      <c r="L414" s="24"/>
      <c r="M414" s="24"/>
      <c r="N414" s="24"/>
    </row>
    <row r="415">
      <c r="B415" s="24"/>
      <c r="C415" s="24"/>
      <c r="E415" s="24"/>
      <c r="F415" s="24"/>
      <c r="G415" s="24"/>
      <c r="H415" s="51"/>
      <c r="I415" s="51"/>
      <c r="K415" s="24"/>
      <c r="L415" s="24"/>
      <c r="M415" s="24"/>
      <c r="N415" s="24"/>
    </row>
    <row r="416">
      <c r="B416" s="24"/>
      <c r="C416" s="24"/>
      <c r="E416" s="24"/>
      <c r="F416" s="24"/>
      <c r="G416" s="24"/>
      <c r="H416" s="51"/>
      <c r="I416" s="51"/>
      <c r="K416" s="24"/>
      <c r="L416" s="24"/>
      <c r="M416" s="24"/>
      <c r="N416" s="24"/>
    </row>
    <row r="417">
      <c r="B417" s="24"/>
      <c r="C417" s="24"/>
      <c r="E417" s="24"/>
      <c r="F417" s="24"/>
      <c r="G417" s="24"/>
      <c r="H417" s="51"/>
      <c r="I417" s="51"/>
      <c r="K417" s="24"/>
      <c r="L417" s="24"/>
      <c r="M417" s="24"/>
      <c r="N417" s="24"/>
    </row>
    <row r="418">
      <c r="B418" s="24"/>
      <c r="C418" s="24"/>
      <c r="E418" s="24"/>
      <c r="F418" s="24"/>
      <c r="G418" s="24"/>
      <c r="H418" s="51"/>
      <c r="I418" s="51"/>
      <c r="K418" s="24"/>
      <c r="L418" s="24"/>
      <c r="M418" s="24"/>
      <c r="N418" s="24"/>
    </row>
    <row r="419">
      <c r="B419" s="24"/>
      <c r="C419" s="24"/>
      <c r="E419" s="24"/>
      <c r="F419" s="24"/>
      <c r="G419" s="24"/>
      <c r="H419" s="51"/>
      <c r="I419" s="51"/>
      <c r="K419" s="24"/>
      <c r="L419" s="24"/>
      <c r="M419" s="24"/>
      <c r="N419" s="24"/>
    </row>
    <row r="420">
      <c r="B420" s="24"/>
      <c r="C420" s="24"/>
      <c r="E420" s="24"/>
      <c r="F420" s="24"/>
      <c r="G420" s="24"/>
      <c r="H420" s="51"/>
      <c r="I420" s="51"/>
      <c r="K420" s="24"/>
      <c r="L420" s="24"/>
      <c r="M420" s="24"/>
      <c r="N420" s="24"/>
    </row>
    <row r="421">
      <c r="B421" s="24"/>
      <c r="C421" s="24"/>
      <c r="E421" s="24"/>
      <c r="F421" s="24"/>
      <c r="G421" s="24"/>
      <c r="H421" s="51"/>
      <c r="I421" s="51"/>
      <c r="K421" s="24"/>
      <c r="L421" s="24"/>
      <c r="M421" s="24"/>
      <c r="N421" s="24"/>
    </row>
    <row r="422">
      <c r="B422" s="24"/>
      <c r="C422" s="24"/>
      <c r="E422" s="24"/>
      <c r="F422" s="24"/>
      <c r="G422" s="24"/>
      <c r="H422" s="51"/>
      <c r="I422" s="51"/>
      <c r="K422" s="24"/>
      <c r="L422" s="24"/>
      <c r="M422" s="24"/>
      <c r="N422" s="24"/>
    </row>
    <row r="423">
      <c r="B423" s="24"/>
      <c r="C423" s="24"/>
      <c r="E423" s="24"/>
      <c r="F423" s="24"/>
      <c r="G423" s="24"/>
      <c r="H423" s="51"/>
      <c r="I423" s="51"/>
      <c r="K423" s="24"/>
      <c r="L423" s="24"/>
      <c r="M423" s="24"/>
      <c r="N423" s="24"/>
    </row>
    <row r="424">
      <c r="B424" s="24"/>
      <c r="C424" s="24"/>
      <c r="E424" s="24"/>
      <c r="F424" s="24"/>
      <c r="G424" s="24"/>
      <c r="H424" s="51"/>
      <c r="I424" s="51"/>
      <c r="K424" s="24"/>
      <c r="L424" s="24"/>
      <c r="M424" s="24"/>
      <c r="N424" s="24"/>
    </row>
    <row r="425">
      <c r="B425" s="24"/>
      <c r="C425" s="24"/>
      <c r="E425" s="24"/>
      <c r="F425" s="24"/>
      <c r="G425" s="24"/>
      <c r="H425" s="51"/>
      <c r="I425" s="51"/>
      <c r="K425" s="24"/>
      <c r="L425" s="24"/>
      <c r="M425" s="24"/>
      <c r="N425" s="24"/>
    </row>
    <row r="426">
      <c r="B426" s="24"/>
      <c r="C426" s="24"/>
      <c r="E426" s="24"/>
      <c r="F426" s="24"/>
      <c r="G426" s="24"/>
      <c r="H426" s="51"/>
      <c r="I426" s="51"/>
      <c r="K426" s="24"/>
      <c r="L426" s="24"/>
      <c r="M426" s="24"/>
      <c r="N426" s="24"/>
    </row>
    <row r="427">
      <c r="B427" s="24"/>
      <c r="C427" s="24"/>
      <c r="E427" s="24"/>
      <c r="F427" s="24"/>
      <c r="G427" s="24"/>
      <c r="H427" s="51"/>
      <c r="I427" s="51"/>
      <c r="K427" s="24"/>
      <c r="L427" s="24"/>
      <c r="M427" s="24"/>
      <c r="N427" s="24"/>
    </row>
    <row r="428">
      <c r="B428" s="24"/>
      <c r="C428" s="24"/>
      <c r="E428" s="24"/>
      <c r="F428" s="24"/>
      <c r="G428" s="24"/>
      <c r="H428" s="51"/>
      <c r="I428" s="51"/>
      <c r="K428" s="24"/>
      <c r="L428" s="24"/>
      <c r="M428" s="24"/>
      <c r="N428" s="24"/>
    </row>
    <row r="429">
      <c r="B429" s="24"/>
      <c r="C429" s="24"/>
      <c r="E429" s="24"/>
      <c r="F429" s="24"/>
      <c r="G429" s="24"/>
      <c r="H429" s="51"/>
      <c r="I429" s="51"/>
      <c r="K429" s="24"/>
      <c r="L429" s="24"/>
      <c r="M429" s="24"/>
      <c r="N429" s="24"/>
    </row>
    <row r="430">
      <c r="B430" s="24"/>
      <c r="C430" s="24"/>
      <c r="E430" s="24"/>
      <c r="F430" s="24"/>
      <c r="G430" s="24"/>
      <c r="H430" s="51"/>
      <c r="I430" s="51"/>
      <c r="K430" s="24"/>
      <c r="L430" s="24"/>
      <c r="M430" s="24"/>
      <c r="N430" s="24"/>
    </row>
    <row r="431">
      <c r="B431" s="24"/>
      <c r="C431" s="24"/>
      <c r="E431" s="24"/>
      <c r="F431" s="24"/>
      <c r="G431" s="24"/>
      <c r="H431" s="51"/>
      <c r="I431" s="51"/>
      <c r="K431" s="24"/>
      <c r="L431" s="24"/>
      <c r="M431" s="24"/>
      <c r="N431" s="24"/>
    </row>
    <row r="432">
      <c r="B432" s="24"/>
      <c r="C432" s="24"/>
      <c r="E432" s="24"/>
      <c r="F432" s="24"/>
      <c r="G432" s="24"/>
      <c r="H432" s="51"/>
      <c r="I432" s="51"/>
      <c r="K432" s="24"/>
      <c r="L432" s="24"/>
      <c r="M432" s="24"/>
      <c r="N432" s="24"/>
    </row>
    <row r="433">
      <c r="B433" s="24"/>
      <c r="C433" s="24"/>
      <c r="E433" s="24"/>
      <c r="F433" s="24"/>
      <c r="G433" s="24"/>
      <c r="H433" s="51"/>
      <c r="I433" s="51"/>
      <c r="K433" s="24"/>
      <c r="L433" s="24"/>
      <c r="M433" s="24"/>
      <c r="N433" s="24"/>
    </row>
    <row r="434">
      <c r="B434" s="24"/>
      <c r="C434" s="24"/>
      <c r="E434" s="24"/>
      <c r="F434" s="24"/>
      <c r="G434" s="24"/>
      <c r="H434" s="51"/>
      <c r="I434" s="51"/>
      <c r="K434" s="24"/>
      <c r="L434" s="24"/>
      <c r="M434" s="24"/>
      <c r="N434" s="24"/>
    </row>
    <row r="435">
      <c r="B435" s="24"/>
      <c r="C435" s="24"/>
      <c r="E435" s="24"/>
      <c r="F435" s="24"/>
      <c r="G435" s="24"/>
      <c r="H435" s="51"/>
      <c r="I435" s="51"/>
      <c r="K435" s="24"/>
      <c r="L435" s="24"/>
      <c r="M435" s="24"/>
      <c r="N435" s="24"/>
    </row>
    <row r="436">
      <c r="B436" s="24"/>
      <c r="C436" s="24"/>
      <c r="E436" s="24"/>
      <c r="F436" s="24"/>
      <c r="G436" s="24"/>
      <c r="H436" s="51"/>
      <c r="I436" s="51"/>
      <c r="K436" s="24"/>
      <c r="L436" s="24"/>
      <c r="M436" s="24"/>
      <c r="N436" s="24"/>
    </row>
    <row r="437">
      <c r="B437" s="24"/>
      <c r="C437" s="24"/>
      <c r="E437" s="24"/>
      <c r="F437" s="24"/>
      <c r="G437" s="24"/>
      <c r="H437" s="51"/>
      <c r="I437" s="51"/>
      <c r="K437" s="24"/>
      <c r="L437" s="24"/>
      <c r="M437" s="24"/>
      <c r="N437" s="24"/>
    </row>
    <row r="438">
      <c r="B438" s="24"/>
      <c r="C438" s="24"/>
      <c r="E438" s="24"/>
      <c r="F438" s="24"/>
      <c r="G438" s="24"/>
      <c r="H438" s="51"/>
      <c r="I438" s="51"/>
      <c r="K438" s="24"/>
      <c r="L438" s="24"/>
      <c r="M438" s="24"/>
      <c r="N438" s="24"/>
    </row>
    <row r="439">
      <c r="B439" s="24"/>
      <c r="C439" s="24"/>
      <c r="E439" s="24"/>
      <c r="F439" s="24"/>
      <c r="G439" s="24"/>
      <c r="H439" s="51"/>
      <c r="I439" s="51"/>
      <c r="K439" s="24"/>
      <c r="L439" s="24"/>
      <c r="M439" s="24"/>
      <c r="N439" s="24"/>
    </row>
    <row r="440">
      <c r="B440" s="24"/>
      <c r="C440" s="24"/>
      <c r="E440" s="24"/>
      <c r="F440" s="24"/>
      <c r="G440" s="24"/>
      <c r="H440" s="51"/>
      <c r="I440" s="51"/>
      <c r="K440" s="24"/>
      <c r="L440" s="24"/>
      <c r="M440" s="24"/>
      <c r="N440" s="24"/>
    </row>
    <row r="441">
      <c r="B441" s="24"/>
      <c r="C441" s="24"/>
      <c r="E441" s="24"/>
      <c r="F441" s="24"/>
      <c r="G441" s="24"/>
      <c r="H441" s="51"/>
      <c r="I441" s="51"/>
      <c r="K441" s="24"/>
      <c r="L441" s="24"/>
      <c r="M441" s="24"/>
      <c r="N441" s="24"/>
    </row>
    <row r="442">
      <c r="B442" s="24"/>
      <c r="C442" s="24"/>
      <c r="E442" s="24"/>
      <c r="F442" s="24"/>
      <c r="G442" s="24"/>
      <c r="H442" s="51"/>
      <c r="I442" s="51"/>
      <c r="K442" s="24"/>
      <c r="L442" s="24"/>
      <c r="M442" s="24"/>
      <c r="N442" s="24"/>
    </row>
    <row r="443">
      <c r="B443" s="24"/>
      <c r="C443" s="24"/>
      <c r="E443" s="24"/>
      <c r="F443" s="24"/>
      <c r="G443" s="24"/>
      <c r="H443" s="51"/>
      <c r="I443" s="51"/>
      <c r="K443" s="24"/>
      <c r="L443" s="24"/>
      <c r="M443" s="24"/>
      <c r="N443" s="24"/>
    </row>
    <row r="444">
      <c r="B444" s="24"/>
      <c r="C444" s="24"/>
      <c r="E444" s="24"/>
      <c r="F444" s="24"/>
      <c r="G444" s="24"/>
      <c r="H444" s="51"/>
      <c r="I444" s="51"/>
      <c r="K444" s="24"/>
      <c r="L444" s="24"/>
      <c r="M444" s="24"/>
      <c r="N444" s="24"/>
    </row>
    <row r="445">
      <c r="B445" s="24"/>
      <c r="C445" s="24"/>
      <c r="E445" s="24"/>
      <c r="F445" s="24"/>
      <c r="G445" s="24"/>
      <c r="H445" s="51"/>
      <c r="I445" s="51"/>
      <c r="K445" s="24"/>
      <c r="L445" s="24"/>
      <c r="M445" s="24"/>
      <c r="N445" s="24"/>
    </row>
    <row r="446">
      <c r="B446" s="24"/>
      <c r="C446" s="24"/>
      <c r="E446" s="24"/>
      <c r="F446" s="24"/>
      <c r="G446" s="24"/>
      <c r="H446" s="51"/>
      <c r="I446" s="51"/>
      <c r="K446" s="24"/>
      <c r="L446" s="24"/>
      <c r="M446" s="24"/>
      <c r="N446" s="24"/>
    </row>
    <row r="447">
      <c r="B447" s="24"/>
      <c r="C447" s="24"/>
      <c r="E447" s="24"/>
      <c r="F447" s="24"/>
      <c r="G447" s="24"/>
      <c r="H447" s="51"/>
      <c r="I447" s="51"/>
      <c r="K447" s="24"/>
      <c r="L447" s="24"/>
      <c r="M447" s="24"/>
      <c r="N447" s="24"/>
    </row>
    <row r="448">
      <c r="B448" s="24"/>
      <c r="C448" s="24"/>
      <c r="E448" s="24"/>
      <c r="F448" s="24"/>
      <c r="G448" s="24"/>
      <c r="H448" s="51"/>
      <c r="I448" s="51"/>
      <c r="K448" s="24"/>
      <c r="L448" s="24"/>
      <c r="M448" s="24"/>
      <c r="N448" s="24"/>
    </row>
    <row r="449">
      <c r="B449" s="24"/>
      <c r="C449" s="24"/>
      <c r="E449" s="24"/>
      <c r="F449" s="24"/>
      <c r="G449" s="24"/>
      <c r="H449" s="51"/>
      <c r="I449" s="51"/>
      <c r="K449" s="24"/>
      <c r="L449" s="24"/>
      <c r="M449" s="24"/>
      <c r="N449" s="24"/>
    </row>
    <row r="450">
      <c r="B450" s="24"/>
      <c r="C450" s="24"/>
      <c r="E450" s="24"/>
      <c r="F450" s="24"/>
      <c r="G450" s="24"/>
      <c r="H450" s="51"/>
      <c r="I450" s="51"/>
      <c r="K450" s="24"/>
      <c r="L450" s="24"/>
      <c r="M450" s="24"/>
      <c r="N450" s="24"/>
    </row>
    <row r="451">
      <c r="B451" s="24"/>
      <c r="C451" s="24"/>
      <c r="E451" s="24"/>
      <c r="F451" s="24"/>
      <c r="G451" s="24"/>
      <c r="H451" s="51"/>
      <c r="I451" s="51"/>
      <c r="K451" s="24"/>
      <c r="L451" s="24"/>
      <c r="M451" s="24"/>
      <c r="N451" s="24"/>
    </row>
    <row r="452">
      <c r="B452" s="24"/>
      <c r="C452" s="24"/>
      <c r="E452" s="24"/>
      <c r="F452" s="24"/>
      <c r="G452" s="24"/>
      <c r="H452" s="51"/>
      <c r="I452" s="51"/>
      <c r="K452" s="24"/>
      <c r="L452" s="24"/>
      <c r="M452" s="24"/>
      <c r="N452" s="24"/>
    </row>
    <row r="453">
      <c r="B453" s="24"/>
      <c r="C453" s="24"/>
      <c r="E453" s="24"/>
      <c r="F453" s="24"/>
      <c r="G453" s="24"/>
      <c r="H453" s="51"/>
      <c r="I453" s="51"/>
      <c r="K453" s="24"/>
      <c r="L453" s="24"/>
      <c r="M453" s="24"/>
      <c r="N453" s="24"/>
    </row>
    <row r="454">
      <c r="B454" s="24"/>
      <c r="C454" s="24"/>
      <c r="E454" s="24"/>
      <c r="F454" s="24"/>
      <c r="G454" s="24"/>
      <c r="H454" s="51"/>
      <c r="I454" s="51"/>
      <c r="K454" s="24"/>
      <c r="L454" s="24"/>
      <c r="M454" s="24"/>
      <c r="N454" s="24"/>
    </row>
    <row r="455">
      <c r="B455" s="24"/>
      <c r="C455" s="24"/>
      <c r="E455" s="24"/>
      <c r="F455" s="24"/>
      <c r="G455" s="24"/>
      <c r="H455" s="51"/>
      <c r="I455" s="51"/>
      <c r="K455" s="24"/>
      <c r="L455" s="24"/>
      <c r="M455" s="24"/>
      <c r="N455" s="24"/>
    </row>
    <row r="456">
      <c r="B456" s="24"/>
      <c r="C456" s="24"/>
      <c r="E456" s="24"/>
      <c r="F456" s="24"/>
      <c r="G456" s="24"/>
      <c r="H456" s="51"/>
      <c r="I456" s="51"/>
      <c r="K456" s="24"/>
      <c r="L456" s="24"/>
      <c r="M456" s="24"/>
      <c r="N456" s="24"/>
    </row>
    <row r="457">
      <c r="B457" s="24"/>
      <c r="C457" s="24"/>
      <c r="E457" s="24"/>
      <c r="F457" s="24"/>
      <c r="G457" s="24"/>
      <c r="H457" s="51"/>
      <c r="I457" s="51"/>
      <c r="K457" s="24"/>
      <c r="L457" s="24"/>
      <c r="M457" s="24"/>
      <c r="N457" s="24"/>
    </row>
    <row r="458">
      <c r="B458" s="24"/>
      <c r="C458" s="24"/>
      <c r="E458" s="24"/>
      <c r="F458" s="24"/>
      <c r="G458" s="24"/>
      <c r="H458" s="51"/>
      <c r="I458" s="51"/>
      <c r="K458" s="24"/>
      <c r="L458" s="24"/>
      <c r="M458" s="24"/>
      <c r="N458" s="24"/>
    </row>
    <row r="459">
      <c r="B459" s="24"/>
      <c r="C459" s="24"/>
      <c r="E459" s="24"/>
      <c r="F459" s="24"/>
      <c r="G459" s="24"/>
      <c r="H459" s="51"/>
      <c r="I459" s="51"/>
      <c r="K459" s="24"/>
      <c r="L459" s="24"/>
      <c r="M459" s="24"/>
      <c r="N459" s="24"/>
    </row>
    <row r="460">
      <c r="B460" s="24"/>
      <c r="C460" s="24"/>
      <c r="E460" s="24"/>
      <c r="F460" s="24"/>
      <c r="G460" s="24"/>
      <c r="H460" s="51"/>
      <c r="I460" s="51"/>
      <c r="K460" s="24"/>
      <c r="L460" s="24"/>
      <c r="M460" s="24"/>
      <c r="N460" s="24"/>
    </row>
    <row r="461">
      <c r="B461" s="24"/>
      <c r="C461" s="24"/>
      <c r="E461" s="24"/>
      <c r="F461" s="24"/>
      <c r="G461" s="24"/>
      <c r="H461" s="51"/>
      <c r="I461" s="51"/>
      <c r="K461" s="24"/>
      <c r="L461" s="24"/>
      <c r="M461" s="24"/>
      <c r="N461" s="24"/>
    </row>
    <row r="462">
      <c r="B462" s="24"/>
      <c r="C462" s="24"/>
      <c r="E462" s="24"/>
      <c r="F462" s="24"/>
      <c r="G462" s="24"/>
      <c r="H462" s="51"/>
      <c r="I462" s="51"/>
      <c r="K462" s="24"/>
      <c r="L462" s="24"/>
      <c r="M462" s="24"/>
      <c r="N462" s="24"/>
    </row>
    <row r="463">
      <c r="B463" s="24"/>
      <c r="C463" s="24"/>
      <c r="E463" s="24"/>
      <c r="F463" s="24"/>
      <c r="G463" s="24"/>
      <c r="H463" s="51"/>
      <c r="I463" s="51"/>
      <c r="K463" s="24"/>
      <c r="L463" s="24"/>
      <c r="M463" s="24"/>
      <c r="N463" s="24"/>
    </row>
    <row r="464">
      <c r="B464" s="24"/>
      <c r="C464" s="24"/>
      <c r="E464" s="24"/>
      <c r="F464" s="24"/>
      <c r="G464" s="24"/>
      <c r="H464" s="51"/>
      <c r="I464" s="51"/>
      <c r="K464" s="24"/>
      <c r="L464" s="24"/>
      <c r="M464" s="24"/>
      <c r="N464" s="24"/>
    </row>
    <row r="465">
      <c r="B465" s="24"/>
      <c r="C465" s="24"/>
      <c r="E465" s="24"/>
      <c r="F465" s="24"/>
      <c r="G465" s="24"/>
      <c r="H465" s="51"/>
      <c r="I465" s="51"/>
      <c r="K465" s="24"/>
      <c r="L465" s="24"/>
      <c r="M465" s="24"/>
      <c r="N465" s="24"/>
    </row>
    <row r="466">
      <c r="B466" s="24"/>
      <c r="C466" s="24"/>
      <c r="E466" s="24"/>
      <c r="F466" s="24"/>
      <c r="G466" s="24"/>
      <c r="H466" s="51"/>
      <c r="I466" s="51"/>
      <c r="K466" s="24"/>
      <c r="L466" s="24"/>
      <c r="M466" s="24"/>
      <c r="N466" s="24"/>
    </row>
    <row r="467">
      <c r="B467" s="24"/>
      <c r="C467" s="24"/>
      <c r="E467" s="24"/>
      <c r="F467" s="24"/>
      <c r="G467" s="24"/>
      <c r="H467" s="51"/>
      <c r="I467" s="51"/>
      <c r="K467" s="24"/>
      <c r="L467" s="24"/>
      <c r="M467" s="24"/>
      <c r="N467" s="24"/>
    </row>
    <row r="468">
      <c r="B468" s="24"/>
      <c r="C468" s="24"/>
      <c r="E468" s="24"/>
      <c r="F468" s="24"/>
      <c r="G468" s="24"/>
      <c r="H468" s="51"/>
      <c r="I468" s="51"/>
      <c r="K468" s="24"/>
      <c r="L468" s="24"/>
      <c r="M468" s="24"/>
      <c r="N468" s="24"/>
    </row>
    <row r="469">
      <c r="B469" s="24"/>
      <c r="C469" s="24"/>
      <c r="E469" s="24"/>
      <c r="F469" s="24"/>
      <c r="G469" s="24"/>
      <c r="H469" s="51"/>
      <c r="I469" s="51"/>
      <c r="K469" s="24"/>
      <c r="L469" s="24"/>
      <c r="M469" s="24"/>
      <c r="N469" s="24"/>
    </row>
    <row r="470">
      <c r="B470" s="24"/>
      <c r="C470" s="24"/>
      <c r="E470" s="24"/>
      <c r="F470" s="24"/>
      <c r="G470" s="24"/>
      <c r="H470" s="51"/>
      <c r="I470" s="51"/>
      <c r="K470" s="24"/>
      <c r="L470" s="24"/>
      <c r="M470" s="24"/>
      <c r="N470" s="24"/>
    </row>
    <row r="471">
      <c r="B471" s="24"/>
      <c r="C471" s="24"/>
      <c r="E471" s="24"/>
      <c r="F471" s="24"/>
      <c r="G471" s="24"/>
      <c r="H471" s="51"/>
      <c r="I471" s="51"/>
      <c r="K471" s="24"/>
      <c r="L471" s="24"/>
      <c r="M471" s="24"/>
      <c r="N471" s="24"/>
    </row>
    <row r="472">
      <c r="B472" s="24"/>
      <c r="C472" s="24"/>
      <c r="E472" s="24"/>
      <c r="F472" s="24"/>
      <c r="G472" s="24"/>
      <c r="H472" s="51"/>
      <c r="I472" s="51"/>
      <c r="K472" s="24"/>
      <c r="L472" s="24"/>
      <c r="M472" s="24"/>
      <c r="N472" s="24"/>
    </row>
    <row r="473">
      <c r="B473" s="24"/>
      <c r="C473" s="24"/>
      <c r="E473" s="24"/>
      <c r="F473" s="24"/>
      <c r="G473" s="24"/>
      <c r="H473" s="51"/>
      <c r="I473" s="51"/>
      <c r="K473" s="24"/>
      <c r="L473" s="24"/>
      <c r="M473" s="24"/>
      <c r="N473" s="24"/>
    </row>
    <row r="474">
      <c r="B474" s="24"/>
      <c r="C474" s="24"/>
      <c r="E474" s="24"/>
      <c r="F474" s="24"/>
      <c r="G474" s="24"/>
      <c r="H474" s="51"/>
      <c r="I474" s="51"/>
      <c r="K474" s="24"/>
      <c r="L474" s="24"/>
      <c r="M474" s="24"/>
      <c r="N474" s="24"/>
    </row>
    <row r="475">
      <c r="B475" s="24"/>
      <c r="C475" s="24"/>
      <c r="E475" s="24"/>
      <c r="F475" s="24"/>
      <c r="G475" s="24"/>
      <c r="H475" s="51"/>
      <c r="I475" s="51"/>
      <c r="K475" s="24"/>
      <c r="L475" s="24"/>
      <c r="M475" s="24"/>
      <c r="N475" s="24"/>
    </row>
    <row r="476">
      <c r="B476" s="24"/>
      <c r="C476" s="24"/>
      <c r="E476" s="24"/>
      <c r="F476" s="24"/>
      <c r="G476" s="24"/>
      <c r="H476" s="51"/>
      <c r="I476" s="51"/>
      <c r="K476" s="24"/>
      <c r="L476" s="24"/>
      <c r="M476" s="24"/>
      <c r="N476" s="24"/>
    </row>
    <row r="477">
      <c r="B477" s="24"/>
      <c r="C477" s="24"/>
      <c r="E477" s="24"/>
      <c r="F477" s="24"/>
      <c r="G477" s="24"/>
      <c r="H477" s="51"/>
      <c r="I477" s="51"/>
      <c r="K477" s="24"/>
      <c r="L477" s="24"/>
      <c r="M477" s="24"/>
      <c r="N477" s="24"/>
    </row>
    <row r="478">
      <c r="B478" s="24"/>
      <c r="C478" s="24"/>
      <c r="E478" s="24"/>
      <c r="F478" s="24"/>
      <c r="G478" s="24"/>
      <c r="H478" s="51"/>
      <c r="I478" s="51"/>
      <c r="K478" s="24"/>
      <c r="L478" s="24"/>
      <c r="M478" s="24"/>
      <c r="N478" s="24"/>
    </row>
    <row r="479">
      <c r="B479" s="24"/>
      <c r="C479" s="24"/>
      <c r="E479" s="24"/>
      <c r="F479" s="24"/>
      <c r="G479" s="24"/>
      <c r="H479" s="51"/>
      <c r="I479" s="51"/>
      <c r="K479" s="24"/>
      <c r="L479" s="24"/>
      <c r="M479" s="24"/>
      <c r="N479" s="24"/>
    </row>
    <row r="480">
      <c r="B480" s="24"/>
      <c r="C480" s="24"/>
      <c r="E480" s="24"/>
      <c r="F480" s="24"/>
      <c r="G480" s="24"/>
      <c r="H480" s="51"/>
      <c r="I480" s="51"/>
      <c r="K480" s="24"/>
      <c r="L480" s="24"/>
      <c r="M480" s="24"/>
      <c r="N480" s="24"/>
    </row>
    <row r="481">
      <c r="B481" s="24"/>
      <c r="C481" s="24"/>
      <c r="E481" s="24"/>
      <c r="F481" s="24"/>
      <c r="G481" s="24"/>
      <c r="H481" s="51"/>
      <c r="I481" s="51"/>
      <c r="K481" s="24"/>
      <c r="L481" s="24"/>
      <c r="M481" s="24"/>
      <c r="N481" s="24"/>
    </row>
    <row r="482">
      <c r="B482" s="24"/>
      <c r="C482" s="24"/>
      <c r="E482" s="24"/>
      <c r="F482" s="24"/>
      <c r="G482" s="24"/>
      <c r="H482" s="51"/>
      <c r="I482" s="51"/>
      <c r="K482" s="24"/>
      <c r="L482" s="24"/>
      <c r="M482" s="24"/>
      <c r="N482" s="24"/>
    </row>
    <row r="483">
      <c r="B483" s="24"/>
      <c r="C483" s="24"/>
      <c r="E483" s="24"/>
      <c r="F483" s="24"/>
      <c r="G483" s="24"/>
      <c r="H483" s="51"/>
      <c r="I483" s="51"/>
      <c r="K483" s="24"/>
      <c r="L483" s="24"/>
      <c r="M483" s="24"/>
      <c r="N483" s="24"/>
    </row>
    <row r="484">
      <c r="B484" s="24"/>
      <c r="C484" s="24"/>
      <c r="E484" s="24"/>
      <c r="F484" s="24"/>
      <c r="G484" s="24"/>
      <c r="H484" s="51"/>
      <c r="I484" s="51"/>
      <c r="K484" s="24"/>
      <c r="L484" s="24"/>
      <c r="M484" s="24"/>
      <c r="N484" s="24"/>
    </row>
    <row r="485">
      <c r="B485" s="24"/>
      <c r="C485" s="24"/>
      <c r="E485" s="24"/>
      <c r="F485" s="24"/>
      <c r="G485" s="24"/>
      <c r="H485" s="51"/>
      <c r="I485" s="51"/>
      <c r="K485" s="24"/>
      <c r="L485" s="24"/>
      <c r="M485" s="24"/>
      <c r="N485" s="24"/>
    </row>
    <row r="486">
      <c r="B486" s="24"/>
      <c r="C486" s="24"/>
      <c r="E486" s="24"/>
      <c r="F486" s="24"/>
      <c r="G486" s="24"/>
      <c r="H486" s="51"/>
      <c r="I486" s="51"/>
      <c r="K486" s="24"/>
      <c r="L486" s="24"/>
      <c r="M486" s="24"/>
      <c r="N486" s="24"/>
    </row>
    <row r="487">
      <c r="B487" s="24"/>
      <c r="C487" s="24"/>
      <c r="E487" s="24"/>
      <c r="F487" s="24"/>
      <c r="G487" s="24"/>
      <c r="H487" s="51"/>
      <c r="I487" s="51"/>
      <c r="K487" s="24"/>
      <c r="L487" s="24"/>
      <c r="M487" s="24"/>
      <c r="N487" s="24"/>
    </row>
    <row r="488">
      <c r="B488" s="24"/>
      <c r="C488" s="24"/>
      <c r="E488" s="24"/>
      <c r="F488" s="24"/>
      <c r="G488" s="24"/>
      <c r="H488" s="51"/>
      <c r="I488" s="51"/>
      <c r="K488" s="24"/>
      <c r="L488" s="24"/>
      <c r="M488" s="24"/>
      <c r="N488" s="24"/>
    </row>
    <row r="489">
      <c r="B489" s="24"/>
      <c r="C489" s="24"/>
      <c r="E489" s="24"/>
      <c r="F489" s="24"/>
      <c r="G489" s="24"/>
      <c r="H489" s="51"/>
      <c r="I489" s="51"/>
      <c r="K489" s="24"/>
      <c r="L489" s="24"/>
      <c r="M489" s="24"/>
      <c r="N489" s="24"/>
    </row>
    <row r="490">
      <c r="B490" s="24"/>
      <c r="C490" s="24"/>
      <c r="E490" s="24"/>
      <c r="F490" s="24"/>
      <c r="G490" s="24"/>
      <c r="H490" s="51"/>
      <c r="I490" s="51"/>
      <c r="K490" s="24"/>
      <c r="L490" s="24"/>
      <c r="M490" s="24"/>
      <c r="N490" s="24"/>
    </row>
    <row r="491">
      <c r="B491" s="24"/>
      <c r="C491" s="24"/>
      <c r="E491" s="24"/>
      <c r="F491" s="24"/>
      <c r="G491" s="24"/>
      <c r="H491" s="51"/>
      <c r="I491" s="51"/>
      <c r="K491" s="24"/>
      <c r="L491" s="24"/>
      <c r="M491" s="24"/>
      <c r="N491" s="24"/>
    </row>
    <row r="492">
      <c r="B492" s="24"/>
      <c r="C492" s="24"/>
      <c r="E492" s="24"/>
      <c r="F492" s="24"/>
      <c r="G492" s="24"/>
      <c r="H492" s="51"/>
      <c r="I492" s="51"/>
      <c r="K492" s="24"/>
      <c r="L492" s="24"/>
      <c r="M492" s="24"/>
      <c r="N492" s="24"/>
    </row>
    <row r="493">
      <c r="B493" s="24"/>
      <c r="C493" s="24"/>
      <c r="E493" s="24"/>
      <c r="F493" s="24"/>
      <c r="G493" s="24"/>
      <c r="H493" s="51"/>
      <c r="I493" s="51"/>
      <c r="K493" s="24"/>
      <c r="L493" s="24"/>
      <c r="M493" s="24"/>
      <c r="N493" s="24"/>
    </row>
    <row r="494">
      <c r="B494" s="24"/>
      <c r="C494" s="24"/>
      <c r="E494" s="24"/>
      <c r="F494" s="24"/>
      <c r="G494" s="24"/>
      <c r="H494" s="51"/>
      <c r="I494" s="51"/>
      <c r="K494" s="24"/>
      <c r="L494" s="24"/>
      <c r="M494" s="24"/>
      <c r="N494" s="24"/>
    </row>
    <row r="495">
      <c r="B495" s="24"/>
      <c r="C495" s="24"/>
      <c r="E495" s="24"/>
      <c r="F495" s="24"/>
      <c r="G495" s="24"/>
      <c r="H495" s="51"/>
      <c r="I495" s="51"/>
      <c r="K495" s="24"/>
      <c r="L495" s="24"/>
      <c r="M495" s="24"/>
      <c r="N495" s="24"/>
    </row>
    <row r="496">
      <c r="B496" s="24"/>
      <c r="C496" s="24"/>
      <c r="E496" s="24"/>
      <c r="F496" s="24"/>
      <c r="G496" s="24"/>
      <c r="H496" s="51"/>
      <c r="I496" s="51"/>
      <c r="K496" s="24"/>
      <c r="L496" s="24"/>
      <c r="M496" s="24"/>
      <c r="N496" s="24"/>
    </row>
    <row r="497">
      <c r="B497" s="24"/>
      <c r="C497" s="24"/>
      <c r="E497" s="24"/>
      <c r="F497" s="24"/>
      <c r="G497" s="24"/>
      <c r="H497" s="51"/>
      <c r="I497" s="51"/>
      <c r="K497" s="24"/>
      <c r="L497" s="24"/>
      <c r="M497" s="24"/>
      <c r="N497" s="24"/>
    </row>
    <row r="498">
      <c r="B498" s="24"/>
      <c r="C498" s="24"/>
      <c r="E498" s="24"/>
      <c r="F498" s="24"/>
      <c r="G498" s="24"/>
      <c r="H498" s="51"/>
      <c r="I498" s="51"/>
      <c r="K498" s="24"/>
      <c r="L498" s="24"/>
      <c r="M498" s="24"/>
      <c r="N498" s="24"/>
    </row>
    <row r="499">
      <c r="B499" s="24"/>
      <c r="C499" s="24"/>
      <c r="E499" s="24"/>
      <c r="F499" s="24"/>
      <c r="G499" s="24"/>
      <c r="H499" s="51"/>
      <c r="I499" s="51"/>
      <c r="K499" s="24"/>
      <c r="L499" s="24"/>
      <c r="M499" s="24"/>
      <c r="N499" s="24"/>
    </row>
    <row r="500">
      <c r="B500" s="24"/>
      <c r="C500" s="24"/>
      <c r="E500" s="24"/>
      <c r="F500" s="24"/>
      <c r="G500" s="24"/>
      <c r="H500" s="51"/>
      <c r="I500" s="51"/>
      <c r="K500" s="24"/>
      <c r="L500" s="24"/>
      <c r="M500" s="24"/>
      <c r="N500" s="24"/>
    </row>
    <row r="501">
      <c r="B501" s="24"/>
      <c r="C501" s="24"/>
      <c r="E501" s="24"/>
      <c r="F501" s="24"/>
      <c r="G501" s="24"/>
      <c r="H501" s="51"/>
      <c r="I501" s="51"/>
      <c r="K501" s="24"/>
      <c r="L501" s="24"/>
      <c r="M501" s="24"/>
      <c r="N501" s="24"/>
    </row>
    <row r="502">
      <c r="B502" s="24"/>
      <c r="C502" s="24"/>
      <c r="E502" s="24"/>
      <c r="F502" s="24"/>
      <c r="G502" s="24"/>
      <c r="H502" s="51"/>
      <c r="I502" s="51"/>
      <c r="K502" s="24"/>
      <c r="L502" s="24"/>
      <c r="M502" s="24"/>
      <c r="N502" s="24"/>
    </row>
    <row r="503">
      <c r="B503" s="24"/>
      <c r="C503" s="24"/>
      <c r="E503" s="24"/>
      <c r="F503" s="24"/>
      <c r="G503" s="24"/>
      <c r="H503" s="51"/>
      <c r="I503" s="51"/>
      <c r="K503" s="24"/>
      <c r="L503" s="24"/>
      <c r="M503" s="24"/>
      <c r="N503" s="24"/>
    </row>
    <row r="504">
      <c r="B504" s="24"/>
      <c r="C504" s="24"/>
      <c r="E504" s="24"/>
      <c r="F504" s="24"/>
      <c r="G504" s="24"/>
      <c r="H504" s="51"/>
      <c r="I504" s="51"/>
      <c r="K504" s="24"/>
      <c r="L504" s="24"/>
      <c r="M504" s="24"/>
      <c r="N504" s="24"/>
    </row>
    <row r="505">
      <c r="B505" s="24"/>
      <c r="C505" s="24"/>
      <c r="E505" s="24"/>
      <c r="F505" s="24"/>
      <c r="G505" s="24"/>
      <c r="H505" s="51"/>
      <c r="I505" s="51"/>
      <c r="K505" s="24"/>
      <c r="L505" s="24"/>
      <c r="M505" s="24"/>
      <c r="N505" s="24"/>
    </row>
    <row r="506">
      <c r="B506" s="24"/>
      <c r="C506" s="24"/>
      <c r="E506" s="24"/>
      <c r="F506" s="24"/>
      <c r="G506" s="24"/>
      <c r="H506" s="51"/>
      <c r="I506" s="51"/>
      <c r="K506" s="24"/>
      <c r="L506" s="24"/>
      <c r="M506" s="24"/>
      <c r="N506" s="24"/>
    </row>
    <row r="507">
      <c r="B507" s="24"/>
      <c r="C507" s="24"/>
      <c r="E507" s="24"/>
      <c r="F507" s="24"/>
      <c r="G507" s="24"/>
      <c r="H507" s="51"/>
      <c r="I507" s="51"/>
      <c r="K507" s="24"/>
      <c r="L507" s="24"/>
      <c r="M507" s="24"/>
      <c r="N507" s="24"/>
    </row>
    <row r="508">
      <c r="B508" s="24"/>
      <c r="C508" s="24"/>
      <c r="E508" s="24"/>
      <c r="F508" s="24"/>
      <c r="G508" s="24"/>
      <c r="H508" s="51"/>
      <c r="I508" s="51"/>
      <c r="K508" s="24"/>
      <c r="L508" s="24"/>
      <c r="M508" s="24"/>
      <c r="N508" s="24"/>
    </row>
    <row r="509">
      <c r="B509" s="24"/>
      <c r="C509" s="24"/>
      <c r="E509" s="24"/>
      <c r="F509" s="24"/>
      <c r="G509" s="24"/>
      <c r="H509" s="51"/>
      <c r="I509" s="51"/>
      <c r="K509" s="24"/>
      <c r="L509" s="24"/>
      <c r="M509" s="24"/>
      <c r="N509" s="24"/>
    </row>
    <row r="510">
      <c r="B510" s="24"/>
      <c r="C510" s="24"/>
      <c r="E510" s="24"/>
      <c r="F510" s="24"/>
      <c r="G510" s="24"/>
      <c r="H510" s="51"/>
      <c r="I510" s="51"/>
      <c r="K510" s="24"/>
      <c r="L510" s="24"/>
      <c r="M510" s="24"/>
      <c r="N510" s="24"/>
    </row>
    <row r="511">
      <c r="B511" s="24"/>
      <c r="C511" s="24"/>
      <c r="E511" s="24"/>
      <c r="F511" s="24"/>
      <c r="G511" s="24"/>
      <c r="H511" s="51"/>
      <c r="I511" s="51"/>
      <c r="K511" s="24"/>
      <c r="L511" s="24"/>
      <c r="M511" s="24"/>
      <c r="N511" s="24"/>
    </row>
    <row r="512">
      <c r="B512" s="24"/>
      <c r="C512" s="24"/>
      <c r="E512" s="24"/>
      <c r="F512" s="24"/>
      <c r="G512" s="24"/>
      <c r="H512" s="51"/>
      <c r="I512" s="51"/>
      <c r="K512" s="24"/>
      <c r="L512" s="24"/>
      <c r="M512" s="24"/>
      <c r="N512" s="24"/>
    </row>
    <row r="513">
      <c r="B513" s="24"/>
      <c r="C513" s="24"/>
      <c r="E513" s="24"/>
      <c r="F513" s="24"/>
      <c r="G513" s="24"/>
      <c r="H513" s="51"/>
      <c r="I513" s="51"/>
      <c r="K513" s="24"/>
      <c r="L513" s="24"/>
      <c r="M513" s="24"/>
      <c r="N513" s="24"/>
    </row>
    <row r="514">
      <c r="B514" s="24"/>
      <c r="C514" s="24"/>
      <c r="E514" s="24"/>
      <c r="F514" s="24"/>
      <c r="G514" s="24"/>
      <c r="H514" s="51"/>
      <c r="I514" s="51"/>
      <c r="K514" s="24"/>
      <c r="L514" s="24"/>
      <c r="M514" s="24"/>
      <c r="N514" s="24"/>
    </row>
    <row r="515">
      <c r="B515" s="24"/>
      <c r="C515" s="24"/>
      <c r="E515" s="24"/>
      <c r="F515" s="24"/>
      <c r="G515" s="24"/>
      <c r="H515" s="51"/>
      <c r="I515" s="51"/>
      <c r="K515" s="24"/>
      <c r="L515" s="24"/>
      <c r="M515" s="24"/>
      <c r="N515" s="24"/>
    </row>
    <row r="516">
      <c r="B516" s="24"/>
      <c r="C516" s="24"/>
      <c r="E516" s="24"/>
      <c r="F516" s="24"/>
      <c r="G516" s="24"/>
      <c r="H516" s="51"/>
      <c r="I516" s="51"/>
      <c r="K516" s="24"/>
      <c r="L516" s="24"/>
      <c r="M516" s="24"/>
      <c r="N516" s="24"/>
    </row>
    <row r="517">
      <c r="B517" s="24"/>
      <c r="C517" s="24"/>
      <c r="E517" s="24"/>
      <c r="F517" s="24"/>
      <c r="G517" s="24"/>
      <c r="H517" s="51"/>
      <c r="I517" s="51"/>
      <c r="K517" s="24"/>
      <c r="L517" s="24"/>
      <c r="M517" s="24"/>
      <c r="N517" s="24"/>
    </row>
    <row r="518">
      <c r="B518" s="24"/>
      <c r="C518" s="24"/>
      <c r="E518" s="24"/>
      <c r="F518" s="24"/>
      <c r="G518" s="24"/>
      <c r="H518" s="51"/>
      <c r="I518" s="51"/>
      <c r="K518" s="24"/>
      <c r="L518" s="24"/>
      <c r="M518" s="24"/>
      <c r="N518" s="24"/>
    </row>
    <row r="519">
      <c r="B519" s="24"/>
      <c r="C519" s="24"/>
      <c r="E519" s="24"/>
      <c r="F519" s="24"/>
      <c r="G519" s="24"/>
      <c r="H519" s="51"/>
      <c r="I519" s="51"/>
      <c r="K519" s="24"/>
      <c r="L519" s="24"/>
      <c r="M519" s="24"/>
      <c r="N519" s="24"/>
    </row>
    <row r="520">
      <c r="B520" s="24"/>
      <c r="C520" s="24"/>
      <c r="E520" s="24"/>
      <c r="F520" s="24"/>
      <c r="G520" s="24"/>
      <c r="H520" s="51"/>
      <c r="I520" s="51"/>
      <c r="K520" s="24"/>
      <c r="L520" s="24"/>
      <c r="M520" s="24"/>
      <c r="N520" s="24"/>
    </row>
    <row r="521">
      <c r="B521" s="24"/>
      <c r="C521" s="24"/>
      <c r="E521" s="24"/>
      <c r="F521" s="24"/>
      <c r="G521" s="24"/>
      <c r="H521" s="51"/>
      <c r="I521" s="51"/>
      <c r="K521" s="24"/>
      <c r="L521" s="24"/>
      <c r="M521" s="24"/>
      <c r="N521" s="24"/>
    </row>
    <row r="522">
      <c r="B522" s="24"/>
      <c r="C522" s="24"/>
      <c r="E522" s="24"/>
      <c r="F522" s="24"/>
      <c r="G522" s="24"/>
      <c r="H522" s="51"/>
      <c r="I522" s="51"/>
      <c r="K522" s="24"/>
      <c r="L522" s="24"/>
      <c r="M522" s="24"/>
      <c r="N522" s="24"/>
    </row>
    <row r="523">
      <c r="B523" s="24"/>
      <c r="C523" s="24"/>
      <c r="E523" s="24"/>
      <c r="F523" s="24"/>
      <c r="G523" s="24"/>
      <c r="H523" s="51"/>
      <c r="I523" s="51"/>
      <c r="K523" s="24"/>
      <c r="L523" s="24"/>
      <c r="M523" s="24"/>
      <c r="N523" s="24"/>
    </row>
    <row r="524">
      <c r="B524" s="24"/>
      <c r="C524" s="24"/>
      <c r="E524" s="24"/>
      <c r="F524" s="24"/>
      <c r="G524" s="24"/>
      <c r="H524" s="51"/>
      <c r="I524" s="51"/>
      <c r="K524" s="24"/>
      <c r="L524" s="24"/>
      <c r="M524" s="24"/>
      <c r="N524" s="24"/>
    </row>
    <row r="525">
      <c r="B525" s="24"/>
      <c r="C525" s="24"/>
      <c r="E525" s="24"/>
      <c r="F525" s="24"/>
      <c r="G525" s="24"/>
      <c r="H525" s="51"/>
      <c r="I525" s="51"/>
      <c r="K525" s="24"/>
      <c r="L525" s="24"/>
      <c r="M525" s="24"/>
      <c r="N525" s="24"/>
    </row>
    <row r="526">
      <c r="B526" s="24"/>
      <c r="C526" s="24"/>
      <c r="E526" s="24"/>
      <c r="F526" s="24"/>
      <c r="G526" s="24"/>
      <c r="H526" s="51"/>
      <c r="I526" s="51"/>
      <c r="K526" s="24"/>
      <c r="L526" s="24"/>
      <c r="M526" s="24"/>
      <c r="N526" s="24"/>
    </row>
    <row r="527">
      <c r="B527" s="24"/>
      <c r="C527" s="24"/>
      <c r="E527" s="24"/>
      <c r="F527" s="24"/>
      <c r="G527" s="24"/>
      <c r="H527" s="51"/>
      <c r="I527" s="51"/>
      <c r="K527" s="24"/>
      <c r="L527" s="24"/>
      <c r="M527" s="24"/>
      <c r="N527" s="24"/>
    </row>
    <row r="528">
      <c r="B528" s="24"/>
      <c r="C528" s="24"/>
      <c r="E528" s="24"/>
      <c r="F528" s="24"/>
      <c r="G528" s="24"/>
      <c r="H528" s="51"/>
      <c r="I528" s="51"/>
      <c r="K528" s="24"/>
      <c r="L528" s="24"/>
      <c r="M528" s="24"/>
      <c r="N528" s="24"/>
    </row>
    <row r="529">
      <c r="B529" s="24"/>
      <c r="C529" s="24"/>
      <c r="E529" s="24"/>
      <c r="F529" s="24"/>
      <c r="G529" s="24"/>
      <c r="H529" s="51"/>
      <c r="I529" s="51"/>
      <c r="K529" s="24"/>
      <c r="L529" s="24"/>
      <c r="M529" s="24"/>
      <c r="N529" s="24"/>
    </row>
    <row r="530">
      <c r="B530" s="24"/>
      <c r="C530" s="24"/>
      <c r="E530" s="24"/>
      <c r="F530" s="24"/>
      <c r="G530" s="24"/>
      <c r="H530" s="51"/>
      <c r="I530" s="51"/>
      <c r="K530" s="24"/>
      <c r="L530" s="24"/>
      <c r="M530" s="24"/>
      <c r="N530" s="24"/>
    </row>
    <row r="531">
      <c r="B531" s="24"/>
      <c r="C531" s="24"/>
      <c r="E531" s="24"/>
      <c r="F531" s="24"/>
      <c r="G531" s="24"/>
      <c r="H531" s="51"/>
      <c r="I531" s="51"/>
      <c r="K531" s="24"/>
      <c r="L531" s="24"/>
      <c r="M531" s="24"/>
      <c r="N531" s="24"/>
    </row>
    <row r="532">
      <c r="B532" s="24"/>
      <c r="C532" s="24"/>
      <c r="E532" s="24"/>
      <c r="F532" s="24"/>
      <c r="G532" s="24"/>
      <c r="H532" s="51"/>
      <c r="I532" s="51"/>
      <c r="K532" s="24"/>
      <c r="L532" s="24"/>
      <c r="M532" s="24"/>
      <c r="N532" s="24"/>
    </row>
    <row r="533">
      <c r="B533" s="24"/>
      <c r="C533" s="24"/>
      <c r="E533" s="24"/>
      <c r="F533" s="24"/>
      <c r="G533" s="24"/>
      <c r="H533" s="51"/>
      <c r="I533" s="51"/>
      <c r="K533" s="24"/>
      <c r="L533" s="24"/>
      <c r="M533" s="24"/>
      <c r="N533" s="24"/>
    </row>
    <row r="534">
      <c r="B534" s="24"/>
      <c r="C534" s="24"/>
      <c r="E534" s="24"/>
      <c r="F534" s="24"/>
      <c r="G534" s="24"/>
      <c r="H534" s="51"/>
      <c r="I534" s="51"/>
      <c r="K534" s="24"/>
      <c r="L534" s="24"/>
      <c r="M534" s="24"/>
      <c r="N534" s="24"/>
    </row>
    <row r="535">
      <c r="B535" s="24"/>
      <c r="C535" s="24"/>
      <c r="E535" s="24"/>
      <c r="F535" s="24"/>
      <c r="G535" s="24"/>
      <c r="H535" s="51"/>
      <c r="I535" s="51"/>
      <c r="K535" s="24"/>
      <c r="L535" s="24"/>
      <c r="M535" s="24"/>
      <c r="N535" s="24"/>
    </row>
    <row r="536">
      <c r="B536" s="24"/>
      <c r="C536" s="24"/>
      <c r="E536" s="24"/>
      <c r="F536" s="24"/>
      <c r="G536" s="24"/>
      <c r="H536" s="51"/>
      <c r="I536" s="51"/>
      <c r="K536" s="24"/>
      <c r="L536" s="24"/>
      <c r="M536" s="24"/>
      <c r="N536" s="24"/>
    </row>
    <row r="537">
      <c r="B537" s="24"/>
      <c r="C537" s="24"/>
      <c r="E537" s="24"/>
      <c r="F537" s="24"/>
      <c r="G537" s="24"/>
      <c r="H537" s="51"/>
      <c r="I537" s="51"/>
      <c r="K537" s="24"/>
      <c r="L537" s="24"/>
      <c r="M537" s="24"/>
      <c r="N537" s="24"/>
    </row>
    <row r="538">
      <c r="B538" s="24"/>
      <c r="C538" s="24"/>
      <c r="E538" s="24"/>
      <c r="F538" s="24"/>
      <c r="G538" s="24"/>
      <c r="H538" s="51"/>
      <c r="I538" s="51"/>
      <c r="K538" s="24"/>
      <c r="L538" s="24"/>
      <c r="M538" s="24"/>
      <c r="N538" s="24"/>
    </row>
    <row r="539">
      <c r="B539" s="24"/>
      <c r="C539" s="24"/>
      <c r="E539" s="24"/>
      <c r="F539" s="24"/>
      <c r="G539" s="24"/>
      <c r="H539" s="51"/>
      <c r="I539" s="51"/>
      <c r="K539" s="24"/>
      <c r="L539" s="24"/>
      <c r="M539" s="24"/>
      <c r="N539" s="24"/>
    </row>
    <row r="540">
      <c r="B540" s="24"/>
      <c r="C540" s="24"/>
      <c r="E540" s="24"/>
      <c r="F540" s="24"/>
      <c r="G540" s="24"/>
      <c r="H540" s="51"/>
      <c r="I540" s="51"/>
      <c r="K540" s="24"/>
      <c r="L540" s="24"/>
      <c r="M540" s="24"/>
      <c r="N540" s="24"/>
    </row>
    <row r="541">
      <c r="B541" s="24"/>
      <c r="C541" s="24"/>
      <c r="E541" s="24"/>
      <c r="F541" s="24"/>
      <c r="G541" s="24"/>
      <c r="H541" s="51"/>
      <c r="I541" s="51"/>
      <c r="K541" s="24"/>
      <c r="L541" s="24"/>
      <c r="M541" s="24"/>
      <c r="N541" s="24"/>
    </row>
    <row r="542">
      <c r="B542" s="24"/>
      <c r="C542" s="24"/>
      <c r="E542" s="24"/>
      <c r="F542" s="24"/>
      <c r="G542" s="24"/>
      <c r="H542" s="51"/>
      <c r="I542" s="51"/>
      <c r="K542" s="24"/>
      <c r="L542" s="24"/>
      <c r="M542" s="24"/>
      <c r="N542" s="24"/>
    </row>
    <row r="543">
      <c r="B543" s="24"/>
      <c r="C543" s="24"/>
      <c r="E543" s="24"/>
      <c r="F543" s="24"/>
      <c r="G543" s="24"/>
      <c r="H543" s="51"/>
      <c r="I543" s="51"/>
      <c r="K543" s="24"/>
      <c r="L543" s="24"/>
      <c r="M543" s="24"/>
      <c r="N543" s="24"/>
    </row>
    <row r="544">
      <c r="B544" s="24"/>
      <c r="C544" s="24"/>
      <c r="E544" s="24"/>
      <c r="F544" s="24"/>
      <c r="G544" s="24"/>
      <c r="H544" s="51"/>
      <c r="I544" s="51"/>
      <c r="K544" s="24"/>
      <c r="L544" s="24"/>
      <c r="M544" s="24"/>
      <c r="N544" s="24"/>
    </row>
    <row r="545">
      <c r="B545" s="24"/>
      <c r="C545" s="24"/>
      <c r="E545" s="24"/>
      <c r="F545" s="24"/>
      <c r="G545" s="24"/>
      <c r="H545" s="51"/>
      <c r="I545" s="51"/>
      <c r="K545" s="24"/>
      <c r="L545" s="24"/>
      <c r="M545" s="24"/>
      <c r="N545" s="24"/>
    </row>
    <row r="546">
      <c r="B546" s="24"/>
      <c r="C546" s="24"/>
      <c r="E546" s="24"/>
      <c r="F546" s="24"/>
      <c r="G546" s="24"/>
      <c r="H546" s="51"/>
      <c r="I546" s="51"/>
      <c r="K546" s="24"/>
      <c r="L546" s="24"/>
      <c r="M546" s="24"/>
      <c r="N546" s="24"/>
    </row>
    <row r="547">
      <c r="B547" s="24"/>
      <c r="C547" s="24"/>
      <c r="E547" s="24"/>
      <c r="F547" s="24"/>
      <c r="G547" s="24"/>
      <c r="H547" s="51"/>
      <c r="I547" s="51"/>
      <c r="K547" s="24"/>
      <c r="L547" s="24"/>
      <c r="M547" s="24"/>
      <c r="N547" s="24"/>
    </row>
    <row r="548">
      <c r="B548" s="24"/>
      <c r="C548" s="24"/>
      <c r="E548" s="24"/>
      <c r="F548" s="24"/>
      <c r="G548" s="24"/>
      <c r="H548" s="51"/>
      <c r="I548" s="51"/>
      <c r="K548" s="24"/>
      <c r="L548" s="24"/>
      <c r="M548" s="24"/>
      <c r="N548" s="24"/>
    </row>
    <row r="549">
      <c r="B549" s="24"/>
      <c r="C549" s="24"/>
      <c r="E549" s="24"/>
      <c r="F549" s="24"/>
      <c r="G549" s="24"/>
      <c r="H549" s="51"/>
      <c r="I549" s="51"/>
      <c r="K549" s="24"/>
      <c r="L549" s="24"/>
      <c r="M549" s="24"/>
      <c r="N549" s="24"/>
    </row>
    <row r="550">
      <c r="B550" s="24"/>
      <c r="C550" s="24"/>
      <c r="E550" s="24"/>
      <c r="F550" s="24"/>
      <c r="G550" s="24"/>
      <c r="H550" s="51"/>
      <c r="I550" s="51"/>
      <c r="K550" s="24"/>
      <c r="L550" s="24"/>
      <c r="M550" s="24"/>
      <c r="N550" s="24"/>
    </row>
    <row r="551">
      <c r="B551" s="24"/>
      <c r="C551" s="24"/>
      <c r="E551" s="24"/>
      <c r="F551" s="24"/>
      <c r="G551" s="24"/>
      <c r="H551" s="51"/>
      <c r="I551" s="51"/>
      <c r="K551" s="24"/>
      <c r="L551" s="24"/>
      <c r="M551" s="24"/>
      <c r="N551" s="24"/>
    </row>
    <row r="552">
      <c r="B552" s="24"/>
      <c r="C552" s="24"/>
      <c r="E552" s="24"/>
      <c r="F552" s="24"/>
      <c r="G552" s="24"/>
      <c r="H552" s="51"/>
      <c r="I552" s="51"/>
      <c r="K552" s="24"/>
      <c r="L552" s="24"/>
      <c r="M552" s="24"/>
      <c r="N552" s="24"/>
    </row>
    <row r="553">
      <c r="B553" s="24"/>
      <c r="C553" s="24"/>
      <c r="E553" s="24"/>
      <c r="F553" s="24"/>
      <c r="G553" s="24"/>
      <c r="H553" s="51"/>
      <c r="I553" s="51"/>
      <c r="K553" s="24"/>
      <c r="L553" s="24"/>
      <c r="M553" s="24"/>
      <c r="N553" s="24"/>
    </row>
    <row r="554">
      <c r="B554" s="24"/>
      <c r="C554" s="24"/>
      <c r="E554" s="24"/>
      <c r="F554" s="24"/>
      <c r="G554" s="24"/>
      <c r="H554" s="51"/>
      <c r="I554" s="51"/>
      <c r="K554" s="24"/>
      <c r="L554" s="24"/>
      <c r="M554" s="24"/>
      <c r="N554" s="24"/>
    </row>
    <row r="555">
      <c r="B555" s="24"/>
      <c r="C555" s="24"/>
      <c r="E555" s="24"/>
      <c r="F555" s="24"/>
      <c r="G555" s="24"/>
      <c r="H555" s="51"/>
      <c r="I555" s="51"/>
      <c r="K555" s="24"/>
      <c r="L555" s="24"/>
      <c r="M555" s="24"/>
      <c r="N555" s="24"/>
    </row>
    <row r="556">
      <c r="B556" s="24"/>
      <c r="C556" s="24"/>
      <c r="E556" s="24"/>
      <c r="F556" s="24"/>
      <c r="G556" s="24"/>
      <c r="H556" s="51"/>
      <c r="I556" s="51"/>
      <c r="K556" s="24"/>
      <c r="L556" s="24"/>
      <c r="M556" s="24"/>
      <c r="N556" s="24"/>
    </row>
    <row r="557">
      <c r="B557" s="24"/>
      <c r="C557" s="24"/>
      <c r="E557" s="24"/>
      <c r="F557" s="24"/>
      <c r="G557" s="24"/>
      <c r="H557" s="51"/>
      <c r="I557" s="51"/>
      <c r="K557" s="24"/>
      <c r="L557" s="24"/>
      <c r="M557" s="24"/>
      <c r="N557" s="24"/>
    </row>
    <row r="558">
      <c r="B558" s="24"/>
      <c r="C558" s="24"/>
      <c r="E558" s="24"/>
      <c r="F558" s="24"/>
      <c r="G558" s="24"/>
      <c r="H558" s="51"/>
      <c r="I558" s="51"/>
      <c r="K558" s="24"/>
      <c r="L558" s="24"/>
      <c r="M558" s="24"/>
      <c r="N558" s="24"/>
    </row>
    <row r="559">
      <c r="B559" s="24"/>
      <c r="C559" s="24"/>
      <c r="E559" s="24"/>
      <c r="F559" s="24"/>
      <c r="G559" s="24"/>
      <c r="H559" s="51"/>
      <c r="I559" s="51"/>
      <c r="K559" s="24"/>
      <c r="L559" s="24"/>
      <c r="M559" s="24"/>
      <c r="N559" s="24"/>
    </row>
    <row r="560">
      <c r="B560" s="24"/>
      <c r="C560" s="24"/>
      <c r="E560" s="24"/>
      <c r="F560" s="24"/>
      <c r="G560" s="24"/>
      <c r="H560" s="51"/>
      <c r="I560" s="51"/>
      <c r="K560" s="24"/>
      <c r="L560" s="24"/>
      <c r="M560" s="24"/>
      <c r="N560" s="24"/>
    </row>
    <row r="561">
      <c r="B561" s="24"/>
      <c r="C561" s="24"/>
      <c r="E561" s="24"/>
      <c r="F561" s="24"/>
      <c r="G561" s="24"/>
      <c r="H561" s="51"/>
      <c r="I561" s="51"/>
      <c r="K561" s="24"/>
      <c r="L561" s="24"/>
      <c r="M561" s="24"/>
      <c r="N561" s="24"/>
    </row>
    <row r="562">
      <c r="B562" s="24"/>
      <c r="C562" s="24"/>
      <c r="E562" s="24"/>
      <c r="F562" s="24"/>
      <c r="G562" s="24"/>
      <c r="H562" s="51"/>
      <c r="I562" s="51"/>
      <c r="K562" s="24"/>
      <c r="L562" s="24"/>
      <c r="M562" s="24"/>
      <c r="N562" s="24"/>
    </row>
    <row r="563">
      <c r="B563" s="24"/>
      <c r="C563" s="24"/>
      <c r="E563" s="24"/>
      <c r="F563" s="24"/>
      <c r="G563" s="24"/>
      <c r="H563" s="51"/>
      <c r="I563" s="51"/>
      <c r="K563" s="24"/>
      <c r="L563" s="24"/>
      <c r="M563" s="24"/>
      <c r="N563" s="24"/>
    </row>
    <row r="564">
      <c r="B564" s="24"/>
      <c r="C564" s="24"/>
      <c r="E564" s="24"/>
      <c r="F564" s="24"/>
      <c r="G564" s="24"/>
      <c r="H564" s="51"/>
      <c r="I564" s="51"/>
      <c r="K564" s="24"/>
      <c r="L564" s="24"/>
      <c r="M564" s="24"/>
      <c r="N564" s="24"/>
    </row>
    <row r="565">
      <c r="B565" s="24"/>
      <c r="C565" s="24"/>
      <c r="E565" s="24"/>
      <c r="F565" s="24"/>
      <c r="G565" s="24"/>
      <c r="H565" s="51"/>
      <c r="I565" s="51"/>
      <c r="K565" s="24"/>
      <c r="L565" s="24"/>
      <c r="M565" s="24"/>
      <c r="N565" s="24"/>
    </row>
    <row r="566">
      <c r="B566" s="24"/>
      <c r="C566" s="24"/>
      <c r="E566" s="24"/>
      <c r="F566" s="24"/>
      <c r="G566" s="24"/>
      <c r="H566" s="51"/>
      <c r="I566" s="51"/>
      <c r="K566" s="24"/>
      <c r="L566" s="24"/>
      <c r="M566" s="24"/>
      <c r="N566" s="24"/>
    </row>
    <row r="567">
      <c r="B567" s="24"/>
      <c r="C567" s="24"/>
      <c r="E567" s="24"/>
      <c r="F567" s="24"/>
      <c r="G567" s="24"/>
      <c r="H567" s="51"/>
      <c r="I567" s="51"/>
      <c r="K567" s="24"/>
      <c r="L567" s="24"/>
      <c r="M567" s="24"/>
      <c r="N567" s="24"/>
    </row>
    <row r="568">
      <c r="B568" s="24"/>
      <c r="C568" s="24"/>
      <c r="E568" s="24"/>
      <c r="F568" s="24"/>
      <c r="G568" s="24"/>
      <c r="H568" s="51"/>
      <c r="I568" s="51"/>
      <c r="K568" s="24"/>
      <c r="L568" s="24"/>
      <c r="M568" s="24"/>
      <c r="N568" s="24"/>
    </row>
    <row r="569">
      <c r="B569" s="24"/>
      <c r="C569" s="24"/>
      <c r="E569" s="24"/>
      <c r="F569" s="24"/>
      <c r="G569" s="24"/>
      <c r="H569" s="51"/>
      <c r="I569" s="51"/>
      <c r="K569" s="24"/>
      <c r="L569" s="24"/>
      <c r="M569" s="24"/>
      <c r="N569" s="24"/>
    </row>
    <row r="570">
      <c r="B570" s="24"/>
      <c r="C570" s="24"/>
      <c r="E570" s="24"/>
      <c r="F570" s="24"/>
      <c r="G570" s="24"/>
      <c r="H570" s="51"/>
      <c r="I570" s="51"/>
      <c r="K570" s="24"/>
      <c r="L570" s="24"/>
      <c r="M570" s="24"/>
      <c r="N570" s="24"/>
    </row>
    <row r="571">
      <c r="B571" s="24"/>
      <c r="C571" s="24"/>
      <c r="E571" s="24"/>
      <c r="F571" s="24"/>
      <c r="G571" s="24"/>
      <c r="H571" s="51"/>
      <c r="I571" s="51"/>
      <c r="K571" s="24"/>
      <c r="L571" s="24"/>
      <c r="M571" s="24"/>
      <c r="N571" s="24"/>
    </row>
    <row r="572">
      <c r="B572" s="24"/>
      <c r="C572" s="24"/>
      <c r="E572" s="24"/>
      <c r="F572" s="24"/>
      <c r="G572" s="24"/>
      <c r="H572" s="51"/>
      <c r="I572" s="51"/>
      <c r="K572" s="24"/>
      <c r="L572" s="24"/>
      <c r="M572" s="24"/>
      <c r="N572" s="24"/>
    </row>
    <row r="573">
      <c r="B573" s="24"/>
      <c r="C573" s="24"/>
      <c r="E573" s="24"/>
      <c r="F573" s="24"/>
      <c r="G573" s="24"/>
      <c r="H573" s="51"/>
      <c r="I573" s="51"/>
      <c r="K573" s="24"/>
      <c r="L573" s="24"/>
      <c r="M573" s="24"/>
      <c r="N573" s="24"/>
    </row>
    <row r="574">
      <c r="B574" s="24"/>
      <c r="C574" s="24"/>
      <c r="E574" s="24"/>
      <c r="F574" s="24"/>
      <c r="G574" s="24"/>
      <c r="H574" s="51"/>
      <c r="I574" s="51"/>
      <c r="K574" s="24"/>
      <c r="L574" s="24"/>
      <c r="M574" s="24"/>
      <c r="N574" s="24"/>
    </row>
    <row r="575">
      <c r="B575" s="24"/>
      <c r="C575" s="24"/>
      <c r="E575" s="24"/>
      <c r="F575" s="24"/>
      <c r="G575" s="24"/>
      <c r="H575" s="51"/>
      <c r="I575" s="51"/>
      <c r="K575" s="24"/>
      <c r="L575" s="24"/>
      <c r="M575" s="24"/>
      <c r="N575" s="24"/>
    </row>
    <row r="576">
      <c r="B576" s="24"/>
      <c r="C576" s="24"/>
      <c r="E576" s="24"/>
      <c r="F576" s="24"/>
      <c r="G576" s="24"/>
      <c r="H576" s="51"/>
      <c r="I576" s="51"/>
      <c r="K576" s="24"/>
      <c r="L576" s="24"/>
      <c r="M576" s="24"/>
      <c r="N576" s="24"/>
    </row>
    <row r="577">
      <c r="B577" s="24"/>
      <c r="C577" s="24"/>
      <c r="E577" s="24"/>
      <c r="F577" s="24"/>
      <c r="G577" s="24"/>
      <c r="H577" s="51"/>
      <c r="I577" s="51"/>
      <c r="K577" s="24"/>
      <c r="L577" s="24"/>
      <c r="M577" s="24"/>
      <c r="N577" s="24"/>
    </row>
    <row r="578">
      <c r="B578" s="24"/>
      <c r="C578" s="24"/>
      <c r="E578" s="24"/>
      <c r="F578" s="24"/>
      <c r="G578" s="24"/>
      <c r="H578" s="51"/>
      <c r="I578" s="51"/>
      <c r="K578" s="24"/>
      <c r="L578" s="24"/>
      <c r="M578" s="24"/>
      <c r="N578" s="24"/>
    </row>
    <row r="579">
      <c r="B579" s="24"/>
      <c r="C579" s="24"/>
      <c r="E579" s="24"/>
      <c r="F579" s="24"/>
      <c r="G579" s="24"/>
      <c r="H579" s="51"/>
      <c r="I579" s="51"/>
      <c r="K579" s="24"/>
      <c r="L579" s="24"/>
      <c r="M579" s="24"/>
      <c r="N579" s="24"/>
    </row>
    <row r="580">
      <c r="B580" s="24"/>
      <c r="C580" s="24"/>
      <c r="E580" s="24"/>
      <c r="F580" s="24"/>
      <c r="G580" s="24"/>
      <c r="H580" s="51"/>
      <c r="I580" s="51"/>
      <c r="K580" s="24"/>
      <c r="L580" s="24"/>
      <c r="M580" s="24"/>
      <c r="N580" s="24"/>
    </row>
    <row r="581">
      <c r="B581" s="24"/>
      <c r="C581" s="24"/>
      <c r="E581" s="24"/>
      <c r="F581" s="24"/>
      <c r="G581" s="24"/>
      <c r="H581" s="51"/>
      <c r="I581" s="51"/>
      <c r="K581" s="24"/>
      <c r="L581" s="24"/>
      <c r="M581" s="24"/>
      <c r="N581" s="24"/>
    </row>
    <row r="582">
      <c r="B582" s="24"/>
      <c r="C582" s="24"/>
      <c r="E582" s="24"/>
      <c r="F582" s="24"/>
      <c r="G582" s="24"/>
      <c r="H582" s="51"/>
      <c r="I582" s="51"/>
      <c r="K582" s="24"/>
      <c r="L582" s="24"/>
      <c r="M582" s="24"/>
      <c r="N582" s="24"/>
    </row>
    <row r="583">
      <c r="B583" s="24"/>
      <c r="C583" s="24"/>
      <c r="E583" s="24"/>
      <c r="F583" s="24"/>
      <c r="G583" s="24"/>
      <c r="H583" s="51"/>
      <c r="I583" s="51"/>
      <c r="K583" s="24"/>
      <c r="L583" s="24"/>
      <c r="M583" s="24"/>
      <c r="N583" s="24"/>
    </row>
    <row r="584">
      <c r="B584" s="24"/>
      <c r="C584" s="24"/>
      <c r="E584" s="24"/>
      <c r="F584" s="24"/>
      <c r="G584" s="24"/>
      <c r="H584" s="51"/>
      <c r="I584" s="51"/>
      <c r="K584" s="24"/>
      <c r="L584" s="24"/>
      <c r="M584" s="24"/>
      <c r="N584" s="24"/>
    </row>
    <row r="585">
      <c r="B585" s="24"/>
      <c r="C585" s="24"/>
      <c r="E585" s="24"/>
      <c r="F585" s="24"/>
      <c r="G585" s="24"/>
      <c r="H585" s="51"/>
      <c r="I585" s="51"/>
      <c r="K585" s="24"/>
      <c r="L585" s="24"/>
      <c r="M585" s="24"/>
      <c r="N585" s="24"/>
    </row>
    <row r="586">
      <c r="B586" s="24"/>
      <c r="C586" s="24"/>
      <c r="E586" s="24"/>
      <c r="F586" s="24"/>
      <c r="G586" s="24"/>
      <c r="H586" s="51"/>
      <c r="I586" s="51"/>
      <c r="K586" s="24"/>
      <c r="L586" s="24"/>
      <c r="M586" s="24"/>
      <c r="N586" s="24"/>
    </row>
    <row r="587">
      <c r="B587" s="24"/>
      <c r="C587" s="24"/>
      <c r="E587" s="24"/>
      <c r="F587" s="24"/>
      <c r="G587" s="24"/>
      <c r="H587" s="51"/>
      <c r="I587" s="51"/>
      <c r="K587" s="24"/>
      <c r="L587" s="24"/>
      <c r="M587" s="24"/>
      <c r="N587" s="24"/>
    </row>
    <row r="588">
      <c r="B588" s="24"/>
      <c r="C588" s="24"/>
      <c r="E588" s="24"/>
      <c r="F588" s="24"/>
      <c r="G588" s="24"/>
      <c r="H588" s="51"/>
      <c r="I588" s="51"/>
      <c r="K588" s="24"/>
      <c r="L588" s="24"/>
      <c r="M588" s="24"/>
      <c r="N588" s="24"/>
    </row>
    <row r="589">
      <c r="B589" s="24"/>
      <c r="C589" s="24"/>
      <c r="E589" s="24"/>
      <c r="F589" s="24"/>
      <c r="G589" s="24"/>
      <c r="H589" s="51"/>
      <c r="I589" s="51"/>
      <c r="K589" s="24"/>
      <c r="L589" s="24"/>
      <c r="M589" s="24"/>
      <c r="N589" s="24"/>
    </row>
    <row r="590">
      <c r="B590" s="24"/>
      <c r="C590" s="24"/>
      <c r="E590" s="24"/>
      <c r="F590" s="24"/>
      <c r="G590" s="24"/>
      <c r="H590" s="51"/>
      <c r="I590" s="51"/>
      <c r="K590" s="24"/>
      <c r="L590" s="24"/>
      <c r="M590" s="24"/>
      <c r="N590" s="24"/>
    </row>
    <row r="591">
      <c r="B591" s="24"/>
      <c r="C591" s="24"/>
      <c r="E591" s="24"/>
      <c r="F591" s="24"/>
      <c r="G591" s="24"/>
      <c r="H591" s="51"/>
      <c r="I591" s="51"/>
      <c r="K591" s="24"/>
      <c r="L591" s="24"/>
      <c r="M591" s="24"/>
      <c r="N591" s="24"/>
    </row>
    <row r="592">
      <c r="B592" s="24"/>
      <c r="C592" s="24"/>
      <c r="E592" s="24"/>
      <c r="F592" s="24"/>
      <c r="G592" s="24"/>
      <c r="H592" s="51"/>
      <c r="I592" s="51"/>
      <c r="K592" s="24"/>
      <c r="L592" s="24"/>
      <c r="M592" s="24"/>
      <c r="N592" s="24"/>
    </row>
    <row r="593">
      <c r="B593" s="24"/>
      <c r="C593" s="24"/>
      <c r="E593" s="24"/>
      <c r="F593" s="24"/>
      <c r="G593" s="24"/>
      <c r="H593" s="51"/>
      <c r="I593" s="51"/>
      <c r="K593" s="24"/>
      <c r="L593" s="24"/>
      <c r="M593" s="24"/>
      <c r="N593" s="24"/>
    </row>
    <row r="594">
      <c r="B594" s="24"/>
      <c r="C594" s="24"/>
      <c r="E594" s="24"/>
      <c r="F594" s="24"/>
      <c r="G594" s="24"/>
      <c r="H594" s="51"/>
      <c r="I594" s="51"/>
      <c r="K594" s="24"/>
      <c r="L594" s="24"/>
      <c r="M594" s="24"/>
      <c r="N594" s="24"/>
    </row>
    <row r="595">
      <c r="B595" s="24"/>
      <c r="C595" s="24"/>
      <c r="E595" s="24"/>
      <c r="F595" s="24"/>
      <c r="G595" s="24"/>
      <c r="H595" s="51"/>
      <c r="I595" s="51"/>
      <c r="K595" s="24"/>
      <c r="L595" s="24"/>
      <c r="M595" s="24"/>
      <c r="N595" s="24"/>
    </row>
    <row r="596">
      <c r="B596" s="24"/>
      <c r="C596" s="24"/>
      <c r="E596" s="24"/>
      <c r="F596" s="24"/>
      <c r="G596" s="24"/>
      <c r="H596" s="51"/>
      <c r="I596" s="51"/>
      <c r="K596" s="24"/>
      <c r="L596" s="24"/>
      <c r="M596" s="24"/>
      <c r="N596" s="24"/>
    </row>
    <row r="597">
      <c r="B597" s="24"/>
      <c r="C597" s="24"/>
      <c r="E597" s="24"/>
      <c r="F597" s="24"/>
      <c r="G597" s="24"/>
      <c r="H597" s="51"/>
      <c r="I597" s="51"/>
      <c r="K597" s="24"/>
      <c r="L597" s="24"/>
      <c r="M597" s="24"/>
      <c r="N597" s="24"/>
    </row>
    <row r="598">
      <c r="B598" s="24"/>
      <c r="C598" s="24"/>
      <c r="E598" s="24"/>
      <c r="F598" s="24"/>
      <c r="G598" s="24"/>
      <c r="H598" s="51"/>
      <c r="I598" s="51"/>
      <c r="K598" s="24"/>
      <c r="L598" s="24"/>
      <c r="M598" s="24"/>
      <c r="N598" s="24"/>
    </row>
    <row r="599">
      <c r="B599" s="24"/>
      <c r="C599" s="24"/>
      <c r="E599" s="24"/>
      <c r="F599" s="24"/>
      <c r="G599" s="24"/>
      <c r="H599" s="51"/>
      <c r="I599" s="51"/>
      <c r="K599" s="24"/>
      <c r="L599" s="24"/>
      <c r="M599" s="24"/>
      <c r="N599" s="24"/>
    </row>
    <row r="600">
      <c r="B600" s="24"/>
      <c r="C600" s="24"/>
      <c r="E600" s="24"/>
      <c r="F600" s="24"/>
      <c r="G600" s="24"/>
      <c r="H600" s="51"/>
      <c r="I600" s="51"/>
      <c r="K600" s="24"/>
      <c r="L600" s="24"/>
      <c r="M600" s="24"/>
      <c r="N600" s="24"/>
    </row>
    <row r="601">
      <c r="B601" s="24"/>
      <c r="C601" s="24"/>
      <c r="E601" s="24"/>
      <c r="F601" s="24"/>
      <c r="G601" s="24"/>
      <c r="H601" s="51"/>
      <c r="I601" s="51"/>
      <c r="K601" s="24"/>
      <c r="L601" s="24"/>
      <c r="M601" s="24"/>
      <c r="N601" s="24"/>
    </row>
    <row r="602">
      <c r="B602" s="24"/>
      <c r="C602" s="24"/>
      <c r="E602" s="24"/>
      <c r="F602" s="24"/>
      <c r="G602" s="24"/>
      <c r="H602" s="51"/>
      <c r="I602" s="51"/>
      <c r="K602" s="24"/>
      <c r="L602" s="24"/>
      <c r="M602" s="24"/>
      <c r="N602" s="24"/>
    </row>
    <row r="603">
      <c r="B603" s="24"/>
      <c r="C603" s="24"/>
      <c r="E603" s="24"/>
      <c r="F603" s="24"/>
      <c r="G603" s="24"/>
      <c r="H603" s="51"/>
      <c r="I603" s="51"/>
      <c r="K603" s="24"/>
      <c r="L603" s="24"/>
      <c r="M603" s="24"/>
      <c r="N603" s="24"/>
    </row>
    <row r="604">
      <c r="B604" s="24"/>
      <c r="C604" s="24"/>
      <c r="E604" s="24"/>
      <c r="F604" s="24"/>
      <c r="G604" s="24"/>
      <c r="H604" s="51"/>
      <c r="I604" s="51"/>
      <c r="K604" s="24"/>
      <c r="L604" s="24"/>
      <c r="M604" s="24"/>
      <c r="N604" s="24"/>
    </row>
    <row r="605">
      <c r="B605" s="24"/>
      <c r="C605" s="24"/>
      <c r="E605" s="24"/>
      <c r="F605" s="24"/>
      <c r="G605" s="24"/>
      <c r="H605" s="51"/>
      <c r="I605" s="51"/>
      <c r="K605" s="24"/>
      <c r="L605" s="24"/>
      <c r="M605" s="24"/>
      <c r="N605" s="24"/>
    </row>
    <row r="606">
      <c r="B606" s="24"/>
      <c r="C606" s="24"/>
      <c r="E606" s="24"/>
      <c r="F606" s="24"/>
      <c r="G606" s="24"/>
      <c r="H606" s="51"/>
      <c r="I606" s="51"/>
      <c r="K606" s="24"/>
      <c r="L606" s="24"/>
      <c r="M606" s="24"/>
      <c r="N606" s="24"/>
    </row>
    <row r="607">
      <c r="B607" s="24"/>
      <c r="C607" s="24"/>
      <c r="E607" s="24"/>
      <c r="F607" s="24"/>
      <c r="G607" s="24"/>
      <c r="H607" s="51"/>
      <c r="I607" s="51"/>
      <c r="K607" s="24"/>
      <c r="L607" s="24"/>
      <c r="M607" s="24"/>
      <c r="N607" s="24"/>
    </row>
    <row r="608">
      <c r="B608" s="24"/>
      <c r="C608" s="24"/>
      <c r="E608" s="24"/>
      <c r="F608" s="24"/>
      <c r="G608" s="24"/>
      <c r="H608" s="51"/>
      <c r="I608" s="51"/>
      <c r="K608" s="24"/>
      <c r="L608" s="24"/>
      <c r="M608" s="24"/>
      <c r="N608" s="24"/>
    </row>
    <row r="609">
      <c r="B609" s="24"/>
      <c r="C609" s="24"/>
      <c r="E609" s="24"/>
      <c r="F609" s="24"/>
      <c r="G609" s="24"/>
      <c r="H609" s="51"/>
      <c r="I609" s="51"/>
      <c r="K609" s="24"/>
      <c r="L609" s="24"/>
      <c r="M609" s="24"/>
      <c r="N609" s="24"/>
    </row>
    <row r="610">
      <c r="B610" s="24"/>
      <c r="C610" s="24"/>
      <c r="E610" s="24"/>
      <c r="F610" s="24"/>
      <c r="G610" s="24"/>
      <c r="H610" s="51"/>
      <c r="I610" s="51"/>
      <c r="K610" s="24"/>
      <c r="L610" s="24"/>
      <c r="M610" s="24"/>
      <c r="N610" s="24"/>
    </row>
    <row r="611">
      <c r="B611" s="24"/>
      <c r="C611" s="24"/>
      <c r="E611" s="24"/>
      <c r="F611" s="24"/>
      <c r="G611" s="24"/>
      <c r="H611" s="51"/>
      <c r="I611" s="51"/>
      <c r="K611" s="24"/>
      <c r="L611" s="24"/>
      <c r="M611" s="24"/>
      <c r="N611" s="24"/>
    </row>
    <row r="612">
      <c r="B612" s="24"/>
      <c r="C612" s="24"/>
      <c r="E612" s="24"/>
      <c r="F612" s="24"/>
      <c r="G612" s="24"/>
      <c r="H612" s="51"/>
      <c r="I612" s="51"/>
      <c r="K612" s="24"/>
      <c r="L612" s="24"/>
      <c r="M612" s="24"/>
      <c r="N612" s="24"/>
    </row>
    <row r="613">
      <c r="B613" s="24"/>
      <c r="C613" s="24"/>
      <c r="E613" s="24"/>
      <c r="F613" s="24"/>
      <c r="G613" s="24"/>
      <c r="H613" s="51"/>
      <c r="I613" s="51"/>
      <c r="K613" s="24"/>
      <c r="L613" s="24"/>
      <c r="M613" s="24"/>
      <c r="N613" s="24"/>
    </row>
    <row r="614">
      <c r="B614" s="24"/>
      <c r="C614" s="24"/>
      <c r="E614" s="24"/>
      <c r="F614" s="24"/>
      <c r="G614" s="24"/>
      <c r="H614" s="51"/>
      <c r="I614" s="51"/>
      <c r="K614" s="24"/>
      <c r="L614" s="24"/>
      <c r="M614" s="24"/>
      <c r="N614" s="24"/>
    </row>
    <row r="615">
      <c r="B615" s="24"/>
      <c r="C615" s="24"/>
      <c r="E615" s="24"/>
      <c r="F615" s="24"/>
      <c r="G615" s="24"/>
      <c r="H615" s="51"/>
      <c r="I615" s="51"/>
      <c r="K615" s="24"/>
      <c r="L615" s="24"/>
      <c r="M615" s="24"/>
      <c r="N615" s="24"/>
    </row>
    <row r="616">
      <c r="B616" s="24"/>
      <c r="C616" s="24"/>
      <c r="E616" s="24"/>
      <c r="F616" s="24"/>
      <c r="G616" s="24"/>
      <c r="H616" s="51"/>
      <c r="I616" s="51"/>
      <c r="K616" s="24"/>
      <c r="L616" s="24"/>
      <c r="M616" s="24"/>
      <c r="N616" s="24"/>
    </row>
    <row r="617">
      <c r="B617" s="24"/>
      <c r="C617" s="24"/>
      <c r="E617" s="24"/>
      <c r="F617" s="24"/>
      <c r="G617" s="24"/>
      <c r="H617" s="51"/>
      <c r="I617" s="51"/>
      <c r="K617" s="24"/>
      <c r="L617" s="24"/>
      <c r="M617" s="24"/>
      <c r="N617" s="24"/>
    </row>
    <row r="618">
      <c r="B618" s="24"/>
      <c r="C618" s="24"/>
      <c r="E618" s="24"/>
      <c r="F618" s="24"/>
      <c r="G618" s="24"/>
      <c r="H618" s="51"/>
      <c r="I618" s="51"/>
      <c r="K618" s="24"/>
      <c r="L618" s="24"/>
      <c r="M618" s="24"/>
      <c r="N618" s="24"/>
    </row>
    <row r="619">
      <c r="B619" s="24"/>
      <c r="C619" s="24"/>
      <c r="E619" s="24"/>
      <c r="F619" s="24"/>
      <c r="G619" s="24"/>
      <c r="H619" s="51"/>
      <c r="I619" s="51"/>
      <c r="K619" s="24"/>
      <c r="L619" s="24"/>
      <c r="M619" s="24"/>
      <c r="N619" s="24"/>
    </row>
    <row r="620">
      <c r="B620" s="24"/>
      <c r="C620" s="24"/>
      <c r="E620" s="24"/>
      <c r="F620" s="24"/>
      <c r="G620" s="24"/>
      <c r="H620" s="51"/>
      <c r="I620" s="51"/>
      <c r="K620" s="24"/>
      <c r="L620" s="24"/>
      <c r="M620" s="24"/>
      <c r="N620" s="24"/>
    </row>
    <row r="621">
      <c r="B621" s="24"/>
      <c r="C621" s="24"/>
      <c r="E621" s="24"/>
      <c r="F621" s="24"/>
      <c r="G621" s="24"/>
      <c r="H621" s="51"/>
      <c r="I621" s="51"/>
      <c r="K621" s="24"/>
      <c r="L621" s="24"/>
      <c r="M621" s="24"/>
      <c r="N621" s="24"/>
    </row>
    <row r="622">
      <c r="B622" s="24"/>
      <c r="C622" s="24"/>
      <c r="E622" s="24"/>
      <c r="F622" s="24"/>
      <c r="G622" s="24"/>
      <c r="H622" s="51"/>
      <c r="I622" s="51"/>
      <c r="K622" s="24"/>
      <c r="L622" s="24"/>
      <c r="M622" s="24"/>
      <c r="N622" s="24"/>
    </row>
    <row r="623">
      <c r="B623" s="24"/>
      <c r="C623" s="24"/>
      <c r="E623" s="24"/>
      <c r="F623" s="24"/>
      <c r="G623" s="24"/>
      <c r="H623" s="51"/>
      <c r="I623" s="51"/>
      <c r="K623" s="24"/>
      <c r="L623" s="24"/>
      <c r="M623" s="24"/>
      <c r="N623" s="24"/>
    </row>
    <row r="624">
      <c r="B624" s="24"/>
      <c r="C624" s="24"/>
      <c r="E624" s="24"/>
      <c r="F624" s="24"/>
      <c r="G624" s="24"/>
      <c r="H624" s="51"/>
      <c r="I624" s="51"/>
      <c r="K624" s="24"/>
      <c r="L624" s="24"/>
      <c r="M624" s="24"/>
      <c r="N624" s="24"/>
    </row>
    <row r="625">
      <c r="B625" s="24"/>
      <c r="C625" s="24"/>
      <c r="E625" s="24"/>
      <c r="F625" s="24"/>
      <c r="G625" s="24"/>
      <c r="H625" s="51"/>
      <c r="I625" s="51"/>
      <c r="K625" s="24"/>
      <c r="L625" s="24"/>
      <c r="M625" s="24"/>
      <c r="N625" s="24"/>
    </row>
    <row r="626">
      <c r="B626" s="24"/>
      <c r="C626" s="24"/>
      <c r="E626" s="24"/>
      <c r="F626" s="24"/>
      <c r="G626" s="24"/>
      <c r="H626" s="51"/>
      <c r="I626" s="51"/>
      <c r="K626" s="24"/>
      <c r="L626" s="24"/>
      <c r="M626" s="24"/>
      <c r="N626" s="24"/>
    </row>
    <row r="627">
      <c r="B627" s="24"/>
      <c r="C627" s="24"/>
      <c r="E627" s="24"/>
      <c r="F627" s="24"/>
      <c r="G627" s="24"/>
      <c r="H627" s="51"/>
      <c r="I627" s="51"/>
      <c r="K627" s="24"/>
      <c r="L627" s="24"/>
      <c r="M627" s="24"/>
      <c r="N627" s="24"/>
    </row>
    <row r="628">
      <c r="B628" s="24"/>
      <c r="C628" s="24"/>
      <c r="E628" s="24"/>
      <c r="F628" s="24"/>
      <c r="G628" s="24"/>
      <c r="H628" s="51"/>
      <c r="I628" s="51"/>
      <c r="K628" s="24"/>
      <c r="L628" s="24"/>
      <c r="M628" s="24"/>
      <c r="N628" s="24"/>
    </row>
    <row r="629">
      <c r="B629" s="24"/>
      <c r="C629" s="24"/>
      <c r="E629" s="24"/>
      <c r="F629" s="24"/>
      <c r="G629" s="24"/>
      <c r="H629" s="51"/>
      <c r="I629" s="51"/>
      <c r="K629" s="24"/>
      <c r="L629" s="24"/>
      <c r="M629" s="24"/>
      <c r="N629" s="24"/>
    </row>
    <row r="630">
      <c r="B630" s="24"/>
      <c r="C630" s="24"/>
      <c r="E630" s="24"/>
      <c r="F630" s="24"/>
      <c r="G630" s="24"/>
      <c r="H630" s="51"/>
      <c r="I630" s="51"/>
      <c r="K630" s="24"/>
      <c r="L630" s="24"/>
      <c r="M630" s="24"/>
      <c r="N630" s="24"/>
    </row>
    <row r="631">
      <c r="B631" s="24"/>
      <c r="C631" s="24"/>
      <c r="E631" s="24"/>
      <c r="F631" s="24"/>
      <c r="G631" s="24"/>
      <c r="H631" s="51"/>
      <c r="I631" s="51"/>
      <c r="K631" s="24"/>
      <c r="L631" s="24"/>
      <c r="M631" s="24"/>
      <c r="N631" s="24"/>
    </row>
    <row r="632">
      <c r="B632" s="24"/>
      <c r="C632" s="24"/>
      <c r="E632" s="24"/>
      <c r="F632" s="24"/>
      <c r="G632" s="24"/>
      <c r="H632" s="51"/>
      <c r="I632" s="51"/>
      <c r="K632" s="24"/>
      <c r="L632" s="24"/>
      <c r="M632" s="24"/>
      <c r="N632" s="24"/>
    </row>
    <row r="633">
      <c r="B633" s="24"/>
      <c r="C633" s="24"/>
      <c r="E633" s="24"/>
      <c r="F633" s="24"/>
      <c r="G633" s="24"/>
      <c r="H633" s="51"/>
      <c r="I633" s="51"/>
      <c r="K633" s="24"/>
      <c r="L633" s="24"/>
      <c r="M633" s="24"/>
      <c r="N633" s="24"/>
    </row>
    <row r="634">
      <c r="B634" s="24"/>
      <c r="C634" s="24"/>
      <c r="E634" s="24"/>
      <c r="F634" s="24"/>
      <c r="G634" s="24"/>
      <c r="H634" s="51"/>
      <c r="I634" s="51"/>
      <c r="K634" s="24"/>
      <c r="L634" s="24"/>
      <c r="M634" s="24"/>
      <c r="N634" s="24"/>
    </row>
    <row r="635">
      <c r="B635" s="24"/>
      <c r="C635" s="24"/>
      <c r="E635" s="24"/>
      <c r="F635" s="24"/>
      <c r="G635" s="24"/>
      <c r="H635" s="51"/>
      <c r="I635" s="51"/>
      <c r="K635" s="24"/>
      <c r="L635" s="24"/>
      <c r="M635" s="24"/>
      <c r="N635" s="24"/>
    </row>
    <row r="636">
      <c r="B636" s="24"/>
      <c r="C636" s="24"/>
      <c r="E636" s="24"/>
      <c r="F636" s="24"/>
      <c r="G636" s="24"/>
      <c r="H636" s="51"/>
      <c r="I636" s="51"/>
      <c r="K636" s="24"/>
      <c r="L636" s="24"/>
      <c r="M636" s="24"/>
      <c r="N636" s="24"/>
    </row>
    <row r="637">
      <c r="B637" s="24"/>
      <c r="C637" s="24"/>
      <c r="E637" s="24"/>
      <c r="F637" s="24"/>
      <c r="G637" s="24"/>
      <c r="H637" s="51"/>
      <c r="I637" s="51"/>
      <c r="K637" s="24"/>
      <c r="L637" s="24"/>
      <c r="M637" s="24"/>
      <c r="N637" s="24"/>
    </row>
    <row r="638">
      <c r="B638" s="24"/>
      <c r="C638" s="24"/>
      <c r="E638" s="24"/>
      <c r="F638" s="24"/>
      <c r="G638" s="24"/>
      <c r="H638" s="51"/>
      <c r="I638" s="51"/>
      <c r="K638" s="24"/>
      <c r="L638" s="24"/>
      <c r="M638" s="24"/>
      <c r="N638" s="24"/>
    </row>
    <row r="639">
      <c r="B639" s="24"/>
      <c r="C639" s="24"/>
      <c r="E639" s="24"/>
      <c r="F639" s="24"/>
      <c r="G639" s="24"/>
      <c r="H639" s="51"/>
      <c r="I639" s="51"/>
      <c r="K639" s="24"/>
      <c r="L639" s="24"/>
      <c r="M639" s="24"/>
      <c r="N639" s="24"/>
    </row>
    <row r="640">
      <c r="B640" s="24"/>
      <c r="C640" s="24"/>
      <c r="E640" s="24"/>
      <c r="F640" s="24"/>
      <c r="G640" s="24"/>
      <c r="H640" s="51"/>
      <c r="I640" s="51"/>
      <c r="K640" s="24"/>
      <c r="L640" s="24"/>
      <c r="M640" s="24"/>
      <c r="N640" s="24"/>
    </row>
    <row r="641">
      <c r="B641" s="24"/>
      <c r="C641" s="24"/>
      <c r="E641" s="24"/>
      <c r="F641" s="24"/>
      <c r="G641" s="24"/>
      <c r="H641" s="51"/>
      <c r="I641" s="51"/>
      <c r="K641" s="24"/>
      <c r="L641" s="24"/>
      <c r="M641" s="24"/>
      <c r="N641" s="24"/>
    </row>
    <row r="642">
      <c r="B642" s="24"/>
      <c r="C642" s="24"/>
      <c r="E642" s="24"/>
      <c r="F642" s="24"/>
      <c r="G642" s="24"/>
      <c r="H642" s="51"/>
      <c r="I642" s="51"/>
      <c r="K642" s="24"/>
      <c r="L642" s="24"/>
      <c r="M642" s="24"/>
      <c r="N642" s="24"/>
    </row>
    <row r="643">
      <c r="B643" s="24"/>
      <c r="C643" s="24"/>
      <c r="E643" s="24"/>
      <c r="F643" s="24"/>
      <c r="G643" s="24"/>
      <c r="H643" s="51"/>
      <c r="I643" s="51"/>
      <c r="K643" s="24"/>
      <c r="L643" s="24"/>
      <c r="M643" s="24"/>
      <c r="N643" s="24"/>
    </row>
    <row r="644">
      <c r="B644" s="24"/>
      <c r="C644" s="24"/>
      <c r="E644" s="24"/>
      <c r="F644" s="24"/>
      <c r="G644" s="24"/>
      <c r="H644" s="51"/>
      <c r="I644" s="51"/>
      <c r="K644" s="24"/>
      <c r="L644" s="24"/>
      <c r="M644" s="24"/>
      <c r="N644" s="24"/>
    </row>
    <row r="645">
      <c r="B645" s="24"/>
      <c r="C645" s="24"/>
      <c r="E645" s="24"/>
      <c r="F645" s="24"/>
      <c r="G645" s="24"/>
      <c r="H645" s="51"/>
      <c r="I645" s="51"/>
      <c r="K645" s="24"/>
      <c r="L645" s="24"/>
      <c r="M645" s="24"/>
      <c r="N645" s="24"/>
    </row>
    <row r="646">
      <c r="B646" s="24"/>
      <c r="C646" s="24"/>
      <c r="E646" s="24"/>
      <c r="F646" s="24"/>
      <c r="G646" s="24"/>
      <c r="H646" s="51"/>
      <c r="I646" s="51"/>
      <c r="K646" s="24"/>
      <c r="L646" s="24"/>
      <c r="M646" s="24"/>
      <c r="N646" s="24"/>
    </row>
    <row r="647">
      <c r="B647" s="24"/>
      <c r="C647" s="24"/>
      <c r="E647" s="24"/>
      <c r="F647" s="24"/>
      <c r="G647" s="24"/>
      <c r="H647" s="51"/>
      <c r="I647" s="51"/>
      <c r="K647" s="24"/>
      <c r="L647" s="24"/>
      <c r="M647" s="24"/>
      <c r="N647" s="24"/>
    </row>
    <row r="648">
      <c r="B648" s="24"/>
      <c r="C648" s="24"/>
      <c r="E648" s="24"/>
      <c r="F648" s="24"/>
      <c r="G648" s="24"/>
      <c r="H648" s="51"/>
      <c r="I648" s="51"/>
      <c r="K648" s="24"/>
      <c r="L648" s="24"/>
      <c r="M648" s="24"/>
      <c r="N648" s="24"/>
    </row>
    <row r="649">
      <c r="B649" s="24"/>
      <c r="C649" s="24"/>
      <c r="E649" s="24"/>
      <c r="F649" s="24"/>
      <c r="G649" s="24"/>
      <c r="H649" s="51"/>
      <c r="I649" s="51"/>
      <c r="K649" s="24"/>
      <c r="L649" s="24"/>
      <c r="M649" s="24"/>
      <c r="N649" s="24"/>
    </row>
    <row r="650">
      <c r="B650" s="24"/>
      <c r="C650" s="24"/>
      <c r="E650" s="24"/>
      <c r="F650" s="24"/>
      <c r="G650" s="24"/>
      <c r="H650" s="51"/>
      <c r="I650" s="51"/>
      <c r="K650" s="24"/>
      <c r="L650" s="24"/>
      <c r="M650" s="24"/>
      <c r="N650" s="24"/>
    </row>
    <row r="651">
      <c r="B651" s="24"/>
      <c r="C651" s="24"/>
      <c r="E651" s="24"/>
      <c r="F651" s="24"/>
      <c r="G651" s="24"/>
      <c r="H651" s="51"/>
      <c r="I651" s="51"/>
      <c r="K651" s="24"/>
      <c r="L651" s="24"/>
      <c r="M651" s="24"/>
      <c r="N651" s="24"/>
    </row>
    <row r="652">
      <c r="B652" s="24"/>
      <c r="C652" s="24"/>
      <c r="E652" s="24"/>
      <c r="F652" s="24"/>
      <c r="G652" s="24"/>
      <c r="H652" s="51"/>
      <c r="I652" s="51"/>
      <c r="K652" s="24"/>
      <c r="L652" s="24"/>
      <c r="M652" s="24"/>
      <c r="N652" s="24"/>
    </row>
    <row r="653">
      <c r="B653" s="24"/>
      <c r="C653" s="24"/>
      <c r="E653" s="24"/>
      <c r="F653" s="24"/>
      <c r="G653" s="24"/>
      <c r="H653" s="51"/>
      <c r="I653" s="51"/>
      <c r="K653" s="24"/>
      <c r="L653" s="24"/>
      <c r="M653" s="24"/>
      <c r="N653" s="24"/>
    </row>
    <row r="654">
      <c r="B654" s="24"/>
      <c r="C654" s="24"/>
      <c r="E654" s="24"/>
      <c r="F654" s="24"/>
      <c r="G654" s="24"/>
      <c r="H654" s="51"/>
      <c r="I654" s="51"/>
      <c r="K654" s="24"/>
      <c r="L654" s="24"/>
      <c r="M654" s="24"/>
      <c r="N654" s="24"/>
    </row>
    <row r="655">
      <c r="B655" s="24"/>
      <c r="C655" s="24"/>
      <c r="E655" s="24"/>
      <c r="F655" s="24"/>
      <c r="G655" s="24"/>
      <c r="H655" s="51"/>
      <c r="I655" s="51"/>
      <c r="K655" s="24"/>
      <c r="L655" s="24"/>
      <c r="M655" s="24"/>
      <c r="N655" s="24"/>
    </row>
    <row r="656">
      <c r="B656" s="24"/>
      <c r="C656" s="24"/>
      <c r="E656" s="24"/>
      <c r="F656" s="24"/>
      <c r="G656" s="24"/>
      <c r="H656" s="51"/>
      <c r="I656" s="51"/>
      <c r="K656" s="24"/>
      <c r="L656" s="24"/>
      <c r="M656" s="24"/>
      <c r="N656" s="24"/>
    </row>
    <row r="657">
      <c r="B657" s="24"/>
      <c r="C657" s="24"/>
      <c r="E657" s="24"/>
      <c r="F657" s="24"/>
      <c r="G657" s="24"/>
      <c r="H657" s="51"/>
      <c r="I657" s="51"/>
      <c r="K657" s="24"/>
      <c r="L657" s="24"/>
      <c r="M657" s="24"/>
      <c r="N657" s="24"/>
    </row>
    <row r="658">
      <c r="B658" s="24"/>
      <c r="C658" s="24"/>
      <c r="E658" s="24"/>
      <c r="F658" s="24"/>
      <c r="G658" s="24"/>
      <c r="H658" s="51"/>
      <c r="I658" s="51"/>
      <c r="K658" s="24"/>
      <c r="L658" s="24"/>
      <c r="M658" s="24"/>
      <c r="N658" s="24"/>
    </row>
    <row r="659">
      <c r="B659" s="24"/>
      <c r="C659" s="24"/>
      <c r="E659" s="24"/>
      <c r="F659" s="24"/>
      <c r="G659" s="24"/>
      <c r="H659" s="51"/>
      <c r="I659" s="51"/>
      <c r="K659" s="24"/>
      <c r="L659" s="24"/>
      <c r="M659" s="24"/>
      <c r="N659" s="24"/>
    </row>
    <row r="660">
      <c r="B660" s="24"/>
      <c r="C660" s="24"/>
      <c r="E660" s="24"/>
      <c r="F660" s="24"/>
      <c r="G660" s="24"/>
      <c r="H660" s="51"/>
      <c r="I660" s="51"/>
      <c r="K660" s="24"/>
      <c r="L660" s="24"/>
      <c r="M660" s="24"/>
      <c r="N660" s="24"/>
    </row>
    <row r="661">
      <c r="B661" s="24"/>
      <c r="C661" s="24"/>
      <c r="E661" s="24"/>
      <c r="F661" s="24"/>
      <c r="G661" s="24"/>
      <c r="H661" s="51"/>
      <c r="I661" s="51"/>
      <c r="K661" s="24"/>
      <c r="L661" s="24"/>
      <c r="M661" s="24"/>
      <c r="N661" s="24"/>
    </row>
    <row r="662">
      <c r="B662" s="24"/>
      <c r="C662" s="24"/>
      <c r="E662" s="24"/>
      <c r="F662" s="24"/>
      <c r="G662" s="24"/>
      <c r="H662" s="51"/>
      <c r="I662" s="51"/>
      <c r="K662" s="24"/>
      <c r="L662" s="24"/>
      <c r="M662" s="24"/>
      <c r="N662" s="24"/>
    </row>
    <row r="663">
      <c r="B663" s="24"/>
      <c r="C663" s="24"/>
      <c r="E663" s="24"/>
      <c r="F663" s="24"/>
      <c r="G663" s="24"/>
      <c r="H663" s="51"/>
      <c r="I663" s="51"/>
      <c r="K663" s="24"/>
      <c r="L663" s="24"/>
      <c r="M663" s="24"/>
      <c r="N663" s="24"/>
    </row>
    <row r="664">
      <c r="B664" s="24"/>
      <c r="C664" s="24"/>
      <c r="E664" s="24"/>
      <c r="F664" s="24"/>
      <c r="G664" s="24"/>
      <c r="H664" s="51"/>
      <c r="I664" s="51"/>
      <c r="K664" s="24"/>
      <c r="L664" s="24"/>
      <c r="M664" s="24"/>
      <c r="N664" s="24"/>
    </row>
    <row r="665">
      <c r="B665" s="24"/>
      <c r="C665" s="24"/>
      <c r="E665" s="24"/>
      <c r="F665" s="24"/>
      <c r="G665" s="24"/>
      <c r="H665" s="51"/>
      <c r="I665" s="51"/>
      <c r="K665" s="24"/>
      <c r="L665" s="24"/>
      <c r="M665" s="24"/>
      <c r="N665" s="24"/>
    </row>
    <row r="666">
      <c r="B666" s="24"/>
      <c r="C666" s="24"/>
      <c r="E666" s="24"/>
      <c r="F666" s="24"/>
      <c r="G666" s="24"/>
      <c r="H666" s="51"/>
      <c r="I666" s="51"/>
      <c r="K666" s="24"/>
      <c r="L666" s="24"/>
      <c r="M666" s="24"/>
      <c r="N666" s="24"/>
    </row>
    <row r="667">
      <c r="B667" s="24"/>
      <c r="C667" s="24"/>
      <c r="E667" s="24"/>
      <c r="F667" s="24"/>
      <c r="G667" s="24"/>
      <c r="H667" s="51"/>
      <c r="I667" s="51"/>
      <c r="K667" s="24"/>
      <c r="L667" s="24"/>
      <c r="M667" s="24"/>
      <c r="N667" s="24"/>
    </row>
    <row r="668">
      <c r="B668" s="24"/>
      <c r="C668" s="24"/>
      <c r="E668" s="24"/>
      <c r="F668" s="24"/>
      <c r="G668" s="24"/>
      <c r="H668" s="51"/>
      <c r="I668" s="51"/>
      <c r="K668" s="24"/>
      <c r="L668" s="24"/>
      <c r="M668" s="24"/>
      <c r="N668" s="24"/>
    </row>
    <row r="669">
      <c r="B669" s="24"/>
      <c r="C669" s="24"/>
      <c r="E669" s="24"/>
      <c r="F669" s="24"/>
      <c r="G669" s="24"/>
      <c r="H669" s="51"/>
      <c r="I669" s="51"/>
      <c r="K669" s="24"/>
      <c r="L669" s="24"/>
      <c r="M669" s="24"/>
      <c r="N669" s="24"/>
    </row>
    <row r="670">
      <c r="B670" s="24"/>
      <c r="C670" s="24"/>
      <c r="E670" s="24"/>
      <c r="F670" s="24"/>
      <c r="G670" s="24"/>
      <c r="H670" s="51"/>
      <c r="I670" s="51"/>
      <c r="K670" s="24"/>
      <c r="L670" s="24"/>
      <c r="M670" s="24"/>
      <c r="N670" s="24"/>
    </row>
    <row r="671">
      <c r="B671" s="24"/>
      <c r="C671" s="24"/>
      <c r="E671" s="24"/>
      <c r="F671" s="24"/>
      <c r="G671" s="24"/>
      <c r="H671" s="51"/>
      <c r="I671" s="51"/>
      <c r="K671" s="24"/>
      <c r="L671" s="24"/>
      <c r="M671" s="24"/>
      <c r="N671" s="24"/>
    </row>
    <row r="672">
      <c r="B672" s="24"/>
      <c r="C672" s="24"/>
      <c r="E672" s="24"/>
      <c r="F672" s="24"/>
      <c r="G672" s="24"/>
      <c r="H672" s="51"/>
      <c r="I672" s="51"/>
      <c r="K672" s="24"/>
      <c r="L672" s="24"/>
      <c r="M672" s="24"/>
      <c r="N672" s="24"/>
    </row>
    <row r="673">
      <c r="B673" s="24"/>
      <c r="C673" s="24"/>
      <c r="E673" s="24"/>
      <c r="F673" s="24"/>
      <c r="G673" s="24"/>
      <c r="H673" s="51"/>
      <c r="I673" s="51"/>
      <c r="K673" s="24"/>
      <c r="L673" s="24"/>
      <c r="M673" s="24"/>
      <c r="N673" s="24"/>
    </row>
    <row r="674">
      <c r="B674" s="24"/>
      <c r="C674" s="24"/>
      <c r="E674" s="24"/>
      <c r="F674" s="24"/>
      <c r="G674" s="24"/>
      <c r="H674" s="51"/>
      <c r="I674" s="51"/>
      <c r="K674" s="24"/>
      <c r="L674" s="24"/>
      <c r="M674" s="24"/>
      <c r="N674" s="24"/>
    </row>
    <row r="675">
      <c r="B675" s="24"/>
      <c r="C675" s="24"/>
      <c r="E675" s="24"/>
      <c r="F675" s="24"/>
      <c r="G675" s="24"/>
      <c r="H675" s="51"/>
      <c r="I675" s="51"/>
      <c r="K675" s="24"/>
      <c r="L675" s="24"/>
      <c r="M675" s="24"/>
      <c r="N675" s="24"/>
    </row>
    <row r="676">
      <c r="B676" s="24"/>
      <c r="C676" s="24"/>
      <c r="E676" s="24"/>
      <c r="F676" s="24"/>
      <c r="G676" s="24"/>
      <c r="H676" s="51"/>
      <c r="I676" s="51"/>
      <c r="K676" s="24"/>
      <c r="L676" s="24"/>
      <c r="M676" s="24"/>
      <c r="N676" s="24"/>
    </row>
    <row r="677">
      <c r="B677" s="24"/>
      <c r="C677" s="24"/>
      <c r="E677" s="24"/>
      <c r="F677" s="24"/>
      <c r="G677" s="24"/>
      <c r="H677" s="51"/>
      <c r="I677" s="51"/>
      <c r="K677" s="24"/>
      <c r="L677" s="24"/>
      <c r="M677" s="24"/>
      <c r="N677" s="24"/>
    </row>
    <row r="678">
      <c r="B678" s="24"/>
      <c r="C678" s="24"/>
      <c r="E678" s="24"/>
      <c r="F678" s="24"/>
      <c r="G678" s="24"/>
      <c r="H678" s="51"/>
      <c r="I678" s="51"/>
      <c r="K678" s="24"/>
      <c r="L678" s="24"/>
      <c r="M678" s="24"/>
      <c r="N678" s="24"/>
    </row>
    <row r="679">
      <c r="B679" s="24"/>
      <c r="C679" s="24"/>
      <c r="E679" s="24"/>
      <c r="F679" s="24"/>
      <c r="G679" s="24"/>
      <c r="H679" s="51"/>
      <c r="I679" s="51"/>
      <c r="K679" s="24"/>
      <c r="L679" s="24"/>
      <c r="M679" s="24"/>
      <c r="N679" s="24"/>
    </row>
    <row r="680">
      <c r="B680" s="24"/>
      <c r="C680" s="24"/>
      <c r="E680" s="24"/>
      <c r="F680" s="24"/>
      <c r="G680" s="24"/>
      <c r="H680" s="51"/>
      <c r="I680" s="51"/>
      <c r="K680" s="24"/>
      <c r="L680" s="24"/>
      <c r="M680" s="24"/>
      <c r="N680" s="24"/>
    </row>
    <row r="681">
      <c r="B681" s="24"/>
      <c r="C681" s="24"/>
      <c r="E681" s="24"/>
      <c r="F681" s="24"/>
      <c r="G681" s="24"/>
      <c r="H681" s="51"/>
      <c r="I681" s="51"/>
      <c r="K681" s="24"/>
      <c r="L681" s="24"/>
      <c r="M681" s="24"/>
      <c r="N681" s="24"/>
    </row>
    <row r="682">
      <c r="B682" s="24"/>
      <c r="C682" s="24"/>
      <c r="E682" s="24"/>
      <c r="F682" s="24"/>
      <c r="G682" s="24"/>
      <c r="H682" s="51"/>
      <c r="I682" s="51"/>
      <c r="K682" s="24"/>
      <c r="L682" s="24"/>
      <c r="M682" s="24"/>
      <c r="N682" s="24"/>
    </row>
    <row r="683">
      <c r="B683" s="24"/>
      <c r="C683" s="24"/>
      <c r="E683" s="24"/>
      <c r="F683" s="24"/>
      <c r="G683" s="24"/>
      <c r="H683" s="51"/>
      <c r="I683" s="51"/>
      <c r="K683" s="24"/>
      <c r="L683" s="24"/>
      <c r="M683" s="24"/>
      <c r="N683" s="24"/>
    </row>
    <row r="684">
      <c r="B684" s="24"/>
      <c r="C684" s="24"/>
      <c r="E684" s="24"/>
      <c r="F684" s="24"/>
      <c r="G684" s="24"/>
      <c r="H684" s="51"/>
      <c r="I684" s="51"/>
      <c r="K684" s="24"/>
      <c r="L684" s="24"/>
      <c r="M684" s="24"/>
      <c r="N684" s="24"/>
    </row>
    <row r="685">
      <c r="B685" s="24"/>
      <c r="C685" s="24"/>
      <c r="E685" s="24"/>
      <c r="F685" s="24"/>
      <c r="G685" s="24"/>
      <c r="H685" s="51"/>
      <c r="I685" s="51"/>
      <c r="K685" s="24"/>
      <c r="L685" s="24"/>
      <c r="M685" s="24"/>
      <c r="N685" s="24"/>
    </row>
    <row r="686">
      <c r="B686" s="24"/>
      <c r="C686" s="24"/>
      <c r="E686" s="24"/>
      <c r="F686" s="24"/>
      <c r="G686" s="24"/>
      <c r="H686" s="51"/>
      <c r="I686" s="51"/>
      <c r="K686" s="24"/>
      <c r="L686" s="24"/>
      <c r="M686" s="24"/>
      <c r="N686" s="24"/>
    </row>
    <row r="687">
      <c r="B687" s="24"/>
      <c r="C687" s="24"/>
      <c r="E687" s="24"/>
      <c r="F687" s="24"/>
      <c r="G687" s="24"/>
      <c r="H687" s="51"/>
      <c r="I687" s="51"/>
      <c r="K687" s="24"/>
      <c r="L687" s="24"/>
      <c r="M687" s="24"/>
      <c r="N687" s="24"/>
    </row>
    <row r="688">
      <c r="B688" s="24"/>
      <c r="C688" s="24"/>
      <c r="E688" s="24"/>
      <c r="F688" s="24"/>
      <c r="G688" s="24"/>
      <c r="H688" s="51"/>
      <c r="I688" s="51"/>
      <c r="K688" s="24"/>
      <c r="L688" s="24"/>
      <c r="M688" s="24"/>
      <c r="N688" s="24"/>
    </row>
    <row r="689">
      <c r="B689" s="24"/>
      <c r="C689" s="24"/>
      <c r="E689" s="24"/>
      <c r="F689" s="24"/>
      <c r="G689" s="24"/>
      <c r="H689" s="51"/>
      <c r="I689" s="51"/>
      <c r="K689" s="24"/>
      <c r="L689" s="24"/>
      <c r="M689" s="24"/>
      <c r="N689" s="24"/>
    </row>
    <row r="690">
      <c r="B690" s="24"/>
      <c r="C690" s="24"/>
      <c r="E690" s="24"/>
      <c r="F690" s="24"/>
      <c r="G690" s="24"/>
      <c r="H690" s="51"/>
      <c r="I690" s="51"/>
      <c r="K690" s="24"/>
      <c r="L690" s="24"/>
      <c r="M690" s="24"/>
      <c r="N690" s="24"/>
    </row>
    <row r="691">
      <c r="B691" s="24"/>
      <c r="C691" s="24"/>
      <c r="E691" s="24"/>
      <c r="F691" s="24"/>
      <c r="G691" s="24"/>
      <c r="H691" s="51"/>
      <c r="I691" s="51"/>
      <c r="K691" s="24"/>
      <c r="L691" s="24"/>
      <c r="M691" s="24"/>
      <c r="N691" s="24"/>
    </row>
    <row r="692">
      <c r="B692" s="24"/>
      <c r="C692" s="24"/>
      <c r="E692" s="24"/>
      <c r="F692" s="24"/>
      <c r="G692" s="24"/>
      <c r="H692" s="51"/>
      <c r="I692" s="51"/>
      <c r="K692" s="24"/>
      <c r="L692" s="24"/>
      <c r="M692" s="24"/>
      <c r="N692" s="24"/>
    </row>
    <row r="693">
      <c r="B693" s="24"/>
      <c r="C693" s="24"/>
      <c r="E693" s="24"/>
      <c r="F693" s="24"/>
      <c r="G693" s="24"/>
      <c r="H693" s="51"/>
      <c r="I693" s="51"/>
      <c r="K693" s="24"/>
      <c r="L693" s="24"/>
      <c r="M693" s="24"/>
      <c r="N693" s="24"/>
    </row>
    <row r="694">
      <c r="B694" s="24"/>
      <c r="C694" s="24"/>
      <c r="E694" s="24"/>
      <c r="F694" s="24"/>
      <c r="G694" s="24"/>
      <c r="H694" s="51"/>
      <c r="I694" s="51"/>
      <c r="K694" s="24"/>
      <c r="L694" s="24"/>
      <c r="M694" s="24"/>
      <c r="N694" s="24"/>
    </row>
    <row r="695">
      <c r="B695" s="24"/>
      <c r="C695" s="24"/>
      <c r="E695" s="24"/>
      <c r="F695" s="24"/>
      <c r="G695" s="24"/>
      <c r="H695" s="51"/>
      <c r="I695" s="51"/>
      <c r="K695" s="24"/>
      <c r="L695" s="24"/>
      <c r="M695" s="24"/>
      <c r="N695" s="24"/>
    </row>
    <row r="696">
      <c r="B696" s="24"/>
      <c r="C696" s="24"/>
      <c r="E696" s="24"/>
      <c r="F696" s="24"/>
      <c r="G696" s="24"/>
      <c r="H696" s="51"/>
      <c r="I696" s="51"/>
      <c r="K696" s="24"/>
      <c r="L696" s="24"/>
      <c r="M696" s="24"/>
      <c r="N696" s="24"/>
    </row>
    <row r="697">
      <c r="B697" s="24"/>
      <c r="C697" s="24"/>
      <c r="E697" s="24"/>
      <c r="F697" s="24"/>
      <c r="G697" s="24"/>
      <c r="H697" s="51"/>
      <c r="I697" s="51"/>
      <c r="K697" s="24"/>
      <c r="L697" s="24"/>
      <c r="M697" s="24"/>
      <c r="N697" s="24"/>
    </row>
    <row r="698">
      <c r="B698" s="24"/>
      <c r="C698" s="24"/>
      <c r="E698" s="24"/>
      <c r="F698" s="24"/>
      <c r="G698" s="24"/>
      <c r="H698" s="51"/>
      <c r="I698" s="51"/>
      <c r="K698" s="24"/>
      <c r="L698" s="24"/>
      <c r="M698" s="24"/>
      <c r="N698" s="24"/>
    </row>
    <row r="699">
      <c r="B699" s="24"/>
      <c r="C699" s="24"/>
      <c r="E699" s="24"/>
      <c r="F699" s="24"/>
      <c r="G699" s="24"/>
      <c r="H699" s="51"/>
      <c r="I699" s="51"/>
      <c r="K699" s="24"/>
      <c r="L699" s="24"/>
      <c r="M699" s="24"/>
      <c r="N699" s="24"/>
    </row>
    <row r="700">
      <c r="B700" s="24"/>
      <c r="C700" s="24"/>
      <c r="E700" s="24"/>
      <c r="F700" s="24"/>
      <c r="G700" s="24"/>
      <c r="H700" s="51"/>
      <c r="I700" s="51"/>
      <c r="K700" s="24"/>
      <c r="L700" s="24"/>
      <c r="M700" s="24"/>
      <c r="N700" s="24"/>
    </row>
    <row r="701">
      <c r="B701" s="24"/>
      <c r="C701" s="24"/>
      <c r="E701" s="24"/>
      <c r="F701" s="24"/>
      <c r="G701" s="24"/>
      <c r="H701" s="51"/>
      <c r="I701" s="51"/>
      <c r="K701" s="24"/>
      <c r="L701" s="24"/>
      <c r="M701" s="24"/>
      <c r="N701" s="24"/>
    </row>
    <row r="702">
      <c r="B702" s="24"/>
      <c r="C702" s="24"/>
      <c r="E702" s="24"/>
      <c r="F702" s="24"/>
      <c r="G702" s="24"/>
      <c r="H702" s="51"/>
      <c r="I702" s="51"/>
      <c r="K702" s="24"/>
      <c r="L702" s="24"/>
      <c r="M702" s="24"/>
      <c r="N702" s="24"/>
    </row>
    <row r="703">
      <c r="B703" s="24"/>
      <c r="C703" s="24"/>
      <c r="E703" s="24"/>
      <c r="F703" s="24"/>
      <c r="G703" s="24"/>
      <c r="H703" s="51"/>
      <c r="I703" s="51"/>
      <c r="K703" s="24"/>
      <c r="L703" s="24"/>
      <c r="M703" s="24"/>
      <c r="N703" s="24"/>
    </row>
    <row r="704">
      <c r="B704" s="24"/>
      <c r="C704" s="24"/>
      <c r="E704" s="24"/>
      <c r="F704" s="24"/>
      <c r="G704" s="24"/>
      <c r="H704" s="51"/>
      <c r="I704" s="51"/>
      <c r="K704" s="24"/>
      <c r="L704" s="24"/>
      <c r="M704" s="24"/>
      <c r="N704" s="24"/>
    </row>
    <row r="705">
      <c r="B705" s="24"/>
      <c r="C705" s="24"/>
      <c r="E705" s="24"/>
      <c r="F705" s="24"/>
      <c r="G705" s="24"/>
      <c r="H705" s="51"/>
      <c r="I705" s="51"/>
      <c r="K705" s="24"/>
      <c r="L705" s="24"/>
      <c r="M705" s="24"/>
      <c r="N705" s="24"/>
    </row>
    <row r="706">
      <c r="B706" s="24"/>
      <c r="C706" s="24"/>
      <c r="E706" s="24"/>
      <c r="F706" s="24"/>
      <c r="G706" s="24"/>
      <c r="H706" s="51"/>
      <c r="I706" s="51"/>
      <c r="K706" s="24"/>
      <c r="L706" s="24"/>
      <c r="M706" s="24"/>
      <c r="N706" s="24"/>
    </row>
    <row r="707">
      <c r="B707" s="24"/>
      <c r="C707" s="24"/>
      <c r="E707" s="24"/>
      <c r="F707" s="24"/>
      <c r="G707" s="24"/>
      <c r="H707" s="51"/>
      <c r="I707" s="51"/>
      <c r="K707" s="24"/>
      <c r="L707" s="24"/>
      <c r="M707" s="24"/>
      <c r="N707" s="24"/>
    </row>
    <row r="708">
      <c r="B708" s="24"/>
      <c r="C708" s="24"/>
      <c r="E708" s="24"/>
      <c r="F708" s="24"/>
      <c r="G708" s="24"/>
      <c r="H708" s="51"/>
      <c r="I708" s="51"/>
      <c r="K708" s="24"/>
      <c r="L708" s="24"/>
      <c r="M708" s="24"/>
      <c r="N708" s="24"/>
    </row>
    <row r="709">
      <c r="B709" s="24"/>
      <c r="C709" s="24"/>
      <c r="E709" s="24"/>
      <c r="F709" s="24"/>
      <c r="G709" s="24"/>
      <c r="H709" s="51"/>
      <c r="I709" s="51"/>
      <c r="K709" s="24"/>
      <c r="L709" s="24"/>
      <c r="M709" s="24"/>
      <c r="N709" s="24"/>
    </row>
    <row r="710">
      <c r="B710" s="24"/>
      <c r="C710" s="24"/>
      <c r="E710" s="24"/>
      <c r="F710" s="24"/>
      <c r="G710" s="24"/>
      <c r="H710" s="51"/>
      <c r="I710" s="51"/>
      <c r="K710" s="24"/>
      <c r="L710" s="24"/>
      <c r="M710" s="24"/>
      <c r="N710" s="24"/>
    </row>
    <row r="711">
      <c r="B711" s="24"/>
      <c r="C711" s="24"/>
      <c r="E711" s="24"/>
      <c r="F711" s="24"/>
      <c r="G711" s="24"/>
      <c r="H711" s="51"/>
      <c r="I711" s="51"/>
      <c r="K711" s="24"/>
      <c r="L711" s="24"/>
      <c r="M711" s="24"/>
      <c r="N711" s="24"/>
    </row>
    <row r="712">
      <c r="B712" s="24"/>
      <c r="C712" s="24"/>
      <c r="E712" s="24"/>
      <c r="F712" s="24"/>
      <c r="G712" s="24"/>
      <c r="H712" s="51"/>
      <c r="I712" s="51"/>
      <c r="K712" s="24"/>
      <c r="L712" s="24"/>
      <c r="M712" s="24"/>
      <c r="N712" s="24"/>
    </row>
    <row r="713">
      <c r="B713" s="24"/>
      <c r="C713" s="24"/>
      <c r="E713" s="24"/>
      <c r="F713" s="24"/>
      <c r="G713" s="24"/>
      <c r="H713" s="51"/>
      <c r="I713" s="51"/>
      <c r="K713" s="24"/>
      <c r="L713" s="24"/>
      <c r="M713" s="24"/>
      <c r="N713" s="24"/>
    </row>
    <row r="714">
      <c r="B714" s="24"/>
      <c r="C714" s="24"/>
      <c r="E714" s="24"/>
      <c r="F714" s="24"/>
      <c r="G714" s="24"/>
      <c r="H714" s="51"/>
      <c r="I714" s="51"/>
      <c r="K714" s="24"/>
      <c r="L714" s="24"/>
      <c r="M714" s="24"/>
      <c r="N714" s="24"/>
    </row>
    <row r="715">
      <c r="B715" s="24"/>
      <c r="C715" s="24"/>
      <c r="E715" s="24"/>
      <c r="F715" s="24"/>
      <c r="G715" s="24"/>
      <c r="H715" s="51"/>
      <c r="I715" s="51"/>
      <c r="K715" s="24"/>
      <c r="L715" s="24"/>
      <c r="M715" s="24"/>
      <c r="N715" s="24"/>
    </row>
    <row r="716">
      <c r="B716" s="24"/>
      <c r="C716" s="24"/>
      <c r="E716" s="24"/>
      <c r="F716" s="24"/>
      <c r="G716" s="24"/>
      <c r="H716" s="51"/>
      <c r="I716" s="51"/>
      <c r="K716" s="24"/>
      <c r="L716" s="24"/>
      <c r="M716" s="24"/>
      <c r="N716" s="24"/>
    </row>
    <row r="717">
      <c r="B717" s="24"/>
      <c r="C717" s="24"/>
      <c r="E717" s="24"/>
      <c r="F717" s="24"/>
      <c r="G717" s="24"/>
      <c r="H717" s="51"/>
      <c r="I717" s="51"/>
      <c r="K717" s="24"/>
      <c r="L717" s="24"/>
      <c r="M717" s="24"/>
      <c r="N717" s="24"/>
    </row>
    <row r="718">
      <c r="B718" s="24"/>
      <c r="C718" s="24"/>
      <c r="E718" s="24"/>
      <c r="F718" s="24"/>
      <c r="G718" s="24"/>
      <c r="H718" s="51"/>
      <c r="I718" s="51"/>
      <c r="K718" s="24"/>
      <c r="L718" s="24"/>
      <c r="M718" s="24"/>
      <c r="N718" s="24"/>
    </row>
    <row r="719">
      <c r="B719" s="24"/>
      <c r="C719" s="24"/>
      <c r="E719" s="24"/>
      <c r="F719" s="24"/>
      <c r="G719" s="24"/>
      <c r="H719" s="51"/>
      <c r="I719" s="51"/>
      <c r="K719" s="24"/>
      <c r="L719" s="24"/>
      <c r="M719" s="24"/>
      <c r="N719" s="24"/>
    </row>
    <row r="720">
      <c r="B720" s="24"/>
      <c r="C720" s="24"/>
      <c r="E720" s="24"/>
      <c r="F720" s="24"/>
      <c r="G720" s="24"/>
      <c r="H720" s="51"/>
      <c r="I720" s="51"/>
      <c r="K720" s="24"/>
      <c r="L720" s="24"/>
      <c r="M720" s="24"/>
      <c r="N720" s="24"/>
    </row>
    <row r="721">
      <c r="B721" s="24"/>
      <c r="C721" s="24"/>
      <c r="E721" s="24"/>
      <c r="F721" s="24"/>
      <c r="G721" s="24"/>
      <c r="H721" s="51"/>
      <c r="I721" s="51"/>
      <c r="K721" s="24"/>
      <c r="L721" s="24"/>
      <c r="M721" s="24"/>
      <c r="N721" s="24"/>
    </row>
    <row r="722">
      <c r="B722" s="24"/>
      <c r="C722" s="24"/>
      <c r="E722" s="24"/>
      <c r="F722" s="24"/>
      <c r="G722" s="24"/>
      <c r="H722" s="51"/>
      <c r="I722" s="51"/>
      <c r="K722" s="24"/>
      <c r="L722" s="24"/>
      <c r="M722" s="24"/>
      <c r="N722" s="24"/>
    </row>
    <row r="723">
      <c r="B723" s="24"/>
      <c r="C723" s="24"/>
      <c r="E723" s="24"/>
      <c r="F723" s="24"/>
      <c r="G723" s="24"/>
      <c r="H723" s="51"/>
      <c r="I723" s="51"/>
      <c r="K723" s="24"/>
      <c r="L723" s="24"/>
      <c r="M723" s="24"/>
      <c r="N723" s="24"/>
    </row>
    <row r="724">
      <c r="B724" s="24"/>
      <c r="C724" s="24"/>
      <c r="E724" s="24"/>
      <c r="F724" s="24"/>
      <c r="G724" s="24"/>
      <c r="H724" s="51"/>
      <c r="I724" s="51"/>
      <c r="K724" s="24"/>
      <c r="L724" s="24"/>
      <c r="M724" s="24"/>
      <c r="N724" s="24"/>
    </row>
    <row r="725">
      <c r="B725" s="24"/>
      <c r="C725" s="24"/>
      <c r="E725" s="24"/>
      <c r="F725" s="24"/>
      <c r="G725" s="24"/>
      <c r="H725" s="51"/>
      <c r="I725" s="51"/>
      <c r="K725" s="24"/>
      <c r="L725" s="24"/>
      <c r="M725" s="24"/>
      <c r="N725" s="24"/>
    </row>
    <row r="726">
      <c r="B726" s="24"/>
      <c r="C726" s="24"/>
      <c r="E726" s="24"/>
      <c r="F726" s="24"/>
      <c r="G726" s="24"/>
      <c r="H726" s="51"/>
      <c r="I726" s="51"/>
      <c r="K726" s="24"/>
      <c r="L726" s="24"/>
      <c r="M726" s="24"/>
      <c r="N726" s="24"/>
    </row>
    <row r="727">
      <c r="B727" s="24"/>
      <c r="C727" s="24"/>
      <c r="E727" s="24"/>
      <c r="F727" s="24"/>
      <c r="G727" s="24"/>
      <c r="H727" s="51"/>
      <c r="I727" s="51"/>
      <c r="K727" s="24"/>
      <c r="L727" s="24"/>
      <c r="M727" s="24"/>
      <c r="N727" s="24"/>
    </row>
    <row r="728">
      <c r="B728" s="24"/>
      <c r="C728" s="24"/>
      <c r="E728" s="24"/>
      <c r="F728" s="24"/>
      <c r="G728" s="24"/>
      <c r="H728" s="51"/>
      <c r="I728" s="51"/>
      <c r="K728" s="24"/>
      <c r="L728" s="24"/>
      <c r="M728" s="24"/>
      <c r="N728" s="24"/>
    </row>
    <row r="729">
      <c r="B729" s="24"/>
      <c r="C729" s="24"/>
      <c r="E729" s="24"/>
      <c r="F729" s="24"/>
      <c r="G729" s="24"/>
      <c r="H729" s="51"/>
      <c r="I729" s="51"/>
      <c r="K729" s="24"/>
      <c r="L729" s="24"/>
      <c r="M729" s="24"/>
      <c r="N729" s="24"/>
    </row>
    <row r="730">
      <c r="B730" s="24"/>
      <c r="C730" s="24"/>
      <c r="E730" s="24"/>
      <c r="F730" s="24"/>
      <c r="G730" s="24"/>
      <c r="H730" s="51"/>
      <c r="I730" s="51"/>
      <c r="K730" s="24"/>
      <c r="L730" s="24"/>
      <c r="M730" s="24"/>
      <c r="N730" s="24"/>
    </row>
    <row r="731">
      <c r="B731" s="24"/>
      <c r="C731" s="24"/>
      <c r="E731" s="24"/>
      <c r="F731" s="24"/>
      <c r="G731" s="24"/>
      <c r="H731" s="51"/>
      <c r="I731" s="51"/>
      <c r="K731" s="24"/>
      <c r="L731" s="24"/>
      <c r="M731" s="24"/>
      <c r="N731" s="24"/>
    </row>
    <row r="732">
      <c r="B732" s="24"/>
      <c r="C732" s="24"/>
      <c r="E732" s="24"/>
      <c r="F732" s="24"/>
      <c r="G732" s="24"/>
      <c r="H732" s="51"/>
      <c r="I732" s="51"/>
      <c r="K732" s="24"/>
      <c r="L732" s="24"/>
      <c r="M732" s="24"/>
      <c r="N732" s="24"/>
    </row>
    <row r="733">
      <c r="B733" s="24"/>
      <c r="C733" s="24"/>
      <c r="E733" s="24"/>
      <c r="F733" s="24"/>
      <c r="G733" s="24"/>
      <c r="H733" s="51"/>
      <c r="I733" s="51"/>
      <c r="K733" s="24"/>
      <c r="L733" s="24"/>
      <c r="M733" s="24"/>
      <c r="N733" s="24"/>
    </row>
    <row r="734">
      <c r="B734" s="24"/>
      <c r="C734" s="24"/>
      <c r="E734" s="24"/>
      <c r="F734" s="24"/>
      <c r="G734" s="24"/>
      <c r="H734" s="51"/>
      <c r="I734" s="51"/>
      <c r="K734" s="24"/>
      <c r="L734" s="24"/>
      <c r="M734" s="24"/>
      <c r="N734" s="24"/>
    </row>
    <row r="735">
      <c r="B735" s="24"/>
      <c r="C735" s="24"/>
      <c r="E735" s="24"/>
      <c r="F735" s="24"/>
      <c r="G735" s="24"/>
      <c r="H735" s="51"/>
      <c r="I735" s="51"/>
      <c r="K735" s="24"/>
      <c r="L735" s="24"/>
      <c r="M735" s="24"/>
      <c r="N735" s="24"/>
    </row>
    <row r="736">
      <c r="B736" s="24"/>
      <c r="C736" s="24"/>
      <c r="E736" s="24"/>
      <c r="F736" s="24"/>
      <c r="G736" s="24"/>
      <c r="H736" s="51"/>
      <c r="I736" s="51"/>
      <c r="K736" s="24"/>
      <c r="L736" s="24"/>
      <c r="M736" s="24"/>
      <c r="N736" s="24"/>
    </row>
    <row r="737">
      <c r="B737" s="24"/>
      <c r="C737" s="24"/>
      <c r="E737" s="24"/>
      <c r="F737" s="24"/>
      <c r="G737" s="24"/>
      <c r="H737" s="51"/>
      <c r="I737" s="51"/>
      <c r="K737" s="24"/>
      <c r="L737" s="24"/>
      <c r="M737" s="24"/>
      <c r="N737" s="24"/>
    </row>
    <row r="738">
      <c r="B738" s="24"/>
      <c r="C738" s="24"/>
      <c r="E738" s="24"/>
      <c r="F738" s="24"/>
      <c r="G738" s="24"/>
      <c r="H738" s="51"/>
      <c r="I738" s="51"/>
      <c r="K738" s="24"/>
      <c r="L738" s="24"/>
      <c r="M738" s="24"/>
      <c r="N738" s="24"/>
    </row>
    <row r="739">
      <c r="B739" s="24"/>
      <c r="C739" s="24"/>
      <c r="E739" s="24"/>
      <c r="F739" s="24"/>
      <c r="G739" s="24"/>
      <c r="H739" s="51"/>
      <c r="I739" s="51"/>
      <c r="K739" s="24"/>
      <c r="L739" s="24"/>
      <c r="M739" s="24"/>
      <c r="N739" s="24"/>
    </row>
    <row r="740">
      <c r="B740" s="24"/>
      <c r="C740" s="24"/>
      <c r="E740" s="24"/>
      <c r="F740" s="24"/>
      <c r="G740" s="24"/>
      <c r="H740" s="51"/>
      <c r="I740" s="51"/>
      <c r="K740" s="24"/>
      <c r="L740" s="24"/>
      <c r="M740" s="24"/>
      <c r="N740" s="24"/>
    </row>
    <row r="741">
      <c r="B741" s="24"/>
      <c r="C741" s="24"/>
      <c r="E741" s="24"/>
      <c r="F741" s="24"/>
      <c r="G741" s="24"/>
      <c r="H741" s="51"/>
      <c r="I741" s="51"/>
      <c r="K741" s="24"/>
      <c r="L741" s="24"/>
      <c r="M741" s="24"/>
      <c r="N741" s="24"/>
    </row>
    <row r="742">
      <c r="B742" s="24"/>
      <c r="C742" s="24"/>
      <c r="E742" s="24"/>
      <c r="F742" s="24"/>
      <c r="G742" s="24"/>
      <c r="H742" s="51"/>
      <c r="I742" s="51"/>
      <c r="K742" s="24"/>
      <c r="L742" s="24"/>
      <c r="M742" s="24"/>
      <c r="N742" s="24"/>
    </row>
    <row r="743">
      <c r="B743" s="24"/>
      <c r="C743" s="24"/>
      <c r="E743" s="24"/>
      <c r="F743" s="24"/>
      <c r="G743" s="24"/>
      <c r="H743" s="51"/>
      <c r="I743" s="51"/>
      <c r="K743" s="24"/>
      <c r="L743" s="24"/>
      <c r="M743" s="24"/>
      <c r="N743" s="24"/>
    </row>
    <row r="744">
      <c r="B744" s="24"/>
      <c r="C744" s="24"/>
      <c r="E744" s="24"/>
      <c r="F744" s="24"/>
      <c r="G744" s="24"/>
      <c r="H744" s="51"/>
      <c r="I744" s="51"/>
      <c r="K744" s="24"/>
      <c r="L744" s="24"/>
      <c r="M744" s="24"/>
      <c r="N744" s="24"/>
    </row>
    <row r="745">
      <c r="B745" s="24"/>
      <c r="C745" s="24"/>
      <c r="E745" s="24"/>
      <c r="F745" s="24"/>
      <c r="G745" s="24"/>
      <c r="H745" s="51"/>
      <c r="I745" s="51"/>
      <c r="K745" s="24"/>
      <c r="L745" s="24"/>
      <c r="M745" s="24"/>
      <c r="N745" s="24"/>
    </row>
    <row r="746">
      <c r="B746" s="24"/>
      <c r="C746" s="24"/>
      <c r="E746" s="24"/>
      <c r="F746" s="24"/>
      <c r="G746" s="24"/>
      <c r="H746" s="51"/>
      <c r="I746" s="51"/>
      <c r="K746" s="24"/>
      <c r="L746" s="24"/>
      <c r="M746" s="24"/>
      <c r="N746" s="24"/>
    </row>
    <row r="747">
      <c r="B747" s="24"/>
      <c r="C747" s="24"/>
      <c r="E747" s="24"/>
      <c r="F747" s="24"/>
      <c r="G747" s="24"/>
      <c r="H747" s="51"/>
      <c r="I747" s="51"/>
      <c r="K747" s="24"/>
      <c r="L747" s="24"/>
      <c r="M747" s="24"/>
      <c r="N747" s="24"/>
    </row>
    <row r="748">
      <c r="B748" s="24"/>
      <c r="C748" s="24"/>
      <c r="E748" s="24"/>
      <c r="F748" s="24"/>
      <c r="G748" s="24"/>
      <c r="H748" s="51"/>
      <c r="I748" s="51"/>
      <c r="K748" s="24"/>
      <c r="L748" s="24"/>
      <c r="M748" s="24"/>
      <c r="N748" s="24"/>
    </row>
    <row r="749">
      <c r="B749" s="24"/>
      <c r="C749" s="24"/>
      <c r="E749" s="24"/>
      <c r="F749" s="24"/>
      <c r="G749" s="24"/>
      <c r="H749" s="51"/>
      <c r="I749" s="51"/>
      <c r="K749" s="24"/>
      <c r="L749" s="24"/>
      <c r="M749" s="24"/>
      <c r="N749" s="24"/>
    </row>
    <row r="750">
      <c r="B750" s="24"/>
      <c r="C750" s="24"/>
      <c r="E750" s="24"/>
      <c r="F750" s="24"/>
      <c r="G750" s="24"/>
      <c r="H750" s="51"/>
      <c r="I750" s="51"/>
      <c r="K750" s="24"/>
      <c r="L750" s="24"/>
      <c r="M750" s="24"/>
      <c r="N750" s="24"/>
    </row>
    <row r="751">
      <c r="B751" s="24"/>
      <c r="C751" s="24"/>
      <c r="E751" s="24"/>
      <c r="F751" s="24"/>
      <c r="G751" s="24"/>
      <c r="H751" s="51"/>
      <c r="I751" s="51"/>
      <c r="K751" s="24"/>
      <c r="L751" s="24"/>
      <c r="M751" s="24"/>
      <c r="N751" s="24"/>
    </row>
    <row r="752">
      <c r="B752" s="24"/>
      <c r="C752" s="24"/>
      <c r="E752" s="24"/>
      <c r="F752" s="24"/>
      <c r="G752" s="24"/>
      <c r="H752" s="51"/>
      <c r="I752" s="51"/>
      <c r="K752" s="24"/>
      <c r="L752" s="24"/>
      <c r="M752" s="24"/>
      <c r="N752" s="24"/>
    </row>
    <row r="753">
      <c r="B753" s="24"/>
      <c r="C753" s="24"/>
      <c r="E753" s="24"/>
      <c r="F753" s="24"/>
      <c r="G753" s="24"/>
      <c r="H753" s="51"/>
      <c r="I753" s="51"/>
      <c r="K753" s="24"/>
      <c r="L753" s="24"/>
      <c r="M753" s="24"/>
      <c r="N753" s="24"/>
    </row>
    <row r="754">
      <c r="B754" s="24"/>
      <c r="C754" s="24"/>
      <c r="E754" s="24"/>
      <c r="F754" s="24"/>
      <c r="G754" s="24"/>
      <c r="H754" s="51"/>
      <c r="I754" s="51"/>
      <c r="K754" s="24"/>
      <c r="L754" s="24"/>
      <c r="M754" s="24"/>
      <c r="N754" s="24"/>
    </row>
    <row r="755">
      <c r="B755" s="24"/>
      <c r="C755" s="24"/>
      <c r="E755" s="24"/>
      <c r="F755" s="24"/>
      <c r="G755" s="24"/>
      <c r="H755" s="51"/>
      <c r="I755" s="51"/>
      <c r="K755" s="24"/>
      <c r="L755" s="24"/>
      <c r="M755" s="24"/>
      <c r="N755" s="24"/>
    </row>
    <row r="756">
      <c r="B756" s="24"/>
      <c r="C756" s="24"/>
      <c r="E756" s="24"/>
      <c r="F756" s="24"/>
      <c r="G756" s="24"/>
      <c r="H756" s="51"/>
      <c r="I756" s="51"/>
      <c r="K756" s="24"/>
      <c r="L756" s="24"/>
      <c r="M756" s="24"/>
      <c r="N756" s="24"/>
    </row>
    <row r="757">
      <c r="B757" s="24"/>
      <c r="C757" s="24"/>
      <c r="E757" s="24"/>
      <c r="F757" s="24"/>
      <c r="G757" s="24"/>
      <c r="H757" s="51"/>
      <c r="I757" s="51"/>
      <c r="K757" s="24"/>
      <c r="L757" s="24"/>
      <c r="M757" s="24"/>
      <c r="N757" s="24"/>
    </row>
    <row r="758">
      <c r="B758" s="24"/>
      <c r="C758" s="24"/>
      <c r="E758" s="24"/>
      <c r="F758" s="24"/>
      <c r="G758" s="24"/>
      <c r="H758" s="51"/>
      <c r="I758" s="51"/>
      <c r="K758" s="24"/>
      <c r="L758" s="24"/>
      <c r="M758" s="24"/>
      <c r="N758" s="24"/>
    </row>
    <row r="759">
      <c r="B759" s="24"/>
      <c r="C759" s="24"/>
      <c r="E759" s="24"/>
      <c r="F759" s="24"/>
      <c r="G759" s="24"/>
      <c r="H759" s="51"/>
      <c r="I759" s="51"/>
      <c r="K759" s="24"/>
      <c r="L759" s="24"/>
      <c r="M759" s="24"/>
      <c r="N759" s="24"/>
    </row>
    <row r="760">
      <c r="B760" s="24"/>
      <c r="C760" s="24"/>
      <c r="E760" s="24"/>
      <c r="F760" s="24"/>
      <c r="G760" s="24"/>
      <c r="H760" s="51"/>
      <c r="I760" s="51"/>
      <c r="K760" s="24"/>
      <c r="L760" s="24"/>
      <c r="M760" s="24"/>
      <c r="N760" s="24"/>
    </row>
    <row r="761">
      <c r="B761" s="24"/>
      <c r="C761" s="24"/>
      <c r="E761" s="24"/>
      <c r="F761" s="24"/>
      <c r="G761" s="24"/>
      <c r="H761" s="51"/>
      <c r="I761" s="51"/>
      <c r="K761" s="24"/>
      <c r="L761" s="24"/>
      <c r="M761" s="24"/>
      <c r="N761" s="24"/>
    </row>
    <row r="762">
      <c r="B762" s="24"/>
      <c r="C762" s="24"/>
      <c r="E762" s="24"/>
      <c r="F762" s="24"/>
      <c r="G762" s="24"/>
      <c r="H762" s="51"/>
      <c r="I762" s="51"/>
      <c r="K762" s="24"/>
      <c r="L762" s="24"/>
      <c r="M762" s="24"/>
      <c r="N762" s="24"/>
    </row>
    <row r="763">
      <c r="B763" s="24"/>
      <c r="C763" s="24"/>
      <c r="E763" s="24"/>
      <c r="F763" s="24"/>
      <c r="G763" s="24"/>
      <c r="H763" s="51"/>
      <c r="I763" s="51"/>
      <c r="K763" s="24"/>
      <c r="L763" s="24"/>
      <c r="M763" s="24"/>
      <c r="N763" s="24"/>
    </row>
    <row r="764">
      <c r="B764" s="24"/>
      <c r="C764" s="24"/>
      <c r="E764" s="24"/>
      <c r="F764" s="24"/>
      <c r="G764" s="24"/>
      <c r="H764" s="51"/>
      <c r="I764" s="51"/>
      <c r="K764" s="24"/>
      <c r="L764" s="24"/>
      <c r="M764" s="24"/>
      <c r="N764" s="24"/>
    </row>
    <row r="765">
      <c r="B765" s="24"/>
      <c r="C765" s="24"/>
      <c r="E765" s="24"/>
      <c r="F765" s="24"/>
      <c r="G765" s="24"/>
      <c r="H765" s="51"/>
      <c r="I765" s="51"/>
      <c r="K765" s="24"/>
      <c r="L765" s="24"/>
      <c r="M765" s="24"/>
      <c r="N765" s="24"/>
    </row>
    <row r="766">
      <c r="B766" s="24"/>
      <c r="C766" s="24"/>
      <c r="E766" s="24"/>
      <c r="F766" s="24"/>
      <c r="G766" s="24"/>
      <c r="H766" s="51"/>
      <c r="I766" s="51"/>
      <c r="K766" s="24"/>
      <c r="L766" s="24"/>
      <c r="M766" s="24"/>
      <c r="N766" s="24"/>
    </row>
    <row r="767">
      <c r="B767" s="24"/>
      <c r="C767" s="24"/>
      <c r="E767" s="24"/>
      <c r="F767" s="24"/>
      <c r="G767" s="24"/>
      <c r="H767" s="51"/>
      <c r="I767" s="51"/>
      <c r="K767" s="24"/>
      <c r="L767" s="24"/>
      <c r="M767" s="24"/>
      <c r="N767" s="24"/>
    </row>
    <row r="768">
      <c r="B768" s="24"/>
      <c r="C768" s="24"/>
      <c r="E768" s="24"/>
      <c r="F768" s="24"/>
      <c r="G768" s="24"/>
      <c r="H768" s="51"/>
      <c r="I768" s="51"/>
      <c r="K768" s="24"/>
      <c r="L768" s="24"/>
      <c r="M768" s="24"/>
      <c r="N768" s="24"/>
    </row>
    <row r="769">
      <c r="B769" s="24"/>
      <c r="C769" s="24"/>
      <c r="E769" s="24"/>
      <c r="F769" s="24"/>
      <c r="G769" s="24"/>
      <c r="H769" s="51"/>
      <c r="I769" s="51"/>
      <c r="K769" s="24"/>
      <c r="L769" s="24"/>
      <c r="M769" s="24"/>
      <c r="N769" s="24"/>
    </row>
    <row r="770">
      <c r="B770" s="24"/>
      <c r="C770" s="24"/>
      <c r="E770" s="24"/>
      <c r="F770" s="24"/>
      <c r="G770" s="24"/>
      <c r="H770" s="51"/>
      <c r="I770" s="51"/>
      <c r="K770" s="24"/>
      <c r="L770" s="24"/>
      <c r="M770" s="24"/>
      <c r="N770" s="24"/>
    </row>
    <row r="771">
      <c r="B771" s="24"/>
      <c r="C771" s="24"/>
      <c r="E771" s="24"/>
      <c r="F771" s="24"/>
      <c r="G771" s="24"/>
      <c r="H771" s="51"/>
      <c r="I771" s="51"/>
      <c r="K771" s="24"/>
      <c r="L771" s="24"/>
      <c r="M771" s="24"/>
      <c r="N771" s="24"/>
    </row>
    <row r="772">
      <c r="B772" s="24"/>
      <c r="C772" s="24"/>
      <c r="E772" s="24"/>
      <c r="F772" s="24"/>
      <c r="G772" s="24"/>
      <c r="H772" s="51"/>
      <c r="I772" s="51"/>
      <c r="K772" s="24"/>
      <c r="L772" s="24"/>
      <c r="M772" s="24"/>
      <c r="N772" s="24"/>
    </row>
    <row r="773">
      <c r="B773" s="24"/>
      <c r="C773" s="24"/>
      <c r="E773" s="24"/>
      <c r="F773" s="24"/>
      <c r="G773" s="24"/>
      <c r="H773" s="51"/>
      <c r="I773" s="51"/>
      <c r="K773" s="24"/>
      <c r="L773" s="24"/>
      <c r="M773" s="24"/>
      <c r="N773" s="24"/>
    </row>
    <row r="774">
      <c r="B774" s="24"/>
      <c r="C774" s="24"/>
      <c r="E774" s="24"/>
      <c r="F774" s="24"/>
      <c r="G774" s="24"/>
      <c r="H774" s="51"/>
      <c r="I774" s="51"/>
      <c r="K774" s="24"/>
      <c r="L774" s="24"/>
      <c r="M774" s="24"/>
      <c r="N774" s="24"/>
    </row>
    <row r="775">
      <c r="B775" s="24"/>
      <c r="C775" s="24"/>
      <c r="E775" s="24"/>
      <c r="F775" s="24"/>
      <c r="G775" s="24"/>
      <c r="H775" s="51"/>
      <c r="I775" s="51"/>
      <c r="K775" s="24"/>
      <c r="L775" s="24"/>
      <c r="M775" s="24"/>
      <c r="N775" s="24"/>
    </row>
    <row r="776">
      <c r="B776" s="24"/>
      <c r="C776" s="24"/>
      <c r="E776" s="24"/>
      <c r="F776" s="24"/>
      <c r="G776" s="24"/>
      <c r="H776" s="51"/>
      <c r="I776" s="51"/>
      <c r="K776" s="24"/>
      <c r="L776" s="24"/>
      <c r="M776" s="24"/>
      <c r="N776" s="24"/>
    </row>
    <row r="777">
      <c r="B777" s="24"/>
      <c r="C777" s="24"/>
      <c r="E777" s="24"/>
      <c r="F777" s="24"/>
      <c r="G777" s="24"/>
      <c r="H777" s="51"/>
      <c r="I777" s="51"/>
      <c r="K777" s="24"/>
      <c r="L777" s="24"/>
      <c r="M777" s="24"/>
      <c r="N777" s="24"/>
    </row>
    <row r="778">
      <c r="B778" s="24"/>
      <c r="C778" s="24"/>
      <c r="E778" s="24"/>
      <c r="F778" s="24"/>
      <c r="G778" s="24"/>
      <c r="H778" s="51"/>
      <c r="I778" s="51"/>
      <c r="K778" s="24"/>
      <c r="L778" s="24"/>
      <c r="M778" s="24"/>
      <c r="N778" s="24"/>
    </row>
    <row r="779">
      <c r="B779" s="24"/>
      <c r="C779" s="24"/>
      <c r="E779" s="24"/>
      <c r="F779" s="24"/>
      <c r="G779" s="24"/>
      <c r="H779" s="51"/>
      <c r="I779" s="51"/>
      <c r="K779" s="24"/>
      <c r="L779" s="24"/>
      <c r="M779" s="24"/>
      <c r="N779" s="24"/>
    </row>
    <row r="780">
      <c r="B780" s="24"/>
      <c r="C780" s="24"/>
      <c r="E780" s="24"/>
      <c r="F780" s="24"/>
      <c r="G780" s="24"/>
      <c r="H780" s="51"/>
      <c r="I780" s="51"/>
      <c r="K780" s="24"/>
      <c r="L780" s="24"/>
      <c r="M780" s="24"/>
      <c r="N780" s="24"/>
    </row>
    <row r="781">
      <c r="B781" s="24"/>
      <c r="C781" s="24"/>
      <c r="E781" s="24"/>
      <c r="F781" s="24"/>
      <c r="G781" s="24"/>
      <c r="H781" s="51"/>
      <c r="I781" s="51"/>
      <c r="K781" s="24"/>
      <c r="L781" s="24"/>
      <c r="M781" s="24"/>
      <c r="N781" s="24"/>
    </row>
    <row r="782">
      <c r="B782" s="24"/>
      <c r="C782" s="24"/>
      <c r="E782" s="24"/>
      <c r="F782" s="24"/>
      <c r="G782" s="24"/>
      <c r="H782" s="51"/>
      <c r="I782" s="51"/>
      <c r="K782" s="24"/>
      <c r="L782" s="24"/>
      <c r="M782" s="24"/>
      <c r="N782" s="24"/>
    </row>
    <row r="783">
      <c r="B783" s="24"/>
      <c r="C783" s="24"/>
      <c r="E783" s="24"/>
      <c r="F783" s="24"/>
      <c r="G783" s="24"/>
      <c r="H783" s="51"/>
      <c r="I783" s="51"/>
      <c r="K783" s="24"/>
      <c r="L783" s="24"/>
      <c r="M783" s="24"/>
      <c r="N783" s="24"/>
    </row>
    <row r="784">
      <c r="B784" s="24"/>
      <c r="C784" s="24"/>
      <c r="E784" s="24"/>
      <c r="F784" s="24"/>
      <c r="G784" s="24"/>
      <c r="H784" s="51"/>
      <c r="I784" s="51"/>
      <c r="K784" s="24"/>
      <c r="L784" s="24"/>
      <c r="M784" s="24"/>
      <c r="N784" s="24"/>
    </row>
    <row r="785">
      <c r="B785" s="24"/>
      <c r="C785" s="24"/>
      <c r="E785" s="24"/>
      <c r="F785" s="24"/>
      <c r="G785" s="24"/>
      <c r="H785" s="51"/>
      <c r="I785" s="51"/>
      <c r="K785" s="24"/>
      <c r="L785" s="24"/>
      <c r="M785" s="24"/>
      <c r="N785" s="24"/>
    </row>
    <row r="786">
      <c r="B786" s="24"/>
      <c r="C786" s="24"/>
      <c r="E786" s="24"/>
      <c r="F786" s="24"/>
      <c r="G786" s="24"/>
      <c r="H786" s="51"/>
      <c r="I786" s="51"/>
      <c r="K786" s="24"/>
      <c r="L786" s="24"/>
      <c r="M786" s="24"/>
      <c r="N786" s="24"/>
    </row>
    <row r="787">
      <c r="B787" s="24"/>
      <c r="C787" s="24"/>
      <c r="E787" s="24"/>
      <c r="F787" s="24"/>
      <c r="G787" s="24"/>
      <c r="H787" s="51"/>
      <c r="I787" s="51"/>
      <c r="K787" s="24"/>
      <c r="L787" s="24"/>
      <c r="M787" s="24"/>
      <c r="N787" s="24"/>
    </row>
    <row r="788">
      <c r="B788" s="24"/>
      <c r="C788" s="24"/>
      <c r="E788" s="24"/>
      <c r="F788" s="24"/>
      <c r="G788" s="24"/>
      <c r="H788" s="51"/>
      <c r="I788" s="51"/>
      <c r="K788" s="24"/>
      <c r="L788" s="24"/>
      <c r="M788" s="24"/>
      <c r="N788" s="24"/>
    </row>
    <row r="789">
      <c r="B789" s="24"/>
      <c r="C789" s="24"/>
      <c r="E789" s="24"/>
      <c r="F789" s="24"/>
      <c r="G789" s="24"/>
      <c r="H789" s="51"/>
      <c r="I789" s="51"/>
      <c r="K789" s="24"/>
      <c r="L789" s="24"/>
      <c r="M789" s="24"/>
      <c r="N789" s="24"/>
    </row>
    <row r="790">
      <c r="B790" s="24"/>
      <c r="C790" s="24"/>
      <c r="E790" s="24"/>
      <c r="F790" s="24"/>
      <c r="G790" s="24"/>
      <c r="H790" s="51"/>
      <c r="I790" s="51"/>
      <c r="K790" s="24"/>
      <c r="L790" s="24"/>
      <c r="M790" s="24"/>
      <c r="N790" s="24"/>
    </row>
    <row r="791">
      <c r="B791" s="24"/>
      <c r="C791" s="24"/>
      <c r="E791" s="24"/>
      <c r="F791" s="24"/>
      <c r="G791" s="24"/>
      <c r="H791" s="51"/>
      <c r="I791" s="51"/>
      <c r="K791" s="24"/>
      <c r="L791" s="24"/>
      <c r="M791" s="24"/>
      <c r="N791" s="24"/>
    </row>
    <row r="792">
      <c r="B792" s="24"/>
      <c r="C792" s="24"/>
      <c r="E792" s="24"/>
      <c r="F792" s="24"/>
      <c r="G792" s="24"/>
      <c r="H792" s="51"/>
      <c r="I792" s="51"/>
      <c r="K792" s="24"/>
      <c r="L792" s="24"/>
      <c r="M792" s="24"/>
      <c r="N792" s="24"/>
    </row>
    <row r="793">
      <c r="B793" s="24"/>
      <c r="C793" s="24"/>
      <c r="E793" s="24"/>
      <c r="F793" s="24"/>
      <c r="G793" s="24"/>
      <c r="H793" s="51"/>
      <c r="I793" s="51"/>
      <c r="K793" s="24"/>
      <c r="L793" s="24"/>
      <c r="M793" s="24"/>
      <c r="N793" s="24"/>
    </row>
    <row r="794">
      <c r="B794" s="24"/>
      <c r="C794" s="24"/>
      <c r="E794" s="24"/>
      <c r="F794" s="24"/>
      <c r="G794" s="24"/>
      <c r="H794" s="51"/>
      <c r="I794" s="51"/>
      <c r="K794" s="24"/>
      <c r="L794" s="24"/>
      <c r="M794" s="24"/>
      <c r="N794" s="24"/>
    </row>
    <row r="795">
      <c r="B795" s="24"/>
      <c r="C795" s="24"/>
      <c r="E795" s="24"/>
      <c r="F795" s="24"/>
      <c r="G795" s="24"/>
      <c r="H795" s="51"/>
      <c r="I795" s="51"/>
      <c r="K795" s="24"/>
      <c r="L795" s="24"/>
      <c r="M795" s="24"/>
      <c r="N795" s="24"/>
    </row>
    <row r="796">
      <c r="B796" s="24"/>
      <c r="C796" s="24"/>
      <c r="E796" s="24"/>
      <c r="F796" s="24"/>
      <c r="G796" s="24"/>
      <c r="H796" s="51"/>
      <c r="I796" s="51"/>
      <c r="K796" s="24"/>
      <c r="L796" s="24"/>
      <c r="M796" s="24"/>
      <c r="N796" s="24"/>
    </row>
    <row r="797">
      <c r="B797" s="24"/>
      <c r="C797" s="24"/>
      <c r="E797" s="24"/>
      <c r="F797" s="24"/>
      <c r="G797" s="24"/>
      <c r="H797" s="51"/>
      <c r="I797" s="51"/>
      <c r="K797" s="24"/>
      <c r="L797" s="24"/>
      <c r="M797" s="24"/>
      <c r="N797" s="24"/>
    </row>
    <row r="798">
      <c r="B798" s="24"/>
      <c r="C798" s="24"/>
      <c r="E798" s="24"/>
      <c r="F798" s="24"/>
      <c r="G798" s="24"/>
      <c r="H798" s="51"/>
      <c r="I798" s="51"/>
      <c r="K798" s="24"/>
      <c r="L798" s="24"/>
      <c r="M798" s="24"/>
      <c r="N798" s="24"/>
    </row>
    <row r="799">
      <c r="B799" s="24"/>
      <c r="C799" s="24"/>
      <c r="E799" s="24"/>
      <c r="F799" s="24"/>
      <c r="G799" s="24"/>
      <c r="H799" s="51"/>
      <c r="I799" s="51"/>
      <c r="K799" s="24"/>
      <c r="L799" s="24"/>
      <c r="M799" s="24"/>
      <c r="N799" s="24"/>
    </row>
    <row r="800">
      <c r="B800" s="24"/>
      <c r="C800" s="24"/>
      <c r="E800" s="24"/>
      <c r="F800" s="24"/>
      <c r="G800" s="24"/>
      <c r="H800" s="51"/>
      <c r="I800" s="51"/>
      <c r="K800" s="24"/>
      <c r="L800" s="24"/>
      <c r="M800" s="24"/>
      <c r="N800" s="24"/>
    </row>
    <row r="801">
      <c r="B801" s="24"/>
      <c r="C801" s="24"/>
      <c r="E801" s="24"/>
      <c r="F801" s="24"/>
      <c r="G801" s="24"/>
      <c r="H801" s="51"/>
      <c r="I801" s="51"/>
      <c r="K801" s="24"/>
      <c r="L801" s="24"/>
      <c r="M801" s="24"/>
      <c r="N801" s="24"/>
    </row>
    <row r="802">
      <c r="B802" s="24"/>
      <c r="C802" s="24"/>
      <c r="E802" s="24"/>
      <c r="F802" s="24"/>
      <c r="G802" s="24"/>
      <c r="H802" s="51"/>
      <c r="I802" s="51"/>
      <c r="K802" s="24"/>
      <c r="L802" s="24"/>
      <c r="M802" s="24"/>
      <c r="N802" s="24"/>
    </row>
    <row r="803">
      <c r="B803" s="24"/>
      <c r="C803" s="24"/>
      <c r="E803" s="24"/>
      <c r="F803" s="24"/>
      <c r="G803" s="24"/>
      <c r="H803" s="51"/>
      <c r="I803" s="51"/>
      <c r="K803" s="24"/>
      <c r="L803" s="24"/>
      <c r="M803" s="24"/>
      <c r="N803" s="24"/>
    </row>
    <row r="804">
      <c r="B804" s="24"/>
      <c r="C804" s="24"/>
      <c r="E804" s="24"/>
      <c r="F804" s="24"/>
      <c r="G804" s="24"/>
      <c r="H804" s="51"/>
      <c r="I804" s="51"/>
      <c r="K804" s="24"/>
      <c r="L804" s="24"/>
      <c r="M804" s="24"/>
      <c r="N804" s="24"/>
    </row>
    <row r="805">
      <c r="B805" s="24"/>
      <c r="C805" s="24"/>
      <c r="E805" s="24"/>
      <c r="F805" s="24"/>
      <c r="G805" s="24"/>
      <c r="H805" s="51"/>
      <c r="I805" s="51"/>
      <c r="K805" s="24"/>
      <c r="L805" s="24"/>
      <c r="M805" s="24"/>
      <c r="N805" s="24"/>
    </row>
    <row r="806">
      <c r="B806" s="24"/>
      <c r="C806" s="24"/>
      <c r="E806" s="24"/>
      <c r="F806" s="24"/>
      <c r="G806" s="24"/>
      <c r="H806" s="51"/>
      <c r="I806" s="51"/>
      <c r="K806" s="24"/>
      <c r="L806" s="24"/>
      <c r="M806" s="24"/>
      <c r="N806" s="24"/>
    </row>
    <row r="807">
      <c r="B807" s="24"/>
      <c r="C807" s="24"/>
      <c r="E807" s="24"/>
      <c r="F807" s="24"/>
      <c r="G807" s="24"/>
      <c r="H807" s="51"/>
      <c r="I807" s="51"/>
      <c r="K807" s="24"/>
      <c r="L807" s="24"/>
      <c r="M807" s="24"/>
      <c r="N807" s="24"/>
    </row>
    <row r="808">
      <c r="B808" s="24"/>
      <c r="C808" s="24"/>
      <c r="E808" s="24"/>
      <c r="F808" s="24"/>
      <c r="G808" s="24"/>
      <c r="H808" s="51"/>
      <c r="I808" s="51"/>
      <c r="K808" s="24"/>
      <c r="L808" s="24"/>
      <c r="M808" s="24"/>
      <c r="N808" s="24"/>
    </row>
    <row r="809">
      <c r="B809" s="24"/>
      <c r="C809" s="24"/>
      <c r="E809" s="24"/>
      <c r="F809" s="24"/>
      <c r="G809" s="24"/>
      <c r="H809" s="51"/>
      <c r="I809" s="51"/>
      <c r="K809" s="24"/>
      <c r="L809" s="24"/>
      <c r="M809" s="24"/>
      <c r="N809" s="24"/>
    </row>
    <row r="810">
      <c r="B810" s="24"/>
      <c r="C810" s="24"/>
      <c r="E810" s="24"/>
      <c r="F810" s="24"/>
      <c r="G810" s="24"/>
      <c r="H810" s="51"/>
      <c r="I810" s="51"/>
      <c r="K810" s="24"/>
      <c r="L810" s="24"/>
      <c r="M810" s="24"/>
      <c r="N810" s="24"/>
    </row>
    <row r="811">
      <c r="B811" s="24"/>
      <c r="C811" s="24"/>
      <c r="E811" s="24"/>
      <c r="F811" s="24"/>
      <c r="G811" s="24"/>
      <c r="H811" s="51"/>
      <c r="I811" s="51"/>
      <c r="K811" s="24"/>
      <c r="L811" s="24"/>
      <c r="M811" s="24"/>
      <c r="N811" s="24"/>
    </row>
    <row r="812">
      <c r="B812" s="24"/>
      <c r="C812" s="24"/>
      <c r="E812" s="24"/>
      <c r="F812" s="24"/>
      <c r="G812" s="24"/>
      <c r="H812" s="51"/>
      <c r="I812" s="51"/>
      <c r="K812" s="24"/>
      <c r="L812" s="24"/>
      <c r="M812" s="24"/>
      <c r="N812" s="24"/>
    </row>
    <row r="813">
      <c r="B813" s="24"/>
      <c r="C813" s="24"/>
      <c r="E813" s="24"/>
      <c r="F813" s="24"/>
      <c r="G813" s="24"/>
      <c r="H813" s="51"/>
      <c r="I813" s="51"/>
      <c r="K813" s="24"/>
      <c r="L813" s="24"/>
      <c r="M813" s="24"/>
      <c r="N813" s="24"/>
    </row>
    <row r="814">
      <c r="B814" s="24"/>
      <c r="C814" s="24"/>
      <c r="E814" s="24"/>
      <c r="F814" s="24"/>
      <c r="G814" s="24"/>
      <c r="H814" s="51"/>
      <c r="I814" s="51"/>
      <c r="K814" s="24"/>
      <c r="L814" s="24"/>
      <c r="M814" s="24"/>
      <c r="N814" s="24"/>
    </row>
    <row r="815">
      <c r="B815" s="24"/>
      <c r="C815" s="24"/>
      <c r="E815" s="24"/>
      <c r="F815" s="24"/>
      <c r="G815" s="24"/>
      <c r="H815" s="51"/>
      <c r="I815" s="51"/>
      <c r="K815" s="24"/>
      <c r="L815" s="24"/>
      <c r="M815" s="24"/>
      <c r="N815" s="24"/>
    </row>
    <row r="816">
      <c r="B816" s="24"/>
      <c r="C816" s="24"/>
      <c r="E816" s="24"/>
      <c r="F816" s="24"/>
      <c r="G816" s="24"/>
      <c r="H816" s="51"/>
      <c r="I816" s="51"/>
      <c r="K816" s="24"/>
      <c r="L816" s="24"/>
      <c r="M816" s="24"/>
      <c r="N816" s="24"/>
    </row>
    <row r="817">
      <c r="B817" s="24"/>
      <c r="C817" s="24"/>
      <c r="E817" s="24"/>
      <c r="F817" s="24"/>
      <c r="G817" s="24"/>
      <c r="H817" s="51"/>
      <c r="I817" s="51"/>
      <c r="K817" s="24"/>
      <c r="L817" s="24"/>
      <c r="M817" s="24"/>
      <c r="N817" s="24"/>
    </row>
    <row r="818">
      <c r="B818" s="24"/>
      <c r="C818" s="24"/>
      <c r="E818" s="24"/>
      <c r="F818" s="24"/>
      <c r="G818" s="24"/>
      <c r="H818" s="51"/>
      <c r="I818" s="51"/>
      <c r="K818" s="24"/>
      <c r="L818" s="24"/>
      <c r="M818" s="24"/>
      <c r="N818" s="24"/>
    </row>
    <row r="819">
      <c r="B819" s="24"/>
      <c r="C819" s="24"/>
      <c r="E819" s="24"/>
      <c r="F819" s="24"/>
      <c r="G819" s="24"/>
      <c r="H819" s="51"/>
      <c r="I819" s="51"/>
      <c r="K819" s="24"/>
      <c r="L819" s="24"/>
      <c r="M819" s="24"/>
      <c r="N819" s="24"/>
    </row>
    <row r="820">
      <c r="B820" s="24"/>
      <c r="C820" s="24"/>
      <c r="E820" s="24"/>
      <c r="F820" s="24"/>
      <c r="G820" s="24"/>
      <c r="H820" s="51"/>
      <c r="I820" s="51"/>
      <c r="K820" s="24"/>
      <c r="L820" s="24"/>
      <c r="M820" s="24"/>
      <c r="N820" s="24"/>
    </row>
    <row r="821">
      <c r="B821" s="24"/>
      <c r="C821" s="24"/>
      <c r="E821" s="24"/>
      <c r="F821" s="24"/>
      <c r="G821" s="24"/>
      <c r="H821" s="51"/>
      <c r="I821" s="51"/>
      <c r="K821" s="24"/>
      <c r="L821" s="24"/>
      <c r="M821" s="24"/>
      <c r="N821" s="24"/>
    </row>
    <row r="822">
      <c r="B822" s="24"/>
      <c r="C822" s="24"/>
      <c r="E822" s="24"/>
      <c r="F822" s="24"/>
      <c r="G822" s="24"/>
      <c r="H822" s="51"/>
      <c r="I822" s="51"/>
      <c r="K822" s="24"/>
      <c r="L822" s="24"/>
      <c r="M822" s="24"/>
      <c r="N822" s="24"/>
    </row>
    <row r="823">
      <c r="B823" s="24"/>
      <c r="C823" s="24"/>
      <c r="E823" s="24"/>
      <c r="F823" s="24"/>
      <c r="G823" s="24"/>
      <c r="H823" s="51"/>
      <c r="I823" s="51"/>
      <c r="K823" s="24"/>
      <c r="L823" s="24"/>
      <c r="M823" s="24"/>
      <c r="N823" s="24"/>
    </row>
    <row r="824">
      <c r="B824" s="24"/>
      <c r="C824" s="24"/>
      <c r="E824" s="24"/>
      <c r="F824" s="24"/>
      <c r="G824" s="24"/>
      <c r="H824" s="51"/>
      <c r="I824" s="51"/>
      <c r="K824" s="24"/>
      <c r="L824" s="24"/>
      <c r="M824" s="24"/>
      <c r="N824" s="24"/>
    </row>
    <row r="825">
      <c r="B825" s="24"/>
      <c r="C825" s="24"/>
      <c r="E825" s="24"/>
      <c r="F825" s="24"/>
      <c r="G825" s="24"/>
      <c r="H825" s="51"/>
      <c r="I825" s="51"/>
      <c r="K825" s="24"/>
      <c r="L825" s="24"/>
      <c r="M825" s="24"/>
      <c r="N825" s="24"/>
    </row>
    <row r="826">
      <c r="B826" s="24"/>
      <c r="C826" s="24"/>
      <c r="E826" s="24"/>
      <c r="F826" s="24"/>
      <c r="G826" s="24"/>
      <c r="H826" s="51"/>
      <c r="I826" s="51"/>
      <c r="K826" s="24"/>
      <c r="L826" s="24"/>
      <c r="M826" s="24"/>
      <c r="N826" s="24"/>
    </row>
    <row r="827">
      <c r="B827" s="24"/>
      <c r="C827" s="24"/>
      <c r="E827" s="24"/>
      <c r="F827" s="24"/>
      <c r="G827" s="24"/>
      <c r="H827" s="51"/>
      <c r="I827" s="51"/>
      <c r="K827" s="24"/>
      <c r="L827" s="24"/>
      <c r="M827" s="24"/>
      <c r="N827" s="24"/>
    </row>
    <row r="828">
      <c r="B828" s="24"/>
      <c r="C828" s="24"/>
      <c r="E828" s="24"/>
      <c r="F828" s="24"/>
      <c r="G828" s="24"/>
      <c r="H828" s="51"/>
      <c r="I828" s="51"/>
      <c r="K828" s="24"/>
      <c r="L828" s="24"/>
      <c r="M828" s="24"/>
      <c r="N828" s="24"/>
    </row>
    <row r="829">
      <c r="B829" s="24"/>
      <c r="C829" s="24"/>
      <c r="E829" s="24"/>
      <c r="F829" s="24"/>
      <c r="G829" s="24"/>
      <c r="H829" s="51"/>
      <c r="I829" s="51"/>
      <c r="K829" s="24"/>
      <c r="L829" s="24"/>
      <c r="M829" s="24"/>
      <c r="N829" s="24"/>
    </row>
    <row r="830">
      <c r="B830" s="24"/>
      <c r="C830" s="24"/>
      <c r="E830" s="24"/>
      <c r="F830" s="24"/>
      <c r="G830" s="24"/>
      <c r="H830" s="51"/>
      <c r="I830" s="51"/>
      <c r="K830" s="24"/>
      <c r="L830" s="24"/>
      <c r="M830" s="24"/>
      <c r="N830" s="24"/>
    </row>
    <row r="831">
      <c r="B831" s="24"/>
      <c r="C831" s="24"/>
      <c r="E831" s="24"/>
      <c r="F831" s="24"/>
      <c r="G831" s="24"/>
      <c r="H831" s="51"/>
      <c r="I831" s="51"/>
      <c r="K831" s="24"/>
      <c r="L831" s="24"/>
      <c r="M831" s="24"/>
      <c r="N831" s="24"/>
    </row>
    <row r="832">
      <c r="B832" s="24"/>
      <c r="C832" s="24"/>
      <c r="E832" s="24"/>
      <c r="F832" s="24"/>
      <c r="G832" s="24"/>
      <c r="H832" s="51"/>
      <c r="I832" s="51"/>
      <c r="K832" s="24"/>
      <c r="L832" s="24"/>
      <c r="M832" s="24"/>
      <c r="N832" s="24"/>
    </row>
    <row r="833">
      <c r="B833" s="24"/>
      <c r="C833" s="24"/>
      <c r="E833" s="24"/>
      <c r="F833" s="24"/>
      <c r="G833" s="24"/>
      <c r="H833" s="51"/>
      <c r="I833" s="51"/>
      <c r="K833" s="24"/>
      <c r="L833" s="24"/>
      <c r="M833" s="24"/>
      <c r="N833" s="24"/>
    </row>
    <row r="834">
      <c r="B834" s="24"/>
      <c r="C834" s="24"/>
      <c r="E834" s="24"/>
      <c r="F834" s="24"/>
      <c r="G834" s="24"/>
      <c r="H834" s="51"/>
      <c r="I834" s="51"/>
      <c r="K834" s="24"/>
      <c r="L834" s="24"/>
      <c r="M834" s="24"/>
      <c r="N834" s="24"/>
    </row>
    <row r="835">
      <c r="B835" s="24"/>
      <c r="C835" s="24"/>
      <c r="E835" s="24"/>
      <c r="F835" s="24"/>
      <c r="G835" s="24"/>
      <c r="H835" s="51"/>
      <c r="I835" s="51"/>
      <c r="K835" s="24"/>
      <c r="L835" s="24"/>
      <c r="M835" s="24"/>
      <c r="N835" s="24"/>
    </row>
    <row r="836">
      <c r="B836" s="24"/>
      <c r="C836" s="24"/>
      <c r="E836" s="24"/>
      <c r="F836" s="24"/>
      <c r="G836" s="24"/>
      <c r="H836" s="51"/>
      <c r="I836" s="51"/>
      <c r="K836" s="24"/>
      <c r="L836" s="24"/>
      <c r="M836" s="24"/>
      <c r="N836" s="24"/>
    </row>
    <row r="837">
      <c r="B837" s="24"/>
      <c r="C837" s="24"/>
      <c r="E837" s="24"/>
      <c r="F837" s="24"/>
      <c r="G837" s="24"/>
      <c r="H837" s="51"/>
      <c r="I837" s="51"/>
      <c r="K837" s="24"/>
      <c r="L837" s="24"/>
      <c r="M837" s="24"/>
      <c r="N837" s="24"/>
    </row>
    <row r="838">
      <c r="B838" s="24"/>
      <c r="C838" s="24"/>
      <c r="E838" s="24"/>
      <c r="F838" s="24"/>
      <c r="G838" s="24"/>
      <c r="H838" s="51"/>
      <c r="I838" s="51"/>
      <c r="K838" s="24"/>
      <c r="L838" s="24"/>
      <c r="M838" s="24"/>
      <c r="N838" s="24"/>
    </row>
    <row r="839">
      <c r="B839" s="24"/>
      <c r="C839" s="24"/>
      <c r="E839" s="24"/>
      <c r="F839" s="24"/>
      <c r="G839" s="24"/>
      <c r="H839" s="51"/>
      <c r="I839" s="51"/>
      <c r="K839" s="24"/>
      <c r="L839" s="24"/>
      <c r="M839" s="24"/>
      <c r="N839" s="24"/>
    </row>
    <row r="840">
      <c r="B840" s="24"/>
      <c r="C840" s="24"/>
      <c r="E840" s="24"/>
      <c r="F840" s="24"/>
      <c r="G840" s="24"/>
      <c r="H840" s="51"/>
      <c r="I840" s="51"/>
      <c r="K840" s="24"/>
      <c r="L840" s="24"/>
      <c r="M840" s="24"/>
      <c r="N840" s="24"/>
    </row>
    <row r="841">
      <c r="B841" s="24"/>
      <c r="C841" s="24"/>
      <c r="E841" s="24"/>
      <c r="F841" s="24"/>
      <c r="G841" s="24"/>
      <c r="H841" s="51"/>
      <c r="I841" s="51"/>
      <c r="K841" s="24"/>
      <c r="L841" s="24"/>
      <c r="M841" s="24"/>
      <c r="N841" s="24"/>
    </row>
    <row r="842">
      <c r="B842" s="24"/>
      <c r="C842" s="24"/>
      <c r="E842" s="24"/>
      <c r="F842" s="24"/>
      <c r="G842" s="24"/>
      <c r="H842" s="51"/>
      <c r="I842" s="51"/>
      <c r="K842" s="24"/>
      <c r="L842" s="24"/>
      <c r="M842" s="24"/>
      <c r="N842" s="24"/>
    </row>
    <row r="843">
      <c r="B843" s="24"/>
      <c r="C843" s="24"/>
      <c r="E843" s="24"/>
      <c r="F843" s="24"/>
      <c r="G843" s="24"/>
      <c r="H843" s="51"/>
      <c r="I843" s="51"/>
      <c r="K843" s="24"/>
      <c r="L843" s="24"/>
      <c r="M843" s="24"/>
      <c r="N843" s="24"/>
    </row>
    <row r="844">
      <c r="B844" s="24"/>
      <c r="C844" s="24"/>
      <c r="E844" s="24"/>
      <c r="F844" s="24"/>
      <c r="G844" s="24"/>
      <c r="H844" s="51"/>
      <c r="I844" s="51"/>
      <c r="K844" s="24"/>
      <c r="L844" s="24"/>
      <c r="M844" s="24"/>
      <c r="N844" s="24"/>
    </row>
    <row r="845">
      <c r="B845" s="24"/>
      <c r="C845" s="24"/>
      <c r="E845" s="24"/>
      <c r="F845" s="24"/>
      <c r="G845" s="24"/>
      <c r="H845" s="51"/>
      <c r="I845" s="51"/>
      <c r="K845" s="24"/>
      <c r="L845" s="24"/>
      <c r="M845" s="24"/>
      <c r="N845" s="24"/>
    </row>
    <row r="846">
      <c r="B846" s="24"/>
      <c r="C846" s="24"/>
      <c r="E846" s="24"/>
      <c r="F846" s="24"/>
      <c r="G846" s="24"/>
      <c r="H846" s="51"/>
      <c r="I846" s="51"/>
      <c r="K846" s="24"/>
      <c r="L846" s="24"/>
      <c r="M846" s="24"/>
      <c r="N846" s="24"/>
    </row>
    <row r="847">
      <c r="B847" s="24"/>
      <c r="C847" s="24"/>
      <c r="E847" s="24"/>
      <c r="F847" s="24"/>
      <c r="G847" s="24"/>
      <c r="H847" s="51"/>
      <c r="I847" s="51"/>
      <c r="K847" s="24"/>
      <c r="L847" s="24"/>
      <c r="M847" s="24"/>
      <c r="N847" s="24"/>
    </row>
    <row r="848">
      <c r="B848" s="24"/>
      <c r="C848" s="24"/>
      <c r="E848" s="24"/>
      <c r="F848" s="24"/>
      <c r="G848" s="24"/>
      <c r="H848" s="51"/>
      <c r="I848" s="51"/>
      <c r="K848" s="24"/>
      <c r="L848" s="24"/>
      <c r="M848" s="24"/>
      <c r="N848" s="24"/>
    </row>
    <row r="849">
      <c r="B849" s="24"/>
      <c r="C849" s="24"/>
      <c r="E849" s="24"/>
      <c r="F849" s="24"/>
      <c r="G849" s="24"/>
      <c r="H849" s="51"/>
      <c r="I849" s="51"/>
      <c r="K849" s="24"/>
      <c r="L849" s="24"/>
      <c r="M849" s="24"/>
      <c r="N849" s="24"/>
    </row>
    <row r="850">
      <c r="B850" s="24"/>
      <c r="C850" s="24"/>
      <c r="E850" s="24"/>
      <c r="F850" s="24"/>
      <c r="G850" s="24"/>
      <c r="H850" s="51"/>
      <c r="I850" s="51"/>
      <c r="K850" s="24"/>
      <c r="L850" s="24"/>
      <c r="M850" s="24"/>
      <c r="N850" s="24"/>
    </row>
    <row r="851">
      <c r="B851" s="24"/>
      <c r="C851" s="24"/>
      <c r="E851" s="24"/>
      <c r="F851" s="24"/>
      <c r="G851" s="24"/>
      <c r="H851" s="51"/>
      <c r="I851" s="51"/>
      <c r="K851" s="24"/>
      <c r="L851" s="24"/>
      <c r="M851" s="24"/>
      <c r="N851" s="24"/>
    </row>
    <row r="852">
      <c r="B852" s="24"/>
      <c r="C852" s="24"/>
      <c r="E852" s="24"/>
      <c r="F852" s="24"/>
      <c r="G852" s="24"/>
      <c r="H852" s="51"/>
      <c r="I852" s="51"/>
      <c r="K852" s="24"/>
      <c r="L852" s="24"/>
      <c r="M852" s="24"/>
      <c r="N852" s="24"/>
    </row>
    <row r="853">
      <c r="B853" s="24"/>
      <c r="C853" s="24"/>
      <c r="E853" s="24"/>
      <c r="F853" s="24"/>
      <c r="G853" s="24"/>
      <c r="H853" s="51"/>
      <c r="I853" s="51"/>
      <c r="K853" s="24"/>
      <c r="L853" s="24"/>
      <c r="M853" s="24"/>
      <c r="N853" s="24"/>
    </row>
    <row r="854">
      <c r="B854" s="24"/>
      <c r="C854" s="24"/>
      <c r="E854" s="24"/>
      <c r="F854" s="24"/>
      <c r="G854" s="24"/>
      <c r="H854" s="51"/>
      <c r="I854" s="51"/>
      <c r="K854" s="24"/>
      <c r="L854" s="24"/>
      <c r="M854" s="24"/>
      <c r="N854" s="24"/>
    </row>
    <row r="855">
      <c r="B855" s="24"/>
      <c r="C855" s="24"/>
      <c r="E855" s="24"/>
      <c r="F855" s="24"/>
      <c r="G855" s="24"/>
      <c r="H855" s="51"/>
      <c r="I855" s="51"/>
      <c r="K855" s="24"/>
      <c r="L855" s="24"/>
      <c r="M855" s="24"/>
      <c r="N855" s="24"/>
    </row>
    <row r="856">
      <c r="B856" s="24"/>
      <c r="C856" s="24"/>
      <c r="E856" s="24"/>
      <c r="F856" s="24"/>
      <c r="G856" s="24"/>
      <c r="H856" s="51"/>
      <c r="I856" s="51"/>
      <c r="K856" s="24"/>
      <c r="L856" s="24"/>
      <c r="M856" s="24"/>
      <c r="N856" s="24"/>
    </row>
    <row r="857">
      <c r="B857" s="24"/>
      <c r="C857" s="24"/>
      <c r="E857" s="24"/>
      <c r="F857" s="24"/>
      <c r="G857" s="24"/>
      <c r="H857" s="51"/>
      <c r="I857" s="51"/>
      <c r="K857" s="24"/>
      <c r="L857" s="24"/>
      <c r="M857" s="24"/>
      <c r="N857" s="24"/>
    </row>
    <row r="858">
      <c r="B858" s="24"/>
      <c r="C858" s="24"/>
      <c r="E858" s="24"/>
      <c r="F858" s="24"/>
      <c r="G858" s="24"/>
      <c r="H858" s="51"/>
      <c r="I858" s="51"/>
      <c r="K858" s="24"/>
      <c r="L858" s="24"/>
      <c r="M858" s="24"/>
      <c r="N858" s="24"/>
    </row>
    <row r="859">
      <c r="B859" s="24"/>
      <c r="C859" s="24"/>
      <c r="E859" s="24"/>
      <c r="F859" s="24"/>
      <c r="G859" s="24"/>
      <c r="H859" s="51"/>
      <c r="I859" s="51"/>
      <c r="K859" s="24"/>
      <c r="L859" s="24"/>
      <c r="M859" s="24"/>
      <c r="N859" s="24"/>
    </row>
    <row r="860">
      <c r="B860" s="24"/>
      <c r="C860" s="24"/>
      <c r="E860" s="24"/>
      <c r="F860" s="24"/>
      <c r="G860" s="24"/>
      <c r="H860" s="51"/>
      <c r="I860" s="51"/>
      <c r="K860" s="24"/>
      <c r="L860" s="24"/>
      <c r="M860" s="24"/>
      <c r="N860" s="24"/>
    </row>
    <row r="861">
      <c r="B861" s="24"/>
      <c r="C861" s="24"/>
      <c r="E861" s="24"/>
      <c r="F861" s="24"/>
      <c r="G861" s="24"/>
      <c r="H861" s="51"/>
      <c r="I861" s="51"/>
      <c r="K861" s="24"/>
      <c r="L861" s="24"/>
      <c r="M861" s="24"/>
      <c r="N861" s="24"/>
    </row>
    <row r="862">
      <c r="B862" s="24"/>
      <c r="C862" s="24"/>
      <c r="E862" s="24"/>
      <c r="F862" s="24"/>
      <c r="G862" s="24"/>
      <c r="H862" s="51"/>
      <c r="I862" s="51"/>
      <c r="K862" s="24"/>
      <c r="L862" s="24"/>
      <c r="M862" s="24"/>
      <c r="N862" s="24"/>
    </row>
    <row r="863">
      <c r="B863" s="24"/>
      <c r="C863" s="24"/>
      <c r="E863" s="24"/>
      <c r="F863" s="24"/>
      <c r="G863" s="24"/>
      <c r="H863" s="51"/>
      <c r="I863" s="51"/>
      <c r="K863" s="24"/>
      <c r="L863" s="24"/>
      <c r="M863" s="24"/>
      <c r="N863" s="24"/>
    </row>
    <row r="864">
      <c r="B864" s="24"/>
      <c r="C864" s="24"/>
      <c r="E864" s="24"/>
      <c r="F864" s="24"/>
      <c r="G864" s="24"/>
      <c r="H864" s="51"/>
      <c r="I864" s="51"/>
      <c r="K864" s="24"/>
      <c r="L864" s="24"/>
      <c r="M864" s="24"/>
      <c r="N864" s="24"/>
    </row>
    <row r="865">
      <c r="B865" s="24"/>
      <c r="C865" s="24"/>
      <c r="E865" s="24"/>
      <c r="F865" s="24"/>
      <c r="G865" s="24"/>
      <c r="H865" s="51"/>
      <c r="I865" s="51"/>
      <c r="K865" s="24"/>
      <c r="L865" s="24"/>
      <c r="M865" s="24"/>
      <c r="N865" s="24"/>
    </row>
    <row r="866">
      <c r="B866" s="24"/>
      <c r="C866" s="24"/>
      <c r="E866" s="24"/>
      <c r="F866" s="24"/>
      <c r="G866" s="24"/>
      <c r="H866" s="51"/>
      <c r="I866" s="51"/>
      <c r="K866" s="24"/>
      <c r="L866" s="24"/>
      <c r="M866" s="24"/>
      <c r="N866" s="24"/>
    </row>
    <row r="867">
      <c r="B867" s="24"/>
      <c r="C867" s="24"/>
      <c r="E867" s="24"/>
      <c r="F867" s="24"/>
      <c r="G867" s="24"/>
      <c r="H867" s="51"/>
      <c r="I867" s="51"/>
      <c r="K867" s="24"/>
      <c r="L867" s="24"/>
      <c r="M867" s="24"/>
      <c r="N867" s="24"/>
    </row>
    <row r="868">
      <c r="B868" s="24"/>
      <c r="C868" s="24"/>
      <c r="E868" s="24"/>
      <c r="F868" s="24"/>
      <c r="G868" s="24"/>
      <c r="H868" s="51"/>
      <c r="I868" s="51"/>
      <c r="K868" s="24"/>
      <c r="L868" s="24"/>
      <c r="M868" s="24"/>
      <c r="N868" s="24"/>
    </row>
    <row r="869">
      <c r="B869" s="24"/>
      <c r="C869" s="24"/>
      <c r="E869" s="24"/>
      <c r="F869" s="24"/>
      <c r="G869" s="24"/>
      <c r="H869" s="51"/>
      <c r="I869" s="51"/>
      <c r="K869" s="24"/>
      <c r="L869" s="24"/>
      <c r="M869" s="24"/>
      <c r="N869" s="24"/>
    </row>
    <row r="870">
      <c r="B870" s="24"/>
      <c r="C870" s="24"/>
      <c r="E870" s="24"/>
      <c r="F870" s="24"/>
      <c r="G870" s="24"/>
      <c r="H870" s="51"/>
      <c r="I870" s="51"/>
      <c r="K870" s="24"/>
      <c r="L870" s="24"/>
      <c r="M870" s="24"/>
      <c r="N870" s="24"/>
    </row>
    <row r="871">
      <c r="B871" s="24"/>
      <c r="C871" s="24"/>
      <c r="E871" s="24"/>
      <c r="F871" s="24"/>
      <c r="G871" s="24"/>
      <c r="H871" s="51"/>
      <c r="I871" s="51"/>
      <c r="K871" s="24"/>
      <c r="L871" s="24"/>
      <c r="M871" s="24"/>
      <c r="N871" s="24"/>
    </row>
    <row r="872">
      <c r="B872" s="24"/>
      <c r="C872" s="24"/>
      <c r="E872" s="24"/>
      <c r="F872" s="24"/>
      <c r="G872" s="24"/>
      <c r="H872" s="51"/>
      <c r="I872" s="51"/>
      <c r="K872" s="24"/>
      <c r="L872" s="24"/>
      <c r="M872" s="24"/>
      <c r="N872" s="24"/>
    </row>
    <row r="873">
      <c r="B873" s="24"/>
      <c r="C873" s="24"/>
      <c r="E873" s="24"/>
      <c r="F873" s="24"/>
      <c r="G873" s="24"/>
      <c r="H873" s="51"/>
      <c r="I873" s="51"/>
      <c r="K873" s="24"/>
      <c r="L873" s="24"/>
      <c r="M873" s="24"/>
      <c r="N873" s="24"/>
    </row>
    <row r="874">
      <c r="B874" s="24"/>
      <c r="C874" s="24"/>
      <c r="E874" s="24"/>
      <c r="F874" s="24"/>
      <c r="G874" s="24"/>
      <c r="H874" s="51"/>
      <c r="I874" s="51"/>
      <c r="K874" s="24"/>
      <c r="L874" s="24"/>
      <c r="M874" s="24"/>
      <c r="N874" s="24"/>
    </row>
    <row r="875">
      <c r="B875" s="24"/>
      <c r="C875" s="24"/>
      <c r="E875" s="24"/>
      <c r="F875" s="24"/>
      <c r="G875" s="24"/>
      <c r="H875" s="51"/>
      <c r="I875" s="51"/>
      <c r="K875" s="24"/>
      <c r="L875" s="24"/>
      <c r="M875" s="24"/>
      <c r="N875" s="24"/>
    </row>
    <row r="876">
      <c r="B876" s="24"/>
      <c r="C876" s="24"/>
      <c r="E876" s="24"/>
      <c r="F876" s="24"/>
      <c r="G876" s="24"/>
      <c r="H876" s="51"/>
      <c r="I876" s="51"/>
      <c r="K876" s="24"/>
      <c r="L876" s="24"/>
      <c r="M876" s="24"/>
      <c r="N876" s="24"/>
    </row>
    <row r="877">
      <c r="B877" s="24"/>
      <c r="C877" s="24"/>
      <c r="E877" s="24"/>
      <c r="F877" s="24"/>
      <c r="G877" s="24"/>
      <c r="H877" s="51"/>
      <c r="I877" s="51"/>
      <c r="K877" s="24"/>
      <c r="L877" s="24"/>
      <c r="M877" s="24"/>
      <c r="N877" s="24"/>
    </row>
    <row r="878">
      <c r="B878" s="24"/>
      <c r="C878" s="24"/>
      <c r="E878" s="24"/>
      <c r="F878" s="24"/>
      <c r="G878" s="24"/>
      <c r="H878" s="51"/>
      <c r="I878" s="51"/>
      <c r="K878" s="24"/>
      <c r="L878" s="24"/>
      <c r="M878" s="24"/>
      <c r="N878" s="24"/>
    </row>
    <row r="879">
      <c r="B879" s="24"/>
      <c r="C879" s="24"/>
      <c r="E879" s="24"/>
      <c r="F879" s="24"/>
      <c r="G879" s="24"/>
      <c r="H879" s="51"/>
      <c r="I879" s="51"/>
      <c r="K879" s="24"/>
      <c r="L879" s="24"/>
      <c r="M879" s="24"/>
      <c r="N879" s="24"/>
    </row>
    <row r="880">
      <c r="B880" s="24"/>
      <c r="C880" s="24"/>
      <c r="E880" s="24"/>
      <c r="F880" s="24"/>
      <c r="G880" s="24"/>
      <c r="H880" s="51"/>
      <c r="I880" s="51"/>
      <c r="K880" s="24"/>
      <c r="L880" s="24"/>
      <c r="M880" s="24"/>
      <c r="N880" s="24"/>
    </row>
    <row r="881">
      <c r="B881" s="24"/>
      <c r="C881" s="24"/>
      <c r="E881" s="24"/>
      <c r="F881" s="24"/>
      <c r="G881" s="24"/>
      <c r="H881" s="51"/>
      <c r="I881" s="51"/>
      <c r="K881" s="24"/>
      <c r="L881" s="24"/>
      <c r="M881" s="24"/>
      <c r="N881" s="24"/>
    </row>
    <row r="882">
      <c r="B882" s="24"/>
      <c r="C882" s="24"/>
      <c r="E882" s="24"/>
      <c r="F882" s="24"/>
      <c r="G882" s="24"/>
      <c r="H882" s="51"/>
      <c r="I882" s="51"/>
      <c r="K882" s="24"/>
      <c r="L882" s="24"/>
      <c r="M882" s="24"/>
      <c r="N882" s="24"/>
    </row>
    <row r="883">
      <c r="B883" s="24"/>
      <c r="C883" s="24"/>
      <c r="E883" s="24"/>
      <c r="F883" s="24"/>
      <c r="G883" s="24"/>
      <c r="H883" s="51"/>
      <c r="I883" s="51"/>
      <c r="K883" s="24"/>
      <c r="L883" s="24"/>
      <c r="M883" s="24"/>
      <c r="N883" s="24"/>
    </row>
    <row r="884">
      <c r="B884" s="24"/>
      <c r="C884" s="24"/>
      <c r="E884" s="24"/>
      <c r="F884" s="24"/>
      <c r="G884" s="24"/>
      <c r="H884" s="51"/>
      <c r="I884" s="51"/>
      <c r="K884" s="24"/>
      <c r="L884" s="24"/>
      <c r="M884" s="24"/>
      <c r="N884" s="24"/>
    </row>
    <row r="885">
      <c r="B885" s="24"/>
      <c r="C885" s="24"/>
      <c r="E885" s="24"/>
      <c r="F885" s="24"/>
      <c r="G885" s="24"/>
      <c r="H885" s="51"/>
      <c r="I885" s="51"/>
      <c r="K885" s="24"/>
      <c r="L885" s="24"/>
      <c r="M885" s="24"/>
      <c r="N885" s="24"/>
    </row>
    <row r="886">
      <c r="B886" s="24"/>
      <c r="C886" s="24"/>
      <c r="E886" s="24"/>
      <c r="F886" s="24"/>
      <c r="G886" s="24"/>
      <c r="H886" s="51"/>
      <c r="I886" s="51"/>
      <c r="K886" s="24"/>
      <c r="L886" s="24"/>
      <c r="M886" s="24"/>
      <c r="N886" s="24"/>
    </row>
    <row r="887">
      <c r="B887" s="24"/>
      <c r="C887" s="24"/>
      <c r="E887" s="24"/>
      <c r="F887" s="24"/>
      <c r="G887" s="24"/>
      <c r="H887" s="51"/>
      <c r="I887" s="51"/>
      <c r="K887" s="24"/>
      <c r="L887" s="24"/>
      <c r="M887" s="24"/>
      <c r="N887" s="24"/>
    </row>
    <row r="888">
      <c r="B888" s="24"/>
      <c r="C888" s="24"/>
      <c r="E888" s="24"/>
      <c r="F888" s="24"/>
      <c r="G888" s="24"/>
      <c r="H888" s="51"/>
      <c r="I888" s="51"/>
      <c r="K888" s="24"/>
      <c r="L888" s="24"/>
      <c r="M888" s="24"/>
      <c r="N888" s="24"/>
    </row>
    <row r="889">
      <c r="B889" s="24"/>
      <c r="C889" s="24"/>
      <c r="E889" s="24"/>
      <c r="F889" s="24"/>
      <c r="G889" s="24"/>
      <c r="H889" s="51"/>
      <c r="I889" s="51"/>
      <c r="K889" s="24"/>
      <c r="L889" s="24"/>
      <c r="M889" s="24"/>
      <c r="N889" s="24"/>
    </row>
    <row r="890">
      <c r="B890" s="24"/>
      <c r="C890" s="24"/>
      <c r="E890" s="24"/>
      <c r="F890" s="24"/>
      <c r="G890" s="24"/>
      <c r="H890" s="51"/>
      <c r="I890" s="51"/>
      <c r="K890" s="24"/>
      <c r="L890" s="24"/>
      <c r="M890" s="24"/>
      <c r="N890" s="24"/>
    </row>
    <row r="891">
      <c r="B891" s="24"/>
      <c r="C891" s="24"/>
      <c r="E891" s="24"/>
      <c r="F891" s="24"/>
      <c r="G891" s="24"/>
      <c r="H891" s="51"/>
      <c r="I891" s="51"/>
      <c r="K891" s="24"/>
      <c r="L891" s="24"/>
      <c r="M891" s="24"/>
      <c r="N891" s="24"/>
    </row>
    <row r="892">
      <c r="B892" s="24"/>
      <c r="C892" s="24"/>
      <c r="E892" s="24"/>
      <c r="F892" s="24"/>
      <c r="G892" s="24"/>
      <c r="H892" s="51"/>
      <c r="I892" s="51"/>
      <c r="K892" s="24"/>
      <c r="L892" s="24"/>
      <c r="M892" s="24"/>
      <c r="N892" s="24"/>
    </row>
    <row r="893">
      <c r="B893" s="24"/>
      <c r="C893" s="24"/>
      <c r="E893" s="24"/>
      <c r="F893" s="24"/>
      <c r="G893" s="24"/>
      <c r="H893" s="51"/>
      <c r="I893" s="51"/>
      <c r="K893" s="24"/>
      <c r="L893" s="24"/>
      <c r="M893" s="24"/>
      <c r="N893" s="24"/>
    </row>
    <row r="894">
      <c r="B894" s="24"/>
      <c r="C894" s="24"/>
      <c r="E894" s="24"/>
      <c r="F894" s="24"/>
      <c r="G894" s="24"/>
      <c r="H894" s="51"/>
      <c r="I894" s="51"/>
      <c r="K894" s="24"/>
      <c r="L894" s="24"/>
      <c r="M894" s="24"/>
      <c r="N894" s="24"/>
    </row>
    <row r="895">
      <c r="B895" s="24"/>
      <c r="C895" s="24"/>
      <c r="E895" s="24"/>
      <c r="F895" s="24"/>
      <c r="G895" s="24"/>
      <c r="H895" s="51"/>
      <c r="I895" s="51"/>
      <c r="K895" s="24"/>
      <c r="L895" s="24"/>
      <c r="M895" s="24"/>
      <c r="N895" s="24"/>
    </row>
    <row r="896">
      <c r="B896" s="24"/>
      <c r="C896" s="24"/>
      <c r="E896" s="24"/>
      <c r="F896" s="24"/>
      <c r="G896" s="24"/>
      <c r="H896" s="51"/>
      <c r="I896" s="51"/>
      <c r="K896" s="24"/>
      <c r="L896" s="24"/>
      <c r="M896" s="24"/>
      <c r="N896" s="24"/>
    </row>
    <row r="897">
      <c r="B897" s="24"/>
      <c r="C897" s="24"/>
      <c r="E897" s="24"/>
      <c r="F897" s="24"/>
      <c r="G897" s="24"/>
      <c r="H897" s="51"/>
      <c r="I897" s="51"/>
      <c r="K897" s="24"/>
      <c r="L897" s="24"/>
      <c r="M897" s="24"/>
      <c r="N897" s="24"/>
    </row>
    <row r="898">
      <c r="B898" s="24"/>
      <c r="C898" s="24"/>
      <c r="E898" s="24"/>
      <c r="F898" s="24"/>
      <c r="G898" s="24"/>
      <c r="H898" s="51"/>
      <c r="I898" s="51"/>
      <c r="K898" s="24"/>
      <c r="L898" s="24"/>
      <c r="M898" s="24"/>
      <c r="N898" s="24"/>
    </row>
    <row r="899">
      <c r="B899" s="24"/>
      <c r="C899" s="24"/>
      <c r="E899" s="24"/>
      <c r="F899" s="24"/>
      <c r="G899" s="24"/>
      <c r="H899" s="51"/>
      <c r="I899" s="51"/>
      <c r="K899" s="24"/>
      <c r="L899" s="24"/>
      <c r="M899" s="24"/>
      <c r="N899" s="24"/>
    </row>
    <row r="900">
      <c r="B900" s="24"/>
      <c r="C900" s="24"/>
      <c r="E900" s="24"/>
      <c r="F900" s="24"/>
      <c r="G900" s="24"/>
      <c r="H900" s="51"/>
      <c r="I900" s="51"/>
      <c r="K900" s="24"/>
      <c r="L900" s="24"/>
      <c r="M900" s="24"/>
      <c r="N900" s="24"/>
    </row>
    <row r="901">
      <c r="B901" s="24"/>
      <c r="C901" s="24"/>
      <c r="E901" s="24"/>
      <c r="F901" s="24"/>
      <c r="G901" s="24"/>
      <c r="H901" s="51"/>
      <c r="I901" s="51"/>
      <c r="K901" s="24"/>
      <c r="L901" s="24"/>
      <c r="M901" s="24"/>
      <c r="N901" s="24"/>
    </row>
    <row r="902">
      <c r="B902" s="24"/>
      <c r="C902" s="24"/>
      <c r="E902" s="24"/>
      <c r="F902" s="24"/>
      <c r="G902" s="24"/>
      <c r="H902" s="51"/>
      <c r="I902" s="51"/>
      <c r="K902" s="24"/>
      <c r="L902" s="24"/>
      <c r="M902" s="24"/>
      <c r="N902" s="24"/>
    </row>
    <row r="903">
      <c r="B903" s="24"/>
      <c r="C903" s="24"/>
      <c r="E903" s="24"/>
      <c r="F903" s="24"/>
      <c r="G903" s="24"/>
      <c r="H903" s="51"/>
      <c r="I903" s="51"/>
      <c r="K903" s="24"/>
      <c r="L903" s="24"/>
      <c r="M903" s="24"/>
      <c r="N903" s="24"/>
    </row>
    <row r="904">
      <c r="B904" s="24"/>
      <c r="C904" s="24"/>
      <c r="E904" s="24"/>
      <c r="F904" s="24"/>
      <c r="G904" s="24"/>
      <c r="H904" s="51"/>
      <c r="I904" s="51"/>
      <c r="K904" s="24"/>
      <c r="L904" s="24"/>
      <c r="M904" s="24"/>
      <c r="N904" s="24"/>
    </row>
    <row r="905">
      <c r="B905" s="24"/>
      <c r="C905" s="24"/>
      <c r="E905" s="24"/>
      <c r="F905" s="24"/>
      <c r="G905" s="24"/>
      <c r="H905" s="51"/>
      <c r="I905" s="51"/>
      <c r="K905" s="24"/>
      <c r="L905" s="24"/>
      <c r="M905" s="24"/>
      <c r="N905" s="24"/>
    </row>
    <row r="906">
      <c r="B906" s="24"/>
      <c r="C906" s="24"/>
      <c r="E906" s="24"/>
      <c r="F906" s="24"/>
      <c r="G906" s="24"/>
      <c r="H906" s="51"/>
      <c r="I906" s="51"/>
      <c r="K906" s="24"/>
      <c r="L906" s="24"/>
      <c r="M906" s="24"/>
      <c r="N906" s="24"/>
    </row>
    <row r="907">
      <c r="B907" s="24"/>
      <c r="C907" s="24"/>
      <c r="E907" s="24"/>
      <c r="F907" s="24"/>
      <c r="G907" s="24"/>
      <c r="H907" s="51"/>
      <c r="I907" s="51"/>
      <c r="K907" s="24"/>
      <c r="L907" s="24"/>
      <c r="M907" s="24"/>
      <c r="N907" s="24"/>
    </row>
    <row r="908">
      <c r="B908" s="24"/>
      <c r="C908" s="24"/>
      <c r="E908" s="24"/>
      <c r="F908" s="24"/>
      <c r="G908" s="24"/>
      <c r="H908" s="51"/>
      <c r="I908" s="51"/>
      <c r="K908" s="24"/>
      <c r="L908" s="24"/>
      <c r="M908" s="24"/>
      <c r="N908" s="24"/>
    </row>
    <row r="909">
      <c r="B909" s="24"/>
      <c r="C909" s="24"/>
      <c r="E909" s="24"/>
      <c r="F909" s="24"/>
      <c r="G909" s="24"/>
      <c r="H909" s="51"/>
      <c r="I909" s="51"/>
      <c r="K909" s="24"/>
      <c r="L909" s="24"/>
      <c r="M909" s="24"/>
      <c r="N909" s="24"/>
    </row>
    <row r="910">
      <c r="B910" s="24"/>
      <c r="C910" s="24"/>
      <c r="E910" s="24"/>
      <c r="F910" s="24"/>
      <c r="G910" s="24"/>
      <c r="H910" s="51"/>
      <c r="I910" s="51"/>
      <c r="K910" s="24"/>
      <c r="L910" s="24"/>
      <c r="M910" s="24"/>
      <c r="N910" s="24"/>
    </row>
    <row r="911">
      <c r="B911" s="24"/>
      <c r="C911" s="24"/>
      <c r="E911" s="24"/>
      <c r="F911" s="24"/>
      <c r="G911" s="24"/>
      <c r="H911" s="51"/>
      <c r="I911" s="51"/>
      <c r="K911" s="24"/>
      <c r="L911" s="24"/>
      <c r="M911" s="24"/>
      <c r="N911" s="24"/>
    </row>
    <row r="912">
      <c r="B912" s="24"/>
      <c r="C912" s="24"/>
      <c r="E912" s="24"/>
      <c r="F912" s="24"/>
      <c r="G912" s="24"/>
      <c r="H912" s="51"/>
      <c r="I912" s="51"/>
      <c r="K912" s="24"/>
      <c r="L912" s="24"/>
      <c r="M912" s="24"/>
      <c r="N912" s="24"/>
    </row>
    <row r="913">
      <c r="B913" s="24"/>
      <c r="C913" s="24"/>
      <c r="E913" s="24"/>
      <c r="F913" s="24"/>
      <c r="G913" s="24"/>
      <c r="H913" s="51"/>
      <c r="I913" s="51"/>
      <c r="K913" s="24"/>
      <c r="L913" s="24"/>
      <c r="M913" s="24"/>
      <c r="N913" s="24"/>
    </row>
    <row r="914">
      <c r="B914" s="24"/>
      <c r="C914" s="24"/>
      <c r="E914" s="24"/>
      <c r="F914" s="24"/>
      <c r="G914" s="24"/>
      <c r="H914" s="51"/>
      <c r="I914" s="51"/>
      <c r="K914" s="24"/>
      <c r="L914" s="24"/>
      <c r="M914" s="24"/>
      <c r="N914" s="24"/>
    </row>
    <row r="915">
      <c r="B915" s="24"/>
      <c r="C915" s="24"/>
      <c r="E915" s="24"/>
      <c r="F915" s="24"/>
      <c r="G915" s="24"/>
      <c r="H915" s="51"/>
      <c r="I915" s="51"/>
      <c r="K915" s="24"/>
      <c r="L915" s="24"/>
      <c r="M915" s="24"/>
      <c r="N915" s="24"/>
    </row>
    <row r="916">
      <c r="B916" s="24"/>
      <c r="C916" s="24"/>
      <c r="E916" s="24"/>
      <c r="F916" s="24"/>
      <c r="G916" s="24"/>
      <c r="H916" s="51"/>
      <c r="I916" s="51"/>
      <c r="K916" s="24"/>
      <c r="L916" s="24"/>
      <c r="M916" s="24"/>
      <c r="N916" s="24"/>
    </row>
    <row r="917">
      <c r="B917" s="24"/>
      <c r="C917" s="24"/>
      <c r="E917" s="24"/>
      <c r="F917" s="24"/>
      <c r="G917" s="24"/>
      <c r="H917" s="51"/>
      <c r="I917" s="51"/>
      <c r="K917" s="24"/>
      <c r="L917" s="24"/>
      <c r="M917" s="24"/>
      <c r="N917" s="24"/>
    </row>
    <row r="918">
      <c r="B918" s="24"/>
      <c r="C918" s="24"/>
      <c r="E918" s="24"/>
      <c r="F918" s="24"/>
      <c r="G918" s="24"/>
      <c r="H918" s="51"/>
      <c r="I918" s="51"/>
      <c r="K918" s="24"/>
      <c r="L918" s="24"/>
      <c r="M918" s="24"/>
      <c r="N918" s="24"/>
    </row>
    <row r="919">
      <c r="B919" s="24"/>
      <c r="C919" s="24"/>
      <c r="E919" s="24"/>
      <c r="F919" s="24"/>
      <c r="G919" s="24"/>
      <c r="H919" s="51"/>
      <c r="I919" s="51"/>
      <c r="K919" s="24"/>
      <c r="L919" s="24"/>
      <c r="M919" s="24"/>
      <c r="N919" s="24"/>
    </row>
    <row r="920">
      <c r="B920" s="24"/>
      <c r="C920" s="24"/>
      <c r="E920" s="24"/>
      <c r="F920" s="24"/>
      <c r="G920" s="24"/>
      <c r="H920" s="51"/>
      <c r="I920" s="51"/>
      <c r="K920" s="24"/>
      <c r="L920" s="24"/>
      <c r="M920" s="24"/>
      <c r="N920" s="24"/>
    </row>
    <row r="921">
      <c r="B921" s="24"/>
      <c r="C921" s="24"/>
      <c r="E921" s="24"/>
      <c r="F921" s="24"/>
      <c r="G921" s="24"/>
      <c r="H921" s="51"/>
      <c r="I921" s="51"/>
      <c r="K921" s="24"/>
      <c r="L921" s="24"/>
      <c r="M921" s="24"/>
      <c r="N921" s="24"/>
    </row>
    <row r="922">
      <c r="B922" s="24"/>
      <c r="C922" s="24"/>
      <c r="E922" s="24"/>
      <c r="F922" s="24"/>
      <c r="G922" s="24"/>
      <c r="H922" s="51"/>
      <c r="I922" s="51"/>
      <c r="K922" s="24"/>
      <c r="L922" s="24"/>
      <c r="M922" s="24"/>
      <c r="N922" s="24"/>
    </row>
    <row r="923">
      <c r="B923" s="24"/>
      <c r="C923" s="24"/>
      <c r="E923" s="24"/>
      <c r="F923" s="24"/>
      <c r="G923" s="24"/>
      <c r="H923" s="51"/>
      <c r="I923" s="51"/>
      <c r="K923" s="24"/>
      <c r="L923" s="24"/>
      <c r="M923" s="24"/>
      <c r="N923" s="24"/>
    </row>
    <row r="924">
      <c r="B924" s="24"/>
      <c r="C924" s="24"/>
      <c r="E924" s="24"/>
      <c r="F924" s="24"/>
      <c r="G924" s="24"/>
      <c r="H924" s="51"/>
      <c r="I924" s="51"/>
      <c r="K924" s="24"/>
      <c r="L924" s="24"/>
      <c r="M924" s="24"/>
      <c r="N924" s="24"/>
    </row>
    <row r="925">
      <c r="B925" s="24"/>
      <c r="C925" s="24"/>
      <c r="E925" s="24"/>
      <c r="F925" s="24"/>
      <c r="G925" s="24"/>
      <c r="H925" s="51"/>
      <c r="I925" s="51"/>
      <c r="K925" s="24"/>
      <c r="L925" s="24"/>
      <c r="M925" s="24"/>
      <c r="N925" s="24"/>
    </row>
    <row r="926">
      <c r="B926" s="24"/>
      <c r="C926" s="24"/>
      <c r="E926" s="24"/>
      <c r="F926" s="24"/>
      <c r="G926" s="24"/>
      <c r="H926" s="51"/>
      <c r="I926" s="51"/>
      <c r="K926" s="24"/>
      <c r="L926" s="24"/>
      <c r="M926" s="24"/>
      <c r="N926" s="24"/>
    </row>
    <row r="927">
      <c r="B927" s="24"/>
      <c r="C927" s="24"/>
      <c r="E927" s="24"/>
      <c r="F927" s="24"/>
      <c r="G927" s="24"/>
      <c r="H927" s="51"/>
      <c r="I927" s="51"/>
      <c r="K927" s="24"/>
      <c r="L927" s="24"/>
      <c r="M927" s="24"/>
      <c r="N927" s="24"/>
    </row>
    <row r="928">
      <c r="B928" s="24"/>
      <c r="C928" s="24"/>
      <c r="E928" s="24"/>
      <c r="F928" s="24"/>
      <c r="G928" s="24"/>
      <c r="H928" s="51"/>
      <c r="I928" s="51"/>
      <c r="K928" s="24"/>
      <c r="L928" s="24"/>
      <c r="M928" s="24"/>
      <c r="N928" s="24"/>
    </row>
    <row r="929">
      <c r="B929" s="24"/>
      <c r="C929" s="24"/>
      <c r="E929" s="24"/>
      <c r="F929" s="24"/>
      <c r="G929" s="24"/>
      <c r="H929" s="51"/>
      <c r="I929" s="51"/>
      <c r="K929" s="24"/>
      <c r="L929" s="24"/>
      <c r="M929" s="24"/>
      <c r="N929" s="24"/>
    </row>
    <row r="930">
      <c r="B930" s="24"/>
      <c r="C930" s="24"/>
      <c r="E930" s="24"/>
      <c r="F930" s="24"/>
      <c r="G930" s="24"/>
      <c r="H930" s="51"/>
      <c r="I930" s="51"/>
      <c r="K930" s="24"/>
      <c r="L930" s="24"/>
      <c r="M930" s="24"/>
      <c r="N930" s="24"/>
    </row>
    <row r="931">
      <c r="B931" s="24"/>
      <c r="C931" s="24"/>
      <c r="E931" s="24"/>
      <c r="F931" s="24"/>
      <c r="G931" s="24"/>
      <c r="H931" s="51"/>
      <c r="I931" s="51"/>
      <c r="K931" s="24"/>
      <c r="L931" s="24"/>
      <c r="M931" s="24"/>
      <c r="N931" s="24"/>
    </row>
    <row r="932">
      <c r="B932" s="24"/>
      <c r="C932" s="24"/>
      <c r="E932" s="24"/>
      <c r="F932" s="24"/>
      <c r="G932" s="24"/>
      <c r="H932" s="51"/>
      <c r="I932" s="51"/>
      <c r="K932" s="24"/>
      <c r="L932" s="24"/>
      <c r="M932" s="24"/>
      <c r="N932" s="24"/>
    </row>
    <row r="933">
      <c r="B933" s="24"/>
      <c r="C933" s="24"/>
      <c r="E933" s="24"/>
      <c r="F933" s="24"/>
      <c r="G933" s="24"/>
      <c r="H933" s="51"/>
      <c r="I933" s="51"/>
      <c r="K933" s="24"/>
      <c r="L933" s="24"/>
      <c r="M933" s="24"/>
      <c r="N933" s="24"/>
    </row>
    <row r="934">
      <c r="B934" s="24"/>
      <c r="C934" s="24"/>
      <c r="E934" s="24"/>
      <c r="F934" s="24"/>
      <c r="G934" s="24"/>
      <c r="H934" s="51"/>
      <c r="I934" s="51"/>
      <c r="K934" s="24"/>
      <c r="L934" s="24"/>
      <c r="M934" s="24"/>
      <c r="N934" s="24"/>
    </row>
    <row r="935">
      <c r="B935" s="24"/>
      <c r="C935" s="24"/>
      <c r="E935" s="24"/>
      <c r="F935" s="24"/>
      <c r="G935" s="24"/>
      <c r="H935" s="51"/>
      <c r="I935" s="51"/>
      <c r="K935" s="24"/>
      <c r="L935" s="24"/>
      <c r="M935" s="24"/>
      <c r="N935" s="24"/>
    </row>
    <row r="936">
      <c r="B936" s="24"/>
      <c r="C936" s="24"/>
      <c r="E936" s="24"/>
      <c r="F936" s="24"/>
      <c r="G936" s="24"/>
      <c r="H936" s="51"/>
      <c r="I936" s="51"/>
      <c r="K936" s="24"/>
      <c r="L936" s="24"/>
      <c r="M936" s="24"/>
      <c r="N936" s="24"/>
    </row>
    <row r="937">
      <c r="B937" s="24"/>
      <c r="C937" s="24"/>
      <c r="E937" s="24"/>
      <c r="F937" s="24"/>
      <c r="G937" s="24"/>
      <c r="H937" s="51"/>
      <c r="I937" s="51"/>
      <c r="K937" s="24"/>
      <c r="L937" s="24"/>
      <c r="M937" s="24"/>
      <c r="N937" s="24"/>
    </row>
    <row r="938">
      <c r="B938" s="24"/>
      <c r="C938" s="24"/>
      <c r="E938" s="24"/>
      <c r="F938" s="24"/>
      <c r="G938" s="24"/>
      <c r="H938" s="51"/>
      <c r="I938" s="51"/>
      <c r="K938" s="24"/>
      <c r="L938" s="24"/>
      <c r="M938" s="24"/>
      <c r="N938" s="24"/>
    </row>
    <row r="939">
      <c r="B939" s="24"/>
      <c r="C939" s="24"/>
      <c r="E939" s="24"/>
      <c r="F939" s="24"/>
      <c r="G939" s="24"/>
      <c r="H939" s="51"/>
      <c r="I939" s="51"/>
      <c r="K939" s="24"/>
      <c r="L939" s="24"/>
      <c r="M939" s="24"/>
      <c r="N939" s="24"/>
    </row>
    <row r="940">
      <c r="B940" s="24"/>
      <c r="C940" s="24"/>
      <c r="E940" s="24"/>
      <c r="F940" s="24"/>
      <c r="G940" s="24"/>
      <c r="H940" s="51"/>
      <c r="I940" s="51"/>
      <c r="K940" s="24"/>
      <c r="L940" s="24"/>
      <c r="M940" s="24"/>
      <c r="N940" s="24"/>
    </row>
    <row r="941">
      <c r="B941" s="24"/>
      <c r="C941" s="24"/>
      <c r="E941" s="24"/>
      <c r="F941" s="24"/>
      <c r="G941" s="24"/>
      <c r="H941" s="51"/>
      <c r="I941" s="51"/>
      <c r="K941" s="24"/>
      <c r="L941" s="24"/>
      <c r="M941" s="24"/>
      <c r="N941" s="24"/>
    </row>
    <row r="942">
      <c r="B942" s="24"/>
      <c r="C942" s="24"/>
      <c r="E942" s="24"/>
      <c r="F942" s="24"/>
      <c r="G942" s="24"/>
      <c r="H942" s="51"/>
      <c r="I942" s="51"/>
      <c r="K942" s="24"/>
      <c r="L942" s="24"/>
      <c r="M942" s="24"/>
      <c r="N942" s="24"/>
    </row>
    <row r="943">
      <c r="B943" s="24"/>
      <c r="C943" s="24"/>
      <c r="E943" s="24"/>
      <c r="F943" s="24"/>
      <c r="G943" s="24"/>
      <c r="H943" s="51"/>
      <c r="I943" s="51"/>
      <c r="K943" s="24"/>
      <c r="L943" s="24"/>
      <c r="M943" s="24"/>
      <c r="N943" s="24"/>
    </row>
    <row r="944">
      <c r="B944" s="24"/>
      <c r="C944" s="24"/>
      <c r="E944" s="24"/>
      <c r="F944" s="24"/>
      <c r="G944" s="24"/>
      <c r="H944" s="51"/>
      <c r="I944" s="51"/>
      <c r="K944" s="24"/>
      <c r="L944" s="24"/>
      <c r="M944" s="24"/>
      <c r="N944" s="24"/>
    </row>
    <row r="945">
      <c r="B945" s="24"/>
      <c r="C945" s="24"/>
      <c r="E945" s="24"/>
      <c r="F945" s="24"/>
      <c r="G945" s="24"/>
      <c r="H945" s="51"/>
      <c r="I945" s="51"/>
      <c r="K945" s="24"/>
      <c r="L945" s="24"/>
      <c r="M945" s="24"/>
      <c r="N945" s="24"/>
    </row>
    <row r="946">
      <c r="B946" s="24"/>
      <c r="C946" s="24"/>
      <c r="E946" s="24"/>
      <c r="F946" s="24"/>
      <c r="G946" s="24"/>
      <c r="H946" s="51"/>
      <c r="I946" s="51"/>
      <c r="K946" s="24"/>
      <c r="L946" s="24"/>
      <c r="M946" s="24"/>
      <c r="N946" s="24"/>
    </row>
    <row r="947">
      <c r="B947" s="24"/>
      <c r="C947" s="24"/>
      <c r="E947" s="24"/>
      <c r="F947" s="24"/>
      <c r="G947" s="24"/>
      <c r="H947" s="51"/>
      <c r="I947" s="51"/>
      <c r="K947" s="24"/>
      <c r="L947" s="24"/>
      <c r="M947" s="24"/>
      <c r="N947" s="24"/>
    </row>
    <row r="948">
      <c r="B948" s="24"/>
      <c r="C948" s="24"/>
      <c r="E948" s="24"/>
      <c r="F948" s="24"/>
      <c r="G948" s="24"/>
      <c r="H948" s="51"/>
      <c r="I948" s="51"/>
      <c r="K948" s="24"/>
      <c r="L948" s="24"/>
      <c r="M948" s="24"/>
      <c r="N948" s="24"/>
    </row>
    <row r="949">
      <c r="B949" s="24"/>
      <c r="C949" s="24"/>
      <c r="E949" s="24"/>
      <c r="F949" s="24"/>
      <c r="G949" s="24"/>
      <c r="H949" s="51"/>
      <c r="I949" s="51"/>
      <c r="K949" s="24"/>
      <c r="L949" s="24"/>
      <c r="M949" s="24"/>
      <c r="N949" s="24"/>
    </row>
    <row r="950">
      <c r="B950" s="24"/>
      <c r="C950" s="24"/>
      <c r="E950" s="24"/>
      <c r="F950" s="24"/>
      <c r="G950" s="24"/>
      <c r="H950" s="51"/>
      <c r="I950" s="51"/>
      <c r="K950" s="24"/>
      <c r="L950" s="24"/>
      <c r="M950" s="24"/>
      <c r="N950" s="24"/>
    </row>
    <row r="951">
      <c r="B951" s="24"/>
      <c r="C951" s="24"/>
      <c r="E951" s="24"/>
      <c r="F951" s="24"/>
      <c r="G951" s="24"/>
      <c r="H951" s="51"/>
      <c r="I951" s="51"/>
      <c r="K951" s="24"/>
      <c r="L951" s="24"/>
      <c r="M951" s="24"/>
      <c r="N951" s="24"/>
    </row>
    <row r="952">
      <c r="B952" s="24"/>
      <c r="C952" s="24"/>
      <c r="E952" s="24"/>
      <c r="F952" s="24"/>
      <c r="G952" s="24"/>
      <c r="H952" s="51"/>
      <c r="I952" s="51"/>
      <c r="K952" s="24"/>
      <c r="L952" s="24"/>
      <c r="M952" s="24"/>
      <c r="N952" s="24"/>
    </row>
    <row r="953">
      <c r="B953" s="24"/>
      <c r="C953" s="24"/>
      <c r="E953" s="24"/>
      <c r="F953" s="24"/>
      <c r="G953" s="24"/>
      <c r="H953" s="51"/>
      <c r="I953" s="51"/>
      <c r="K953" s="24"/>
      <c r="L953" s="24"/>
      <c r="M953" s="24"/>
      <c r="N953" s="24"/>
    </row>
    <row r="954">
      <c r="B954" s="24"/>
      <c r="C954" s="24"/>
      <c r="E954" s="24"/>
      <c r="F954" s="24"/>
      <c r="G954" s="24"/>
      <c r="H954" s="51"/>
      <c r="I954" s="51"/>
      <c r="K954" s="24"/>
      <c r="L954" s="24"/>
      <c r="M954" s="24"/>
      <c r="N954" s="24"/>
    </row>
    <row r="955">
      <c r="B955" s="24"/>
      <c r="C955" s="24"/>
      <c r="E955" s="24"/>
      <c r="F955" s="24"/>
      <c r="G955" s="24"/>
      <c r="H955" s="51"/>
      <c r="I955" s="51"/>
      <c r="K955" s="24"/>
      <c r="L955" s="24"/>
      <c r="M955" s="24"/>
      <c r="N955" s="24"/>
    </row>
    <row r="956">
      <c r="B956" s="24"/>
      <c r="C956" s="24"/>
      <c r="E956" s="24"/>
      <c r="F956" s="24"/>
      <c r="G956" s="24"/>
      <c r="H956" s="51"/>
      <c r="I956" s="51"/>
      <c r="K956" s="24"/>
      <c r="L956" s="24"/>
      <c r="M956" s="24"/>
      <c r="N956" s="24"/>
    </row>
    <row r="957">
      <c r="B957" s="24"/>
      <c r="C957" s="24"/>
      <c r="E957" s="24"/>
      <c r="F957" s="24"/>
      <c r="G957" s="24"/>
      <c r="H957" s="51"/>
      <c r="I957" s="51"/>
      <c r="K957" s="24"/>
      <c r="L957" s="24"/>
      <c r="M957" s="24"/>
      <c r="N957" s="24"/>
    </row>
    <row r="958">
      <c r="B958" s="24"/>
      <c r="C958" s="24"/>
      <c r="E958" s="24"/>
      <c r="F958" s="24"/>
      <c r="G958" s="24"/>
      <c r="H958" s="51"/>
      <c r="I958" s="51"/>
      <c r="K958" s="24"/>
      <c r="L958" s="24"/>
      <c r="M958" s="24"/>
      <c r="N958" s="24"/>
    </row>
    <row r="959">
      <c r="B959" s="24"/>
      <c r="C959" s="24"/>
      <c r="E959" s="24"/>
      <c r="F959" s="24"/>
      <c r="G959" s="24"/>
      <c r="H959" s="51"/>
      <c r="I959" s="51"/>
      <c r="K959" s="24"/>
      <c r="L959" s="24"/>
      <c r="M959" s="24"/>
      <c r="N959" s="24"/>
    </row>
    <row r="960">
      <c r="B960" s="24"/>
      <c r="C960" s="24"/>
      <c r="E960" s="24"/>
      <c r="F960" s="24"/>
      <c r="G960" s="24"/>
      <c r="H960" s="51"/>
      <c r="I960" s="51"/>
      <c r="K960" s="24"/>
      <c r="L960" s="24"/>
      <c r="M960" s="24"/>
      <c r="N960" s="24"/>
    </row>
    <row r="961">
      <c r="B961" s="24"/>
      <c r="C961" s="24"/>
      <c r="E961" s="24"/>
      <c r="F961" s="24"/>
      <c r="G961" s="24"/>
      <c r="H961" s="51"/>
      <c r="I961" s="51"/>
      <c r="K961" s="24"/>
      <c r="L961" s="24"/>
      <c r="M961" s="24"/>
      <c r="N961" s="24"/>
    </row>
    <row r="962">
      <c r="B962" s="24"/>
      <c r="C962" s="24"/>
      <c r="E962" s="24"/>
      <c r="F962" s="24"/>
      <c r="G962" s="24"/>
      <c r="H962" s="51"/>
      <c r="I962" s="51"/>
      <c r="K962" s="24"/>
      <c r="L962" s="24"/>
      <c r="M962" s="24"/>
      <c r="N962" s="24"/>
    </row>
    <row r="963">
      <c r="B963" s="24"/>
      <c r="C963" s="24"/>
      <c r="E963" s="24"/>
      <c r="F963" s="24"/>
      <c r="G963" s="24"/>
      <c r="H963" s="51"/>
      <c r="I963" s="51"/>
      <c r="K963" s="24"/>
      <c r="L963" s="24"/>
      <c r="M963" s="24"/>
      <c r="N963" s="24"/>
    </row>
    <row r="964">
      <c r="B964" s="24"/>
      <c r="C964" s="24"/>
      <c r="E964" s="24"/>
      <c r="F964" s="24"/>
      <c r="G964" s="24"/>
      <c r="H964" s="51"/>
      <c r="I964" s="51"/>
      <c r="K964" s="24"/>
      <c r="L964" s="24"/>
      <c r="M964" s="24"/>
      <c r="N964" s="24"/>
    </row>
    <row r="965">
      <c r="B965" s="24"/>
      <c r="C965" s="24"/>
      <c r="E965" s="24"/>
      <c r="F965" s="24"/>
      <c r="G965" s="24"/>
      <c r="H965" s="51"/>
      <c r="I965" s="51"/>
      <c r="K965" s="24"/>
      <c r="L965" s="24"/>
      <c r="M965" s="24"/>
      <c r="N965" s="24"/>
    </row>
    <row r="966">
      <c r="B966" s="24"/>
      <c r="C966" s="24"/>
      <c r="E966" s="24"/>
      <c r="F966" s="24"/>
      <c r="G966" s="24"/>
      <c r="H966" s="51"/>
      <c r="I966" s="51"/>
      <c r="K966" s="24"/>
      <c r="L966" s="24"/>
      <c r="M966" s="24"/>
      <c r="N966" s="24"/>
    </row>
    <row r="967">
      <c r="B967" s="24"/>
      <c r="C967" s="24"/>
      <c r="E967" s="24"/>
      <c r="F967" s="24"/>
      <c r="G967" s="24"/>
      <c r="H967" s="51"/>
      <c r="I967" s="51"/>
      <c r="K967" s="24"/>
      <c r="L967" s="24"/>
      <c r="M967" s="24"/>
      <c r="N967" s="24"/>
    </row>
    <row r="968">
      <c r="B968" s="24"/>
      <c r="C968" s="24"/>
      <c r="E968" s="24"/>
      <c r="F968" s="24"/>
      <c r="G968" s="24"/>
      <c r="H968" s="51"/>
      <c r="I968" s="51"/>
      <c r="K968" s="24"/>
      <c r="L968" s="24"/>
      <c r="M968" s="24"/>
      <c r="N968" s="24"/>
    </row>
    <row r="969">
      <c r="B969" s="24"/>
      <c r="C969" s="24"/>
      <c r="E969" s="24"/>
      <c r="F969" s="24"/>
      <c r="G969" s="24"/>
      <c r="H969" s="51"/>
      <c r="I969" s="51"/>
      <c r="K969" s="24"/>
      <c r="L969" s="24"/>
      <c r="M969" s="24"/>
      <c r="N969" s="24"/>
    </row>
    <row r="970">
      <c r="B970" s="24"/>
      <c r="C970" s="24"/>
      <c r="E970" s="24"/>
      <c r="F970" s="24"/>
      <c r="G970" s="24"/>
      <c r="H970" s="51"/>
      <c r="I970" s="51"/>
      <c r="K970" s="24"/>
      <c r="L970" s="24"/>
      <c r="M970" s="24"/>
      <c r="N970" s="24"/>
    </row>
    <row r="971">
      <c r="B971" s="24"/>
      <c r="C971" s="24"/>
      <c r="E971" s="24"/>
      <c r="F971" s="24"/>
      <c r="G971" s="24"/>
      <c r="H971" s="51"/>
      <c r="I971" s="51"/>
      <c r="K971" s="24"/>
      <c r="L971" s="24"/>
      <c r="M971" s="24"/>
      <c r="N971" s="24"/>
    </row>
    <row r="972">
      <c r="B972" s="24"/>
      <c r="C972" s="24"/>
      <c r="E972" s="24"/>
      <c r="F972" s="24"/>
      <c r="G972" s="24"/>
      <c r="H972" s="51"/>
      <c r="I972" s="51"/>
      <c r="K972" s="24"/>
      <c r="L972" s="24"/>
      <c r="M972" s="24"/>
      <c r="N972" s="24"/>
    </row>
    <row r="973">
      <c r="B973" s="24"/>
      <c r="C973" s="24"/>
      <c r="E973" s="24"/>
      <c r="F973" s="24"/>
      <c r="G973" s="24"/>
      <c r="H973" s="51"/>
      <c r="I973" s="51"/>
      <c r="K973" s="24"/>
      <c r="L973" s="24"/>
      <c r="M973" s="24"/>
      <c r="N973" s="24"/>
    </row>
    <row r="974">
      <c r="B974" s="24"/>
      <c r="C974" s="24"/>
      <c r="E974" s="24"/>
      <c r="F974" s="24"/>
      <c r="G974" s="24"/>
      <c r="H974" s="51"/>
      <c r="I974" s="51"/>
      <c r="K974" s="24"/>
      <c r="L974" s="24"/>
      <c r="M974" s="24"/>
      <c r="N974" s="24"/>
    </row>
    <row r="975">
      <c r="B975" s="24"/>
      <c r="C975" s="24"/>
      <c r="E975" s="24"/>
      <c r="F975" s="24"/>
      <c r="G975" s="24"/>
      <c r="H975" s="51"/>
      <c r="I975" s="51"/>
      <c r="K975" s="24"/>
      <c r="L975" s="24"/>
      <c r="M975" s="24"/>
      <c r="N975" s="24"/>
    </row>
    <row r="976">
      <c r="B976" s="24"/>
      <c r="C976" s="24"/>
      <c r="E976" s="24"/>
      <c r="F976" s="24"/>
      <c r="G976" s="24"/>
      <c r="H976" s="51"/>
      <c r="I976" s="51"/>
      <c r="K976" s="24"/>
      <c r="L976" s="24"/>
      <c r="M976" s="24"/>
      <c r="N976" s="24"/>
    </row>
    <row r="977">
      <c r="B977" s="24"/>
      <c r="C977" s="24"/>
      <c r="E977" s="24"/>
      <c r="F977" s="24"/>
      <c r="G977" s="24"/>
      <c r="H977" s="51"/>
      <c r="I977" s="51"/>
      <c r="K977" s="24"/>
      <c r="L977" s="24"/>
      <c r="M977" s="24"/>
      <c r="N977" s="24"/>
    </row>
    <row r="978">
      <c r="B978" s="24"/>
      <c r="C978" s="24"/>
      <c r="E978" s="24"/>
      <c r="F978" s="24"/>
      <c r="G978" s="24"/>
      <c r="H978" s="51"/>
      <c r="I978" s="51"/>
      <c r="K978" s="24"/>
      <c r="L978" s="24"/>
      <c r="M978" s="24"/>
      <c r="N978" s="24"/>
    </row>
    <row r="979">
      <c r="B979" s="24"/>
      <c r="C979" s="24"/>
      <c r="E979" s="24"/>
      <c r="F979" s="24"/>
      <c r="G979" s="24"/>
      <c r="H979" s="51"/>
      <c r="I979" s="51"/>
      <c r="K979" s="24"/>
      <c r="L979" s="24"/>
      <c r="M979" s="24"/>
      <c r="N979" s="24"/>
    </row>
    <row r="980">
      <c r="B980" s="24"/>
      <c r="C980" s="24"/>
      <c r="E980" s="24"/>
      <c r="F980" s="24"/>
      <c r="G980" s="24"/>
      <c r="H980" s="51"/>
      <c r="I980" s="51"/>
      <c r="K980" s="24"/>
      <c r="L980" s="24"/>
      <c r="M980" s="24"/>
      <c r="N980" s="24"/>
    </row>
    <row r="981">
      <c r="B981" s="24"/>
      <c r="C981" s="24"/>
      <c r="E981" s="24"/>
      <c r="F981" s="24"/>
      <c r="G981" s="24"/>
      <c r="H981" s="51"/>
      <c r="I981" s="51"/>
      <c r="K981" s="24"/>
      <c r="L981" s="24"/>
      <c r="M981" s="24"/>
      <c r="N981" s="24"/>
    </row>
    <row r="982">
      <c r="B982" s="24"/>
      <c r="C982" s="24"/>
      <c r="E982" s="24"/>
      <c r="F982" s="24"/>
      <c r="G982" s="24"/>
      <c r="H982" s="51"/>
      <c r="I982" s="51"/>
      <c r="K982" s="24"/>
      <c r="L982" s="24"/>
      <c r="M982" s="24"/>
      <c r="N982" s="24"/>
    </row>
    <row r="983">
      <c r="B983" s="24"/>
      <c r="C983" s="24"/>
      <c r="E983" s="24"/>
      <c r="F983" s="24"/>
      <c r="G983" s="24"/>
      <c r="H983" s="51"/>
      <c r="I983" s="51"/>
      <c r="K983" s="24"/>
      <c r="L983" s="24"/>
      <c r="M983" s="24"/>
      <c r="N983" s="24"/>
    </row>
    <row r="984">
      <c r="B984" s="24"/>
      <c r="C984" s="24"/>
      <c r="E984" s="24"/>
      <c r="F984" s="24"/>
      <c r="G984" s="24"/>
      <c r="H984" s="51"/>
      <c r="I984" s="51"/>
      <c r="K984" s="24"/>
      <c r="L984" s="24"/>
      <c r="M984" s="24"/>
      <c r="N984" s="24"/>
    </row>
    <row r="985">
      <c r="B985" s="24"/>
      <c r="C985" s="24"/>
      <c r="E985" s="24"/>
      <c r="F985" s="24"/>
      <c r="G985" s="24"/>
      <c r="H985" s="51"/>
      <c r="I985" s="51"/>
      <c r="K985" s="24"/>
      <c r="L985" s="24"/>
      <c r="M985" s="24"/>
      <c r="N985" s="24"/>
    </row>
    <row r="986">
      <c r="B986" s="24"/>
      <c r="C986" s="24"/>
      <c r="E986" s="24"/>
      <c r="F986" s="24"/>
      <c r="G986" s="24"/>
      <c r="H986" s="51"/>
      <c r="I986" s="51"/>
      <c r="K986" s="24"/>
      <c r="L986" s="24"/>
      <c r="M986" s="24"/>
      <c r="N986" s="24"/>
    </row>
    <row r="987">
      <c r="B987" s="24"/>
      <c r="C987" s="24"/>
      <c r="E987" s="24"/>
      <c r="F987" s="24"/>
      <c r="G987" s="24"/>
      <c r="H987" s="51"/>
      <c r="I987" s="51"/>
      <c r="K987" s="24"/>
      <c r="L987" s="24"/>
      <c r="M987" s="24"/>
      <c r="N987" s="24"/>
    </row>
    <row r="988">
      <c r="B988" s="24"/>
      <c r="C988" s="24"/>
      <c r="E988" s="24"/>
      <c r="F988" s="24"/>
      <c r="G988" s="24"/>
      <c r="H988" s="51"/>
      <c r="I988" s="51"/>
      <c r="K988" s="24"/>
      <c r="L988" s="24"/>
      <c r="M988" s="24"/>
      <c r="N988" s="24"/>
    </row>
    <row r="989">
      <c r="B989" s="24"/>
      <c r="C989" s="24"/>
      <c r="E989" s="24"/>
      <c r="F989" s="24"/>
      <c r="G989" s="24"/>
      <c r="H989" s="51"/>
      <c r="I989" s="51"/>
      <c r="K989" s="24"/>
      <c r="L989" s="24"/>
      <c r="M989" s="24"/>
      <c r="N989" s="24"/>
    </row>
    <row r="990">
      <c r="B990" s="24"/>
      <c r="C990" s="24"/>
      <c r="E990" s="24"/>
      <c r="F990" s="24"/>
      <c r="G990" s="24"/>
      <c r="H990" s="51"/>
      <c r="I990" s="51"/>
      <c r="K990" s="24"/>
      <c r="L990" s="24"/>
      <c r="M990" s="24"/>
      <c r="N990" s="24"/>
    </row>
    <row r="991">
      <c r="B991" s="24"/>
      <c r="C991" s="24"/>
      <c r="E991" s="24"/>
      <c r="F991" s="24"/>
      <c r="G991" s="24"/>
      <c r="H991" s="51"/>
      <c r="I991" s="51"/>
      <c r="K991" s="24"/>
      <c r="L991" s="24"/>
      <c r="M991" s="24"/>
      <c r="N991" s="24"/>
    </row>
    <row r="992">
      <c r="B992" s="24"/>
      <c r="C992" s="24"/>
      <c r="E992" s="24"/>
      <c r="F992" s="24"/>
      <c r="G992" s="24"/>
      <c r="H992" s="51"/>
      <c r="I992" s="51"/>
      <c r="K992" s="24"/>
      <c r="L992" s="24"/>
      <c r="M992" s="24"/>
      <c r="N992" s="24"/>
    </row>
    <row r="993">
      <c r="B993" s="24"/>
      <c r="C993" s="24"/>
      <c r="E993" s="24"/>
      <c r="F993" s="24"/>
      <c r="G993" s="24"/>
      <c r="H993" s="51"/>
      <c r="I993" s="51"/>
      <c r="K993" s="24"/>
      <c r="L993" s="24"/>
      <c r="M993" s="24"/>
      <c r="N993" s="24"/>
    </row>
    <row r="994">
      <c r="B994" s="24"/>
      <c r="C994" s="24"/>
      <c r="E994" s="24"/>
      <c r="F994" s="24"/>
      <c r="G994" s="24"/>
      <c r="H994" s="51"/>
      <c r="I994" s="51"/>
      <c r="K994" s="24"/>
      <c r="L994" s="24"/>
      <c r="M994" s="24"/>
      <c r="N994" s="24"/>
    </row>
    <row r="995">
      <c r="B995" s="24"/>
      <c r="C995" s="24"/>
      <c r="E995" s="24"/>
      <c r="F995" s="24"/>
      <c r="G995" s="24"/>
      <c r="H995" s="51"/>
      <c r="I995" s="51"/>
      <c r="K995" s="24"/>
      <c r="L995" s="24"/>
      <c r="M995" s="24"/>
      <c r="N995" s="24"/>
    </row>
    <row r="996">
      <c r="B996" s="24"/>
      <c r="C996" s="24"/>
      <c r="E996" s="24"/>
      <c r="F996" s="24"/>
      <c r="G996" s="24"/>
      <c r="H996" s="51"/>
      <c r="I996" s="51"/>
      <c r="K996" s="24"/>
      <c r="L996" s="24"/>
      <c r="M996" s="24"/>
      <c r="N996" s="24"/>
    </row>
    <row r="997">
      <c r="B997" s="24"/>
      <c r="C997" s="24"/>
      <c r="E997" s="24"/>
      <c r="F997" s="24"/>
      <c r="G997" s="24"/>
      <c r="H997" s="51"/>
      <c r="I997" s="51"/>
      <c r="K997" s="24"/>
      <c r="L997" s="24"/>
      <c r="M997" s="24"/>
      <c r="N997" s="24"/>
    </row>
    <row r="998">
      <c r="B998" s="24"/>
      <c r="C998" s="24"/>
      <c r="E998" s="24"/>
      <c r="F998" s="24"/>
      <c r="G998" s="24"/>
      <c r="H998" s="51"/>
      <c r="I998" s="51"/>
      <c r="K998" s="24"/>
      <c r="L998" s="24"/>
      <c r="M998" s="24"/>
      <c r="N998" s="24"/>
    </row>
    <row r="999">
      <c r="B999" s="24"/>
      <c r="C999" s="24"/>
      <c r="E999" s="24"/>
      <c r="F999" s="24"/>
      <c r="G999" s="24"/>
      <c r="H999" s="51"/>
      <c r="I999" s="51"/>
      <c r="K999" s="24"/>
      <c r="L999" s="24"/>
      <c r="M999" s="24"/>
      <c r="N999" s="24"/>
    </row>
    <row r="1000">
      <c r="B1000" s="24"/>
      <c r="C1000" s="24"/>
      <c r="E1000" s="24"/>
      <c r="F1000" s="24"/>
      <c r="G1000" s="24"/>
      <c r="H1000" s="51"/>
      <c r="I1000" s="51"/>
      <c r="K1000" s="24"/>
      <c r="L1000" s="24"/>
      <c r="M1000" s="24"/>
      <c r="N1000" s="24"/>
    </row>
    <row r="1001">
      <c r="B1001" s="24"/>
      <c r="C1001" s="24"/>
      <c r="E1001" s="24"/>
      <c r="F1001" s="24"/>
      <c r="G1001" s="24"/>
      <c r="H1001" s="51"/>
      <c r="I1001" s="51"/>
      <c r="K1001" s="24"/>
      <c r="L1001" s="24"/>
      <c r="M1001" s="24"/>
      <c r="N1001" s="24"/>
    </row>
    <row r="1002">
      <c r="B1002" s="24"/>
      <c r="C1002" s="24"/>
      <c r="E1002" s="24"/>
      <c r="F1002" s="24"/>
      <c r="G1002" s="24"/>
      <c r="H1002" s="51"/>
      <c r="I1002" s="51"/>
      <c r="K1002" s="24"/>
      <c r="L1002" s="24"/>
      <c r="M1002" s="24"/>
      <c r="N1002" s="24"/>
    </row>
    <row r="1003">
      <c r="H1003" s="51"/>
      <c r="I1003" s="51"/>
    </row>
    <row r="1004">
      <c r="H1004" s="51"/>
      <c r="I1004" s="51"/>
    </row>
    <row r="1005">
      <c r="H1005" s="51"/>
      <c r="I1005" s="51"/>
    </row>
    <row r="1006">
      <c r="H1006" s="51"/>
      <c r="I1006" s="51"/>
    </row>
    <row r="1007">
      <c r="H1007" s="52"/>
      <c r="I1007" s="52"/>
    </row>
  </sheetData>
  <dataValidations>
    <dataValidation type="custom" allowBlank="1" showDropDown="1" sqref="L105">
      <formula1>AND(LEN(F104) = 6, ISNUMBER(MATCH(LEFT(F104,4), 'species codes'!$A$2:$A$15, 0)))</formula1>
    </dataValidation>
    <dataValidation type="custom" allowBlank="1" showDropDown="1" sqref="L80:L81 L97:L98 L112 L153:L154 L157:L159 L161 L163:L168 L171:L173 L177:L194">
      <formula1>AND(LEN(F80) = 6, ISNUMBER(MATCH(LEFT(F80,4), 'species codes'!$A$2:$A$15, 0)))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</cols>
  <sheetData>
    <row r="1">
      <c r="A1" s="53" t="s">
        <v>313</v>
      </c>
      <c r="B1" s="53" t="s">
        <v>314</v>
      </c>
      <c r="C1" s="53" t="s">
        <v>315</v>
      </c>
      <c r="D1" s="53" t="s">
        <v>316</v>
      </c>
      <c r="E1" s="53" t="s">
        <v>21</v>
      </c>
      <c r="F1" s="54" t="s">
        <v>317</v>
      </c>
      <c r="G1" s="55" t="s">
        <v>318</v>
      </c>
      <c r="H1" s="54" t="s">
        <v>319</v>
      </c>
      <c r="I1" s="53" t="s">
        <v>320</v>
      </c>
      <c r="J1" s="53" t="s">
        <v>321</v>
      </c>
      <c r="K1" s="53" t="s">
        <v>322</v>
      </c>
      <c r="L1" s="55" t="s">
        <v>323</v>
      </c>
      <c r="M1" s="54" t="s">
        <v>324</v>
      </c>
      <c r="N1" s="53" t="s">
        <v>325</v>
      </c>
      <c r="O1" s="55" t="s">
        <v>284</v>
      </c>
      <c r="P1" s="56"/>
      <c r="Q1" s="56"/>
      <c r="R1" s="56"/>
      <c r="S1" s="56"/>
      <c r="T1" s="56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>
      <c r="A2" s="57">
        <v>45194.0</v>
      </c>
      <c r="B2" s="58" t="s">
        <v>326</v>
      </c>
      <c r="C2" s="58" t="s">
        <v>292</v>
      </c>
      <c r="D2" s="58" t="s">
        <v>327</v>
      </c>
      <c r="E2" s="58" t="s">
        <v>32</v>
      </c>
      <c r="F2" s="58" t="b">
        <f>AND(LEN(E2) = 6, ISNUMBER(MATCH(LEFT(E2,4), 'species codes'!$A$2:$A$15, 0)))</f>
        <v>1</v>
      </c>
      <c r="G2" s="58">
        <v>0.0</v>
      </c>
      <c r="H2" s="58">
        <v>0.0</v>
      </c>
      <c r="J2" s="58">
        <v>1.0</v>
      </c>
    </row>
    <row r="3" ht="16.5" customHeight="1">
      <c r="A3" s="57">
        <v>45194.0</v>
      </c>
      <c r="B3" s="58" t="s">
        <v>326</v>
      </c>
      <c r="C3" s="58" t="s">
        <v>292</v>
      </c>
      <c r="D3" s="58" t="s">
        <v>328</v>
      </c>
      <c r="E3" s="58" t="s">
        <v>32</v>
      </c>
      <c r="F3" s="58" t="b">
        <f>AND(LEN(E3) = 6, ISNUMBER(MATCH(LEFT(E3,4), 'species codes'!$A$2:$A$15, 0)))</f>
        <v>1</v>
      </c>
      <c r="G3" s="58">
        <v>0.0</v>
      </c>
      <c r="H3" s="58">
        <v>3.0</v>
      </c>
      <c r="J3" s="58">
        <v>4.0</v>
      </c>
    </row>
    <row r="4">
      <c r="A4" s="57">
        <v>45194.0</v>
      </c>
      <c r="B4" s="58" t="s">
        <v>326</v>
      </c>
      <c r="C4" s="58" t="s">
        <v>292</v>
      </c>
      <c r="D4" s="58" t="s">
        <v>144</v>
      </c>
      <c r="E4" s="58" t="s">
        <v>35</v>
      </c>
      <c r="F4" s="58" t="b">
        <f>AND(LEN(E4) = 6, ISNUMBER(MATCH(LEFT(E4,4), 'species codes'!$A$2:$A$15, 0)))</f>
        <v>1</v>
      </c>
      <c r="G4" s="58">
        <v>1.0</v>
      </c>
      <c r="H4" s="58">
        <v>3.0</v>
      </c>
      <c r="J4" s="58">
        <v>14.0</v>
      </c>
      <c r="K4" s="58">
        <v>1.0</v>
      </c>
      <c r="L4" s="58" t="s">
        <v>329</v>
      </c>
      <c r="M4" s="58"/>
    </row>
    <row r="5">
      <c r="A5" s="57">
        <v>45194.0</v>
      </c>
      <c r="B5" s="58" t="s">
        <v>326</v>
      </c>
      <c r="C5" s="58" t="s">
        <v>292</v>
      </c>
      <c r="D5" s="58" t="s">
        <v>327</v>
      </c>
      <c r="E5" s="58" t="s">
        <v>35</v>
      </c>
      <c r="F5" s="58" t="b">
        <f>AND(LEN(E5) = 6, ISNUMBER(MATCH(LEFT(E5,4), 'species codes'!$A$2:$A$15, 0)))</f>
        <v>1</v>
      </c>
      <c r="G5" s="58">
        <v>0.0</v>
      </c>
      <c r="H5" s="58">
        <v>0.0</v>
      </c>
      <c r="J5" s="58">
        <v>1.0</v>
      </c>
    </row>
    <row r="6">
      <c r="A6" s="57">
        <v>45194.0</v>
      </c>
      <c r="B6" s="58" t="s">
        <v>326</v>
      </c>
      <c r="C6" s="58" t="s">
        <v>292</v>
      </c>
      <c r="D6" s="58" t="s">
        <v>330</v>
      </c>
      <c r="E6" s="58" t="s">
        <v>35</v>
      </c>
      <c r="F6" s="58" t="b">
        <f>AND(LEN(E6) = 6, ISNUMBER(MATCH(LEFT(E6,4), 'species codes'!$A$2:$A$15, 0)))</f>
        <v>1</v>
      </c>
      <c r="G6" s="58">
        <v>0.0</v>
      </c>
      <c r="H6" s="58">
        <v>2.0</v>
      </c>
      <c r="J6" s="58">
        <v>17.0</v>
      </c>
      <c r="K6" s="58">
        <v>1.0</v>
      </c>
      <c r="L6" s="58" t="s">
        <v>329</v>
      </c>
      <c r="M6" s="58"/>
    </row>
    <row r="7">
      <c r="A7" s="57">
        <v>45194.0</v>
      </c>
      <c r="B7" s="58" t="s">
        <v>326</v>
      </c>
      <c r="C7" s="58" t="s">
        <v>292</v>
      </c>
      <c r="D7" s="58" t="s">
        <v>331</v>
      </c>
      <c r="E7" s="58" t="s">
        <v>37</v>
      </c>
      <c r="F7" s="58" t="b">
        <f>AND(LEN(E7) = 6, ISNUMBER(MATCH(LEFT(E7,4), 'species codes'!$A$2:$A$15, 0)))</f>
        <v>1</v>
      </c>
      <c r="G7" s="58">
        <v>18.0</v>
      </c>
      <c r="H7" s="58">
        <v>0.0</v>
      </c>
      <c r="I7" s="58">
        <v>0.0</v>
      </c>
      <c r="J7" s="58">
        <v>5.0</v>
      </c>
      <c r="K7" s="58">
        <v>1.0</v>
      </c>
      <c r="L7" s="58" t="s">
        <v>329</v>
      </c>
      <c r="M7" s="58"/>
    </row>
    <row r="8">
      <c r="A8" s="57">
        <v>45194.0</v>
      </c>
      <c r="B8" s="58" t="s">
        <v>326</v>
      </c>
      <c r="C8" s="58" t="s">
        <v>292</v>
      </c>
      <c r="D8" s="58" t="s">
        <v>82</v>
      </c>
      <c r="E8" s="58" t="s">
        <v>37</v>
      </c>
      <c r="F8" s="58" t="b">
        <f>AND(LEN(E8) = 6, ISNUMBER(MATCH(LEFT(E8,4), 'species codes'!$A$2:$A$15, 0)))</f>
        <v>1</v>
      </c>
      <c r="G8" s="58">
        <v>0.0</v>
      </c>
      <c r="H8" s="58">
        <v>11.0</v>
      </c>
      <c r="I8" s="58">
        <v>0.0</v>
      </c>
      <c r="J8" s="58">
        <v>22.0</v>
      </c>
      <c r="K8" s="58">
        <v>7.0</v>
      </c>
      <c r="L8" s="58" t="s">
        <v>329</v>
      </c>
      <c r="M8" s="58"/>
    </row>
    <row r="9">
      <c r="A9" s="57">
        <v>45194.0</v>
      </c>
      <c r="B9" s="58" t="s">
        <v>326</v>
      </c>
      <c r="C9" s="58" t="s">
        <v>292</v>
      </c>
      <c r="D9" s="58" t="s">
        <v>327</v>
      </c>
      <c r="E9" s="58" t="s">
        <v>37</v>
      </c>
      <c r="F9" s="58" t="b">
        <f>AND(LEN(E9) = 6, ISNUMBER(MATCH(LEFT(E9,4), 'species codes'!$A$2:$A$15, 0)))</f>
        <v>1</v>
      </c>
      <c r="G9" s="58">
        <v>0.0</v>
      </c>
      <c r="H9" s="58">
        <v>0.0</v>
      </c>
      <c r="K9" s="58">
        <v>1.0</v>
      </c>
      <c r="L9" s="58" t="s">
        <v>329</v>
      </c>
      <c r="M9" s="58"/>
    </row>
    <row r="10">
      <c r="A10" s="57">
        <v>45194.0</v>
      </c>
      <c r="B10" s="58" t="s">
        <v>326</v>
      </c>
      <c r="C10" s="58" t="s">
        <v>292</v>
      </c>
      <c r="D10" s="58" t="s">
        <v>332</v>
      </c>
      <c r="E10" s="58" t="s">
        <v>39</v>
      </c>
      <c r="F10" s="58" t="b">
        <f>AND(LEN(E10) = 6, ISNUMBER(MATCH(LEFT(E10,4), 'species codes'!$A$2:$A$15, 0)))</f>
        <v>1</v>
      </c>
      <c r="G10" s="58">
        <v>4.0</v>
      </c>
      <c r="H10" s="58">
        <v>5.0</v>
      </c>
    </row>
    <row r="11">
      <c r="A11" s="57">
        <v>45194.0</v>
      </c>
      <c r="B11" s="58" t="s">
        <v>326</v>
      </c>
      <c r="C11" s="58" t="s">
        <v>292</v>
      </c>
      <c r="D11" s="58" t="s">
        <v>327</v>
      </c>
      <c r="E11" s="58" t="s">
        <v>39</v>
      </c>
      <c r="F11" s="58" t="b">
        <f>AND(LEN(E11) = 6, ISNUMBER(MATCH(LEFT(E11,4), 'species codes'!$A$2:$A$15, 0)))</f>
        <v>1</v>
      </c>
      <c r="G11" s="58">
        <v>1.0</v>
      </c>
      <c r="H11" s="58">
        <v>0.0</v>
      </c>
    </row>
    <row r="12">
      <c r="A12" s="57">
        <v>45194.0</v>
      </c>
      <c r="B12" s="58" t="s">
        <v>326</v>
      </c>
      <c r="C12" s="58" t="s">
        <v>292</v>
      </c>
      <c r="D12" s="58" t="s">
        <v>333</v>
      </c>
      <c r="E12" s="58" t="s">
        <v>40</v>
      </c>
      <c r="F12" s="58" t="b">
        <f>AND(LEN(E12) = 6, ISNUMBER(MATCH(LEFT(E12,4), 'species codes'!$A$2:$A$15, 0)))</f>
        <v>1</v>
      </c>
      <c r="G12" s="58">
        <v>9.0</v>
      </c>
      <c r="H12" s="58">
        <v>0.0</v>
      </c>
      <c r="I12" s="58">
        <v>3.0</v>
      </c>
      <c r="K12" s="58">
        <v>1.0</v>
      </c>
      <c r="L12" s="58" t="s">
        <v>329</v>
      </c>
      <c r="M12" s="58"/>
    </row>
    <row r="13">
      <c r="A13" s="57">
        <v>45194.0</v>
      </c>
      <c r="B13" s="58" t="s">
        <v>334</v>
      </c>
      <c r="C13" s="58" t="s">
        <v>292</v>
      </c>
      <c r="D13" s="58" t="s">
        <v>335</v>
      </c>
      <c r="E13" s="58" t="s">
        <v>40</v>
      </c>
      <c r="F13" s="58" t="b">
        <f>AND(LEN(E13) = 6, ISNUMBER(MATCH(LEFT(E13,4), 'species codes'!$A$2:$A$15, 0)))</f>
        <v>1</v>
      </c>
      <c r="G13" s="58">
        <v>3.0</v>
      </c>
      <c r="H13" s="58">
        <v>10.0</v>
      </c>
      <c r="J13" s="58">
        <v>6.0</v>
      </c>
      <c r="K13" s="58">
        <v>11.0</v>
      </c>
      <c r="L13" s="58" t="s">
        <v>329</v>
      </c>
      <c r="M13" s="58"/>
    </row>
    <row r="14">
      <c r="A14" s="57">
        <v>45194.0</v>
      </c>
      <c r="B14" s="58" t="s">
        <v>326</v>
      </c>
      <c r="C14" s="58" t="s">
        <v>292</v>
      </c>
      <c r="D14" s="58" t="s">
        <v>327</v>
      </c>
      <c r="E14" s="58" t="s">
        <v>40</v>
      </c>
      <c r="F14" s="58" t="b">
        <f>AND(LEN(E14) = 6, ISNUMBER(MATCH(LEFT(E14,4), 'species codes'!$A$2:$A$15, 0)))</f>
        <v>1</v>
      </c>
      <c r="G14" s="58">
        <v>1.0</v>
      </c>
      <c r="H14" s="58">
        <v>0.0</v>
      </c>
    </row>
    <row r="15">
      <c r="A15" s="57">
        <v>45194.0</v>
      </c>
      <c r="B15" s="58" t="s">
        <v>326</v>
      </c>
      <c r="C15" s="58" t="s">
        <v>292</v>
      </c>
      <c r="D15" s="58" t="s">
        <v>336</v>
      </c>
      <c r="E15" s="58" t="s">
        <v>41</v>
      </c>
      <c r="F15" s="58" t="b">
        <f>AND(LEN(E15) = 6, ISNUMBER(MATCH(LEFT(E15,4), 'species codes'!$A$2:$A$15, 0)))</f>
        <v>1</v>
      </c>
      <c r="G15" s="58">
        <v>13.0</v>
      </c>
      <c r="H15" s="58">
        <v>0.0</v>
      </c>
    </row>
    <row r="16">
      <c r="A16" s="57">
        <v>45194.0</v>
      </c>
      <c r="B16" s="58" t="s">
        <v>326</v>
      </c>
      <c r="C16" s="58" t="s">
        <v>292</v>
      </c>
      <c r="D16" s="58" t="s">
        <v>327</v>
      </c>
      <c r="E16" s="58" t="s">
        <v>41</v>
      </c>
      <c r="F16" s="58" t="b">
        <f>AND(LEN(E16) = 6, ISNUMBER(MATCH(LEFT(E16,4), 'species codes'!$A$2:$A$15, 0)))</f>
        <v>1</v>
      </c>
      <c r="G16" s="58">
        <v>1.0</v>
      </c>
      <c r="H16" s="58">
        <v>0.0</v>
      </c>
    </row>
    <row r="17">
      <c r="A17" s="57">
        <v>45194.0</v>
      </c>
      <c r="B17" s="58" t="s">
        <v>326</v>
      </c>
      <c r="C17" s="58" t="s">
        <v>292</v>
      </c>
      <c r="D17" s="58" t="s">
        <v>337</v>
      </c>
      <c r="E17" s="58" t="s">
        <v>43</v>
      </c>
      <c r="F17" s="58" t="b">
        <f>AND(LEN(E17) = 6, ISNUMBER(MATCH(LEFT(E17,4), 'species codes'!$A$2:$A$15, 0)))</f>
        <v>1</v>
      </c>
      <c r="G17" s="58">
        <v>20.0</v>
      </c>
      <c r="H17" s="58">
        <v>3.0</v>
      </c>
    </row>
    <row r="18">
      <c r="A18" s="57">
        <v>45194.0</v>
      </c>
      <c r="B18" s="58" t="s">
        <v>326</v>
      </c>
      <c r="C18" s="58" t="s">
        <v>292</v>
      </c>
      <c r="D18" s="58" t="s">
        <v>327</v>
      </c>
      <c r="E18" s="58" t="s">
        <v>43</v>
      </c>
      <c r="F18" s="58" t="b">
        <f>AND(LEN(E18) = 6, ISNUMBER(MATCH(LEFT(E18,4), 'species codes'!$A$2:$A$15, 0)))</f>
        <v>1</v>
      </c>
      <c r="G18" s="58">
        <v>2.0</v>
      </c>
      <c r="H18" s="58">
        <v>1.0</v>
      </c>
      <c r="J18" s="58">
        <v>9.0</v>
      </c>
      <c r="K18" s="58">
        <v>1.0</v>
      </c>
      <c r="L18" s="58" t="s">
        <v>329</v>
      </c>
      <c r="M18" s="58"/>
    </row>
    <row r="19">
      <c r="A19" s="57">
        <v>45194.0</v>
      </c>
      <c r="B19" s="58" t="s">
        <v>326</v>
      </c>
      <c r="C19" s="58" t="s">
        <v>292</v>
      </c>
      <c r="D19" s="58" t="s">
        <v>338</v>
      </c>
      <c r="E19" s="58" t="s">
        <v>49</v>
      </c>
      <c r="F19" s="58" t="b">
        <f>AND(LEN(E19) = 6, ISNUMBER(MATCH(LEFT(E19,4), 'species codes'!$A$2:$A$15, 0)))</f>
        <v>1</v>
      </c>
      <c r="G19" s="58">
        <v>23.5</v>
      </c>
      <c r="H19" s="58">
        <v>2.5</v>
      </c>
      <c r="I19" s="58">
        <v>1.0</v>
      </c>
      <c r="J19" s="58">
        <v>1.0</v>
      </c>
    </row>
    <row r="20">
      <c r="A20" s="57">
        <v>45194.0</v>
      </c>
      <c r="B20" s="58" t="s">
        <v>326</v>
      </c>
      <c r="C20" s="58" t="s">
        <v>292</v>
      </c>
      <c r="D20" s="58" t="s">
        <v>327</v>
      </c>
      <c r="E20" s="58" t="s">
        <v>49</v>
      </c>
      <c r="F20" s="58" t="b">
        <f>AND(LEN(E20) = 6, ISNUMBER(MATCH(LEFT(E20,4), 'species codes'!$A$2:$A$15, 0)))</f>
        <v>1</v>
      </c>
      <c r="G20" s="58">
        <v>0.0</v>
      </c>
      <c r="H20" s="58">
        <v>0.0</v>
      </c>
    </row>
    <row r="21">
      <c r="A21" s="57">
        <v>45194.0</v>
      </c>
      <c r="B21" s="58" t="s">
        <v>326</v>
      </c>
      <c r="C21" s="58" t="s">
        <v>292</v>
      </c>
      <c r="D21" s="58" t="s">
        <v>63</v>
      </c>
      <c r="E21" s="58" t="s">
        <v>49</v>
      </c>
      <c r="F21" s="58" t="b">
        <f>AND(LEN(E21) = 6, ISNUMBER(MATCH(LEFT(E21,4), 'species codes'!$A$2:$A$15, 0)))</f>
        <v>1</v>
      </c>
      <c r="G21" s="58">
        <v>0.0</v>
      </c>
      <c r="H21" s="58">
        <v>3.0</v>
      </c>
    </row>
    <row r="22">
      <c r="A22" s="57">
        <v>45194.0</v>
      </c>
      <c r="B22" s="58" t="s">
        <v>334</v>
      </c>
      <c r="C22" s="58" t="s">
        <v>292</v>
      </c>
      <c r="D22" s="58" t="s">
        <v>339</v>
      </c>
      <c r="E22" s="58" t="s">
        <v>51</v>
      </c>
      <c r="F22" s="58" t="b">
        <f>AND(LEN(E22) = 6, ISNUMBER(MATCH(LEFT(E22,4), 'species codes'!$A$2:$A$15, 0)))</f>
        <v>1</v>
      </c>
      <c r="G22" s="58">
        <v>31.0</v>
      </c>
      <c r="H22" s="58">
        <v>0.0</v>
      </c>
      <c r="K22" s="58">
        <v>1.0</v>
      </c>
      <c r="L22" s="58" t="s">
        <v>329</v>
      </c>
      <c r="M22" s="58"/>
    </row>
    <row r="23">
      <c r="A23" s="57">
        <v>45194.0</v>
      </c>
      <c r="B23" s="58" t="s">
        <v>326</v>
      </c>
      <c r="C23" s="58" t="s">
        <v>292</v>
      </c>
      <c r="D23" s="58" t="s">
        <v>165</v>
      </c>
      <c r="E23" s="58" t="s">
        <v>51</v>
      </c>
      <c r="F23" s="58" t="b">
        <f>AND(LEN(E23) = 6, ISNUMBER(MATCH(LEFT(E23,4), 'species codes'!$A$2:$A$15, 0)))</f>
        <v>1</v>
      </c>
      <c r="G23" s="58">
        <v>27.0</v>
      </c>
      <c r="H23" s="58">
        <v>0.0</v>
      </c>
    </row>
    <row r="24">
      <c r="A24" s="57">
        <v>45194.0</v>
      </c>
      <c r="B24" s="58" t="s">
        <v>326</v>
      </c>
      <c r="C24" s="58" t="s">
        <v>292</v>
      </c>
      <c r="D24" s="58" t="s">
        <v>163</v>
      </c>
      <c r="E24" s="58" t="s">
        <v>51</v>
      </c>
      <c r="F24" s="58" t="b">
        <f>AND(LEN(E24) = 6, ISNUMBER(MATCH(LEFT(E24,4), 'species codes'!$A$2:$A$15, 0)))</f>
        <v>1</v>
      </c>
      <c r="G24" s="58">
        <v>17.0</v>
      </c>
      <c r="H24" s="58">
        <v>2.0</v>
      </c>
      <c r="I24" s="58">
        <v>0.0</v>
      </c>
      <c r="J24" s="58">
        <v>0.0</v>
      </c>
      <c r="K24" s="58">
        <v>3.0</v>
      </c>
      <c r="L24" s="58" t="s">
        <v>329</v>
      </c>
      <c r="M24" s="58"/>
    </row>
    <row r="25">
      <c r="A25" s="57">
        <v>45194.0</v>
      </c>
      <c r="B25" s="58" t="s">
        <v>326</v>
      </c>
      <c r="C25" s="58" t="s">
        <v>292</v>
      </c>
      <c r="D25" s="58" t="s">
        <v>47</v>
      </c>
      <c r="E25" s="58" t="s">
        <v>51</v>
      </c>
      <c r="F25" s="58" t="b">
        <f>AND(LEN(E25) = 6, ISNUMBER(MATCH(LEFT(E25,4), 'species codes'!$A$2:$A$15, 0)))</f>
        <v>1</v>
      </c>
      <c r="G25" s="58">
        <v>1.5</v>
      </c>
      <c r="H25" s="58">
        <v>3.5</v>
      </c>
      <c r="I25" s="58">
        <v>7.0</v>
      </c>
      <c r="J25" s="58">
        <v>5.0</v>
      </c>
    </row>
    <row r="26">
      <c r="A26" s="57">
        <v>45194.0</v>
      </c>
      <c r="B26" s="58" t="s">
        <v>326</v>
      </c>
      <c r="C26" s="58" t="s">
        <v>292</v>
      </c>
      <c r="D26" s="58" t="s">
        <v>327</v>
      </c>
      <c r="E26" s="58" t="s">
        <v>51</v>
      </c>
      <c r="F26" s="58" t="b">
        <f>AND(LEN(E26) = 6, ISNUMBER(MATCH(LEFT(E26,4), 'species codes'!$A$2:$A$15, 0)))</f>
        <v>1</v>
      </c>
      <c r="G26" s="58">
        <v>0.0</v>
      </c>
      <c r="H26" s="58">
        <v>0.0</v>
      </c>
      <c r="J26" s="58">
        <v>3.0</v>
      </c>
    </row>
    <row r="27">
      <c r="A27" s="57">
        <v>45194.0</v>
      </c>
      <c r="B27" s="58" t="s">
        <v>326</v>
      </c>
      <c r="C27" s="58" t="s">
        <v>292</v>
      </c>
      <c r="D27" s="58" t="s">
        <v>340</v>
      </c>
      <c r="E27" s="58" t="s">
        <v>52</v>
      </c>
      <c r="F27" s="58" t="b">
        <f>AND(LEN(E27) = 6, ISNUMBER(MATCH(LEFT(E27,4), 'species codes'!$A$2:$A$15, 0)))</f>
        <v>1</v>
      </c>
      <c r="G27" s="58">
        <v>26.0</v>
      </c>
      <c r="H27" s="58">
        <v>0.0</v>
      </c>
    </row>
    <row r="28">
      <c r="A28" s="57">
        <v>45194.0</v>
      </c>
      <c r="B28" s="58" t="s">
        <v>326</v>
      </c>
      <c r="C28" s="58" t="s">
        <v>292</v>
      </c>
      <c r="D28" s="58" t="s">
        <v>327</v>
      </c>
      <c r="E28" s="58" t="s">
        <v>52</v>
      </c>
      <c r="F28" s="58" t="b">
        <f>AND(LEN(E28) = 6, ISNUMBER(MATCH(LEFT(E28,4), 'species codes'!$A$2:$A$15, 0)))</f>
        <v>1</v>
      </c>
      <c r="G28" s="58">
        <v>0.0</v>
      </c>
      <c r="H28" s="58">
        <v>0.0</v>
      </c>
      <c r="J28" s="58">
        <v>4.0</v>
      </c>
    </row>
    <row r="29">
      <c r="A29" s="57">
        <v>45194.0</v>
      </c>
      <c r="B29" s="58" t="s">
        <v>334</v>
      </c>
      <c r="C29" s="58" t="s">
        <v>292</v>
      </c>
      <c r="D29" s="58" t="s">
        <v>341</v>
      </c>
      <c r="E29" s="58" t="s">
        <v>54</v>
      </c>
      <c r="F29" s="58" t="b">
        <f>AND(LEN(E29) = 6, ISNUMBER(MATCH(LEFT(E29,4), 'species codes'!$A$2:$A$15, 0)))</f>
        <v>1</v>
      </c>
      <c r="G29" s="58">
        <v>32.0</v>
      </c>
      <c r="H29" s="58">
        <v>8.0</v>
      </c>
      <c r="K29" s="58">
        <v>4.0</v>
      </c>
      <c r="L29" s="58" t="s">
        <v>329</v>
      </c>
      <c r="M29" s="58"/>
    </row>
    <row r="30">
      <c r="A30" s="57">
        <v>45194.0</v>
      </c>
      <c r="B30" s="58" t="s">
        <v>326</v>
      </c>
      <c r="C30" s="58" t="s">
        <v>292</v>
      </c>
      <c r="D30" s="58" t="s">
        <v>327</v>
      </c>
      <c r="E30" s="58" t="s">
        <v>54</v>
      </c>
      <c r="F30" s="58" t="b">
        <f>AND(LEN(E30) = 6, ISNUMBER(MATCH(LEFT(E30,4), 'species codes'!$A$2:$A$15, 0)))</f>
        <v>1</v>
      </c>
      <c r="G30" s="58">
        <v>3.0</v>
      </c>
      <c r="H30" s="58">
        <v>0.0</v>
      </c>
    </row>
    <row r="31">
      <c r="A31" s="57">
        <v>45194.0</v>
      </c>
      <c r="B31" s="58" t="s">
        <v>334</v>
      </c>
      <c r="C31" s="58" t="s">
        <v>292</v>
      </c>
      <c r="D31" s="58" t="s">
        <v>196</v>
      </c>
      <c r="E31" s="58" t="s">
        <v>54</v>
      </c>
      <c r="F31" s="58" t="b">
        <f>AND(LEN(E31) = 6, ISNUMBER(MATCH(LEFT(E31,4), 'species codes'!$A$2:$A$15, 0)))</f>
        <v>1</v>
      </c>
      <c r="H31" s="58">
        <v>3.0</v>
      </c>
      <c r="J31" s="58">
        <v>13.0</v>
      </c>
      <c r="O31" s="58" t="s">
        <v>342</v>
      </c>
    </row>
    <row r="32">
      <c r="A32" s="57">
        <v>45194.0</v>
      </c>
      <c r="B32" s="58" t="s">
        <v>326</v>
      </c>
      <c r="C32" s="58" t="s">
        <v>292</v>
      </c>
      <c r="D32" s="58" t="s">
        <v>343</v>
      </c>
      <c r="E32" s="58" t="s">
        <v>58</v>
      </c>
      <c r="F32" s="58" t="b">
        <f>AND(LEN(E32) = 6, ISNUMBER(MATCH(LEFT(E32,4), 'species codes'!$A$2:$A$15, 0)))</f>
        <v>1</v>
      </c>
      <c r="G32" s="58">
        <v>0.0</v>
      </c>
      <c r="H32" s="58">
        <v>0.0</v>
      </c>
      <c r="J32" s="58">
        <v>3.0</v>
      </c>
    </row>
    <row r="33">
      <c r="A33" s="57">
        <v>45194.0</v>
      </c>
      <c r="B33" s="58" t="s">
        <v>326</v>
      </c>
      <c r="C33" s="58" t="s">
        <v>292</v>
      </c>
      <c r="D33" s="58" t="s">
        <v>344</v>
      </c>
      <c r="E33" s="58" t="s">
        <v>58</v>
      </c>
      <c r="F33" s="58" t="b">
        <f>AND(LEN(E33) = 6, ISNUMBER(MATCH(LEFT(E33,4), 'species codes'!$A$2:$A$15, 0)))</f>
        <v>1</v>
      </c>
      <c r="G33" s="58">
        <v>0.0</v>
      </c>
      <c r="H33" s="58">
        <v>0.0</v>
      </c>
      <c r="J33" s="58">
        <v>8.0</v>
      </c>
    </row>
    <row r="34">
      <c r="A34" s="57">
        <v>45194.0</v>
      </c>
      <c r="B34" s="58" t="s">
        <v>326</v>
      </c>
      <c r="C34" s="58" t="s">
        <v>292</v>
      </c>
      <c r="D34" s="58" t="s">
        <v>343</v>
      </c>
      <c r="E34" s="58" t="s">
        <v>60</v>
      </c>
      <c r="F34" s="58" t="b">
        <f>AND(LEN(E34) = 6, ISNUMBER(MATCH(LEFT(E34,4), 'species codes'!$A$2:$A$15, 0)))</f>
        <v>1</v>
      </c>
      <c r="G34" s="58">
        <v>2.0</v>
      </c>
      <c r="H34" s="58">
        <v>0.0</v>
      </c>
    </row>
    <row r="35">
      <c r="A35" s="57">
        <v>45194.0</v>
      </c>
      <c r="B35" s="58" t="s">
        <v>326</v>
      </c>
      <c r="C35" s="58" t="s">
        <v>292</v>
      </c>
      <c r="D35" s="58" t="s">
        <v>339</v>
      </c>
      <c r="E35" s="58" t="s">
        <v>62</v>
      </c>
      <c r="F35" s="58" t="b">
        <f>AND(LEN(E35) = 6, ISNUMBER(MATCH(LEFT(E35,4), 'species codes'!$A$2:$A$15, 0)))</f>
        <v>1</v>
      </c>
      <c r="G35" s="58">
        <v>7.0</v>
      </c>
      <c r="H35" s="58">
        <v>0.0</v>
      </c>
    </row>
    <row r="36">
      <c r="A36" s="57">
        <v>45194.0</v>
      </c>
      <c r="B36" s="58" t="s">
        <v>326</v>
      </c>
      <c r="C36" s="58" t="s">
        <v>292</v>
      </c>
      <c r="D36" s="58" t="s">
        <v>343</v>
      </c>
      <c r="E36" s="58" t="s">
        <v>62</v>
      </c>
      <c r="F36" s="58" t="b">
        <f>AND(LEN(E36) = 6, ISNUMBER(MATCH(LEFT(E36,4), 'species codes'!$A$2:$A$15, 0)))</f>
        <v>1</v>
      </c>
      <c r="G36" s="58">
        <v>4.0</v>
      </c>
      <c r="H36" s="58">
        <v>0.0</v>
      </c>
    </row>
    <row r="37">
      <c r="A37" s="57">
        <v>45194.0</v>
      </c>
      <c r="B37" s="58" t="s">
        <v>326</v>
      </c>
      <c r="C37" s="58" t="s">
        <v>292</v>
      </c>
      <c r="D37" s="58" t="s">
        <v>57</v>
      </c>
      <c r="E37" s="58" t="s">
        <v>66</v>
      </c>
      <c r="F37" s="58" t="b">
        <f>AND(LEN(E37) = 6, ISNUMBER(MATCH(LEFT(E37,4), 'species codes'!$A$2:$A$15, 0)))</f>
        <v>1</v>
      </c>
      <c r="G37" s="58">
        <v>0.0</v>
      </c>
      <c r="H37" s="58">
        <v>5.0</v>
      </c>
      <c r="J37" s="58">
        <v>20.0</v>
      </c>
      <c r="K37" s="58">
        <v>2.0</v>
      </c>
      <c r="L37" s="58" t="s">
        <v>329</v>
      </c>
      <c r="M37" s="58"/>
    </row>
    <row r="38">
      <c r="A38" s="57">
        <v>45194.0</v>
      </c>
      <c r="B38" s="58" t="s">
        <v>326</v>
      </c>
      <c r="C38" s="58" t="s">
        <v>292</v>
      </c>
      <c r="D38" s="58" t="s">
        <v>345</v>
      </c>
      <c r="E38" s="58" t="s">
        <v>66</v>
      </c>
      <c r="F38" s="58" t="b">
        <f>AND(LEN(E38) = 6, ISNUMBER(MATCH(LEFT(E38,4), 'species codes'!$A$2:$A$15, 0)))</f>
        <v>1</v>
      </c>
      <c r="G38" s="58">
        <v>0.0</v>
      </c>
      <c r="H38" s="58">
        <v>3.0</v>
      </c>
      <c r="J38" s="58">
        <v>3.0</v>
      </c>
      <c r="K38" s="58">
        <v>3.0</v>
      </c>
      <c r="L38" s="58" t="s">
        <v>329</v>
      </c>
      <c r="M38" s="58"/>
    </row>
    <row r="39">
      <c r="A39" s="57">
        <v>45194.0</v>
      </c>
      <c r="B39" s="58" t="s">
        <v>326</v>
      </c>
      <c r="C39" s="58" t="s">
        <v>292</v>
      </c>
      <c r="D39" s="58" t="s">
        <v>343</v>
      </c>
      <c r="E39" s="58" t="s">
        <v>66</v>
      </c>
      <c r="F39" s="58" t="b">
        <f>AND(LEN(E39) = 6, ISNUMBER(MATCH(LEFT(E39,4), 'species codes'!$A$2:$A$15, 0)))</f>
        <v>1</v>
      </c>
      <c r="G39" s="58">
        <v>0.0</v>
      </c>
      <c r="H39" s="58">
        <v>2.0</v>
      </c>
    </row>
    <row r="40">
      <c r="A40" s="57">
        <v>45194.0</v>
      </c>
      <c r="B40" s="58" t="s">
        <v>326</v>
      </c>
      <c r="C40" s="58" t="s">
        <v>292</v>
      </c>
      <c r="D40" s="58" t="s">
        <v>128</v>
      </c>
      <c r="E40" s="58" t="s">
        <v>67</v>
      </c>
      <c r="F40" s="58" t="b">
        <f>AND(LEN(E40) = 6, ISNUMBER(MATCH(LEFT(E40,4), 'species codes'!$A$2:$A$15, 0)))</f>
        <v>1</v>
      </c>
      <c r="G40" s="58">
        <v>19.0</v>
      </c>
      <c r="H40" s="58">
        <v>0.0</v>
      </c>
    </row>
    <row r="41">
      <c r="A41" s="57">
        <v>45194.0</v>
      </c>
      <c r="B41" s="58" t="s">
        <v>326</v>
      </c>
      <c r="C41" s="58" t="s">
        <v>292</v>
      </c>
      <c r="D41" s="58" t="s">
        <v>343</v>
      </c>
      <c r="E41" s="58" t="s">
        <v>67</v>
      </c>
      <c r="F41" s="58" t="b">
        <f>AND(LEN(E41) = 6, ISNUMBER(MATCH(LEFT(E41,4), 'species codes'!$A$2:$A$15, 0)))</f>
        <v>1</v>
      </c>
      <c r="G41" s="58">
        <v>4.0</v>
      </c>
      <c r="H41" s="58">
        <v>0.0</v>
      </c>
    </row>
    <row r="42">
      <c r="A42" s="57">
        <v>45194.0</v>
      </c>
      <c r="B42" s="58" t="s">
        <v>326</v>
      </c>
      <c r="C42" s="58" t="s">
        <v>292</v>
      </c>
      <c r="D42" s="58" t="s">
        <v>343</v>
      </c>
      <c r="E42" s="58" t="s">
        <v>68</v>
      </c>
      <c r="F42" s="58" t="b">
        <f>AND(LEN(E42) = 6, ISNUMBER(MATCH(LEFT(E42,4), 'species codes'!$A$2:$A$15, 0)))</f>
        <v>1</v>
      </c>
      <c r="G42" s="58">
        <v>0.0</v>
      </c>
      <c r="H42" s="58">
        <v>0.0</v>
      </c>
      <c r="I42" s="58">
        <v>3.0</v>
      </c>
    </row>
    <row r="43">
      <c r="A43" s="57">
        <v>45194.0</v>
      </c>
      <c r="B43" s="58" t="s">
        <v>326</v>
      </c>
      <c r="C43" s="58" t="s">
        <v>292</v>
      </c>
      <c r="D43" s="58" t="s">
        <v>343</v>
      </c>
      <c r="E43" s="58" t="s">
        <v>69</v>
      </c>
      <c r="F43" s="58" t="b">
        <f>AND(LEN(E43) = 6, ISNUMBER(MATCH(LEFT(E43,4), 'species codes'!$A$2:$A$15, 0)))</f>
        <v>1</v>
      </c>
      <c r="G43" s="58">
        <v>3.0</v>
      </c>
      <c r="H43" s="58">
        <v>1.0</v>
      </c>
    </row>
    <row r="44">
      <c r="A44" s="57">
        <v>45194.0</v>
      </c>
      <c r="B44" s="58" t="s">
        <v>326</v>
      </c>
      <c r="C44" s="58" t="s">
        <v>292</v>
      </c>
      <c r="D44" s="58" t="s">
        <v>78</v>
      </c>
      <c r="E44" s="58" t="s">
        <v>70</v>
      </c>
      <c r="F44" s="58" t="b">
        <f>AND(LEN(E44) = 6, ISNUMBER(MATCH(LEFT(E44,4), 'species codes'!$A$2:$A$15, 0)))</f>
        <v>1</v>
      </c>
      <c r="G44" s="58">
        <v>48.0</v>
      </c>
      <c r="H44" s="58">
        <v>4.0</v>
      </c>
      <c r="I44" s="58">
        <v>14.0</v>
      </c>
    </row>
    <row r="45">
      <c r="A45" s="57">
        <v>45194.0</v>
      </c>
      <c r="B45" s="58" t="s">
        <v>326</v>
      </c>
      <c r="C45" s="58" t="s">
        <v>292</v>
      </c>
      <c r="D45" s="58" t="s">
        <v>343</v>
      </c>
      <c r="E45" s="58" t="s">
        <v>70</v>
      </c>
      <c r="F45" s="58" t="b">
        <f>AND(LEN(E45) = 6, ISNUMBER(MATCH(LEFT(E45,4), 'species codes'!$A$2:$A$15, 0)))</f>
        <v>1</v>
      </c>
      <c r="G45" s="58">
        <v>3.0</v>
      </c>
      <c r="H45" s="58">
        <v>0.0</v>
      </c>
    </row>
    <row r="46">
      <c r="A46" s="57">
        <v>45194.0</v>
      </c>
      <c r="B46" s="58" t="s">
        <v>326</v>
      </c>
      <c r="C46" s="58" t="s">
        <v>292</v>
      </c>
      <c r="D46" s="58" t="s">
        <v>72</v>
      </c>
      <c r="E46" s="58" t="s">
        <v>71</v>
      </c>
      <c r="F46" s="58" t="b">
        <f>AND(LEN(E46) = 6, ISNUMBER(MATCH(LEFT(E46,4), 'species codes'!$A$2:$A$15, 0)))</f>
        <v>1</v>
      </c>
      <c r="G46" s="58">
        <v>67.0</v>
      </c>
      <c r="H46" s="58">
        <v>2.0</v>
      </c>
      <c r="K46" s="58">
        <v>1.0</v>
      </c>
      <c r="L46" s="58" t="s">
        <v>329</v>
      </c>
      <c r="M46" s="58"/>
    </row>
    <row r="47">
      <c r="A47" s="57">
        <v>45194.0</v>
      </c>
      <c r="B47" s="58" t="s">
        <v>326</v>
      </c>
      <c r="C47" s="58" t="s">
        <v>292</v>
      </c>
      <c r="D47" s="58" t="s">
        <v>146</v>
      </c>
      <c r="E47" s="58" t="s">
        <v>71</v>
      </c>
      <c r="F47" s="58" t="b">
        <f>AND(LEN(E47) = 6, ISNUMBER(MATCH(LEFT(E47,4), 'species codes'!$A$2:$A$15, 0)))</f>
        <v>1</v>
      </c>
      <c r="G47" s="58">
        <v>25.0</v>
      </c>
      <c r="H47" s="58">
        <v>7.0</v>
      </c>
      <c r="K47" s="58">
        <v>1.0</v>
      </c>
      <c r="L47" s="58" t="s">
        <v>329</v>
      </c>
      <c r="M47" s="58"/>
    </row>
    <row r="48">
      <c r="A48" s="57">
        <v>45194.0</v>
      </c>
      <c r="B48" s="58" t="s">
        <v>326</v>
      </c>
      <c r="C48" s="58" t="s">
        <v>292</v>
      </c>
      <c r="D48" s="58" t="s">
        <v>343</v>
      </c>
      <c r="E48" s="58" t="s">
        <v>71</v>
      </c>
      <c r="F48" s="58" t="b">
        <f>AND(LEN(E48) = 6, ISNUMBER(MATCH(LEFT(E48,4), 'species codes'!$A$2:$A$15, 0)))</f>
        <v>1</v>
      </c>
      <c r="G48" s="58">
        <v>2.0</v>
      </c>
      <c r="H48" s="58">
        <v>1.0</v>
      </c>
      <c r="K48" s="58">
        <v>1.0</v>
      </c>
      <c r="L48" s="58" t="s">
        <v>329</v>
      </c>
      <c r="M48" s="58"/>
    </row>
    <row r="49">
      <c r="A49" s="57">
        <v>45194.0</v>
      </c>
      <c r="B49" s="58" t="s">
        <v>326</v>
      </c>
      <c r="C49" s="58" t="s">
        <v>292</v>
      </c>
      <c r="D49" s="58" t="s">
        <v>75</v>
      </c>
      <c r="E49" s="58" t="s">
        <v>74</v>
      </c>
      <c r="F49" s="58" t="b">
        <f>AND(LEN(E49) = 6, ISNUMBER(MATCH(LEFT(E49,4), 'species codes'!$A$2:$A$15, 0)))</f>
        <v>1</v>
      </c>
      <c r="G49" s="58">
        <v>50.0</v>
      </c>
      <c r="H49" s="58">
        <v>0.0</v>
      </c>
      <c r="K49" s="58">
        <v>1.0</v>
      </c>
      <c r="L49" s="58" t="s">
        <v>329</v>
      </c>
      <c r="M49" s="58"/>
    </row>
    <row r="50">
      <c r="A50" s="57">
        <v>45194.0</v>
      </c>
      <c r="B50" s="58" t="s">
        <v>326</v>
      </c>
      <c r="C50" s="58" t="s">
        <v>292</v>
      </c>
      <c r="D50" s="58" t="s">
        <v>343</v>
      </c>
      <c r="E50" s="58" t="s">
        <v>74</v>
      </c>
      <c r="F50" s="58" t="b">
        <f>AND(LEN(E50) = 6, ISNUMBER(MATCH(LEFT(E50,4), 'species codes'!$A$2:$A$15, 0)))</f>
        <v>1</v>
      </c>
      <c r="G50" s="58">
        <v>3.0</v>
      </c>
      <c r="H50" s="58">
        <v>1.0</v>
      </c>
    </row>
    <row r="51">
      <c r="A51" s="57">
        <v>45194.0</v>
      </c>
      <c r="B51" s="58" t="s">
        <v>326</v>
      </c>
      <c r="C51" s="58" t="s">
        <v>292</v>
      </c>
      <c r="D51" s="58" t="s">
        <v>335</v>
      </c>
      <c r="E51" s="58" t="s">
        <v>76</v>
      </c>
      <c r="F51" s="58" t="b">
        <f>AND(LEN(E51) = 6, ISNUMBER(MATCH(LEFT(E51,4), 'species codes'!$A$2:$A$15, 0)))</f>
        <v>1</v>
      </c>
      <c r="G51" s="58">
        <v>17.0</v>
      </c>
      <c r="H51" s="58">
        <v>0.0</v>
      </c>
    </row>
    <row r="52">
      <c r="A52" s="57">
        <v>45194.0</v>
      </c>
      <c r="B52" s="58" t="s">
        <v>326</v>
      </c>
      <c r="C52" s="58" t="s">
        <v>292</v>
      </c>
      <c r="D52" s="58" t="s">
        <v>343</v>
      </c>
      <c r="E52" s="58" t="s">
        <v>76</v>
      </c>
      <c r="F52" s="58" t="b">
        <f>AND(LEN(E52) = 6, ISNUMBER(MATCH(LEFT(E52,4), 'species codes'!$A$2:$A$15, 0)))</f>
        <v>1</v>
      </c>
      <c r="G52" s="58">
        <v>3.0</v>
      </c>
      <c r="H52" s="58">
        <v>1.0</v>
      </c>
    </row>
    <row r="53">
      <c r="A53" s="57">
        <v>45194.0</v>
      </c>
      <c r="B53" s="58" t="s">
        <v>326</v>
      </c>
      <c r="C53" s="58" t="s">
        <v>292</v>
      </c>
      <c r="D53" s="58" t="s">
        <v>131</v>
      </c>
      <c r="E53" s="58" t="s">
        <v>80</v>
      </c>
      <c r="F53" s="58" t="b">
        <f>AND(LEN(E53) = 6, ISNUMBER(MATCH(LEFT(E53,4), 'species codes'!$A$2:$A$15, 0)))</f>
        <v>1</v>
      </c>
      <c r="G53" s="58">
        <v>72.0</v>
      </c>
      <c r="H53" s="58">
        <v>0.0</v>
      </c>
    </row>
    <row r="54">
      <c r="A54" s="57">
        <v>45194.0</v>
      </c>
      <c r="B54" s="58" t="s">
        <v>326</v>
      </c>
      <c r="C54" s="58" t="s">
        <v>292</v>
      </c>
      <c r="D54" s="58" t="s">
        <v>346</v>
      </c>
      <c r="E54" s="58" t="s">
        <v>80</v>
      </c>
      <c r="F54" s="58" t="b">
        <f>AND(LEN(E54) = 6, ISNUMBER(MATCH(LEFT(E54,4), 'species codes'!$A$2:$A$15, 0)))</f>
        <v>1</v>
      </c>
      <c r="G54" s="58">
        <v>25.0</v>
      </c>
      <c r="H54" s="58">
        <v>0.0</v>
      </c>
      <c r="J54" s="58">
        <v>10.0</v>
      </c>
    </row>
    <row r="55">
      <c r="A55" s="57">
        <v>45194.0</v>
      </c>
      <c r="B55" s="58" t="s">
        <v>334</v>
      </c>
      <c r="C55" s="58" t="s">
        <v>292</v>
      </c>
      <c r="D55" s="58" t="s">
        <v>82</v>
      </c>
      <c r="E55" s="58" t="s">
        <v>80</v>
      </c>
      <c r="F55" s="58" t="b">
        <f>AND(LEN(E55) = 6, ISNUMBER(MATCH(LEFT(E55,4), 'species codes'!$A$2:$A$15, 0)))</f>
        <v>1</v>
      </c>
      <c r="G55" s="58">
        <v>22.0</v>
      </c>
      <c r="H55" s="58">
        <v>0.0</v>
      </c>
      <c r="J55" s="58"/>
    </row>
    <row r="56">
      <c r="A56" s="57">
        <v>45194.0</v>
      </c>
      <c r="B56" s="58" t="s">
        <v>326</v>
      </c>
      <c r="C56" s="58" t="s">
        <v>292</v>
      </c>
      <c r="D56" s="58" t="s">
        <v>343</v>
      </c>
      <c r="E56" s="58" t="s">
        <v>80</v>
      </c>
      <c r="F56" s="58" t="b">
        <f>AND(LEN(E56) = 6, ISNUMBER(MATCH(LEFT(E56,4), 'species codes'!$A$2:$A$15, 0)))</f>
        <v>1</v>
      </c>
      <c r="G56" s="58">
        <v>4.0</v>
      </c>
      <c r="H56" s="58">
        <v>0.0</v>
      </c>
    </row>
    <row r="57">
      <c r="A57" s="57">
        <v>45194.0</v>
      </c>
      <c r="B57" s="58" t="s">
        <v>326</v>
      </c>
      <c r="C57" s="58" t="s">
        <v>292</v>
      </c>
      <c r="D57" s="58" t="s">
        <v>347</v>
      </c>
      <c r="E57" s="58" t="s">
        <v>83</v>
      </c>
      <c r="F57" s="58" t="b">
        <f>AND(LEN(E57) = 6, ISNUMBER(MATCH(LEFT(E57,4), 'species codes'!$A$2:$A$15, 0)))</f>
        <v>1</v>
      </c>
      <c r="G57" s="58">
        <v>0.0</v>
      </c>
      <c r="H57" s="58">
        <v>4.0</v>
      </c>
      <c r="K57" s="58">
        <v>17.0</v>
      </c>
      <c r="L57" s="58" t="s">
        <v>329</v>
      </c>
      <c r="M57" s="58"/>
    </row>
    <row r="58">
      <c r="A58" s="57">
        <v>45194.0</v>
      </c>
      <c r="B58" s="58" t="s">
        <v>326</v>
      </c>
      <c r="C58" s="58" t="s">
        <v>292</v>
      </c>
      <c r="D58" s="58" t="s">
        <v>343</v>
      </c>
      <c r="E58" s="58" t="s">
        <v>83</v>
      </c>
      <c r="F58" s="58" t="b">
        <f>AND(LEN(E58) = 6, ISNUMBER(MATCH(LEFT(E58,4), 'species codes'!$A$2:$A$15, 0)))</f>
        <v>1</v>
      </c>
      <c r="G58" s="58">
        <v>0.0</v>
      </c>
      <c r="H58" s="58">
        <v>0.0</v>
      </c>
      <c r="J58" s="58">
        <v>3.0</v>
      </c>
    </row>
    <row r="59">
      <c r="A59" s="57">
        <v>45194.0</v>
      </c>
      <c r="B59" s="58" t="s">
        <v>326</v>
      </c>
      <c r="C59" s="58" t="s">
        <v>292</v>
      </c>
      <c r="D59" s="58" t="s">
        <v>343</v>
      </c>
      <c r="E59" s="58" t="s">
        <v>84</v>
      </c>
      <c r="F59" s="58" t="b">
        <f>AND(LEN(E59) = 6, ISNUMBER(MATCH(LEFT(E59,4), 'species codes'!$A$2:$A$15, 0)))</f>
        <v>1</v>
      </c>
      <c r="G59" s="58">
        <v>4.0</v>
      </c>
      <c r="H59" s="58">
        <v>0.0</v>
      </c>
    </row>
    <row r="60">
      <c r="A60" s="57">
        <v>45194.0</v>
      </c>
      <c r="B60" s="58" t="s">
        <v>326</v>
      </c>
      <c r="C60" s="58" t="s">
        <v>292</v>
      </c>
      <c r="D60" s="58" t="s">
        <v>57</v>
      </c>
      <c r="E60" s="58" t="s">
        <v>84</v>
      </c>
      <c r="F60" s="58" t="b">
        <f>AND(LEN(E60) = 6, ISNUMBER(MATCH(LEFT(E60,4), 'species codes'!$A$2:$A$15, 0)))</f>
        <v>1</v>
      </c>
      <c r="G60" s="58">
        <v>1.0</v>
      </c>
      <c r="H60" s="58">
        <v>7.0</v>
      </c>
      <c r="I60" s="58">
        <v>3.0</v>
      </c>
      <c r="J60" s="58">
        <v>14.0</v>
      </c>
      <c r="O60" s="58" t="s">
        <v>342</v>
      </c>
    </row>
    <row r="61">
      <c r="A61" s="57">
        <v>45194.0</v>
      </c>
      <c r="B61" s="58" t="s">
        <v>326</v>
      </c>
      <c r="C61" s="58" t="s">
        <v>292</v>
      </c>
      <c r="D61" s="58" t="s">
        <v>138</v>
      </c>
      <c r="E61" s="58" t="s">
        <v>87</v>
      </c>
      <c r="F61" s="58" t="b">
        <f>AND(LEN(E61) = 6, ISNUMBER(MATCH(LEFT(E61,4), 'species codes'!$A$2:$A$15, 0)))</f>
        <v>1</v>
      </c>
      <c r="G61" s="58">
        <v>3.0</v>
      </c>
      <c r="H61" s="58">
        <v>6.0</v>
      </c>
    </row>
    <row r="62">
      <c r="A62" s="57">
        <v>45194.0</v>
      </c>
      <c r="B62" s="58" t="s">
        <v>326</v>
      </c>
      <c r="C62" s="58" t="s">
        <v>292</v>
      </c>
      <c r="D62" s="58" t="s">
        <v>343</v>
      </c>
      <c r="E62" s="58" t="s">
        <v>87</v>
      </c>
      <c r="F62" s="58" t="b">
        <f>AND(LEN(E62) = 6, ISNUMBER(MATCH(LEFT(E62,4), 'species codes'!$A$2:$A$15, 0)))</f>
        <v>1</v>
      </c>
      <c r="G62" s="58">
        <v>0.0</v>
      </c>
      <c r="H62" s="58">
        <v>3.0</v>
      </c>
      <c r="K62" s="58">
        <v>1.0</v>
      </c>
      <c r="L62" s="58" t="s">
        <v>329</v>
      </c>
      <c r="M62" s="58"/>
    </row>
    <row r="63">
      <c r="A63" s="57">
        <v>45194.0</v>
      </c>
      <c r="B63" s="58" t="s">
        <v>326</v>
      </c>
      <c r="C63" s="58" t="s">
        <v>292</v>
      </c>
      <c r="D63" s="58" t="s">
        <v>343</v>
      </c>
      <c r="E63" s="58" t="s">
        <v>88</v>
      </c>
      <c r="F63" s="58" t="b">
        <f>AND(LEN(E63) = 6, ISNUMBER(MATCH(LEFT(E63,4), 'species codes'!$A$2:$A$15, 0)))</f>
        <v>1</v>
      </c>
      <c r="G63" s="58">
        <v>4.0</v>
      </c>
      <c r="H63" s="58">
        <v>0.0</v>
      </c>
    </row>
    <row r="64">
      <c r="A64" s="57">
        <v>45194.0</v>
      </c>
      <c r="B64" s="58" t="s">
        <v>326</v>
      </c>
      <c r="C64" s="58" t="s">
        <v>292</v>
      </c>
      <c r="D64" s="58" t="s">
        <v>77</v>
      </c>
      <c r="E64" s="58" t="s">
        <v>89</v>
      </c>
      <c r="F64" s="58" t="b">
        <f>AND(LEN(E64) = 6, ISNUMBER(MATCH(LEFT(E64,4), 'species codes'!$A$2:$A$15, 0)))</f>
        <v>1</v>
      </c>
      <c r="G64" s="58">
        <v>21.0</v>
      </c>
      <c r="H64" s="58">
        <v>2.0</v>
      </c>
      <c r="K64" s="58">
        <v>2.0</v>
      </c>
      <c r="L64" s="58" t="s">
        <v>329</v>
      </c>
      <c r="M64" s="58"/>
    </row>
    <row r="65">
      <c r="A65" s="57">
        <v>45194.0</v>
      </c>
      <c r="B65" s="58" t="s">
        <v>326</v>
      </c>
      <c r="C65" s="58" t="s">
        <v>292</v>
      </c>
      <c r="D65" s="58" t="s">
        <v>343</v>
      </c>
      <c r="E65" s="58" t="s">
        <v>89</v>
      </c>
      <c r="F65" s="58" t="b">
        <f>AND(LEN(E65) = 6, ISNUMBER(MATCH(LEFT(E65,4), 'species codes'!$A$2:$A$15, 0)))</f>
        <v>1</v>
      </c>
      <c r="G65" s="58">
        <v>2.0</v>
      </c>
      <c r="H65" s="58">
        <v>0.0</v>
      </c>
    </row>
    <row r="66">
      <c r="A66" s="57">
        <v>45194.0</v>
      </c>
      <c r="B66" s="58" t="s">
        <v>326</v>
      </c>
      <c r="C66" s="58" t="s">
        <v>292</v>
      </c>
      <c r="D66" s="58" t="s">
        <v>343</v>
      </c>
      <c r="E66" s="58" t="s">
        <v>90</v>
      </c>
      <c r="F66" s="58" t="b">
        <f>AND(LEN(E66) = 6, ISNUMBER(MATCH(LEFT(E66,4), 'species codes'!$A$2:$A$15, 0)))</f>
        <v>1</v>
      </c>
      <c r="G66" s="58">
        <v>3.0</v>
      </c>
      <c r="H66" s="58">
        <v>1.0</v>
      </c>
    </row>
    <row r="67">
      <c r="A67" s="57">
        <v>45194.0</v>
      </c>
      <c r="B67" s="58" t="s">
        <v>326</v>
      </c>
      <c r="C67" s="58" t="s">
        <v>292</v>
      </c>
      <c r="D67" s="58" t="s">
        <v>343</v>
      </c>
      <c r="E67" s="58" t="s">
        <v>91</v>
      </c>
      <c r="F67" s="58" t="b">
        <f>AND(LEN(E67) = 6, ISNUMBER(MATCH(LEFT(E67,4), 'species codes'!$A$2:$A$15, 0)))</f>
        <v>1</v>
      </c>
      <c r="G67" s="58">
        <v>4.0</v>
      </c>
      <c r="H67" s="58">
        <v>0.0</v>
      </c>
    </row>
    <row r="68">
      <c r="A68" s="57">
        <v>45194.0</v>
      </c>
      <c r="B68" s="58" t="s">
        <v>326</v>
      </c>
      <c r="C68" s="58" t="s">
        <v>292</v>
      </c>
      <c r="D68" s="58" t="s">
        <v>348</v>
      </c>
      <c r="E68" s="58" t="s">
        <v>92</v>
      </c>
      <c r="F68" s="58" t="b">
        <f>AND(LEN(E68) = 6, ISNUMBER(MATCH(LEFT(E68,4), 'species codes'!$A$2:$A$15, 0)))</f>
        <v>1</v>
      </c>
      <c r="G68" s="58">
        <v>1.0</v>
      </c>
      <c r="H68" s="58">
        <v>0.0</v>
      </c>
      <c r="J68" s="58">
        <v>3.0</v>
      </c>
    </row>
    <row r="69">
      <c r="A69" s="57">
        <v>45194.0</v>
      </c>
      <c r="B69" s="58" t="s">
        <v>326</v>
      </c>
      <c r="C69" s="58" t="s">
        <v>292</v>
      </c>
      <c r="D69" s="58" t="s">
        <v>348</v>
      </c>
      <c r="E69" s="58" t="s">
        <v>93</v>
      </c>
      <c r="F69" s="58" t="b">
        <f>AND(LEN(E69) = 6, ISNUMBER(MATCH(LEFT(E69,4), 'species codes'!$A$2:$A$15, 0)))</f>
        <v>1</v>
      </c>
      <c r="G69" s="58">
        <v>0.0</v>
      </c>
      <c r="H69" s="58">
        <v>0.0</v>
      </c>
      <c r="J69" s="58">
        <v>3.0</v>
      </c>
    </row>
    <row r="70">
      <c r="A70" s="57">
        <v>45194.0</v>
      </c>
      <c r="B70" s="58" t="s">
        <v>326</v>
      </c>
      <c r="C70" s="58" t="s">
        <v>292</v>
      </c>
      <c r="D70" s="58" t="s">
        <v>189</v>
      </c>
      <c r="E70" s="58" t="s">
        <v>94</v>
      </c>
      <c r="F70" s="58" t="b">
        <f>AND(LEN(E70) = 6, ISNUMBER(MATCH(LEFT(E70,4), 'species codes'!$A$2:$A$15, 0)))</f>
        <v>1</v>
      </c>
      <c r="G70" s="58">
        <v>8.0</v>
      </c>
      <c r="H70" s="58">
        <v>0.0</v>
      </c>
      <c r="J70" s="58">
        <v>8.0</v>
      </c>
    </row>
    <row r="71">
      <c r="A71" s="57">
        <v>45194.0</v>
      </c>
      <c r="B71" s="58" t="s">
        <v>326</v>
      </c>
      <c r="C71" s="58" t="s">
        <v>292</v>
      </c>
      <c r="D71" s="58" t="s">
        <v>348</v>
      </c>
      <c r="E71" s="58" t="s">
        <v>94</v>
      </c>
      <c r="F71" s="58" t="b">
        <f>AND(LEN(E71) = 6, ISNUMBER(MATCH(LEFT(E71,4), 'species codes'!$A$2:$A$15, 0)))</f>
        <v>1</v>
      </c>
      <c r="G71" s="58">
        <v>4.0</v>
      </c>
      <c r="H71" s="58">
        <v>0.0</v>
      </c>
    </row>
    <row r="72">
      <c r="A72" s="57">
        <v>45194.0</v>
      </c>
      <c r="B72" s="58" t="s">
        <v>334</v>
      </c>
      <c r="C72" s="58" t="s">
        <v>292</v>
      </c>
      <c r="D72" s="58" t="s">
        <v>82</v>
      </c>
      <c r="E72" s="58" t="s">
        <v>95</v>
      </c>
      <c r="F72" s="58" t="b">
        <f>AND(LEN(E72) = 6, ISNUMBER(MATCH(LEFT(E72,4), 'species codes'!$A$2:$A$15, 0)))</f>
        <v>1</v>
      </c>
      <c r="G72" s="58">
        <v>6.0</v>
      </c>
      <c r="H72" s="58">
        <v>0.0</v>
      </c>
      <c r="J72" s="58">
        <v>4.0</v>
      </c>
    </row>
    <row r="73">
      <c r="A73" s="57">
        <v>45194.0</v>
      </c>
      <c r="B73" s="58" t="s">
        <v>326</v>
      </c>
      <c r="C73" s="58" t="s">
        <v>292</v>
      </c>
      <c r="D73" s="58" t="s">
        <v>348</v>
      </c>
      <c r="E73" s="58" t="s">
        <v>95</v>
      </c>
      <c r="F73" s="58" t="b">
        <f>AND(LEN(E73) = 6, ISNUMBER(MATCH(LEFT(E73,4), 'species codes'!$A$2:$A$15, 0)))</f>
        <v>1</v>
      </c>
      <c r="G73" s="58">
        <v>0.0</v>
      </c>
      <c r="H73" s="58">
        <v>0.0</v>
      </c>
      <c r="J73" s="58">
        <v>4.0</v>
      </c>
    </row>
    <row r="74">
      <c r="A74" s="57">
        <v>45194.0</v>
      </c>
      <c r="B74" s="58" t="s">
        <v>334</v>
      </c>
      <c r="C74" s="58" t="s">
        <v>292</v>
      </c>
      <c r="D74" s="58" t="s">
        <v>331</v>
      </c>
      <c r="E74" s="58" t="s">
        <v>96</v>
      </c>
      <c r="F74" s="58" t="b">
        <f>AND(LEN(E74) = 6, ISNUMBER(MATCH(LEFT(E74,4), 'species codes'!$A$2:$A$15, 0)))</f>
        <v>1</v>
      </c>
      <c r="G74" s="58">
        <v>23.0</v>
      </c>
      <c r="H74" s="58">
        <v>0.0</v>
      </c>
      <c r="J74" s="58">
        <v>33.0</v>
      </c>
    </row>
    <row r="75">
      <c r="A75" s="57">
        <v>45194.0</v>
      </c>
      <c r="B75" s="58" t="s">
        <v>326</v>
      </c>
      <c r="C75" s="58" t="s">
        <v>292</v>
      </c>
      <c r="D75" s="58" t="s">
        <v>348</v>
      </c>
      <c r="E75" s="58" t="s">
        <v>96</v>
      </c>
      <c r="F75" s="58" t="b">
        <f>AND(LEN(E75) = 6, ISNUMBER(MATCH(LEFT(E75,4), 'species codes'!$A$2:$A$15, 0)))</f>
        <v>1</v>
      </c>
      <c r="G75" s="58">
        <v>1.0</v>
      </c>
      <c r="H75" s="58">
        <v>0.0</v>
      </c>
      <c r="J75" s="58">
        <v>3.0</v>
      </c>
    </row>
    <row r="76">
      <c r="A76" s="57">
        <v>45194.0</v>
      </c>
      <c r="B76" s="58" t="s">
        <v>326</v>
      </c>
      <c r="C76" s="58" t="s">
        <v>292</v>
      </c>
      <c r="D76" s="58" t="s">
        <v>349</v>
      </c>
      <c r="E76" s="58" t="s">
        <v>100</v>
      </c>
      <c r="F76" s="58" t="b">
        <f>AND(LEN(E76) = 6, ISNUMBER(MATCH(LEFT(E76,4), 'species codes'!$A$2:$A$15, 0)))</f>
        <v>1</v>
      </c>
      <c r="G76" s="58">
        <v>0.0</v>
      </c>
      <c r="H76" s="58">
        <v>0.0</v>
      </c>
      <c r="J76" s="58">
        <v>66.0</v>
      </c>
    </row>
    <row r="77">
      <c r="A77" s="57">
        <v>45194.0</v>
      </c>
      <c r="B77" s="58" t="s">
        <v>326</v>
      </c>
      <c r="C77" s="58" t="s">
        <v>292</v>
      </c>
      <c r="D77" s="58" t="s">
        <v>348</v>
      </c>
      <c r="E77" s="58" t="s">
        <v>100</v>
      </c>
      <c r="F77" s="58" t="b">
        <f>AND(LEN(E77) = 6, ISNUMBER(MATCH(LEFT(E77,4), 'species codes'!$A$2:$A$15, 0)))</f>
        <v>1</v>
      </c>
      <c r="G77" s="58">
        <v>0.0</v>
      </c>
      <c r="H77" s="58">
        <v>0.0</v>
      </c>
      <c r="J77" s="58">
        <v>4.0</v>
      </c>
    </row>
    <row r="78">
      <c r="A78" s="57">
        <v>45194.0</v>
      </c>
      <c r="B78" s="58" t="s">
        <v>326</v>
      </c>
      <c r="C78" s="58" t="s">
        <v>292</v>
      </c>
      <c r="D78" s="58" t="s">
        <v>97</v>
      </c>
      <c r="E78" s="58" t="s">
        <v>106</v>
      </c>
      <c r="F78" s="58" t="b">
        <f>AND(LEN(E78) = 6, ISNUMBER(MATCH(LEFT(E78,4), 'species codes'!$A$2:$A$15, 0)))</f>
        <v>1</v>
      </c>
      <c r="G78" s="58">
        <v>6.0</v>
      </c>
      <c r="H78" s="58">
        <v>0.0</v>
      </c>
      <c r="I78" s="58">
        <v>23.0</v>
      </c>
    </row>
    <row r="79">
      <c r="A79" s="57">
        <v>45194.0</v>
      </c>
      <c r="B79" s="58" t="s">
        <v>326</v>
      </c>
      <c r="C79" s="58" t="s">
        <v>292</v>
      </c>
      <c r="D79" s="58" t="s">
        <v>348</v>
      </c>
      <c r="E79" s="58" t="s">
        <v>106</v>
      </c>
      <c r="F79" s="58" t="b">
        <f>AND(LEN(E79) = 6, ISNUMBER(MATCH(LEFT(E79,4), 'species codes'!$A$2:$A$15, 0)))</f>
        <v>1</v>
      </c>
      <c r="G79" s="58">
        <v>0.0</v>
      </c>
      <c r="H79" s="58">
        <v>0.0</v>
      </c>
      <c r="I79" s="58">
        <v>4.0</v>
      </c>
    </row>
    <row r="80">
      <c r="A80" s="57">
        <v>45194.0</v>
      </c>
      <c r="B80" s="58" t="s">
        <v>326</v>
      </c>
      <c r="C80" s="58" t="s">
        <v>292</v>
      </c>
      <c r="D80" s="58" t="s">
        <v>348</v>
      </c>
      <c r="E80" s="58" t="s">
        <v>107</v>
      </c>
      <c r="F80" s="58" t="b">
        <f>AND(LEN(E80) = 6, ISNUMBER(MATCH(LEFT(E80,4), 'species codes'!$A$2:$A$15, 0)))</f>
        <v>1</v>
      </c>
      <c r="G80" s="58">
        <v>0.0</v>
      </c>
      <c r="H80" s="58">
        <v>0.0</v>
      </c>
      <c r="I80" s="58">
        <v>4.0</v>
      </c>
    </row>
    <row r="81">
      <c r="A81" s="57">
        <v>45194.0</v>
      </c>
      <c r="B81" s="58" t="s">
        <v>326</v>
      </c>
      <c r="C81" s="58" t="s">
        <v>292</v>
      </c>
      <c r="D81" s="58" t="s">
        <v>97</v>
      </c>
      <c r="E81" s="58" t="s">
        <v>109</v>
      </c>
      <c r="F81" s="58" t="b">
        <f>AND(LEN(E81) = 6, ISNUMBER(MATCH(LEFT(E81,4), 'species codes'!$A$2:$A$15, 0)))</f>
        <v>1</v>
      </c>
      <c r="G81" s="58">
        <v>5.0</v>
      </c>
      <c r="H81" s="58">
        <v>1.0</v>
      </c>
      <c r="I81" s="58">
        <v>7.0</v>
      </c>
      <c r="J81" s="58">
        <v>1.0</v>
      </c>
      <c r="O81" s="58" t="s">
        <v>350</v>
      </c>
    </row>
    <row r="82">
      <c r="A82" s="57">
        <v>45194.0</v>
      </c>
      <c r="B82" s="58" t="s">
        <v>326</v>
      </c>
      <c r="C82" s="58" t="s">
        <v>292</v>
      </c>
      <c r="D82" s="58" t="s">
        <v>348</v>
      </c>
      <c r="E82" s="58" t="s">
        <v>109</v>
      </c>
      <c r="F82" s="58" t="b">
        <f>AND(LEN(E82) = 6, ISNUMBER(MATCH(LEFT(E82,4), 'species codes'!$A$2:$A$15, 0)))</f>
        <v>1</v>
      </c>
      <c r="G82" s="58">
        <v>1.0</v>
      </c>
      <c r="H82" s="58">
        <v>0.0</v>
      </c>
      <c r="I82" s="58">
        <v>3.0</v>
      </c>
    </row>
    <row r="83">
      <c r="A83" s="57">
        <v>45194.0</v>
      </c>
      <c r="B83" s="58" t="s">
        <v>326</v>
      </c>
      <c r="C83" s="58" t="s">
        <v>292</v>
      </c>
      <c r="D83" s="58" t="s">
        <v>97</v>
      </c>
      <c r="E83" s="58" t="s">
        <v>110</v>
      </c>
      <c r="F83" s="58" t="b">
        <f>AND(LEN(E83) = 6, ISNUMBER(MATCH(LEFT(E83,4), 'species codes'!$A$2:$A$15, 0)))</f>
        <v>1</v>
      </c>
      <c r="G83" s="58">
        <v>5.0</v>
      </c>
      <c r="I83" s="58">
        <v>23.0</v>
      </c>
      <c r="J83" s="58">
        <v>1.0</v>
      </c>
      <c r="O83" s="58" t="s">
        <v>342</v>
      </c>
    </row>
    <row r="84">
      <c r="A84" s="57">
        <v>45194.0</v>
      </c>
      <c r="B84" s="58" t="s">
        <v>326</v>
      </c>
      <c r="C84" s="58" t="s">
        <v>292</v>
      </c>
      <c r="D84" s="58" t="s">
        <v>348</v>
      </c>
      <c r="E84" s="58" t="s">
        <v>110</v>
      </c>
      <c r="F84" s="58" t="b">
        <f>AND(LEN(E84) = 6, ISNUMBER(MATCH(LEFT(E84,4), 'species codes'!$A$2:$A$15, 0)))</f>
        <v>1</v>
      </c>
      <c r="G84" s="58">
        <v>0.0</v>
      </c>
      <c r="H84" s="58">
        <v>0.0</v>
      </c>
      <c r="J84" s="58">
        <v>3.0</v>
      </c>
      <c r="K84" s="58">
        <v>1.0</v>
      </c>
      <c r="L84" s="58" t="s">
        <v>329</v>
      </c>
      <c r="M84" s="58"/>
    </row>
    <row r="85">
      <c r="A85" s="57">
        <v>45194.0</v>
      </c>
      <c r="B85" s="58" t="s">
        <v>326</v>
      </c>
      <c r="C85" s="58" t="s">
        <v>292</v>
      </c>
      <c r="D85" s="58" t="s">
        <v>348</v>
      </c>
      <c r="E85" s="58" t="s">
        <v>111</v>
      </c>
      <c r="F85" s="58" t="b">
        <f>AND(LEN(E85) = 6, ISNUMBER(MATCH(LEFT(E85,4), 'species codes'!$A$2:$A$15, 0)))</f>
        <v>1</v>
      </c>
      <c r="G85" s="58">
        <v>0.0</v>
      </c>
      <c r="H85" s="58">
        <v>0.0</v>
      </c>
      <c r="I85" s="58">
        <v>4.0</v>
      </c>
    </row>
    <row r="86">
      <c r="A86" s="57">
        <v>45194.0</v>
      </c>
      <c r="B86" s="58" t="s">
        <v>326</v>
      </c>
      <c r="C86" s="58" t="s">
        <v>292</v>
      </c>
      <c r="D86" s="58" t="s">
        <v>133</v>
      </c>
      <c r="E86" s="58" t="s">
        <v>111</v>
      </c>
      <c r="F86" s="58" t="b">
        <f>AND(LEN(E86) = 6, ISNUMBER(MATCH(LEFT(E86,4), 'species codes'!$A$2:$A$15, 0)))</f>
        <v>1</v>
      </c>
      <c r="G86" s="58">
        <v>0.0</v>
      </c>
      <c r="H86" s="58">
        <v>0.0</v>
      </c>
      <c r="J86" s="58">
        <v>61.0</v>
      </c>
    </row>
    <row r="87">
      <c r="A87" s="57">
        <v>45194.0</v>
      </c>
      <c r="B87" s="58" t="s">
        <v>326</v>
      </c>
      <c r="C87" s="58" t="s">
        <v>292</v>
      </c>
      <c r="D87" s="58" t="s">
        <v>348</v>
      </c>
      <c r="E87" s="58" t="s">
        <v>112</v>
      </c>
      <c r="F87" s="58" t="b">
        <f>AND(LEN(E87) = 6, ISNUMBER(MATCH(LEFT(E87,4), 'species codes'!$A$2:$A$15, 0)))</f>
        <v>1</v>
      </c>
      <c r="G87" s="58">
        <v>0.0</v>
      </c>
      <c r="H87" s="58">
        <v>0.0</v>
      </c>
      <c r="I87" s="58">
        <v>4.0</v>
      </c>
    </row>
    <row r="88">
      <c r="A88" s="57">
        <v>45194.0</v>
      </c>
      <c r="B88" s="58" t="s">
        <v>326</v>
      </c>
      <c r="C88" s="58" t="s">
        <v>292</v>
      </c>
      <c r="D88" s="58" t="s">
        <v>135</v>
      </c>
      <c r="E88" s="58" t="s">
        <v>112</v>
      </c>
      <c r="F88" s="58" t="b">
        <f>AND(LEN(E88) = 6, ISNUMBER(MATCH(LEFT(E88,4), 'species codes'!$A$2:$A$15, 0)))</f>
        <v>1</v>
      </c>
      <c r="G88" s="58">
        <v>0.0</v>
      </c>
      <c r="H88" s="58">
        <v>0.0</v>
      </c>
      <c r="I88" s="58">
        <v>41.0</v>
      </c>
    </row>
    <row r="89">
      <c r="A89" s="57">
        <v>45194.0</v>
      </c>
      <c r="B89" s="58" t="s">
        <v>326</v>
      </c>
      <c r="C89" s="58" t="s">
        <v>292</v>
      </c>
      <c r="D89" s="58" t="s">
        <v>128</v>
      </c>
      <c r="E89" s="58" t="s">
        <v>113</v>
      </c>
      <c r="F89" s="58" t="b">
        <f>AND(LEN(E89) = 6, ISNUMBER(MATCH(LEFT(E89,4), 'species codes'!$A$2:$A$15, 0)))</f>
        <v>1</v>
      </c>
      <c r="G89" s="58">
        <v>10.0</v>
      </c>
      <c r="H89" s="58">
        <v>1.0</v>
      </c>
      <c r="K89" s="58">
        <v>2.0</v>
      </c>
      <c r="L89" s="58" t="s">
        <v>329</v>
      </c>
      <c r="M89" s="58"/>
    </row>
    <row r="90">
      <c r="A90" s="57">
        <v>45194.0</v>
      </c>
      <c r="B90" s="58" t="s">
        <v>326</v>
      </c>
      <c r="C90" s="58" t="s">
        <v>292</v>
      </c>
      <c r="D90" s="58" t="s">
        <v>348</v>
      </c>
      <c r="E90" s="58" t="s">
        <v>113</v>
      </c>
      <c r="F90" s="58" t="b">
        <f>AND(LEN(E90) = 6, ISNUMBER(MATCH(LEFT(E90,4), 'species codes'!$A$2:$A$15, 0)))</f>
        <v>1</v>
      </c>
      <c r="G90" s="58">
        <v>3.0</v>
      </c>
      <c r="H90" s="58">
        <v>0.0</v>
      </c>
    </row>
    <row r="91">
      <c r="A91" s="57">
        <v>45194.0</v>
      </c>
      <c r="B91" s="58" t="s">
        <v>326</v>
      </c>
      <c r="C91" s="58" t="s">
        <v>292</v>
      </c>
      <c r="D91" s="58" t="s">
        <v>153</v>
      </c>
      <c r="E91" s="58" t="s">
        <v>114</v>
      </c>
      <c r="F91" s="58" t="b">
        <f>AND(LEN(E91) = 6, ISNUMBER(MATCH(LEFT(E91,4), 'species codes'!$A$2:$A$15, 0)))</f>
        <v>1</v>
      </c>
      <c r="G91" s="58">
        <v>14.0</v>
      </c>
      <c r="H91" s="58">
        <v>4.0</v>
      </c>
    </row>
    <row r="92">
      <c r="A92" s="57">
        <v>45194.0</v>
      </c>
      <c r="B92" s="58" t="s">
        <v>326</v>
      </c>
      <c r="C92" s="58" t="s">
        <v>292</v>
      </c>
      <c r="D92" s="58" t="s">
        <v>348</v>
      </c>
      <c r="E92" s="58" t="s">
        <v>114</v>
      </c>
      <c r="F92" s="58" t="b">
        <f>AND(LEN(E92) = 6, ISNUMBER(MATCH(LEFT(E92,4), 'species codes'!$A$2:$A$15, 0)))</f>
        <v>1</v>
      </c>
      <c r="G92" s="58">
        <v>4.0</v>
      </c>
      <c r="H92" s="58">
        <v>0.0</v>
      </c>
    </row>
    <row r="93">
      <c r="A93" s="57">
        <v>45194.0</v>
      </c>
      <c r="B93" s="58" t="s">
        <v>326</v>
      </c>
      <c r="C93" s="58" t="s">
        <v>292</v>
      </c>
      <c r="D93" s="58" t="s">
        <v>351</v>
      </c>
      <c r="E93" s="58" t="s">
        <v>116</v>
      </c>
      <c r="F93" s="58" t="b">
        <f>AND(LEN(E93) = 6, ISNUMBER(MATCH(LEFT(E93,4), 'species codes'!$A$2:$A$15, 0)))</f>
        <v>1</v>
      </c>
      <c r="G93" s="58">
        <v>40.0</v>
      </c>
      <c r="H93" s="58">
        <v>2.0</v>
      </c>
      <c r="K93" s="58">
        <v>3.0</v>
      </c>
      <c r="L93" s="58" t="s">
        <v>329</v>
      </c>
      <c r="M93" s="58"/>
    </row>
    <row r="94">
      <c r="A94" s="57">
        <v>45194.0</v>
      </c>
      <c r="B94" s="58" t="s">
        <v>326</v>
      </c>
      <c r="C94" s="58" t="s">
        <v>292</v>
      </c>
      <c r="D94" s="58" t="s">
        <v>348</v>
      </c>
      <c r="E94" s="58" t="s">
        <v>116</v>
      </c>
      <c r="F94" s="58" t="b">
        <f>AND(LEN(E94) = 6, ISNUMBER(MATCH(LEFT(E94,4), 'species codes'!$A$2:$A$15, 0)))</f>
        <v>1</v>
      </c>
      <c r="G94" s="58">
        <v>4.0</v>
      </c>
      <c r="H94" s="58">
        <v>0.0</v>
      </c>
    </row>
    <row r="95">
      <c r="A95" s="57">
        <v>45194.0</v>
      </c>
      <c r="B95" s="58" t="s">
        <v>326</v>
      </c>
      <c r="C95" s="58" t="s">
        <v>292</v>
      </c>
      <c r="D95" s="58" t="s">
        <v>352</v>
      </c>
      <c r="E95" s="58" t="s">
        <v>118</v>
      </c>
      <c r="F95" s="58" t="b">
        <f>AND(LEN(E95) = 6, ISNUMBER(MATCH(LEFT(E95,4), 'species codes'!$A$2:$A$15, 0)))</f>
        <v>1</v>
      </c>
      <c r="G95" s="58">
        <v>0.0</v>
      </c>
      <c r="H95" s="58">
        <v>0.0</v>
      </c>
      <c r="J95" s="58">
        <v>28.0</v>
      </c>
    </row>
    <row r="96">
      <c r="A96" s="57">
        <v>45194.0</v>
      </c>
      <c r="B96" s="58" t="s">
        <v>326</v>
      </c>
      <c r="C96" s="58" t="s">
        <v>292</v>
      </c>
      <c r="D96" s="58" t="s">
        <v>348</v>
      </c>
      <c r="E96" s="58" t="s">
        <v>118</v>
      </c>
      <c r="F96" s="58" t="b">
        <f>AND(LEN(E96) = 6, ISNUMBER(MATCH(LEFT(E96,4), 'species codes'!$A$2:$A$15, 0)))</f>
        <v>1</v>
      </c>
      <c r="G96" s="58">
        <v>0.0</v>
      </c>
      <c r="H96" s="58">
        <v>0.0</v>
      </c>
      <c r="J96" s="58">
        <v>3.0</v>
      </c>
    </row>
    <row r="97">
      <c r="A97" s="57">
        <v>45194.0</v>
      </c>
      <c r="B97" s="58" t="s">
        <v>326</v>
      </c>
      <c r="C97" s="58" t="s">
        <v>292</v>
      </c>
      <c r="D97" s="58" t="s">
        <v>348</v>
      </c>
      <c r="E97" s="58" t="s">
        <v>120</v>
      </c>
      <c r="F97" s="58" t="b">
        <f>AND(LEN(E97) = 6, ISNUMBER(MATCH(LEFT(E97,4), 'species codes'!$A$2:$A$15, 0)))</f>
        <v>1</v>
      </c>
      <c r="G97" s="58">
        <v>1.0</v>
      </c>
      <c r="H97" s="58">
        <v>0.0</v>
      </c>
    </row>
    <row r="98">
      <c r="A98" s="57">
        <v>45194.0</v>
      </c>
      <c r="B98" s="58" t="s">
        <v>326</v>
      </c>
      <c r="C98" s="58" t="s">
        <v>292</v>
      </c>
      <c r="D98" s="58" t="s">
        <v>345</v>
      </c>
      <c r="E98" s="58" t="s">
        <v>120</v>
      </c>
      <c r="F98" s="58" t="b">
        <f>AND(LEN(E98) = 6, ISNUMBER(MATCH(LEFT(E98,4), 'species codes'!$A$2:$A$15, 0)))</f>
        <v>1</v>
      </c>
      <c r="G98" s="58">
        <v>0.0</v>
      </c>
      <c r="H98" s="58">
        <v>0.0</v>
      </c>
      <c r="J98" s="58">
        <v>39.0</v>
      </c>
    </row>
    <row r="99">
      <c r="A99" s="57">
        <v>45194.0</v>
      </c>
      <c r="B99" s="58" t="s">
        <v>326</v>
      </c>
      <c r="C99" s="58" t="s">
        <v>292</v>
      </c>
      <c r="D99" s="58" t="s">
        <v>348</v>
      </c>
      <c r="E99" s="58" t="s">
        <v>121</v>
      </c>
      <c r="F99" s="58" t="b">
        <f>AND(LEN(E99) = 6, ISNUMBER(MATCH(LEFT(E99,4), 'species codes'!$A$2:$A$15, 0)))</f>
        <v>1</v>
      </c>
      <c r="G99" s="58">
        <v>2.0</v>
      </c>
      <c r="H99" s="58">
        <v>0.0</v>
      </c>
    </row>
    <row r="100">
      <c r="A100" s="57">
        <v>45194.0</v>
      </c>
      <c r="B100" s="58" t="s">
        <v>326</v>
      </c>
      <c r="C100" s="58" t="s">
        <v>292</v>
      </c>
      <c r="D100" s="58" t="s">
        <v>86</v>
      </c>
      <c r="E100" s="58" t="s">
        <v>121</v>
      </c>
      <c r="F100" s="58" t="b">
        <f>AND(LEN(E100) = 6, ISNUMBER(MATCH(LEFT(E100,4), 'species codes'!$A$2:$A$15, 0)))</f>
        <v>1</v>
      </c>
      <c r="G100" s="58">
        <v>0.0</v>
      </c>
      <c r="H100" s="58">
        <v>0.0</v>
      </c>
      <c r="I100" s="58">
        <v>35.0</v>
      </c>
    </row>
    <row r="101">
      <c r="A101" s="57">
        <v>45194.0</v>
      </c>
      <c r="B101" s="58" t="s">
        <v>326</v>
      </c>
      <c r="C101" s="58" t="s">
        <v>292</v>
      </c>
      <c r="D101" s="58" t="s">
        <v>335</v>
      </c>
      <c r="E101" s="58" t="s">
        <v>122</v>
      </c>
      <c r="F101" s="58" t="b">
        <f>AND(LEN(E101) = 6, ISNUMBER(MATCH(LEFT(E101,4), 'species codes'!$A$2:$A$15, 0)))</f>
        <v>1</v>
      </c>
      <c r="G101" s="58">
        <v>35.0</v>
      </c>
      <c r="H101" s="58">
        <v>0.0</v>
      </c>
    </row>
    <row r="102">
      <c r="A102" s="57">
        <v>45194.0</v>
      </c>
      <c r="B102" s="58" t="s">
        <v>326</v>
      </c>
      <c r="C102" s="58" t="s">
        <v>292</v>
      </c>
      <c r="D102" s="58" t="s">
        <v>348</v>
      </c>
      <c r="E102" s="58" t="s">
        <v>122</v>
      </c>
      <c r="F102" s="58" t="b">
        <f>AND(LEN(E102) = 6, ISNUMBER(MATCH(LEFT(E102,4), 'species codes'!$A$2:$A$15, 0)))</f>
        <v>1</v>
      </c>
      <c r="G102" s="58">
        <v>4.0</v>
      </c>
      <c r="H102" s="58">
        <v>0.0</v>
      </c>
    </row>
    <row r="103">
      <c r="A103" s="57">
        <v>45194.0</v>
      </c>
      <c r="B103" s="58" t="s">
        <v>326</v>
      </c>
      <c r="C103" s="58" t="s">
        <v>292</v>
      </c>
      <c r="D103" s="58" t="s">
        <v>348</v>
      </c>
      <c r="E103" s="58" t="s">
        <v>124</v>
      </c>
      <c r="F103" s="58" t="b">
        <f>AND(LEN(E103) = 6, ISNUMBER(MATCH(LEFT(E103,4), 'species codes'!$A$2:$A$15, 0)))</f>
        <v>1</v>
      </c>
      <c r="J103" s="58">
        <v>4.0</v>
      </c>
      <c r="O103" s="58" t="s">
        <v>342</v>
      </c>
    </row>
    <row r="104">
      <c r="A104" s="57">
        <v>45194.0</v>
      </c>
      <c r="B104" s="58" t="s">
        <v>326</v>
      </c>
      <c r="C104" s="58" t="s">
        <v>292</v>
      </c>
      <c r="D104" s="58" t="s">
        <v>177</v>
      </c>
      <c r="E104" s="58" t="s">
        <v>176</v>
      </c>
      <c r="F104" s="58" t="b">
        <f>AND(LEN(E104) = 6, ISNUMBER(MATCH(LEFT(E104,4), 'species codes'!$A$2:$A$15, 0)))</f>
        <v>1</v>
      </c>
      <c r="G104" s="58">
        <v>12.0</v>
      </c>
      <c r="H104" s="58">
        <v>8.0</v>
      </c>
      <c r="I104" s="58">
        <v>3.0</v>
      </c>
    </row>
    <row r="105">
      <c r="A105" s="57">
        <v>45194.0</v>
      </c>
      <c r="B105" s="58" t="s">
        <v>326</v>
      </c>
      <c r="C105" s="58" t="s">
        <v>292</v>
      </c>
      <c r="D105" s="58" t="s">
        <v>327</v>
      </c>
      <c r="E105" s="58" t="s">
        <v>176</v>
      </c>
      <c r="F105" s="58" t="b">
        <f>AND(LEN(E105) = 6, ISNUMBER(MATCH(LEFT(E105,4), 'species codes'!$A$2:$A$15, 0)))</f>
        <v>1</v>
      </c>
      <c r="G105" s="58">
        <v>0.0</v>
      </c>
      <c r="H105" s="58">
        <v>0.0</v>
      </c>
      <c r="I105" s="58">
        <v>3.0</v>
      </c>
    </row>
    <row r="106">
      <c r="A106" s="57">
        <v>45194.0</v>
      </c>
      <c r="B106" s="58" t="s">
        <v>326</v>
      </c>
      <c r="C106" s="58" t="s">
        <v>292</v>
      </c>
      <c r="D106" s="58" t="s">
        <v>353</v>
      </c>
      <c r="E106" s="58" t="s">
        <v>180</v>
      </c>
      <c r="F106" s="58" t="b">
        <f>AND(LEN(E106) = 6, ISNUMBER(MATCH(LEFT(E106,4), 'species codes'!$A$2:$A$15, 0)))</f>
        <v>1</v>
      </c>
      <c r="G106" s="58">
        <v>23.0</v>
      </c>
      <c r="H106" s="58">
        <v>0.0</v>
      </c>
    </row>
    <row r="107">
      <c r="A107" s="57">
        <v>45194.0</v>
      </c>
      <c r="B107" s="58" t="s">
        <v>326</v>
      </c>
      <c r="C107" s="58" t="s">
        <v>292</v>
      </c>
      <c r="D107" s="58" t="s">
        <v>327</v>
      </c>
      <c r="E107" s="58" t="s">
        <v>180</v>
      </c>
      <c r="F107" s="58" t="b">
        <f>AND(LEN(E107) = 6, ISNUMBER(MATCH(LEFT(E107,4), 'species codes'!$A$2:$A$15, 0)))</f>
        <v>1</v>
      </c>
      <c r="G107" s="58">
        <v>4.0</v>
      </c>
      <c r="H107" s="58">
        <v>0.0</v>
      </c>
    </row>
    <row r="108">
      <c r="A108" s="57">
        <v>45194.0</v>
      </c>
      <c r="B108" s="58" t="s">
        <v>326</v>
      </c>
      <c r="C108" s="58" t="s">
        <v>292</v>
      </c>
      <c r="D108" s="58" t="s">
        <v>191</v>
      </c>
      <c r="E108" s="58" t="s">
        <v>181</v>
      </c>
      <c r="F108" s="58" t="b">
        <f>AND(LEN(E108) = 6, ISNUMBER(MATCH(LEFT(E108,4), 'species codes'!$A$2:$A$15, 0)))</f>
        <v>1</v>
      </c>
      <c r="G108" s="58">
        <v>36.0</v>
      </c>
      <c r="H108" s="58">
        <v>0.0</v>
      </c>
    </row>
    <row r="109">
      <c r="A109" s="57">
        <v>45194.0</v>
      </c>
      <c r="B109" s="58" t="s">
        <v>326</v>
      </c>
      <c r="C109" s="58" t="s">
        <v>292</v>
      </c>
      <c r="D109" s="58" t="s">
        <v>187</v>
      </c>
      <c r="E109" s="58" t="s">
        <v>181</v>
      </c>
      <c r="F109" s="58" t="b">
        <f>AND(LEN(E109) = 6, ISNUMBER(MATCH(LEFT(E109,4), 'species codes'!$A$2:$A$15, 0)))</f>
        <v>1</v>
      </c>
      <c r="G109" s="58">
        <v>29.0</v>
      </c>
      <c r="H109" s="58">
        <v>1.0</v>
      </c>
    </row>
    <row r="110">
      <c r="A110" s="57">
        <v>45194.0</v>
      </c>
      <c r="B110" s="58" t="s">
        <v>334</v>
      </c>
      <c r="C110" s="58" t="s">
        <v>292</v>
      </c>
      <c r="D110" s="58" t="s">
        <v>153</v>
      </c>
      <c r="E110" s="58" t="s">
        <v>181</v>
      </c>
      <c r="F110" s="58" t="b">
        <f>AND(LEN(E110) = 6, ISNUMBER(MATCH(LEFT(E110,4), 'species codes'!$A$2:$A$15, 0)))</f>
        <v>1</v>
      </c>
      <c r="G110" s="58">
        <v>26.0</v>
      </c>
      <c r="H110" s="58">
        <v>1.0</v>
      </c>
      <c r="K110" s="58">
        <v>1.0</v>
      </c>
      <c r="L110" s="58" t="s">
        <v>329</v>
      </c>
      <c r="M110" s="58"/>
    </row>
    <row r="111">
      <c r="A111" s="57">
        <v>45194.0</v>
      </c>
      <c r="B111" s="58" t="s">
        <v>326</v>
      </c>
      <c r="C111" s="58" t="s">
        <v>292</v>
      </c>
      <c r="D111" s="58" t="s">
        <v>354</v>
      </c>
      <c r="E111" s="58" t="s">
        <v>181</v>
      </c>
      <c r="F111" s="58" t="b">
        <f>AND(LEN(E111) = 6, ISNUMBER(MATCH(LEFT(E111,4), 'species codes'!$A$2:$A$15, 0)))</f>
        <v>1</v>
      </c>
      <c r="G111" s="58">
        <v>26.0</v>
      </c>
      <c r="H111" s="58">
        <v>0.0</v>
      </c>
    </row>
    <row r="112">
      <c r="A112" s="57">
        <v>45194.0</v>
      </c>
      <c r="B112" s="58" t="s">
        <v>326</v>
      </c>
      <c r="C112" s="58" t="s">
        <v>292</v>
      </c>
      <c r="D112" s="58" t="s">
        <v>327</v>
      </c>
      <c r="E112" s="58" t="s">
        <v>181</v>
      </c>
      <c r="F112" s="58" t="b">
        <f>AND(LEN(E112) = 6, ISNUMBER(MATCH(LEFT(E112,4), 'species codes'!$A$2:$A$15, 0)))</f>
        <v>1</v>
      </c>
      <c r="G112" s="58">
        <v>4.0</v>
      </c>
      <c r="H112" s="58">
        <v>0.0</v>
      </c>
    </row>
    <row r="113">
      <c r="A113" s="57">
        <v>45194.0</v>
      </c>
      <c r="B113" s="58" t="s">
        <v>334</v>
      </c>
      <c r="C113" s="58" t="s">
        <v>292</v>
      </c>
      <c r="D113" s="58" t="s">
        <v>352</v>
      </c>
      <c r="E113" s="58" t="s">
        <v>182</v>
      </c>
      <c r="F113" s="58" t="b">
        <f>AND(LEN(E113) = 6, ISNUMBER(MATCH(LEFT(E113,4), 'species codes'!$A$2:$A$15, 0)))</f>
        <v>1</v>
      </c>
      <c r="G113" s="58">
        <v>26.0</v>
      </c>
      <c r="H113" s="58">
        <v>1.0</v>
      </c>
      <c r="K113" s="58">
        <v>3.0</v>
      </c>
      <c r="L113" s="58" t="s">
        <v>329</v>
      </c>
      <c r="M113" s="58"/>
    </row>
    <row r="114">
      <c r="A114" s="57">
        <v>45194.0</v>
      </c>
      <c r="B114" s="58" t="s">
        <v>326</v>
      </c>
      <c r="C114" s="58" t="s">
        <v>292</v>
      </c>
      <c r="D114" s="58" t="s">
        <v>355</v>
      </c>
      <c r="E114" s="58" t="s">
        <v>182</v>
      </c>
      <c r="F114" s="58" t="b">
        <f>AND(LEN(E114) = 6, ISNUMBER(MATCH(LEFT(E114,4), 'species codes'!$A$2:$A$15, 0)))</f>
        <v>1</v>
      </c>
      <c r="G114" s="58">
        <v>18.0</v>
      </c>
      <c r="H114" s="58">
        <v>0.0</v>
      </c>
    </row>
    <row r="115">
      <c r="A115" s="57">
        <v>45194.0</v>
      </c>
      <c r="B115" s="58" t="s">
        <v>326</v>
      </c>
      <c r="C115" s="58" t="s">
        <v>292</v>
      </c>
      <c r="D115" s="58" t="s">
        <v>327</v>
      </c>
      <c r="E115" s="58" t="s">
        <v>182</v>
      </c>
      <c r="F115" s="58" t="b">
        <f>AND(LEN(E115) = 6, ISNUMBER(MATCH(LEFT(E115,4), 'species codes'!$A$2:$A$15, 0)))</f>
        <v>1</v>
      </c>
      <c r="G115" s="58">
        <v>4.0</v>
      </c>
      <c r="H115" s="58">
        <v>0.0</v>
      </c>
    </row>
    <row r="116">
      <c r="A116" s="57">
        <v>45194.0</v>
      </c>
      <c r="B116" s="58" t="s">
        <v>326</v>
      </c>
      <c r="C116" s="58" t="s">
        <v>292</v>
      </c>
      <c r="D116" s="58" t="s">
        <v>150</v>
      </c>
      <c r="E116" s="58" t="s">
        <v>185</v>
      </c>
      <c r="F116" s="58" t="b">
        <f>AND(LEN(E116) = 6, ISNUMBER(MATCH(LEFT(E116,4), 'species codes'!$A$2:$A$15, 0)))</f>
        <v>1</v>
      </c>
      <c r="G116" s="58">
        <v>18.0</v>
      </c>
      <c r="H116" s="58">
        <v>0.0</v>
      </c>
    </row>
    <row r="117">
      <c r="A117" s="57">
        <v>45194.0</v>
      </c>
      <c r="B117" s="58" t="s">
        <v>334</v>
      </c>
      <c r="C117" s="58" t="s">
        <v>292</v>
      </c>
      <c r="D117" s="58" t="s">
        <v>346</v>
      </c>
      <c r="E117" s="58" t="s">
        <v>185</v>
      </c>
      <c r="F117" s="58" t="b">
        <f>AND(LEN(E117) = 6, ISNUMBER(MATCH(LEFT(E117,4), 'species codes'!$A$2:$A$15, 0)))</f>
        <v>1</v>
      </c>
      <c r="G117" s="58">
        <v>17.0</v>
      </c>
      <c r="H117" s="58">
        <v>0.0</v>
      </c>
      <c r="K117" s="58"/>
      <c r="L117" s="58"/>
      <c r="M117" s="58"/>
      <c r="O117" s="58" t="s">
        <v>342</v>
      </c>
    </row>
    <row r="118">
      <c r="A118" s="57">
        <v>45194.0</v>
      </c>
      <c r="B118" s="58" t="s">
        <v>326</v>
      </c>
      <c r="C118" s="58" t="s">
        <v>292</v>
      </c>
      <c r="D118" s="58" t="s">
        <v>327</v>
      </c>
      <c r="E118" s="58" t="s">
        <v>185</v>
      </c>
      <c r="F118" s="58" t="b">
        <f>AND(LEN(E118) = 6, ISNUMBER(MATCH(LEFT(E118,4), 'species codes'!$A$2:$A$15, 0)))</f>
        <v>1</v>
      </c>
      <c r="G118" s="58">
        <v>4.0</v>
      </c>
      <c r="H118" s="58">
        <v>0.0</v>
      </c>
    </row>
    <row r="119">
      <c r="A119" s="57">
        <v>45194.0</v>
      </c>
      <c r="B119" s="58" t="s">
        <v>334</v>
      </c>
      <c r="C119" s="58" t="s">
        <v>292</v>
      </c>
      <c r="D119" s="58" t="s">
        <v>78</v>
      </c>
      <c r="E119" s="58" t="s">
        <v>185</v>
      </c>
      <c r="F119" s="58" t="b">
        <f>AND(LEN(E119) = 6, ISNUMBER(MATCH(LEFT(E119,4), 'species codes'!$A$2:$A$15, 0)))</f>
        <v>1</v>
      </c>
      <c r="G119" s="58">
        <v>2.0</v>
      </c>
      <c r="H119" s="58">
        <v>8.0</v>
      </c>
      <c r="I119" s="58">
        <v>37.0</v>
      </c>
    </row>
    <row r="120">
      <c r="A120" s="57">
        <v>45194.0</v>
      </c>
      <c r="B120" s="58" t="s">
        <v>326</v>
      </c>
      <c r="C120" s="58" t="s">
        <v>292</v>
      </c>
      <c r="D120" s="58" t="s">
        <v>356</v>
      </c>
      <c r="E120" s="58" t="s">
        <v>186</v>
      </c>
      <c r="F120" s="58" t="b">
        <f>AND(LEN(E120) = 6, ISNUMBER(MATCH(LEFT(E120,4), 'species codes'!$A$2:$A$15, 0)))</f>
        <v>1</v>
      </c>
      <c r="G120" s="58">
        <v>19.0</v>
      </c>
      <c r="H120" s="58">
        <v>0.0</v>
      </c>
    </row>
    <row r="121">
      <c r="A121" s="57">
        <v>45194.0</v>
      </c>
      <c r="B121" s="58" t="s">
        <v>326</v>
      </c>
      <c r="C121" s="58" t="s">
        <v>292</v>
      </c>
      <c r="D121" s="58" t="s">
        <v>327</v>
      </c>
      <c r="E121" s="58" t="s">
        <v>186</v>
      </c>
      <c r="F121" s="58" t="b">
        <f>AND(LEN(E121) = 6, ISNUMBER(MATCH(LEFT(E121,4), 'species codes'!$A$2:$A$15, 0)))</f>
        <v>1</v>
      </c>
      <c r="G121" s="58">
        <v>4.0</v>
      </c>
      <c r="H121" s="58">
        <v>0.0</v>
      </c>
    </row>
    <row r="122">
      <c r="A122" s="57">
        <v>45194.0</v>
      </c>
      <c r="B122" s="58" t="s">
        <v>326</v>
      </c>
      <c r="C122" s="58" t="s">
        <v>292</v>
      </c>
      <c r="D122" s="58" t="s">
        <v>206</v>
      </c>
      <c r="E122" s="58" t="s">
        <v>190</v>
      </c>
      <c r="F122" s="58" t="b">
        <f>AND(LEN(E122) = 6, ISNUMBER(MATCH(LEFT(E122,4), 'species codes'!$A$2:$A$15, 0)))</f>
        <v>1</v>
      </c>
      <c r="G122" s="58">
        <v>15.0</v>
      </c>
      <c r="H122" s="58">
        <v>1.0</v>
      </c>
      <c r="I122" s="58">
        <v>0.0</v>
      </c>
      <c r="J122" s="58">
        <v>0.0</v>
      </c>
      <c r="K122" s="58">
        <v>0.0</v>
      </c>
    </row>
    <row r="123">
      <c r="A123" s="57">
        <v>45194.0</v>
      </c>
      <c r="B123" s="58" t="s">
        <v>326</v>
      </c>
      <c r="C123" s="58" t="s">
        <v>292</v>
      </c>
      <c r="D123" s="58" t="s">
        <v>327</v>
      </c>
      <c r="E123" s="58" t="s">
        <v>190</v>
      </c>
      <c r="F123" s="58" t="b">
        <f>AND(LEN(E123) = 6, ISNUMBER(MATCH(LEFT(E123,4), 'species codes'!$A$2:$A$15, 0)))</f>
        <v>1</v>
      </c>
      <c r="G123" s="58">
        <v>4.0</v>
      </c>
      <c r="H123" s="58">
        <v>0.0</v>
      </c>
    </row>
    <row r="124">
      <c r="A124" s="57">
        <v>45194.0</v>
      </c>
      <c r="B124" s="58" t="s">
        <v>334</v>
      </c>
      <c r="C124" s="58" t="s">
        <v>292</v>
      </c>
      <c r="D124" s="58" t="s">
        <v>196</v>
      </c>
      <c r="E124" s="58" t="s">
        <v>193</v>
      </c>
      <c r="F124" s="58" t="b">
        <f>AND(LEN(E124) = 6, ISNUMBER(MATCH(LEFT(E124,4), 'species codes'!$A$2:$A$15, 0)))</f>
        <v>1</v>
      </c>
      <c r="H124" s="58">
        <v>5.0</v>
      </c>
      <c r="I124" s="58">
        <v>16.0</v>
      </c>
      <c r="O124" s="58" t="s">
        <v>342</v>
      </c>
    </row>
    <row r="125">
      <c r="A125" s="57">
        <v>45194.0</v>
      </c>
      <c r="B125" s="58" t="s">
        <v>334</v>
      </c>
      <c r="C125" s="58" t="s">
        <v>292</v>
      </c>
      <c r="D125" s="58" t="s">
        <v>357</v>
      </c>
      <c r="E125" s="58" t="s">
        <v>202</v>
      </c>
      <c r="F125" s="58" t="b">
        <f>AND(LEN(E125) = 6, ISNUMBER(MATCH(LEFT(E125,4), 'species codes'!$A$2:$A$15, 0)))</f>
        <v>1</v>
      </c>
      <c r="G125" s="58">
        <v>0.0</v>
      </c>
      <c r="H125" s="58">
        <v>0.0</v>
      </c>
      <c r="I125" s="58">
        <v>1.0</v>
      </c>
      <c r="J125" s="58">
        <v>36.0</v>
      </c>
    </row>
    <row r="126">
      <c r="A126" s="57">
        <v>45194.0</v>
      </c>
      <c r="B126" s="58" t="s">
        <v>334</v>
      </c>
      <c r="C126" s="58" t="s">
        <v>292</v>
      </c>
      <c r="D126" s="58" t="s">
        <v>357</v>
      </c>
      <c r="E126" s="58" t="s">
        <v>208</v>
      </c>
      <c r="F126" s="58" t="b">
        <f>AND(LEN(E126) = 6, ISNUMBER(MATCH(LEFT(E126,4), 'species codes'!$A$2:$A$15, 0)))</f>
        <v>1</v>
      </c>
      <c r="G126" s="58">
        <v>29.0</v>
      </c>
      <c r="H126" s="58">
        <v>5.0</v>
      </c>
    </row>
    <row r="127">
      <c r="A127" s="57">
        <v>45194.0</v>
      </c>
      <c r="B127" s="58" t="s">
        <v>334</v>
      </c>
      <c r="C127" s="58" t="s">
        <v>292</v>
      </c>
      <c r="D127" s="58" t="s">
        <v>357</v>
      </c>
      <c r="E127" s="58" t="s">
        <v>213</v>
      </c>
      <c r="F127" s="58" t="b">
        <f>AND(LEN(E127) = 6, ISNUMBER(MATCH(LEFT(E127,4), 'species codes'!$A$2:$A$15, 0)))</f>
        <v>1</v>
      </c>
      <c r="G127" s="58">
        <v>14.0</v>
      </c>
      <c r="H127" s="58">
        <v>0.0</v>
      </c>
      <c r="I127" s="58">
        <v>15.0</v>
      </c>
    </row>
    <row r="128">
      <c r="A128" s="57">
        <v>45194.0</v>
      </c>
      <c r="B128" s="58" t="s">
        <v>334</v>
      </c>
      <c r="C128" s="58" t="s">
        <v>292</v>
      </c>
      <c r="D128" s="58" t="s">
        <v>357</v>
      </c>
      <c r="E128" s="58" t="s">
        <v>214</v>
      </c>
      <c r="F128" s="58" t="b">
        <f>AND(LEN(E128) = 6, ISNUMBER(MATCH(LEFT(E128,4), 'species codes'!$A$2:$A$15, 0)))</f>
        <v>1</v>
      </c>
      <c r="G128" s="58">
        <v>0.0</v>
      </c>
      <c r="H128" s="58">
        <v>0.0</v>
      </c>
      <c r="I128" s="58">
        <v>15.0</v>
      </c>
    </row>
    <row r="129">
      <c r="A129" s="57">
        <v>45194.0</v>
      </c>
      <c r="B129" s="58" t="s">
        <v>334</v>
      </c>
      <c r="C129" s="58" t="s">
        <v>292</v>
      </c>
      <c r="D129" s="58" t="s">
        <v>357</v>
      </c>
      <c r="E129" s="58" t="s">
        <v>224</v>
      </c>
      <c r="F129" s="58" t="b">
        <f>AND(LEN(E129) = 6, ISNUMBER(MATCH(LEFT(E129,4), 'species codes'!$A$2:$A$15, 0)))</f>
        <v>1</v>
      </c>
      <c r="G129" s="58">
        <v>29.0</v>
      </c>
      <c r="H129" s="58">
        <v>0.0</v>
      </c>
      <c r="I129" s="58">
        <v>16.0</v>
      </c>
    </row>
    <row r="130">
      <c r="A130" s="57">
        <v>45194.0</v>
      </c>
      <c r="B130" s="58" t="s">
        <v>334</v>
      </c>
      <c r="C130" s="58" t="s">
        <v>292</v>
      </c>
      <c r="D130" s="58" t="s">
        <v>357</v>
      </c>
      <c r="E130" s="58" t="s">
        <v>226</v>
      </c>
      <c r="F130" s="58" t="b">
        <f>AND(LEN(E130) = 6, ISNUMBER(MATCH(LEFT(E130,4), 'species codes'!$A$2:$A$15, 0)))</f>
        <v>1</v>
      </c>
      <c r="G130" s="58">
        <v>21.0</v>
      </c>
      <c r="H130" s="58">
        <v>0.0</v>
      </c>
    </row>
    <row r="131">
      <c r="A131" s="57">
        <v>45194.0</v>
      </c>
      <c r="B131" s="58" t="s">
        <v>334</v>
      </c>
      <c r="C131" s="58" t="s">
        <v>292</v>
      </c>
      <c r="D131" s="58" t="s">
        <v>357</v>
      </c>
      <c r="E131" s="58" t="s">
        <v>227</v>
      </c>
      <c r="F131" s="58" t="b">
        <f>AND(LEN(E131) = 6, ISNUMBER(MATCH(LEFT(E131,4), 'species codes'!$A$2:$A$15, 0)))</f>
        <v>1</v>
      </c>
      <c r="G131" s="58">
        <v>1.0</v>
      </c>
      <c r="H131" s="58">
        <v>0.0</v>
      </c>
      <c r="I131" s="58">
        <v>18.0</v>
      </c>
      <c r="J131" s="58">
        <v>2.0</v>
      </c>
    </row>
    <row r="132">
      <c r="A132" s="57">
        <v>45194.0</v>
      </c>
      <c r="B132" s="58" t="s">
        <v>334</v>
      </c>
      <c r="C132" s="58" t="s">
        <v>292</v>
      </c>
      <c r="D132" s="58" t="s">
        <v>357</v>
      </c>
      <c r="E132" s="58" t="s">
        <v>241</v>
      </c>
      <c r="F132" s="58" t="b">
        <f>AND(LEN(E132) = 6, ISNUMBER(MATCH(LEFT(E132,4), 'species codes'!$A$2:$A$15, 0)))</f>
        <v>1</v>
      </c>
      <c r="G132" s="58">
        <v>0.0</v>
      </c>
      <c r="H132" s="58">
        <v>0.0</v>
      </c>
      <c r="I132" s="58">
        <v>1.0</v>
      </c>
      <c r="J132" s="58">
        <v>9.0</v>
      </c>
    </row>
    <row r="133">
      <c r="A133" s="57">
        <v>45194.0</v>
      </c>
      <c r="B133" s="58" t="s">
        <v>334</v>
      </c>
      <c r="C133" s="58" t="s">
        <v>292</v>
      </c>
      <c r="D133" s="58" t="s">
        <v>357</v>
      </c>
      <c r="E133" s="58" t="s">
        <v>242</v>
      </c>
      <c r="F133" s="58" t="b">
        <f>AND(LEN(E133) = 6, ISNUMBER(MATCH(LEFT(E133,4), 'species codes'!$A$2:$A$15, 0)))</f>
        <v>1</v>
      </c>
      <c r="G133" s="58">
        <v>17.0</v>
      </c>
      <c r="H133" s="58">
        <v>0.0</v>
      </c>
      <c r="I133" s="58">
        <v>10.0</v>
      </c>
    </row>
    <row r="134">
      <c r="A134" s="57">
        <v>45194.0</v>
      </c>
      <c r="B134" s="58" t="s">
        <v>334</v>
      </c>
      <c r="C134" s="58" t="s">
        <v>292</v>
      </c>
      <c r="D134" s="58" t="s">
        <v>357</v>
      </c>
      <c r="E134" s="58" t="s">
        <v>255</v>
      </c>
      <c r="F134" s="58" t="b">
        <f>AND(LEN(E134) = 6, ISNUMBER(MATCH(LEFT(E134,4), 'species codes'!$A$2:$A$15, 0)))</f>
        <v>1</v>
      </c>
      <c r="G134" s="58">
        <v>8.0</v>
      </c>
      <c r="H134" s="58">
        <v>2.0</v>
      </c>
    </row>
    <row r="135">
      <c r="A135" s="57">
        <v>45194.0</v>
      </c>
      <c r="B135" s="58" t="s">
        <v>334</v>
      </c>
      <c r="C135" s="58" t="s">
        <v>292</v>
      </c>
      <c r="D135" s="58" t="s">
        <v>357</v>
      </c>
      <c r="E135" s="58" t="s">
        <v>256</v>
      </c>
      <c r="F135" s="58" t="b">
        <f>AND(LEN(E135) = 6, ISNUMBER(MATCH(LEFT(E135,4), 'species codes'!$A$2:$A$15, 0)))</f>
        <v>1</v>
      </c>
      <c r="G135" s="58">
        <v>46.0</v>
      </c>
      <c r="H135" s="58">
        <v>0.0</v>
      </c>
    </row>
    <row r="136">
      <c r="A136" s="57">
        <v>45194.0</v>
      </c>
      <c r="B136" s="58" t="s">
        <v>334</v>
      </c>
      <c r="C136" s="58" t="s">
        <v>292</v>
      </c>
      <c r="D136" s="58" t="s">
        <v>196</v>
      </c>
      <c r="E136" s="58" t="s">
        <v>260</v>
      </c>
      <c r="F136" s="58" t="b">
        <f>AND(LEN(E136) = 6, ISNUMBER(MATCH(LEFT(E136,4), 'species codes'!$A$2:$A$15, 0)))</f>
        <v>1</v>
      </c>
      <c r="G136" s="58">
        <v>22.0</v>
      </c>
    </row>
    <row r="137">
      <c r="A137" s="57">
        <v>45194.0</v>
      </c>
      <c r="B137" s="58" t="s">
        <v>334</v>
      </c>
      <c r="C137" s="58" t="s">
        <v>292</v>
      </c>
      <c r="D137" s="58" t="s">
        <v>196</v>
      </c>
      <c r="E137" s="58" t="s">
        <v>261</v>
      </c>
      <c r="F137" s="58" t="b">
        <f>AND(LEN(E137) = 6, ISNUMBER(MATCH(LEFT(E137,4), 'species codes'!$A$2:$A$15, 0)))</f>
        <v>1</v>
      </c>
      <c r="G137" s="58">
        <v>21.0</v>
      </c>
      <c r="O137" s="58" t="s">
        <v>358</v>
      </c>
    </row>
    <row r="138">
      <c r="A138" s="57">
        <v>45194.0</v>
      </c>
      <c r="B138" s="58" t="s">
        <v>334</v>
      </c>
      <c r="C138" s="58" t="s">
        <v>292</v>
      </c>
      <c r="D138" s="58" t="s">
        <v>196</v>
      </c>
      <c r="E138" s="58" t="s">
        <v>261</v>
      </c>
      <c r="F138" s="58" t="b">
        <f>AND(LEN(E138) = 6, ISNUMBER(MATCH(LEFT(E138,4), 'species codes'!$A$2:$A$15, 0)))</f>
        <v>1</v>
      </c>
      <c r="G138" s="58"/>
      <c r="I138" s="58">
        <v>38.0</v>
      </c>
      <c r="O138" s="58" t="s">
        <v>342</v>
      </c>
    </row>
    <row r="139">
      <c r="A139" s="57">
        <v>45194.0</v>
      </c>
      <c r="B139" s="58" t="s">
        <v>334</v>
      </c>
      <c r="C139" s="58" t="s">
        <v>292</v>
      </c>
      <c r="D139" s="58" t="s">
        <v>196</v>
      </c>
      <c r="E139" s="58" t="s">
        <v>262</v>
      </c>
      <c r="F139" s="58" t="b">
        <f>AND(LEN(E139) = 6, ISNUMBER(MATCH(LEFT(E139,4), 'species codes'!$A$2:$A$15, 0)))</f>
        <v>1</v>
      </c>
      <c r="G139" s="58"/>
      <c r="I139" s="58">
        <v>31.0</v>
      </c>
      <c r="O139" s="58" t="s">
        <v>342</v>
      </c>
    </row>
    <row r="140">
      <c r="A140" s="57">
        <v>45194.0</v>
      </c>
      <c r="B140" s="58" t="s">
        <v>334</v>
      </c>
      <c r="C140" s="58" t="s">
        <v>292</v>
      </c>
      <c r="D140" s="58" t="s">
        <v>357</v>
      </c>
      <c r="E140" s="58" t="s">
        <v>263</v>
      </c>
      <c r="F140" s="58" t="b">
        <f>AND(LEN(E140) = 6, ISNUMBER(MATCH(LEFT(E140,4), 'species codes'!$A$2:$A$15, 0)))</f>
        <v>1</v>
      </c>
      <c r="G140" s="58">
        <v>34.0</v>
      </c>
      <c r="H140" s="58">
        <v>0.0</v>
      </c>
      <c r="I140" s="58">
        <v>15.0</v>
      </c>
    </row>
    <row r="141">
      <c r="A141" s="57">
        <v>45194.0</v>
      </c>
      <c r="B141" s="58" t="s">
        <v>334</v>
      </c>
      <c r="C141" s="58" t="s">
        <v>292</v>
      </c>
      <c r="D141" s="58" t="s">
        <v>357</v>
      </c>
      <c r="E141" s="58" t="s">
        <v>264</v>
      </c>
      <c r="F141" s="58" t="b">
        <f>AND(LEN(E141) = 6, ISNUMBER(MATCH(LEFT(E141,4), 'species codes'!$A$2:$A$15, 0)))</f>
        <v>1</v>
      </c>
      <c r="G141" s="58">
        <v>6.0</v>
      </c>
      <c r="H141" s="58">
        <v>0.0</v>
      </c>
      <c r="I141" s="58">
        <v>20.0</v>
      </c>
    </row>
    <row r="142">
      <c r="A142" s="57">
        <v>45194.0</v>
      </c>
      <c r="B142" s="58" t="s">
        <v>334</v>
      </c>
      <c r="C142" s="58" t="s">
        <v>292</v>
      </c>
      <c r="D142" s="58" t="s">
        <v>357</v>
      </c>
      <c r="E142" s="58" t="s">
        <v>265</v>
      </c>
      <c r="F142" s="58" t="b">
        <f>AND(LEN(E142) = 6, ISNUMBER(MATCH(LEFT(E142,4), 'species codes'!$A$2:$A$15, 0)))</f>
        <v>1</v>
      </c>
      <c r="G142" s="58">
        <v>0.0</v>
      </c>
      <c r="H142" s="58">
        <v>0.0</v>
      </c>
      <c r="J142" s="58">
        <v>25.0</v>
      </c>
    </row>
    <row r="143">
      <c r="A143" s="57">
        <v>45208.0</v>
      </c>
      <c r="B143" s="58" t="s">
        <v>326</v>
      </c>
      <c r="C143" s="58" t="s">
        <v>292</v>
      </c>
      <c r="D143" s="58" t="s">
        <v>327</v>
      </c>
      <c r="E143" s="58" t="s">
        <v>32</v>
      </c>
      <c r="F143" s="58" t="b">
        <f>AND(LEN(E143) = 6, ISNUMBER(MATCH(LEFT(E143,4), 'species codes'!$A$2:$A$15, 0)))</f>
        <v>1</v>
      </c>
      <c r="I143" s="58">
        <v>1.0</v>
      </c>
    </row>
    <row r="144">
      <c r="A144" s="57">
        <v>45208.0</v>
      </c>
      <c r="B144" s="58" t="s">
        <v>326</v>
      </c>
      <c r="C144" s="58" t="s">
        <v>292</v>
      </c>
      <c r="D144" s="58" t="s">
        <v>328</v>
      </c>
      <c r="E144" s="58" t="s">
        <v>32</v>
      </c>
      <c r="F144" s="58" t="b">
        <f>AND(LEN(E144) = 6, ISNUMBER(MATCH(LEFT(E144,4), 'species codes'!$A$2:$A$15, 0)))</f>
        <v>1</v>
      </c>
      <c r="I144" s="58">
        <v>5.0</v>
      </c>
    </row>
    <row r="145">
      <c r="A145" s="57">
        <v>45208.0</v>
      </c>
      <c r="B145" s="58" t="s">
        <v>326</v>
      </c>
      <c r="C145" s="58" t="s">
        <v>292</v>
      </c>
      <c r="D145" s="58" t="s">
        <v>144</v>
      </c>
      <c r="E145" s="58" t="s">
        <v>35</v>
      </c>
      <c r="F145" s="58" t="b">
        <f>AND(LEN(E145) = 6, ISNUMBER(MATCH(LEFT(E145,4), 'species codes'!$A$2:$A$15, 0)))</f>
        <v>1</v>
      </c>
      <c r="I145" s="58">
        <v>13.0</v>
      </c>
      <c r="J145" s="58">
        <v>1.0</v>
      </c>
    </row>
    <row r="146">
      <c r="A146" s="57">
        <v>45208.0</v>
      </c>
      <c r="B146" s="58" t="s">
        <v>326</v>
      </c>
      <c r="C146" s="58" t="s">
        <v>292</v>
      </c>
      <c r="D146" s="58" t="s">
        <v>327</v>
      </c>
      <c r="E146" s="58" t="s">
        <v>35</v>
      </c>
      <c r="F146" s="58" t="b">
        <f>AND(LEN(E146) = 6, ISNUMBER(MATCH(LEFT(E146,4), 'species codes'!$A$2:$A$15, 0)))</f>
        <v>1</v>
      </c>
      <c r="I146" s="58">
        <v>1.0</v>
      </c>
    </row>
    <row r="147">
      <c r="A147" s="57">
        <v>45208.0</v>
      </c>
      <c r="B147" s="58" t="s">
        <v>326</v>
      </c>
      <c r="C147" s="58" t="s">
        <v>292</v>
      </c>
      <c r="D147" s="58" t="s">
        <v>330</v>
      </c>
      <c r="E147" s="58" t="s">
        <v>35</v>
      </c>
      <c r="F147" s="58" t="b">
        <f>AND(LEN(E147) = 6, ISNUMBER(MATCH(LEFT(E147,4), 'species codes'!$A$2:$A$15, 0)))</f>
        <v>1</v>
      </c>
      <c r="H147" s="58">
        <v>4.0</v>
      </c>
      <c r="I147" s="58">
        <v>12.0</v>
      </c>
    </row>
    <row r="148">
      <c r="A148" s="57">
        <v>45208.0</v>
      </c>
      <c r="B148" s="58" t="s">
        <v>326</v>
      </c>
      <c r="C148" s="58" t="s">
        <v>292</v>
      </c>
      <c r="D148" s="58" t="s">
        <v>82</v>
      </c>
      <c r="E148" s="58" t="s">
        <v>37</v>
      </c>
      <c r="F148" s="58" t="b">
        <f>AND(LEN(E148) = 6, ISNUMBER(MATCH(LEFT(E148,4), 'species codes'!$A$2:$A$15, 0)))</f>
        <v>1</v>
      </c>
      <c r="H148" s="58">
        <v>8.0</v>
      </c>
      <c r="I148" s="58">
        <v>16.0</v>
      </c>
    </row>
    <row r="149">
      <c r="A149" s="57">
        <v>45208.0</v>
      </c>
      <c r="B149" s="58" t="s">
        <v>326</v>
      </c>
      <c r="C149" s="58" t="s">
        <v>292</v>
      </c>
      <c r="D149" s="58" t="s">
        <v>331</v>
      </c>
      <c r="E149" s="58" t="s">
        <v>37</v>
      </c>
      <c r="F149" s="58" t="b">
        <f>AND(LEN(E149) = 6, ISNUMBER(MATCH(LEFT(E149,4), 'species codes'!$A$2:$A$15, 0)))</f>
        <v>1</v>
      </c>
      <c r="H149" s="58">
        <v>12.0</v>
      </c>
      <c r="I149" s="58">
        <v>5.0</v>
      </c>
    </row>
    <row r="150">
      <c r="A150" s="57">
        <v>45208.0</v>
      </c>
      <c r="B150" s="58" t="s">
        <v>326</v>
      </c>
      <c r="C150" s="58" t="s">
        <v>292</v>
      </c>
      <c r="D150" s="58" t="s">
        <v>327</v>
      </c>
      <c r="E150" s="58" t="s">
        <v>37</v>
      </c>
      <c r="F150" s="58" t="b">
        <f>AND(LEN(E150) = 6, ISNUMBER(MATCH(LEFT(E150,4), 'species codes'!$A$2:$A$15, 0)))</f>
        <v>1</v>
      </c>
    </row>
    <row r="151">
      <c r="A151" s="57">
        <v>45208.0</v>
      </c>
      <c r="B151" s="58" t="s">
        <v>326</v>
      </c>
      <c r="C151" s="58" t="s">
        <v>292</v>
      </c>
      <c r="D151" s="58" t="s">
        <v>327</v>
      </c>
      <c r="E151" s="58" t="s">
        <v>39</v>
      </c>
      <c r="F151" s="58" t="b">
        <f>AND(LEN(E151) = 6, ISNUMBER(MATCH(LEFT(E151,4), 'species codes'!$A$2:$A$15, 0)))</f>
        <v>1</v>
      </c>
      <c r="H151" s="58">
        <v>1.0</v>
      </c>
    </row>
    <row r="152">
      <c r="A152" s="57">
        <v>45208.0</v>
      </c>
      <c r="B152" s="58" t="s">
        <v>326</v>
      </c>
      <c r="C152" s="58" t="s">
        <v>292</v>
      </c>
      <c r="D152" s="58" t="s">
        <v>332</v>
      </c>
      <c r="E152" s="58" t="s">
        <v>39</v>
      </c>
      <c r="F152" s="58" t="b">
        <f>AND(LEN(E152) = 6, ISNUMBER(MATCH(LEFT(E152,4), 'species codes'!$A$2:$A$15, 0)))</f>
        <v>1</v>
      </c>
      <c r="H152" s="58">
        <v>5.0</v>
      </c>
    </row>
    <row r="153">
      <c r="A153" s="57">
        <v>45208.0</v>
      </c>
      <c r="B153" s="58" t="s">
        <v>334</v>
      </c>
      <c r="C153" s="58" t="s">
        <v>292</v>
      </c>
      <c r="D153" s="58" t="s">
        <v>335</v>
      </c>
      <c r="E153" s="58" t="s">
        <v>40</v>
      </c>
      <c r="F153" s="58" t="b">
        <f>AND(LEN(E153) = 6, ISNUMBER(MATCH(LEFT(E153,4), 'species codes'!$A$2:$A$15, 0)))</f>
        <v>1</v>
      </c>
      <c r="I153" s="58">
        <v>11.0</v>
      </c>
      <c r="J153" s="58">
        <v>11.0</v>
      </c>
    </row>
    <row r="154">
      <c r="A154" s="57">
        <v>45208.0</v>
      </c>
      <c r="B154" s="58" t="s">
        <v>326</v>
      </c>
      <c r="C154" s="58" t="s">
        <v>292</v>
      </c>
      <c r="D154" s="58" t="s">
        <v>333</v>
      </c>
      <c r="E154" s="58" t="s">
        <v>40</v>
      </c>
      <c r="F154" s="58" t="b">
        <f>AND(LEN(E154) = 6, ISNUMBER(MATCH(LEFT(E154,4), 'species codes'!$A$2:$A$15, 0)))</f>
        <v>1</v>
      </c>
      <c r="H154" s="58">
        <v>1.5</v>
      </c>
      <c r="I154" s="58">
        <v>3.5</v>
      </c>
    </row>
    <row r="155">
      <c r="A155" s="57">
        <v>45208.0</v>
      </c>
      <c r="B155" s="58" t="s">
        <v>326</v>
      </c>
      <c r="C155" s="58" t="s">
        <v>292</v>
      </c>
      <c r="D155" s="58" t="s">
        <v>327</v>
      </c>
      <c r="E155" s="58" t="s">
        <v>40</v>
      </c>
      <c r="F155" s="58" t="b">
        <f>AND(LEN(E155) = 6, ISNUMBER(MATCH(LEFT(E155,4), 'species codes'!$A$2:$A$15, 0)))</f>
        <v>1</v>
      </c>
      <c r="H155" s="58">
        <v>0.5</v>
      </c>
      <c r="J155" s="58">
        <v>0.5</v>
      </c>
    </row>
    <row r="156">
      <c r="A156" s="57">
        <v>45208.0</v>
      </c>
      <c r="B156" s="58" t="s">
        <v>326</v>
      </c>
      <c r="C156" s="58" t="s">
        <v>292</v>
      </c>
      <c r="D156" s="58" t="s">
        <v>336</v>
      </c>
      <c r="E156" s="58" t="s">
        <v>41</v>
      </c>
      <c r="F156" s="58" t="b">
        <f>AND(LEN(E156) = 6, ISNUMBER(MATCH(LEFT(E156,4), 'species codes'!$A$2:$A$15, 0)))</f>
        <v>1</v>
      </c>
      <c r="G156" s="58">
        <v>10.0</v>
      </c>
      <c r="H156" s="58">
        <v>3.0</v>
      </c>
    </row>
    <row r="157">
      <c r="A157" s="57">
        <v>45208.0</v>
      </c>
      <c r="B157" s="58" t="s">
        <v>326</v>
      </c>
      <c r="C157" s="58" t="s">
        <v>292</v>
      </c>
      <c r="D157" s="58" t="s">
        <v>327</v>
      </c>
      <c r="E157" s="58" t="s">
        <v>41</v>
      </c>
      <c r="F157" s="58" t="b">
        <f>AND(LEN(E157) = 6, ISNUMBER(MATCH(LEFT(E157,4), 'species codes'!$A$2:$A$15, 0)))</f>
        <v>1</v>
      </c>
      <c r="H157" s="58">
        <v>1.0</v>
      </c>
    </row>
    <row r="158">
      <c r="A158" s="57">
        <v>45208.0</v>
      </c>
      <c r="B158" s="58" t="s">
        <v>326</v>
      </c>
      <c r="C158" s="58" t="s">
        <v>292</v>
      </c>
      <c r="D158" s="58" t="s">
        <v>337</v>
      </c>
      <c r="E158" s="58" t="s">
        <v>43</v>
      </c>
      <c r="F158" s="58" t="b">
        <f>AND(LEN(E158) = 6, ISNUMBER(MATCH(LEFT(E158,4), 'species codes'!$A$2:$A$15, 0)))</f>
        <v>1</v>
      </c>
      <c r="G158" s="58">
        <v>17.0</v>
      </c>
    </row>
    <row r="159">
      <c r="A159" s="57">
        <v>45208.0</v>
      </c>
      <c r="B159" s="58" t="s">
        <v>326</v>
      </c>
      <c r="C159" s="58" t="s">
        <v>292</v>
      </c>
      <c r="D159" s="58" t="s">
        <v>327</v>
      </c>
      <c r="E159" s="58" t="s">
        <v>43</v>
      </c>
      <c r="F159" s="58" t="b">
        <f>AND(LEN(E159) = 6, ISNUMBER(MATCH(LEFT(E159,4), 'species codes'!$A$2:$A$15, 0)))</f>
        <v>1</v>
      </c>
      <c r="H159" s="58">
        <v>2.0</v>
      </c>
    </row>
    <row r="160">
      <c r="A160" s="57">
        <v>45208.0</v>
      </c>
      <c r="B160" s="58" t="s">
        <v>326</v>
      </c>
      <c r="C160" s="58" t="s">
        <v>292</v>
      </c>
      <c r="D160" s="58" t="s">
        <v>327</v>
      </c>
      <c r="E160" s="58" t="s">
        <v>49</v>
      </c>
      <c r="F160" s="58" t="b">
        <f>AND(LEN(E160) = 6, ISNUMBER(MATCH(LEFT(E160,4), 'species codes'!$A$2:$A$15, 0)))</f>
        <v>1</v>
      </c>
      <c r="I160" s="58">
        <v>2.0</v>
      </c>
      <c r="K160" s="58">
        <v>2.0</v>
      </c>
      <c r="L160" s="58" t="s">
        <v>329</v>
      </c>
      <c r="M160" s="58"/>
    </row>
    <row r="161">
      <c r="A161" s="57">
        <v>45208.0</v>
      </c>
      <c r="B161" s="58" t="s">
        <v>326</v>
      </c>
      <c r="C161" s="58" t="s">
        <v>292</v>
      </c>
      <c r="D161" s="58" t="s">
        <v>63</v>
      </c>
      <c r="E161" s="58" t="s">
        <v>49</v>
      </c>
      <c r="F161" s="58" t="b">
        <f>AND(LEN(E161) = 6, ISNUMBER(MATCH(LEFT(E161,4), 'species codes'!$A$2:$A$15, 0)))</f>
        <v>1</v>
      </c>
      <c r="H161" s="58">
        <v>1.0</v>
      </c>
      <c r="I161" s="58">
        <v>1.0</v>
      </c>
    </row>
    <row r="162">
      <c r="A162" s="57">
        <v>45208.0</v>
      </c>
      <c r="B162" s="58" t="s">
        <v>326</v>
      </c>
      <c r="C162" s="58" t="s">
        <v>292</v>
      </c>
      <c r="D162" s="58" t="s">
        <v>338</v>
      </c>
      <c r="E162" s="58" t="s">
        <v>49</v>
      </c>
      <c r="F162" s="58" t="b">
        <f>AND(LEN(E162) = 6, ISNUMBER(MATCH(LEFT(E162,4), 'species codes'!$A$2:$A$15, 0)))</f>
        <v>1</v>
      </c>
      <c r="H162" s="58">
        <v>3.0</v>
      </c>
      <c r="I162" s="58">
        <v>7.0</v>
      </c>
      <c r="J162" s="58">
        <v>13.0</v>
      </c>
    </row>
    <row r="163">
      <c r="A163" s="57">
        <v>45208.0</v>
      </c>
      <c r="B163" s="58" t="s">
        <v>326</v>
      </c>
      <c r="C163" s="58" t="s">
        <v>292</v>
      </c>
      <c r="D163" s="58" t="s">
        <v>163</v>
      </c>
      <c r="E163" s="58" t="s">
        <v>51</v>
      </c>
      <c r="F163" s="58" t="b">
        <f>AND(LEN(E163) = 6, ISNUMBER(MATCH(LEFT(E163,4), 'species codes'!$A$2:$A$15, 0)))</f>
        <v>1</v>
      </c>
      <c r="G163" s="58">
        <v>3.0</v>
      </c>
      <c r="H163" s="58">
        <v>12.0</v>
      </c>
      <c r="I163" s="58">
        <v>9.0</v>
      </c>
    </row>
    <row r="164">
      <c r="A164" s="57">
        <v>45208.0</v>
      </c>
      <c r="B164" s="58" t="s">
        <v>334</v>
      </c>
      <c r="C164" s="58" t="s">
        <v>292</v>
      </c>
      <c r="D164" s="58" t="s">
        <v>339</v>
      </c>
      <c r="E164" s="58" t="s">
        <v>51</v>
      </c>
      <c r="F164" s="58" t="b">
        <f>AND(LEN(E164) = 6, ISNUMBER(MATCH(LEFT(E164,4), 'species codes'!$A$2:$A$15, 0)))</f>
        <v>1</v>
      </c>
      <c r="J164" s="58">
        <v>32.0</v>
      </c>
      <c r="K164" s="58">
        <v>1.0</v>
      </c>
      <c r="L164" s="58" t="s">
        <v>329</v>
      </c>
      <c r="M164" s="58"/>
    </row>
    <row r="165">
      <c r="A165" s="57">
        <v>45208.0</v>
      </c>
      <c r="B165" s="58" t="s">
        <v>326</v>
      </c>
      <c r="C165" s="58" t="s">
        <v>292</v>
      </c>
      <c r="D165" s="58" t="s">
        <v>47</v>
      </c>
      <c r="E165" s="58" t="s">
        <v>51</v>
      </c>
      <c r="F165" s="58" t="b">
        <f>AND(LEN(E165) = 6, ISNUMBER(MATCH(LEFT(E165,4), 'species codes'!$A$2:$A$15, 0)))</f>
        <v>1</v>
      </c>
      <c r="H165" s="58">
        <v>6.0</v>
      </c>
      <c r="I165" s="58">
        <v>7.0</v>
      </c>
    </row>
    <row r="166">
      <c r="A166" s="57">
        <v>45208.0</v>
      </c>
      <c r="B166" s="58" t="s">
        <v>326</v>
      </c>
      <c r="C166" s="58" t="s">
        <v>292</v>
      </c>
      <c r="D166" s="58" t="s">
        <v>165</v>
      </c>
      <c r="E166" s="58" t="s">
        <v>51</v>
      </c>
      <c r="F166" s="58" t="b">
        <f>AND(LEN(E166) = 6, ISNUMBER(MATCH(LEFT(E166,4), 'species codes'!$A$2:$A$15, 0)))</f>
        <v>1</v>
      </c>
      <c r="I166" s="58">
        <v>5.0</v>
      </c>
      <c r="J166" s="58">
        <v>6.0</v>
      </c>
      <c r="K166" s="58">
        <v>8.0</v>
      </c>
      <c r="L166" s="58" t="s">
        <v>329</v>
      </c>
      <c r="M166" s="58"/>
    </row>
    <row r="167">
      <c r="A167" s="57">
        <v>45208.0</v>
      </c>
      <c r="B167" s="58" t="s">
        <v>326</v>
      </c>
      <c r="C167" s="58" t="s">
        <v>292</v>
      </c>
      <c r="D167" s="58" t="s">
        <v>327</v>
      </c>
      <c r="E167" s="58" t="s">
        <v>51</v>
      </c>
      <c r="F167" s="58" t="b">
        <f>AND(LEN(E167) = 6, ISNUMBER(MATCH(LEFT(E167,4), 'species codes'!$A$2:$A$15, 0)))</f>
        <v>1</v>
      </c>
      <c r="H167" s="58">
        <v>3.0</v>
      </c>
    </row>
    <row r="168">
      <c r="A168" s="57">
        <v>45208.0</v>
      </c>
      <c r="B168" s="58" t="s">
        <v>326</v>
      </c>
      <c r="C168" s="58" t="s">
        <v>292</v>
      </c>
      <c r="D168" s="58" t="s">
        <v>340</v>
      </c>
      <c r="E168" s="58" t="s">
        <v>52</v>
      </c>
      <c r="F168" s="58" t="b">
        <f>AND(LEN(E168) = 6, ISNUMBER(MATCH(LEFT(E168,4), 'species codes'!$A$2:$A$15, 0)))</f>
        <v>1</v>
      </c>
      <c r="H168" s="58">
        <v>3.0</v>
      </c>
      <c r="I168" s="58">
        <v>8.0</v>
      </c>
      <c r="J168" s="58">
        <v>14.0</v>
      </c>
    </row>
    <row r="169">
      <c r="A169" s="57">
        <v>45208.0</v>
      </c>
      <c r="B169" s="58" t="s">
        <v>334</v>
      </c>
      <c r="C169" s="58" t="s">
        <v>292</v>
      </c>
      <c r="D169" s="58" t="s">
        <v>341</v>
      </c>
      <c r="E169" s="58" t="s">
        <v>54</v>
      </c>
      <c r="F169" s="58" t="b">
        <f>AND(LEN(E169) = 6, ISNUMBER(MATCH(LEFT(E169,4), 'species codes'!$A$2:$A$15, 0)))</f>
        <v>1</v>
      </c>
      <c r="G169" s="58">
        <v>15.0</v>
      </c>
      <c r="H169" s="58">
        <v>9.0</v>
      </c>
      <c r="J169" s="58">
        <v>3.0</v>
      </c>
      <c r="K169" s="58">
        <v>5.0</v>
      </c>
      <c r="L169" s="58" t="s">
        <v>329</v>
      </c>
      <c r="M169" s="58"/>
    </row>
    <row r="170">
      <c r="A170" s="57">
        <v>45208.0</v>
      </c>
      <c r="B170" s="58" t="s">
        <v>326</v>
      </c>
      <c r="C170" s="58" t="s">
        <v>292</v>
      </c>
      <c r="D170" s="58" t="s">
        <v>327</v>
      </c>
      <c r="E170" s="58" t="s">
        <v>54</v>
      </c>
      <c r="F170" s="58" t="b">
        <f>AND(LEN(E170) = 6, ISNUMBER(MATCH(LEFT(E170,4), 'species codes'!$A$2:$A$15, 0)))</f>
        <v>1</v>
      </c>
      <c r="G170" s="58">
        <v>2.0</v>
      </c>
      <c r="J170" s="58">
        <v>1.0</v>
      </c>
    </row>
    <row r="171">
      <c r="A171" s="57">
        <v>45208.0</v>
      </c>
      <c r="B171" s="58" t="s">
        <v>334</v>
      </c>
      <c r="C171" s="58" t="s">
        <v>292</v>
      </c>
      <c r="D171" s="58" t="s">
        <v>196</v>
      </c>
      <c r="E171" s="58" t="s">
        <v>54</v>
      </c>
      <c r="F171" s="58" t="b">
        <f>AND(LEN(E171) = 6, ISNUMBER(MATCH(LEFT(E171,4), 'species codes'!$A$2:$A$15, 0)))</f>
        <v>1</v>
      </c>
      <c r="H171" s="58">
        <v>3.0</v>
      </c>
      <c r="J171" s="58">
        <v>13.0</v>
      </c>
    </row>
    <row r="172">
      <c r="A172" s="57">
        <v>45208.0</v>
      </c>
      <c r="B172" s="58" t="s">
        <v>326</v>
      </c>
      <c r="C172" s="58" t="s">
        <v>292</v>
      </c>
      <c r="D172" s="58" t="s">
        <v>343</v>
      </c>
      <c r="E172" s="58" t="s">
        <v>58</v>
      </c>
      <c r="F172" s="58" t="b">
        <f>AND(LEN(E172) = 6, ISNUMBER(MATCH(LEFT(E172,4), 'species codes'!$A$2:$A$15, 0)))</f>
        <v>1</v>
      </c>
      <c r="I172" s="58">
        <v>3.0</v>
      </c>
    </row>
    <row r="173">
      <c r="A173" s="57">
        <v>45208.0</v>
      </c>
      <c r="B173" s="58" t="s">
        <v>326</v>
      </c>
      <c r="C173" s="58" t="s">
        <v>292</v>
      </c>
      <c r="D173" s="58" t="s">
        <v>344</v>
      </c>
      <c r="E173" s="58" t="s">
        <v>58</v>
      </c>
      <c r="F173" s="58" t="b">
        <f>AND(LEN(E173) = 6, ISNUMBER(MATCH(LEFT(E173,4), 'species codes'!$A$2:$A$15, 0)))</f>
        <v>1</v>
      </c>
      <c r="I173" s="58">
        <v>5.0</v>
      </c>
    </row>
    <row r="174">
      <c r="A174" s="57">
        <v>45208.0</v>
      </c>
      <c r="B174" s="58" t="s">
        <v>326</v>
      </c>
      <c r="C174" s="58" t="s">
        <v>292</v>
      </c>
      <c r="D174" s="58" t="s">
        <v>343</v>
      </c>
      <c r="E174" s="58" t="s">
        <v>60</v>
      </c>
      <c r="F174" s="58" t="b">
        <f>AND(LEN(E174) = 6, ISNUMBER(MATCH(LEFT(E174,4), 'species codes'!$A$2:$A$15, 0)))</f>
        <v>1</v>
      </c>
      <c r="I174" s="58">
        <v>2.0</v>
      </c>
    </row>
    <row r="175">
      <c r="A175" s="57">
        <v>45208.0</v>
      </c>
      <c r="B175" s="58" t="s">
        <v>326</v>
      </c>
      <c r="C175" s="58" t="s">
        <v>292</v>
      </c>
      <c r="D175" s="58" t="s">
        <v>339</v>
      </c>
      <c r="E175" s="58" t="s">
        <v>62</v>
      </c>
      <c r="F175" s="58" t="b">
        <f>AND(LEN(E175) = 6, ISNUMBER(MATCH(LEFT(E175,4), 'species codes'!$A$2:$A$15, 0)))</f>
        <v>1</v>
      </c>
      <c r="H175" s="58">
        <v>1.0</v>
      </c>
      <c r="J175" s="58">
        <v>6.0</v>
      </c>
    </row>
    <row r="176">
      <c r="A176" s="57">
        <v>45208.0</v>
      </c>
      <c r="B176" s="58" t="s">
        <v>326</v>
      </c>
      <c r="C176" s="58" t="s">
        <v>292</v>
      </c>
      <c r="D176" s="58" t="s">
        <v>343</v>
      </c>
      <c r="E176" s="58" t="s">
        <v>62</v>
      </c>
      <c r="F176" s="58" t="b">
        <f>AND(LEN(E176) = 6, ISNUMBER(MATCH(LEFT(E176,4), 'species codes'!$A$2:$A$15, 0)))</f>
        <v>1</v>
      </c>
      <c r="J176" s="58">
        <v>4.0</v>
      </c>
    </row>
    <row r="177">
      <c r="A177" s="57">
        <v>45208.0</v>
      </c>
      <c r="B177" s="58" t="s">
        <v>326</v>
      </c>
      <c r="C177" s="58" t="s">
        <v>292</v>
      </c>
      <c r="D177" s="58" t="s">
        <v>345</v>
      </c>
      <c r="E177" s="58" t="s">
        <v>66</v>
      </c>
      <c r="F177" s="58" t="b">
        <f>AND(LEN(E177) = 6, ISNUMBER(MATCH(LEFT(E177,4), 'species codes'!$A$2:$A$15, 0)))</f>
        <v>1</v>
      </c>
      <c r="H177" s="58">
        <v>1.0</v>
      </c>
      <c r="I177" s="58">
        <v>1.0</v>
      </c>
      <c r="J177" s="58">
        <v>3.0</v>
      </c>
    </row>
    <row r="178">
      <c r="A178" s="57">
        <v>45208.0</v>
      </c>
      <c r="B178" s="58" t="s">
        <v>326</v>
      </c>
      <c r="C178" s="58" t="s">
        <v>292</v>
      </c>
      <c r="D178" s="58" t="s">
        <v>343</v>
      </c>
      <c r="E178" s="58" t="s">
        <v>66</v>
      </c>
      <c r="F178" s="58" t="b">
        <f>AND(LEN(E178) = 6, ISNUMBER(MATCH(LEFT(E178,4), 'species codes'!$A$2:$A$15, 0)))</f>
        <v>1</v>
      </c>
    </row>
    <row r="179">
      <c r="A179" s="57">
        <v>45208.0</v>
      </c>
      <c r="B179" s="58" t="s">
        <v>326</v>
      </c>
      <c r="C179" s="58" t="s">
        <v>292</v>
      </c>
      <c r="D179" s="58" t="s">
        <v>343</v>
      </c>
      <c r="E179" s="58" t="s">
        <v>67</v>
      </c>
      <c r="F179" s="58" t="b">
        <f>AND(LEN(E179) = 6, ISNUMBER(MATCH(LEFT(E179,4), 'species codes'!$A$2:$A$15, 0)))</f>
        <v>1</v>
      </c>
      <c r="G179" s="58">
        <v>2.0</v>
      </c>
      <c r="H179" s="58">
        <v>1.0</v>
      </c>
      <c r="I179" s="58">
        <v>1.0</v>
      </c>
    </row>
    <row r="180">
      <c r="A180" s="57">
        <v>45208.0</v>
      </c>
      <c r="B180" s="58" t="s">
        <v>326</v>
      </c>
      <c r="C180" s="58" t="s">
        <v>292</v>
      </c>
      <c r="D180" s="58" t="s">
        <v>128</v>
      </c>
      <c r="E180" s="58" t="s">
        <v>67</v>
      </c>
      <c r="F180" s="58" t="b">
        <f>AND(LEN(E180) = 6, ISNUMBER(MATCH(LEFT(E180,4), 'species codes'!$A$2:$A$15, 0)))</f>
        <v>1</v>
      </c>
      <c r="H180" s="58">
        <v>1.0</v>
      </c>
      <c r="J180" s="58">
        <v>16.0</v>
      </c>
    </row>
    <row r="181">
      <c r="A181" s="57">
        <v>45208.0</v>
      </c>
      <c r="B181" s="58" t="s">
        <v>326</v>
      </c>
      <c r="C181" s="58" t="s">
        <v>292</v>
      </c>
      <c r="D181" s="58" t="s">
        <v>343</v>
      </c>
      <c r="E181" s="58" t="s">
        <v>68</v>
      </c>
      <c r="F181" s="58" t="b">
        <f>AND(LEN(E181) = 6, ISNUMBER(MATCH(LEFT(E181,4), 'species codes'!$A$2:$A$15, 0)))</f>
        <v>1</v>
      </c>
      <c r="G181" s="58">
        <v>2.0</v>
      </c>
      <c r="J181" s="58">
        <v>1.0</v>
      </c>
    </row>
    <row r="182">
      <c r="A182" s="57">
        <v>45208.0</v>
      </c>
      <c r="B182" s="58" t="s">
        <v>326</v>
      </c>
      <c r="C182" s="58" t="s">
        <v>292</v>
      </c>
      <c r="D182" s="58" t="s">
        <v>343</v>
      </c>
      <c r="E182" s="58" t="s">
        <v>69</v>
      </c>
      <c r="F182" s="58" t="b">
        <f>AND(LEN(E182) = 6, ISNUMBER(MATCH(LEFT(E182,4), 'species codes'!$A$2:$A$15, 0)))</f>
        <v>1</v>
      </c>
      <c r="G182" s="58">
        <v>2.0</v>
      </c>
      <c r="K182" s="58">
        <v>2.0</v>
      </c>
      <c r="L182" s="58" t="s">
        <v>329</v>
      </c>
      <c r="M182" s="58"/>
    </row>
    <row r="183">
      <c r="A183" s="57">
        <v>45208.0</v>
      </c>
      <c r="B183" s="58" t="s">
        <v>326</v>
      </c>
      <c r="C183" s="58" t="s">
        <v>292</v>
      </c>
      <c r="D183" s="58" t="s">
        <v>78</v>
      </c>
      <c r="E183" s="58" t="s">
        <v>70</v>
      </c>
      <c r="F183" s="58" t="b">
        <f>AND(LEN(E183) = 6, ISNUMBER(MATCH(LEFT(E183,4), 'species codes'!$A$2:$A$15, 0)))</f>
        <v>1</v>
      </c>
      <c r="H183" s="58">
        <v>2.0</v>
      </c>
      <c r="I183" s="58">
        <v>28.0</v>
      </c>
      <c r="J183" s="58">
        <v>13.0</v>
      </c>
      <c r="K183" s="58">
        <v>1.0</v>
      </c>
      <c r="L183" s="58" t="s">
        <v>329</v>
      </c>
      <c r="M183" s="58"/>
    </row>
    <row r="184">
      <c r="A184" s="57">
        <v>45208.0</v>
      </c>
      <c r="B184" s="58" t="s">
        <v>326</v>
      </c>
      <c r="C184" s="58" t="s">
        <v>292</v>
      </c>
      <c r="D184" s="58" t="s">
        <v>343</v>
      </c>
      <c r="E184" s="58" t="s">
        <v>70</v>
      </c>
      <c r="F184" s="58" t="b">
        <f>AND(LEN(E184) = 6, ISNUMBER(MATCH(LEFT(E184,4), 'species codes'!$A$2:$A$15, 0)))</f>
        <v>1</v>
      </c>
      <c r="I184" s="58">
        <v>1.0</v>
      </c>
      <c r="J184" s="58">
        <v>1.0</v>
      </c>
    </row>
    <row r="185">
      <c r="A185" s="57">
        <v>45208.0</v>
      </c>
      <c r="B185" s="58" t="s">
        <v>326</v>
      </c>
      <c r="C185" s="58" t="s">
        <v>292</v>
      </c>
      <c r="D185" s="58" t="s">
        <v>72</v>
      </c>
      <c r="E185" s="58" t="s">
        <v>71</v>
      </c>
      <c r="F185" s="58" t="b">
        <f>AND(LEN(E185) = 6, ISNUMBER(MATCH(LEFT(E185,4), 'species codes'!$A$2:$A$15, 0)))</f>
        <v>1</v>
      </c>
      <c r="G185" s="58">
        <v>39.0</v>
      </c>
      <c r="H185" s="58">
        <v>3.0</v>
      </c>
      <c r="J185" s="58">
        <v>16.0</v>
      </c>
    </row>
    <row r="186">
      <c r="A186" s="57">
        <v>45208.0</v>
      </c>
      <c r="B186" s="58" t="s">
        <v>326</v>
      </c>
      <c r="C186" s="58" t="s">
        <v>292</v>
      </c>
      <c r="D186" s="58" t="s">
        <v>343</v>
      </c>
      <c r="E186" s="58" t="s">
        <v>71</v>
      </c>
      <c r="F186" s="58" t="b">
        <f>AND(LEN(E186) = 6, ISNUMBER(MATCH(LEFT(E186,4), 'species codes'!$A$2:$A$15, 0)))</f>
        <v>1</v>
      </c>
      <c r="G186" s="58">
        <v>2.0</v>
      </c>
    </row>
    <row r="187">
      <c r="A187" s="57">
        <v>45208.0</v>
      </c>
      <c r="B187" s="58" t="s">
        <v>326</v>
      </c>
      <c r="C187" s="58" t="s">
        <v>292</v>
      </c>
      <c r="D187" s="58" t="s">
        <v>146</v>
      </c>
      <c r="E187" s="58" t="s">
        <v>71</v>
      </c>
      <c r="F187" s="58" t="b">
        <f>AND(LEN(E187) = 6, ISNUMBER(MATCH(LEFT(E187,4), 'species codes'!$A$2:$A$15, 0)))</f>
        <v>1</v>
      </c>
      <c r="H187" s="58">
        <v>4.0</v>
      </c>
      <c r="J187" s="58">
        <v>17.0</v>
      </c>
    </row>
    <row r="188">
      <c r="A188" s="57">
        <v>45208.0</v>
      </c>
      <c r="B188" s="58" t="s">
        <v>326</v>
      </c>
      <c r="C188" s="58" t="s">
        <v>292</v>
      </c>
      <c r="D188" s="58" t="s">
        <v>343</v>
      </c>
      <c r="E188" s="58" t="s">
        <v>74</v>
      </c>
      <c r="F188" s="58" t="b">
        <f>AND(LEN(E188) = 6, ISNUMBER(MATCH(LEFT(E188,4), 'species codes'!$A$2:$A$15, 0)))</f>
        <v>1</v>
      </c>
      <c r="G188" s="58">
        <v>3.0</v>
      </c>
    </row>
    <row r="189">
      <c r="A189" s="57">
        <v>45208.0</v>
      </c>
      <c r="B189" s="58" t="s">
        <v>326</v>
      </c>
      <c r="C189" s="58" t="s">
        <v>292</v>
      </c>
      <c r="D189" s="58" t="s">
        <v>75</v>
      </c>
      <c r="E189" s="58" t="s">
        <v>74</v>
      </c>
      <c r="F189" s="58" t="b">
        <f>AND(LEN(E189) = 6, ISNUMBER(MATCH(LEFT(E189,4), 'species codes'!$A$2:$A$15, 0)))</f>
        <v>1</v>
      </c>
      <c r="H189" s="58">
        <v>2.0</v>
      </c>
      <c r="I189" s="58">
        <v>2.0</v>
      </c>
      <c r="J189" s="58">
        <v>35.0</v>
      </c>
    </row>
    <row r="190">
      <c r="A190" s="57">
        <v>45208.0</v>
      </c>
      <c r="B190" s="58" t="s">
        <v>326</v>
      </c>
      <c r="C190" s="58" t="s">
        <v>292</v>
      </c>
      <c r="D190" s="58" t="s">
        <v>335</v>
      </c>
      <c r="E190" s="58" t="s">
        <v>76</v>
      </c>
      <c r="F190" s="58" t="b">
        <f>AND(LEN(E190) = 6, ISNUMBER(MATCH(LEFT(E190,4), 'species codes'!$A$2:$A$15, 0)))</f>
        <v>1</v>
      </c>
      <c r="G190" s="58">
        <v>13.0</v>
      </c>
    </row>
    <row r="191">
      <c r="A191" s="57">
        <v>45208.0</v>
      </c>
      <c r="B191" s="58" t="s">
        <v>326</v>
      </c>
      <c r="C191" s="58" t="s">
        <v>292</v>
      </c>
      <c r="D191" s="58" t="s">
        <v>343</v>
      </c>
      <c r="E191" s="58" t="s">
        <v>76</v>
      </c>
      <c r="F191" s="58" t="b">
        <f>AND(LEN(E191) = 6, ISNUMBER(MATCH(LEFT(E191,4), 'species codes'!$A$2:$A$15, 0)))</f>
        <v>1</v>
      </c>
      <c r="G191" s="58">
        <v>2.0</v>
      </c>
      <c r="H191" s="58">
        <v>1.0</v>
      </c>
    </row>
    <row r="192">
      <c r="A192" s="57">
        <v>45208.0</v>
      </c>
      <c r="B192" s="58" t="s">
        <v>334</v>
      </c>
      <c r="C192" s="58" t="s">
        <v>292</v>
      </c>
      <c r="D192" s="58" t="s">
        <v>82</v>
      </c>
      <c r="E192" s="58" t="s">
        <v>80</v>
      </c>
      <c r="F192" s="58" t="b">
        <f>AND(LEN(E192) = 6, ISNUMBER(MATCH(LEFT(E192,4), 'species codes'!$A$2:$A$15, 0)))</f>
        <v>1</v>
      </c>
      <c r="G192" s="58">
        <v>22.0</v>
      </c>
    </row>
    <row r="193">
      <c r="A193" s="57">
        <v>45208.0</v>
      </c>
      <c r="B193" s="58" t="s">
        <v>326</v>
      </c>
      <c r="C193" s="58" t="s">
        <v>292</v>
      </c>
      <c r="D193" s="58" t="s">
        <v>346</v>
      </c>
      <c r="E193" s="58" t="s">
        <v>80</v>
      </c>
      <c r="F193" s="58" t="b">
        <f>AND(LEN(E193) = 6, ISNUMBER(MATCH(LEFT(E193,4), 'species codes'!$A$2:$A$15, 0)))</f>
        <v>1</v>
      </c>
      <c r="H193" s="58">
        <v>1.0</v>
      </c>
      <c r="I193" s="58">
        <v>3.0</v>
      </c>
      <c r="J193" s="58">
        <v>4.0</v>
      </c>
    </row>
    <row r="194">
      <c r="A194" s="57">
        <v>45208.0</v>
      </c>
      <c r="B194" s="58" t="s">
        <v>326</v>
      </c>
      <c r="C194" s="58" t="s">
        <v>292</v>
      </c>
      <c r="D194" s="58" t="s">
        <v>343</v>
      </c>
      <c r="E194" s="58" t="s">
        <v>80</v>
      </c>
      <c r="F194" s="58" t="b">
        <f>AND(LEN(E194) = 6, ISNUMBER(MATCH(LEFT(E194,4), 'species codes'!$A$2:$A$15, 0)))</f>
        <v>1</v>
      </c>
      <c r="J194" s="58">
        <v>4.0</v>
      </c>
    </row>
    <row r="195">
      <c r="A195" s="57">
        <v>45208.0</v>
      </c>
      <c r="B195" s="58" t="s">
        <v>326</v>
      </c>
      <c r="C195" s="58" t="s">
        <v>292</v>
      </c>
      <c r="D195" s="58" t="s">
        <v>131</v>
      </c>
      <c r="E195" s="58" t="s">
        <v>80</v>
      </c>
      <c r="F195" s="58" t="b">
        <f>AND(LEN(E195) = 6, ISNUMBER(MATCH(LEFT(E195,4), 'species codes'!$A$2:$A$15, 0)))</f>
        <v>1</v>
      </c>
      <c r="J195" s="58">
        <v>60.0</v>
      </c>
    </row>
    <row r="196">
      <c r="A196" s="57">
        <v>45208.0</v>
      </c>
      <c r="B196" s="58" t="s">
        <v>326</v>
      </c>
      <c r="C196" s="58" t="s">
        <v>292</v>
      </c>
      <c r="D196" s="58" t="s">
        <v>347</v>
      </c>
      <c r="E196" s="58" t="s">
        <v>83</v>
      </c>
      <c r="F196" s="58" t="b">
        <f>AND(LEN(E196) = 6, ISNUMBER(MATCH(LEFT(E196,4), 'species codes'!$A$2:$A$15, 0)))</f>
        <v>1</v>
      </c>
      <c r="H196" s="58">
        <v>18.0</v>
      </c>
      <c r="I196" s="58">
        <v>8.0</v>
      </c>
      <c r="K196" s="58">
        <v>2.0</v>
      </c>
      <c r="L196" s="58" t="s">
        <v>329</v>
      </c>
      <c r="M196" s="58"/>
    </row>
    <row r="197">
      <c r="A197" s="57">
        <v>45208.0</v>
      </c>
      <c r="B197" s="58" t="s">
        <v>326</v>
      </c>
      <c r="C197" s="58" t="s">
        <v>292</v>
      </c>
      <c r="D197" s="58" t="s">
        <v>343</v>
      </c>
      <c r="E197" s="58" t="s">
        <v>83</v>
      </c>
      <c r="F197" s="58" t="b">
        <f>AND(LEN(E197) = 6, ISNUMBER(MATCH(LEFT(E197,4), 'species codes'!$A$2:$A$15, 0)))</f>
        <v>1</v>
      </c>
      <c r="I197" s="58">
        <v>2.0</v>
      </c>
    </row>
    <row r="198">
      <c r="A198" s="57">
        <v>45208.0</v>
      </c>
      <c r="B198" s="58" t="s">
        <v>326</v>
      </c>
      <c r="C198" s="58" t="s">
        <v>292</v>
      </c>
      <c r="D198" s="58" t="s">
        <v>57</v>
      </c>
      <c r="E198" s="58" t="s">
        <v>84</v>
      </c>
      <c r="F198" s="58" t="b">
        <f>AND(LEN(E198) = 6, ISNUMBER(MATCH(LEFT(E198,4), 'species codes'!$A$2:$A$15, 0)))</f>
        <v>1</v>
      </c>
      <c r="G198" s="58">
        <v>1.0</v>
      </c>
      <c r="H198" s="58">
        <v>7.0</v>
      </c>
      <c r="I198" s="58">
        <v>3.0</v>
      </c>
      <c r="J198" s="58">
        <v>14.0</v>
      </c>
    </row>
    <row r="199">
      <c r="A199" s="57">
        <v>45208.0</v>
      </c>
      <c r="B199" s="58" t="s">
        <v>326</v>
      </c>
      <c r="C199" s="58" t="s">
        <v>292</v>
      </c>
      <c r="D199" s="58" t="s">
        <v>343</v>
      </c>
      <c r="E199" s="58" t="s">
        <v>84</v>
      </c>
      <c r="F199" s="58" t="b">
        <f>AND(LEN(E199) = 6, ISNUMBER(MATCH(LEFT(E199,4), 'species codes'!$A$2:$A$15, 0)))</f>
        <v>1</v>
      </c>
      <c r="J199" s="58">
        <v>4.0</v>
      </c>
    </row>
    <row r="200">
      <c r="A200" s="57">
        <v>45208.0</v>
      </c>
      <c r="B200" s="58" t="s">
        <v>326</v>
      </c>
      <c r="C200" s="58" t="s">
        <v>292</v>
      </c>
      <c r="D200" s="58" t="s">
        <v>343</v>
      </c>
      <c r="E200" s="58" t="s">
        <v>87</v>
      </c>
      <c r="F200" s="58" t="b">
        <f>AND(LEN(E200) = 6, ISNUMBER(MATCH(LEFT(E200,4), 'species codes'!$A$2:$A$15, 0)))</f>
        <v>1</v>
      </c>
      <c r="G200" s="58">
        <v>0.0</v>
      </c>
    </row>
    <row r="201">
      <c r="A201" s="57">
        <v>45208.0</v>
      </c>
      <c r="B201" s="58" t="s">
        <v>326</v>
      </c>
      <c r="C201" s="58" t="s">
        <v>292</v>
      </c>
      <c r="D201" s="58" t="s">
        <v>138</v>
      </c>
      <c r="E201" s="58" t="s">
        <v>87</v>
      </c>
      <c r="F201" s="58" t="b">
        <f>AND(LEN(E201) = 6, ISNUMBER(MATCH(LEFT(E201,4), 'species codes'!$A$2:$A$15, 0)))</f>
        <v>1</v>
      </c>
      <c r="I201" s="58">
        <v>2.0</v>
      </c>
    </row>
    <row r="202">
      <c r="A202" s="57">
        <v>45208.0</v>
      </c>
      <c r="B202" s="58" t="s">
        <v>326</v>
      </c>
      <c r="C202" s="58" t="s">
        <v>292</v>
      </c>
      <c r="D202" s="58" t="s">
        <v>77</v>
      </c>
      <c r="E202" s="58" t="s">
        <v>88</v>
      </c>
      <c r="F202" s="58" t="b">
        <f>AND(LEN(E202) = 6, ISNUMBER(MATCH(LEFT(E202,4), 'species codes'!$A$2:$A$15, 0)))</f>
        <v>1</v>
      </c>
      <c r="H202" s="58">
        <v>1.0</v>
      </c>
      <c r="I202" s="58">
        <v>4.0</v>
      </c>
    </row>
    <row r="203">
      <c r="A203" s="57">
        <v>45208.0</v>
      </c>
      <c r="B203" s="58" t="s">
        <v>326</v>
      </c>
      <c r="C203" s="58" t="s">
        <v>292</v>
      </c>
      <c r="D203" s="58" t="s">
        <v>343</v>
      </c>
      <c r="E203" s="58" t="s">
        <v>88</v>
      </c>
      <c r="F203" s="58" t="b">
        <f>AND(LEN(E203) = 6, ISNUMBER(MATCH(LEFT(E203,4), 'species codes'!$A$2:$A$15, 0)))</f>
        <v>1</v>
      </c>
      <c r="I203" s="58">
        <v>4.0</v>
      </c>
    </row>
    <row r="204">
      <c r="A204" s="57">
        <v>45208.0</v>
      </c>
      <c r="B204" s="58" t="s">
        <v>326</v>
      </c>
      <c r="C204" s="58" t="s">
        <v>292</v>
      </c>
      <c r="D204" s="58" t="s">
        <v>77</v>
      </c>
      <c r="E204" s="58" t="s">
        <v>89</v>
      </c>
      <c r="F204" s="58" t="b">
        <f>AND(LEN(E204) = 6, ISNUMBER(MATCH(LEFT(E204,4), 'species codes'!$A$2:$A$15, 0)))</f>
        <v>1</v>
      </c>
      <c r="G204" s="58">
        <v>4.0</v>
      </c>
      <c r="H204" s="58">
        <v>3.0</v>
      </c>
      <c r="J204" s="58">
        <v>11.0</v>
      </c>
    </row>
    <row r="205">
      <c r="A205" s="57">
        <v>45208.0</v>
      </c>
      <c r="B205" s="58" t="s">
        <v>326</v>
      </c>
      <c r="C205" s="58" t="s">
        <v>292</v>
      </c>
      <c r="D205" s="58" t="s">
        <v>343</v>
      </c>
      <c r="E205" s="58" t="s">
        <v>89</v>
      </c>
      <c r="F205" s="58" t="b">
        <f>AND(LEN(E205) = 6, ISNUMBER(MATCH(LEFT(E205,4), 'species codes'!$A$2:$A$15, 0)))</f>
        <v>1</v>
      </c>
      <c r="G205" s="58">
        <v>1.0</v>
      </c>
      <c r="H205" s="58">
        <v>1.0</v>
      </c>
    </row>
    <row r="206">
      <c r="A206" s="57">
        <v>45208.0</v>
      </c>
      <c r="B206" s="58" t="s">
        <v>326</v>
      </c>
      <c r="C206" s="58" t="s">
        <v>292</v>
      </c>
      <c r="D206" s="58" t="s">
        <v>343</v>
      </c>
      <c r="E206" s="58" t="s">
        <v>90</v>
      </c>
      <c r="F206" s="58" t="b">
        <f>AND(LEN(E206) = 6, ISNUMBER(MATCH(LEFT(E206,4), 'species codes'!$A$2:$A$15, 0)))</f>
        <v>1</v>
      </c>
      <c r="J206" s="58">
        <v>3.0</v>
      </c>
    </row>
    <row r="207">
      <c r="A207" s="57">
        <v>45208.0</v>
      </c>
      <c r="B207" s="58" t="s">
        <v>326</v>
      </c>
      <c r="C207" s="58" t="s">
        <v>292</v>
      </c>
      <c r="D207" s="58" t="s">
        <v>343</v>
      </c>
      <c r="E207" s="58" t="s">
        <v>91</v>
      </c>
      <c r="F207" s="58" t="b">
        <f>AND(LEN(E207) = 6, ISNUMBER(MATCH(LEFT(E207,4), 'species codes'!$A$2:$A$15, 0)))</f>
        <v>1</v>
      </c>
      <c r="G207" s="58">
        <v>1.0</v>
      </c>
      <c r="J207" s="58">
        <v>2.0</v>
      </c>
      <c r="K207" s="58">
        <v>1.0</v>
      </c>
      <c r="L207" s="58" t="s">
        <v>329</v>
      </c>
      <c r="M207" s="58"/>
    </row>
    <row r="208">
      <c r="A208" s="57">
        <v>45208.0</v>
      </c>
      <c r="B208" s="58" t="s">
        <v>326</v>
      </c>
      <c r="C208" s="58" t="s">
        <v>292</v>
      </c>
      <c r="D208" s="58" t="s">
        <v>348</v>
      </c>
      <c r="E208" s="58" t="s">
        <v>92</v>
      </c>
      <c r="F208" s="58" t="b">
        <f>AND(LEN(E208) = 6, ISNUMBER(MATCH(LEFT(E208,4), 'species codes'!$A$2:$A$15, 0)))</f>
        <v>1</v>
      </c>
      <c r="J208" s="58">
        <v>4.0</v>
      </c>
    </row>
    <row r="209">
      <c r="A209" s="57">
        <v>45208.0</v>
      </c>
      <c r="B209" s="58" t="s">
        <v>326</v>
      </c>
      <c r="C209" s="58" t="s">
        <v>292</v>
      </c>
      <c r="D209" s="58" t="s">
        <v>348</v>
      </c>
      <c r="E209" s="58" t="s">
        <v>93</v>
      </c>
      <c r="F209" s="58" t="b">
        <f>AND(LEN(E209) = 6, ISNUMBER(MATCH(LEFT(E209,4), 'species codes'!$A$2:$A$15, 0)))</f>
        <v>1</v>
      </c>
      <c r="I209" s="58">
        <v>3.0</v>
      </c>
    </row>
    <row r="210">
      <c r="A210" s="57">
        <v>45208.0</v>
      </c>
      <c r="B210" s="58" t="s">
        <v>326</v>
      </c>
      <c r="C210" s="58" t="s">
        <v>292</v>
      </c>
      <c r="D210" s="58" t="s">
        <v>189</v>
      </c>
      <c r="E210" s="58" t="s">
        <v>94</v>
      </c>
      <c r="F210" s="58" t="b">
        <f>AND(LEN(E210) = 6, ISNUMBER(MATCH(LEFT(E210,4), 'species codes'!$A$2:$A$15, 0)))</f>
        <v>1</v>
      </c>
      <c r="G210" s="58">
        <v>3.0</v>
      </c>
      <c r="H210" s="58">
        <v>7.0</v>
      </c>
      <c r="I210" s="58">
        <v>7.0</v>
      </c>
      <c r="J210" s="58">
        <v>5.0</v>
      </c>
    </row>
    <row r="211">
      <c r="A211" s="57">
        <v>45208.0</v>
      </c>
      <c r="B211" s="58" t="s">
        <v>326</v>
      </c>
      <c r="C211" s="58" t="s">
        <v>292</v>
      </c>
      <c r="D211" s="58" t="s">
        <v>348</v>
      </c>
      <c r="E211" s="58" t="s">
        <v>94</v>
      </c>
      <c r="F211" s="58" t="b">
        <f>AND(LEN(E211) = 6, ISNUMBER(MATCH(LEFT(E211,4), 'species codes'!$A$2:$A$15, 0)))</f>
        <v>1</v>
      </c>
      <c r="J211" s="58">
        <v>4.0</v>
      </c>
    </row>
    <row r="212">
      <c r="A212" s="57">
        <v>45208.0</v>
      </c>
      <c r="B212" s="58" t="s">
        <v>334</v>
      </c>
      <c r="C212" s="58" t="s">
        <v>292</v>
      </c>
      <c r="D212" s="58" t="s">
        <v>82</v>
      </c>
      <c r="E212" s="58" t="s">
        <v>95</v>
      </c>
      <c r="F212" s="58" t="b">
        <f>AND(LEN(E212) = 6, ISNUMBER(MATCH(LEFT(E212,4), 'species codes'!$A$2:$A$15, 0)))</f>
        <v>1</v>
      </c>
      <c r="G212" s="58">
        <v>6.0</v>
      </c>
      <c r="J212" s="58">
        <v>4.0</v>
      </c>
    </row>
    <row r="213">
      <c r="A213" s="57">
        <v>45208.0</v>
      </c>
      <c r="B213" s="58" t="s">
        <v>326</v>
      </c>
      <c r="C213" s="58" t="s">
        <v>292</v>
      </c>
      <c r="D213" s="58" t="s">
        <v>348</v>
      </c>
      <c r="E213" s="58" t="s">
        <v>95</v>
      </c>
      <c r="F213" s="58" t="b">
        <f>AND(LEN(E213) = 6, ISNUMBER(MATCH(LEFT(E213,4), 'species codes'!$A$2:$A$15, 0)))</f>
        <v>1</v>
      </c>
      <c r="H213" s="58">
        <v>1.0</v>
      </c>
      <c r="I213" s="58">
        <v>2.0</v>
      </c>
      <c r="J213" s="58">
        <v>0.0</v>
      </c>
    </row>
    <row r="214">
      <c r="A214" s="57">
        <v>45208.0</v>
      </c>
      <c r="B214" s="58" t="s">
        <v>334</v>
      </c>
      <c r="C214" s="58" t="s">
        <v>292</v>
      </c>
      <c r="D214" s="58" t="s">
        <v>331</v>
      </c>
      <c r="E214" s="58" t="s">
        <v>96</v>
      </c>
      <c r="F214" s="58" t="b">
        <f>AND(LEN(E214) = 6, ISNUMBER(MATCH(LEFT(E214,4), 'species codes'!$A$2:$A$15, 0)))</f>
        <v>1</v>
      </c>
      <c r="G214" s="58">
        <v>13.0</v>
      </c>
      <c r="H214" s="58">
        <v>7.0</v>
      </c>
      <c r="I214" s="58">
        <v>36.0</v>
      </c>
    </row>
    <row r="215">
      <c r="A215" s="57">
        <v>45208.0</v>
      </c>
      <c r="B215" s="58" t="s">
        <v>326</v>
      </c>
      <c r="C215" s="58" t="s">
        <v>292</v>
      </c>
      <c r="D215" s="58" t="s">
        <v>348</v>
      </c>
      <c r="E215" s="58" t="s">
        <v>96</v>
      </c>
      <c r="F215" s="58" t="b">
        <f>AND(LEN(E215) = 6, ISNUMBER(MATCH(LEFT(E215,4), 'species codes'!$A$2:$A$15, 0)))</f>
        <v>1</v>
      </c>
      <c r="H215" s="58">
        <v>1.0</v>
      </c>
      <c r="I215" s="58">
        <v>3.0</v>
      </c>
    </row>
    <row r="216">
      <c r="A216" s="57">
        <v>45208.0</v>
      </c>
      <c r="B216" s="58" t="s">
        <v>326</v>
      </c>
      <c r="C216" s="58" t="s">
        <v>292</v>
      </c>
      <c r="D216" s="58" t="s">
        <v>349</v>
      </c>
      <c r="E216" s="58" t="s">
        <v>100</v>
      </c>
      <c r="F216" s="58" t="b">
        <f>AND(LEN(E216) = 6, ISNUMBER(MATCH(LEFT(E216,4), 'species codes'!$A$2:$A$15, 0)))</f>
        <v>1</v>
      </c>
      <c r="I216" s="58">
        <v>57.0</v>
      </c>
    </row>
    <row r="217">
      <c r="A217" s="57">
        <v>45208.0</v>
      </c>
      <c r="B217" s="58" t="s">
        <v>326</v>
      </c>
      <c r="C217" s="58" t="s">
        <v>292</v>
      </c>
      <c r="D217" s="58" t="s">
        <v>348</v>
      </c>
      <c r="E217" s="58" t="s">
        <v>100</v>
      </c>
      <c r="F217" s="58" t="b">
        <f>AND(LEN(E217) = 6, ISNUMBER(MATCH(LEFT(E217,4), 'species codes'!$A$2:$A$15, 0)))</f>
        <v>1</v>
      </c>
      <c r="I217" s="58">
        <v>4.0</v>
      </c>
    </row>
    <row r="218">
      <c r="A218" s="57">
        <v>45208.0</v>
      </c>
      <c r="B218" s="58" t="s">
        <v>326</v>
      </c>
      <c r="C218" s="58" t="s">
        <v>292</v>
      </c>
      <c r="D218" s="58" t="s">
        <v>348</v>
      </c>
      <c r="E218" s="58" t="s">
        <v>106</v>
      </c>
      <c r="F218" s="58" t="b">
        <f>AND(LEN(E218) = 6, ISNUMBER(MATCH(LEFT(E218,4), 'species codes'!$A$2:$A$15, 0)))</f>
        <v>1</v>
      </c>
      <c r="H218" s="58">
        <v>1.0</v>
      </c>
      <c r="I218" s="58">
        <v>3.0</v>
      </c>
    </row>
    <row r="219">
      <c r="A219" s="57">
        <v>45208.0</v>
      </c>
      <c r="B219" s="58" t="s">
        <v>326</v>
      </c>
      <c r="C219" s="58" t="s">
        <v>292</v>
      </c>
      <c r="D219" s="58" t="s">
        <v>348</v>
      </c>
      <c r="E219" s="58" t="s">
        <v>107</v>
      </c>
      <c r="F219" s="58" t="b">
        <f>AND(LEN(E219) = 6, ISNUMBER(MATCH(LEFT(E219,4), 'species codes'!$A$2:$A$15, 0)))</f>
        <v>1</v>
      </c>
      <c r="H219" s="58">
        <v>1.0</v>
      </c>
      <c r="I219" s="58">
        <v>3.0</v>
      </c>
    </row>
    <row r="220">
      <c r="A220" s="57">
        <v>45208.0</v>
      </c>
      <c r="B220" s="58" t="s">
        <v>326</v>
      </c>
      <c r="C220" s="58" t="s">
        <v>292</v>
      </c>
      <c r="D220" s="58" t="s">
        <v>348</v>
      </c>
      <c r="E220" s="58" t="s">
        <v>109</v>
      </c>
      <c r="F220" s="58" t="b">
        <f>AND(LEN(E220) = 6, ISNUMBER(MATCH(LEFT(E220,4), 'species codes'!$A$2:$A$15, 0)))</f>
        <v>1</v>
      </c>
      <c r="G220" s="58">
        <v>1.0</v>
      </c>
      <c r="I220" s="58">
        <v>3.0</v>
      </c>
    </row>
    <row r="221">
      <c r="A221" s="57">
        <v>45208.0</v>
      </c>
      <c r="B221" s="58" t="s">
        <v>326</v>
      </c>
      <c r="C221" s="58" t="s">
        <v>292</v>
      </c>
      <c r="D221" s="58" t="s">
        <v>97</v>
      </c>
      <c r="E221" s="58" t="s">
        <v>110</v>
      </c>
      <c r="F221" s="58" t="b">
        <f>AND(LEN(E221) = 6, ISNUMBER(MATCH(LEFT(E221,4), 'species codes'!$A$2:$A$15, 0)))</f>
        <v>1</v>
      </c>
      <c r="G221" s="58">
        <v>5.0</v>
      </c>
      <c r="I221" s="58">
        <v>23.0</v>
      </c>
      <c r="J221" s="58">
        <v>1.0</v>
      </c>
    </row>
    <row r="222">
      <c r="A222" s="57">
        <v>45208.0</v>
      </c>
      <c r="B222" s="58" t="s">
        <v>326</v>
      </c>
      <c r="C222" s="58" t="s">
        <v>292</v>
      </c>
      <c r="D222" s="58" t="s">
        <v>348</v>
      </c>
      <c r="E222" s="58" t="s">
        <v>110</v>
      </c>
      <c r="F222" s="58" t="b">
        <f>AND(LEN(E222) = 6, ISNUMBER(MATCH(LEFT(E222,4), 'species codes'!$A$2:$A$15, 0)))</f>
        <v>1</v>
      </c>
      <c r="I222" s="58">
        <v>3.0</v>
      </c>
    </row>
    <row r="223">
      <c r="A223" s="57">
        <v>45208.0</v>
      </c>
      <c r="B223" s="58" t="s">
        <v>326</v>
      </c>
      <c r="C223" s="58" t="s">
        <v>292</v>
      </c>
      <c r="D223" s="58" t="s">
        <v>348</v>
      </c>
      <c r="E223" s="58" t="s">
        <v>111</v>
      </c>
      <c r="F223" s="58" t="b">
        <f>AND(LEN(E223) = 6, ISNUMBER(MATCH(LEFT(E223,4), 'species codes'!$A$2:$A$15, 0)))</f>
        <v>1</v>
      </c>
      <c r="I223" s="58">
        <v>3.0</v>
      </c>
    </row>
    <row r="224">
      <c r="A224" s="57">
        <v>45208.0</v>
      </c>
      <c r="B224" s="58" t="s">
        <v>326</v>
      </c>
      <c r="C224" s="58" t="s">
        <v>292</v>
      </c>
      <c r="D224" s="58" t="s">
        <v>133</v>
      </c>
      <c r="E224" s="58" t="s">
        <v>111</v>
      </c>
      <c r="F224" s="58" t="b">
        <f>AND(LEN(E224) = 6, ISNUMBER(MATCH(LEFT(E224,4), 'species codes'!$A$2:$A$15, 0)))</f>
        <v>1</v>
      </c>
      <c r="I224" s="58">
        <v>61.0</v>
      </c>
    </row>
    <row r="225">
      <c r="A225" s="57">
        <v>45208.0</v>
      </c>
      <c r="B225" s="58" t="s">
        <v>326</v>
      </c>
      <c r="C225" s="58" t="s">
        <v>292</v>
      </c>
      <c r="D225" s="58" t="s">
        <v>348</v>
      </c>
      <c r="E225" s="58" t="s">
        <v>112</v>
      </c>
      <c r="F225" s="58" t="b">
        <f>AND(LEN(E225) = 6, ISNUMBER(MATCH(LEFT(E225,4), 'species codes'!$A$2:$A$15, 0)))</f>
        <v>1</v>
      </c>
      <c r="I225" s="58">
        <v>3.0</v>
      </c>
    </row>
    <row r="226">
      <c r="A226" s="57">
        <v>45208.0</v>
      </c>
      <c r="B226" s="58" t="s">
        <v>326</v>
      </c>
      <c r="C226" s="58" t="s">
        <v>292</v>
      </c>
      <c r="D226" s="58" t="s">
        <v>135</v>
      </c>
      <c r="E226" s="58" t="s">
        <v>112</v>
      </c>
      <c r="F226" s="58" t="b">
        <f>AND(LEN(E226) = 6, ISNUMBER(MATCH(LEFT(E226,4), 'species codes'!$A$2:$A$15, 0)))</f>
        <v>1</v>
      </c>
      <c r="H226" s="58">
        <v>8.0</v>
      </c>
      <c r="I226" s="58">
        <v>34.0</v>
      </c>
    </row>
    <row r="227">
      <c r="A227" s="57">
        <v>45208.0</v>
      </c>
      <c r="B227" s="58" t="s">
        <v>326</v>
      </c>
      <c r="C227" s="58" t="s">
        <v>292</v>
      </c>
      <c r="D227" s="58" t="s">
        <v>348</v>
      </c>
      <c r="E227" s="58" t="s">
        <v>113</v>
      </c>
      <c r="F227" s="58" t="b">
        <f>AND(LEN(E227) = 6, ISNUMBER(MATCH(LEFT(E227,4), 'species codes'!$A$2:$A$15, 0)))</f>
        <v>1</v>
      </c>
      <c r="H227" s="58">
        <v>1.0</v>
      </c>
      <c r="I227" s="58">
        <v>1.0</v>
      </c>
    </row>
    <row r="228">
      <c r="A228" s="57">
        <v>45208.0</v>
      </c>
      <c r="B228" s="58" t="s">
        <v>326</v>
      </c>
      <c r="C228" s="58" t="s">
        <v>292</v>
      </c>
      <c r="D228" s="58" t="s">
        <v>128</v>
      </c>
      <c r="E228" s="58" t="s">
        <v>113</v>
      </c>
      <c r="F228" s="58" t="b">
        <f>AND(LEN(E228) = 6, ISNUMBER(MATCH(LEFT(E228,4), 'species codes'!$A$2:$A$15, 0)))</f>
        <v>1</v>
      </c>
      <c r="H228" s="58">
        <v>1.0</v>
      </c>
      <c r="I228" s="58">
        <v>9.0</v>
      </c>
    </row>
    <row r="229">
      <c r="A229" s="57">
        <v>45208.0</v>
      </c>
      <c r="B229" s="58" t="s">
        <v>326</v>
      </c>
      <c r="C229" s="58" t="s">
        <v>292</v>
      </c>
      <c r="D229" s="58" t="s">
        <v>153</v>
      </c>
      <c r="E229" s="58" t="s">
        <v>114</v>
      </c>
      <c r="F229" s="58" t="b">
        <f>AND(LEN(E229) = 6, ISNUMBER(MATCH(LEFT(E229,4), 'species codes'!$A$2:$A$15, 0)))</f>
        <v>1</v>
      </c>
      <c r="I229" s="58">
        <v>11.0</v>
      </c>
      <c r="J229" s="58">
        <v>5.0</v>
      </c>
    </row>
    <row r="230">
      <c r="A230" s="57">
        <v>45208.0</v>
      </c>
      <c r="B230" s="58" t="s">
        <v>326</v>
      </c>
      <c r="C230" s="58" t="s">
        <v>292</v>
      </c>
      <c r="D230" s="58" t="s">
        <v>348</v>
      </c>
      <c r="E230" s="58" t="s">
        <v>114</v>
      </c>
      <c r="F230" s="58" t="b">
        <f>AND(LEN(E230) = 6, ISNUMBER(MATCH(LEFT(E230,4), 'species codes'!$A$2:$A$15, 0)))</f>
        <v>1</v>
      </c>
      <c r="J230" s="58">
        <v>4.0</v>
      </c>
    </row>
    <row r="231">
      <c r="A231" s="57">
        <v>45208.0</v>
      </c>
      <c r="B231" s="58" t="s">
        <v>326</v>
      </c>
      <c r="C231" s="58" t="s">
        <v>292</v>
      </c>
      <c r="D231" s="58" t="s">
        <v>351</v>
      </c>
      <c r="E231" s="58" t="s">
        <v>116</v>
      </c>
      <c r="F231" s="58" t="b">
        <f>AND(LEN(E231) = 6, ISNUMBER(MATCH(LEFT(E231,4), 'species codes'!$A$2:$A$15, 0)))</f>
        <v>1</v>
      </c>
      <c r="H231" s="58">
        <v>4.0</v>
      </c>
      <c r="I231" s="58">
        <v>4.0</v>
      </c>
    </row>
    <row r="232">
      <c r="A232" s="57">
        <v>45208.0</v>
      </c>
      <c r="B232" s="58" t="s">
        <v>326</v>
      </c>
      <c r="C232" s="58" t="s">
        <v>292</v>
      </c>
      <c r="D232" s="58" t="s">
        <v>348</v>
      </c>
      <c r="E232" s="58" t="s">
        <v>116</v>
      </c>
      <c r="F232" s="58" t="b">
        <f>AND(LEN(E232) = 6, ISNUMBER(MATCH(LEFT(E232,4), 'species codes'!$A$2:$A$15, 0)))</f>
        <v>1</v>
      </c>
      <c r="J232" s="58">
        <v>4.0</v>
      </c>
    </row>
    <row r="233">
      <c r="A233" s="57">
        <v>45208.0</v>
      </c>
      <c r="B233" s="58" t="s">
        <v>326</v>
      </c>
      <c r="C233" s="58" t="s">
        <v>292</v>
      </c>
      <c r="D233" s="58" t="s">
        <v>352</v>
      </c>
      <c r="E233" s="58" t="s">
        <v>118</v>
      </c>
      <c r="F233" s="58" t="b">
        <f>AND(LEN(E233) = 6, ISNUMBER(MATCH(LEFT(E233,4), 'species codes'!$A$2:$A$15, 0)))</f>
        <v>1</v>
      </c>
      <c r="I233" s="58">
        <v>27.0</v>
      </c>
    </row>
    <row r="234">
      <c r="A234" s="57">
        <v>45208.0</v>
      </c>
      <c r="B234" s="58" t="s">
        <v>326</v>
      </c>
      <c r="C234" s="58" t="s">
        <v>292</v>
      </c>
      <c r="D234" s="58" t="s">
        <v>348</v>
      </c>
      <c r="E234" s="58" t="s">
        <v>118</v>
      </c>
      <c r="F234" s="58" t="b">
        <f>AND(LEN(E234) = 6, ISNUMBER(MATCH(LEFT(E234,4), 'species codes'!$A$2:$A$15, 0)))</f>
        <v>1</v>
      </c>
      <c r="H234" s="58">
        <v>1.0</v>
      </c>
      <c r="I234" s="58">
        <v>2.0</v>
      </c>
    </row>
    <row r="235">
      <c r="A235" s="57">
        <v>45208.0</v>
      </c>
      <c r="B235" s="58" t="s">
        <v>326</v>
      </c>
      <c r="C235" s="58" t="s">
        <v>292</v>
      </c>
      <c r="D235" s="58" t="s">
        <v>348</v>
      </c>
      <c r="E235" s="58" t="s">
        <v>120</v>
      </c>
      <c r="F235" s="58" t="b">
        <f>AND(LEN(E235) = 6, ISNUMBER(MATCH(LEFT(E235,4), 'species codes'!$A$2:$A$15, 0)))</f>
        <v>1</v>
      </c>
      <c r="I235" s="58">
        <v>1.0</v>
      </c>
    </row>
    <row r="236">
      <c r="A236" s="57">
        <v>45208.0</v>
      </c>
      <c r="B236" s="58" t="s">
        <v>326</v>
      </c>
      <c r="C236" s="58" t="s">
        <v>292</v>
      </c>
      <c r="D236" s="58" t="s">
        <v>348</v>
      </c>
      <c r="E236" s="58" t="s">
        <v>121</v>
      </c>
      <c r="F236" s="58" t="b">
        <f>AND(LEN(E236) = 6, ISNUMBER(MATCH(LEFT(E236,4), 'species codes'!$A$2:$A$15, 0)))</f>
        <v>1</v>
      </c>
      <c r="I236" s="58">
        <v>1.0</v>
      </c>
      <c r="J236" s="58">
        <v>1.0</v>
      </c>
    </row>
    <row r="237">
      <c r="A237" s="57">
        <v>45208.0</v>
      </c>
      <c r="B237" s="58" t="s">
        <v>326</v>
      </c>
      <c r="C237" s="58" t="s">
        <v>292</v>
      </c>
      <c r="D237" s="58" t="s">
        <v>86</v>
      </c>
      <c r="E237" s="58" t="s">
        <v>121</v>
      </c>
      <c r="F237" s="58" t="b">
        <f>AND(LEN(E237) = 6, ISNUMBER(MATCH(LEFT(E237,4), 'species codes'!$A$2:$A$15, 0)))</f>
        <v>1</v>
      </c>
      <c r="I237" s="58">
        <v>32.0</v>
      </c>
    </row>
    <row r="238">
      <c r="A238" s="57">
        <v>45208.0</v>
      </c>
      <c r="B238" s="58" t="s">
        <v>326</v>
      </c>
      <c r="C238" s="58" t="s">
        <v>292</v>
      </c>
      <c r="D238" s="58" t="s">
        <v>335</v>
      </c>
      <c r="E238" s="58" t="s">
        <v>122</v>
      </c>
      <c r="F238" s="58" t="b">
        <f>AND(LEN(E238) = 6, ISNUMBER(MATCH(LEFT(E238,4), 'species codes'!$A$2:$A$15, 0)))</f>
        <v>1</v>
      </c>
      <c r="J238" s="58">
        <v>25.0</v>
      </c>
    </row>
    <row r="239">
      <c r="A239" s="57">
        <v>45208.0</v>
      </c>
      <c r="B239" s="58" t="s">
        <v>326</v>
      </c>
      <c r="C239" s="58" t="s">
        <v>292</v>
      </c>
      <c r="D239" s="58" t="s">
        <v>348</v>
      </c>
      <c r="E239" s="58" t="s">
        <v>124</v>
      </c>
      <c r="F239" s="58" t="b">
        <f>AND(LEN(E239) = 6, ISNUMBER(MATCH(LEFT(E239,4), 'species codes'!$A$2:$A$15, 0)))</f>
        <v>1</v>
      </c>
      <c r="J239" s="58">
        <v>4.0</v>
      </c>
    </row>
    <row r="240">
      <c r="A240" s="57">
        <v>45208.0</v>
      </c>
      <c r="B240" s="58" t="s">
        <v>326</v>
      </c>
      <c r="C240" s="58" t="s">
        <v>292</v>
      </c>
      <c r="D240" s="58" t="s">
        <v>177</v>
      </c>
      <c r="E240" s="58" t="s">
        <v>176</v>
      </c>
      <c r="F240" s="58" t="b">
        <f>AND(LEN(E240) = 6, ISNUMBER(MATCH(LEFT(E240,4), 'species codes'!$A$2:$A$15, 0)))</f>
        <v>1</v>
      </c>
      <c r="G240" s="58">
        <v>7.0</v>
      </c>
      <c r="I240" s="58">
        <v>1.0</v>
      </c>
      <c r="J240" s="58">
        <v>3.0</v>
      </c>
    </row>
    <row r="241">
      <c r="A241" s="57">
        <v>45208.0</v>
      </c>
      <c r="B241" s="58" t="s">
        <v>326</v>
      </c>
      <c r="C241" s="58" t="s">
        <v>292</v>
      </c>
      <c r="D241" s="58" t="s">
        <v>359</v>
      </c>
      <c r="E241" s="58" t="s">
        <v>176</v>
      </c>
      <c r="F241" s="58" t="b">
        <f>AND(LEN(E241) = 6, ISNUMBER(MATCH(LEFT(E241,4), 'species codes'!$A$2:$A$15, 0)))</f>
        <v>1</v>
      </c>
      <c r="I241" s="58">
        <v>3.0</v>
      </c>
    </row>
    <row r="242">
      <c r="A242" s="57">
        <v>45208.0</v>
      </c>
      <c r="B242" s="58" t="s">
        <v>326</v>
      </c>
      <c r="C242" s="58" t="s">
        <v>292</v>
      </c>
      <c r="D242" s="58" t="s">
        <v>359</v>
      </c>
      <c r="E242" s="58" t="s">
        <v>180</v>
      </c>
      <c r="F242" s="58" t="b">
        <f>AND(LEN(E242) = 6, ISNUMBER(MATCH(LEFT(E242,4), 'species codes'!$A$2:$A$15, 0)))</f>
        <v>1</v>
      </c>
      <c r="J242" s="58">
        <v>4.0</v>
      </c>
    </row>
    <row r="243">
      <c r="A243" s="57">
        <v>45208.0</v>
      </c>
      <c r="B243" s="58" t="s">
        <v>326</v>
      </c>
      <c r="C243" s="58" t="s">
        <v>292</v>
      </c>
      <c r="D243" s="58" t="s">
        <v>353</v>
      </c>
      <c r="E243" s="58" t="s">
        <v>180</v>
      </c>
      <c r="F243" s="58" t="b">
        <f>AND(LEN(E243) = 6, ISNUMBER(MATCH(LEFT(E243,4), 'species codes'!$A$2:$A$15, 0)))</f>
        <v>1</v>
      </c>
      <c r="H243" s="58">
        <v>4.0</v>
      </c>
      <c r="I243" s="58">
        <v>17.0</v>
      </c>
    </row>
    <row r="244">
      <c r="A244" s="57">
        <v>45208.0</v>
      </c>
      <c r="B244" s="58" t="s">
        <v>334</v>
      </c>
      <c r="C244" s="58" t="s">
        <v>292</v>
      </c>
      <c r="D244" s="58" t="s">
        <v>153</v>
      </c>
      <c r="E244" s="58" t="s">
        <v>181</v>
      </c>
      <c r="F244" s="58" t="b">
        <f>AND(LEN(E244) = 6, ISNUMBER(MATCH(LEFT(E244,4), 'species codes'!$A$2:$A$15, 0)))</f>
        <v>1</v>
      </c>
      <c r="G244" s="58">
        <v>10.0</v>
      </c>
      <c r="H244" s="58">
        <v>3.0</v>
      </c>
      <c r="J244" s="58">
        <v>16.0</v>
      </c>
    </row>
    <row r="245">
      <c r="A245" s="57">
        <v>45208.0</v>
      </c>
      <c r="B245" s="58" t="s">
        <v>326</v>
      </c>
      <c r="C245" s="58" t="s">
        <v>292</v>
      </c>
      <c r="D245" s="58" t="s">
        <v>354</v>
      </c>
      <c r="E245" s="58" t="s">
        <v>181</v>
      </c>
      <c r="F245" s="58" t="b">
        <f>AND(LEN(E245) = 6, ISNUMBER(MATCH(LEFT(E245,4), 'species codes'!$A$2:$A$15, 0)))</f>
        <v>1</v>
      </c>
      <c r="H245" s="58">
        <v>1.0</v>
      </c>
      <c r="J245" s="58">
        <v>10.0</v>
      </c>
    </row>
    <row r="246">
      <c r="A246" s="57">
        <v>45208.0</v>
      </c>
      <c r="B246" s="58" t="s">
        <v>326</v>
      </c>
      <c r="C246" s="58" t="s">
        <v>292</v>
      </c>
      <c r="D246" s="58" t="s">
        <v>359</v>
      </c>
      <c r="E246" s="58" t="s">
        <v>181</v>
      </c>
      <c r="F246" s="58" t="b">
        <f>AND(LEN(E246) = 6, ISNUMBER(MATCH(LEFT(E246,4), 'species codes'!$A$2:$A$15, 0)))</f>
        <v>1</v>
      </c>
      <c r="J246" s="58">
        <v>4.0</v>
      </c>
    </row>
    <row r="247">
      <c r="A247" s="57">
        <v>45208.0</v>
      </c>
      <c r="B247" s="58" t="s">
        <v>326</v>
      </c>
      <c r="C247" s="58" t="s">
        <v>292</v>
      </c>
      <c r="D247" s="58" t="s">
        <v>191</v>
      </c>
      <c r="E247" s="58" t="s">
        <v>181</v>
      </c>
      <c r="F247" s="58" t="b">
        <f>AND(LEN(E247) = 6, ISNUMBER(MATCH(LEFT(E247,4), 'species codes'!$A$2:$A$15, 0)))</f>
        <v>1</v>
      </c>
      <c r="H247" s="58">
        <v>1.0</v>
      </c>
      <c r="J247" s="58">
        <v>38.0</v>
      </c>
    </row>
    <row r="248">
      <c r="A248" s="57">
        <v>45208.0</v>
      </c>
      <c r="B248" s="58" t="s">
        <v>326</v>
      </c>
      <c r="C248" s="58" t="s">
        <v>292</v>
      </c>
      <c r="D248" s="58" t="s">
        <v>187</v>
      </c>
      <c r="E248" s="58" t="s">
        <v>181</v>
      </c>
      <c r="F248" s="58" t="b">
        <f>AND(LEN(E248) = 6, ISNUMBER(MATCH(LEFT(E248,4), 'species codes'!$A$2:$A$15, 0)))</f>
        <v>1</v>
      </c>
      <c r="J248" s="58">
        <v>32.0</v>
      </c>
    </row>
    <row r="249">
      <c r="A249" s="57">
        <v>45208.0</v>
      </c>
      <c r="B249" s="58" t="s">
        <v>334</v>
      </c>
      <c r="C249" s="58" t="s">
        <v>292</v>
      </c>
      <c r="D249" s="58" t="s">
        <v>352</v>
      </c>
      <c r="E249" s="58" t="s">
        <v>182</v>
      </c>
      <c r="F249" s="58" t="b">
        <f>AND(LEN(E249) = 6, ISNUMBER(MATCH(LEFT(E249,4), 'species codes'!$A$2:$A$15, 0)))</f>
        <v>1</v>
      </c>
      <c r="G249" s="58">
        <v>30.0</v>
      </c>
    </row>
    <row r="250">
      <c r="A250" s="57">
        <v>45208.0</v>
      </c>
      <c r="B250" s="58" t="s">
        <v>326</v>
      </c>
      <c r="C250" s="58" t="s">
        <v>292</v>
      </c>
      <c r="D250" s="58" t="s">
        <v>355</v>
      </c>
      <c r="E250" s="58" t="s">
        <v>182</v>
      </c>
      <c r="F250" s="58" t="b">
        <f>AND(LEN(E250) = 6, ISNUMBER(MATCH(LEFT(E250,4), 'species codes'!$A$2:$A$15, 0)))</f>
        <v>1</v>
      </c>
      <c r="G250" s="58">
        <v>18.0</v>
      </c>
    </row>
    <row r="251">
      <c r="A251" s="57">
        <v>45208.0</v>
      </c>
      <c r="B251" s="58" t="s">
        <v>326</v>
      </c>
      <c r="C251" s="58" t="s">
        <v>292</v>
      </c>
      <c r="D251" s="58" t="s">
        <v>359</v>
      </c>
      <c r="E251" s="58" t="s">
        <v>182</v>
      </c>
      <c r="F251" s="58" t="b">
        <f>AND(LEN(E251) = 6, ISNUMBER(MATCH(LEFT(E251,4), 'species codes'!$A$2:$A$15, 0)))</f>
        <v>1</v>
      </c>
      <c r="G251" s="58">
        <v>4.0</v>
      </c>
    </row>
    <row r="252">
      <c r="A252" s="57">
        <v>45208.0</v>
      </c>
      <c r="B252" s="58" t="s">
        <v>326</v>
      </c>
      <c r="C252" s="58" t="s">
        <v>292</v>
      </c>
      <c r="D252" s="58" t="s">
        <v>150</v>
      </c>
      <c r="E252" s="58" t="s">
        <v>185</v>
      </c>
      <c r="F252" s="58" t="b">
        <f>AND(LEN(E252) = 6, ISNUMBER(MATCH(LEFT(E252,4), 'species codes'!$A$2:$A$15, 0)))</f>
        <v>1</v>
      </c>
      <c r="G252" s="58">
        <v>18.0</v>
      </c>
    </row>
    <row r="253">
      <c r="A253" s="57">
        <v>45208.0</v>
      </c>
      <c r="B253" s="58" t="s">
        <v>326</v>
      </c>
      <c r="C253" s="58" t="s">
        <v>292</v>
      </c>
      <c r="D253" s="58" t="s">
        <v>359</v>
      </c>
      <c r="E253" s="58" t="s">
        <v>185</v>
      </c>
      <c r="F253" s="58" t="b">
        <f>AND(LEN(E253) = 6, ISNUMBER(MATCH(LEFT(E253,4), 'species codes'!$A$2:$A$15, 0)))</f>
        <v>1</v>
      </c>
      <c r="G253" s="58">
        <v>2.0</v>
      </c>
      <c r="J253" s="58">
        <v>2.0</v>
      </c>
    </row>
    <row r="254">
      <c r="A254" s="57">
        <v>45208.0</v>
      </c>
      <c r="B254" s="58" t="s">
        <v>334</v>
      </c>
      <c r="C254" s="58" t="s">
        <v>292</v>
      </c>
      <c r="D254" s="58" t="s">
        <v>346</v>
      </c>
      <c r="E254" s="58" t="s">
        <v>185</v>
      </c>
      <c r="F254" s="58" t="b">
        <f>AND(LEN(E254) = 6, ISNUMBER(MATCH(LEFT(E254,4), 'species codes'!$A$2:$A$15, 0)))</f>
        <v>1</v>
      </c>
      <c r="J254" s="58">
        <v>17.0</v>
      </c>
    </row>
    <row r="255">
      <c r="A255" s="57">
        <v>45208.0</v>
      </c>
      <c r="B255" s="58" t="s">
        <v>334</v>
      </c>
      <c r="C255" s="58" t="s">
        <v>292</v>
      </c>
      <c r="D255" s="58" t="s">
        <v>78</v>
      </c>
      <c r="E255" s="58" t="s">
        <v>185</v>
      </c>
      <c r="F255" s="58" t="b">
        <f>AND(LEN(E255) = 6, ISNUMBER(MATCH(LEFT(E255,4), 'species codes'!$A$2:$A$15, 0)))</f>
        <v>1</v>
      </c>
      <c r="H255" s="58">
        <v>2.0</v>
      </c>
      <c r="I255" s="58">
        <v>8.0</v>
      </c>
      <c r="J255" s="58">
        <v>37.0</v>
      </c>
    </row>
    <row r="256">
      <c r="A256" s="57">
        <v>45208.0</v>
      </c>
      <c r="B256" s="58" t="s">
        <v>326</v>
      </c>
      <c r="C256" s="58" t="s">
        <v>292</v>
      </c>
      <c r="D256" s="58" t="s">
        <v>356</v>
      </c>
      <c r="E256" s="58" t="s">
        <v>186</v>
      </c>
      <c r="F256" s="58" t="b">
        <f>AND(LEN(E256) = 6, ISNUMBER(MATCH(LEFT(E256,4), 'species codes'!$A$2:$A$15, 0)))</f>
        <v>1</v>
      </c>
      <c r="G256" s="58">
        <v>4.0</v>
      </c>
      <c r="H256" s="58">
        <v>1.0</v>
      </c>
      <c r="J256" s="58">
        <v>9.0</v>
      </c>
    </row>
    <row r="257">
      <c r="A257" s="57">
        <v>45208.0</v>
      </c>
      <c r="B257" s="58" t="s">
        <v>326</v>
      </c>
      <c r="C257" s="58" t="s">
        <v>292</v>
      </c>
      <c r="D257" s="58" t="s">
        <v>359</v>
      </c>
      <c r="E257" s="58" t="s">
        <v>186</v>
      </c>
      <c r="F257" s="58" t="b">
        <f>AND(LEN(E257) = 6, ISNUMBER(MATCH(LEFT(E257,4), 'species codes'!$A$2:$A$15, 0)))</f>
        <v>1</v>
      </c>
      <c r="J257" s="58">
        <v>4.0</v>
      </c>
    </row>
    <row r="258">
      <c r="A258" s="57">
        <v>45208.0</v>
      </c>
      <c r="B258" s="58" t="s">
        <v>326</v>
      </c>
      <c r="C258" s="58" t="s">
        <v>292</v>
      </c>
      <c r="D258" s="58" t="s">
        <v>206</v>
      </c>
      <c r="E258" s="58" t="s">
        <v>190</v>
      </c>
      <c r="F258" s="58" t="b">
        <f>AND(LEN(E258) = 6, ISNUMBER(MATCH(LEFT(E258,4), 'species codes'!$A$2:$A$15, 0)))</f>
        <v>1</v>
      </c>
      <c r="G258" s="58">
        <v>11.0</v>
      </c>
      <c r="H258" s="58">
        <v>2.0</v>
      </c>
    </row>
    <row r="259">
      <c r="A259" s="57">
        <v>45208.0</v>
      </c>
      <c r="B259" s="58" t="s">
        <v>326</v>
      </c>
      <c r="C259" s="58" t="s">
        <v>292</v>
      </c>
      <c r="D259" s="58" t="s">
        <v>359</v>
      </c>
      <c r="E259" s="58" t="s">
        <v>190</v>
      </c>
      <c r="F259" s="58" t="b">
        <f>AND(LEN(E259) = 6, ISNUMBER(MATCH(LEFT(E259,4), 'species codes'!$A$2:$A$15, 0)))</f>
        <v>1</v>
      </c>
      <c r="G259" s="58">
        <v>4.0</v>
      </c>
    </row>
    <row r="260">
      <c r="A260" s="57">
        <v>45208.0</v>
      </c>
      <c r="B260" s="58" t="s">
        <v>334</v>
      </c>
      <c r="C260" s="58" t="s">
        <v>292</v>
      </c>
      <c r="D260" s="58" t="s">
        <v>196</v>
      </c>
      <c r="E260" s="58" t="s">
        <v>193</v>
      </c>
      <c r="F260" s="58" t="b">
        <f>AND(LEN(E260) = 6, ISNUMBER(MATCH(LEFT(E260,4), 'species codes'!$A$2:$A$15, 0)))</f>
        <v>1</v>
      </c>
      <c r="H260" s="58">
        <v>5.0</v>
      </c>
      <c r="I260" s="58">
        <v>16.0</v>
      </c>
    </row>
    <row r="261">
      <c r="A261" s="57">
        <v>45208.0</v>
      </c>
      <c r="B261" s="58" t="s">
        <v>334</v>
      </c>
      <c r="C261" s="58" t="s">
        <v>292</v>
      </c>
      <c r="D261" s="58" t="s">
        <v>357</v>
      </c>
      <c r="E261" s="58" t="s">
        <v>202</v>
      </c>
      <c r="F261" s="58" t="b">
        <f>AND(LEN(E261) = 6, ISNUMBER(MATCH(LEFT(E261,4), 'species codes'!$A$2:$A$15, 0)))</f>
        <v>1</v>
      </c>
      <c r="G261" s="58">
        <v>36.0</v>
      </c>
      <c r="H261" s="58">
        <v>2.0</v>
      </c>
    </row>
    <row r="262">
      <c r="A262" s="57">
        <v>45208.0</v>
      </c>
      <c r="B262" s="58" t="s">
        <v>334</v>
      </c>
      <c r="C262" s="58" t="s">
        <v>292</v>
      </c>
      <c r="D262" s="58" t="s">
        <v>357</v>
      </c>
      <c r="E262" s="58" t="s">
        <v>208</v>
      </c>
      <c r="F262" s="58" t="b">
        <f>AND(LEN(E262) = 6, ISNUMBER(MATCH(LEFT(E262,4), 'species codes'!$A$2:$A$15, 0)))</f>
        <v>1</v>
      </c>
      <c r="G262" s="58">
        <v>25.0</v>
      </c>
      <c r="H262" s="58">
        <v>3.0</v>
      </c>
      <c r="K262" s="58">
        <v>3.0</v>
      </c>
      <c r="L262" s="58" t="s">
        <v>329</v>
      </c>
      <c r="M262" s="58"/>
    </row>
    <row r="263">
      <c r="A263" s="57">
        <v>45208.0</v>
      </c>
      <c r="B263" s="58" t="s">
        <v>334</v>
      </c>
      <c r="C263" s="58" t="s">
        <v>292</v>
      </c>
      <c r="D263" s="58" t="s">
        <v>357</v>
      </c>
      <c r="E263" s="58" t="s">
        <v>213</v>
      </c>
      <c r="F263" s="58" t="b">
        <f>AND(LEN(E263) = 6, ISNUMBER(MATCH(LEFT(E263,4), 'species codes'!$A$2:$A$15, 0)))</f>
        <v>1</v>
      </c>
      <c r="J263" s="58">
        <v>29.0</v>
      </c>
    </row>
    <row r="264">
      <c r="A264" s="57">
        <v>45208.0</v>
      </c>
      <c r="B264" s="58" t="s">
        <v>334</v>
      </c>
      <c r="C264" s="58" t="s">
        <v>292</v>
      </c>
      <c r="D264" s="58" t="s">
        <v>357</v>
      </c>
      <c r="E264" s="58" t="s">
        <v>214</v>
      </c>
      <c r="F264" s="58" t="b">
        <f>AND(LEN(E264) = 6, ISNUMBER(MATCH(LEFT(E264,4), 'species codes'!$A$2:$A$15, 0)))</f>
        <v>1</v>
      </c>
      <c r="J264" s="58">
        <v>15.0</v>
      </c>
    </row>
    <row r="265">
      <c r="A265" s="57">
        <v>45208.0</v>
      </c>
      <c r="B265" s="58" t="s">
        <v>334</v>
      </c>
      <c r="C265" s="58" t="s">
        <v>292</v>
      </c>
      <c r="D265" s="58" t="s">
        <v>357</v>
      </c>
      <c r="E265" s="58" t="s">
        <v>224</v>
      </c>
      <c r="F265" s="58" t="b">
        <f>AND(LEN(E265) = 6, ISNUMBER(MATCH(LEFT(E265,4), 'species codes'!$A$2:$A$15, 0)))</f>
        <v>1</v>
      </c>
      <c r="G265" s="58">
        <v>32.0</v>
      </c>
      <c r="H265" s="58">
        <v>2.0</v>
      </c>
      <c r="J265" s="58">
        <v>8.0</v>
      </c>
    </row>
    <row r="266">
      <c r="A266" s="57">
        <v>45208.0</v>
      </c>
      <c r="B266" s="58" t="s">
        <v>334</v>
      </c>
      <c r="C266" s="58" t="s">
        <v>292</v>
      </c>
      <c r="D266" s="58" t="s">
        <v>357</v>
      </c>
      <c r="E266" s="58" t="s">
        <v>226</v>
      </c>
      <c r="F266" s="58" t="b">
        <f>AND(LEN(E266) = 6, ISNUMBER(MATCH(LEFT(E266,4), 'species codes'!$A$2:$A$15, 0)))</f>
        <v>1</v>
      </c>
      <c r="G266" s="58">
        <v>21.0</v>
      </c>
    </row>
    <row r="267">
      <c r="A267" s="57">
        <v>45208.0</v>
      </c>
      <c r="B267" s="58" t="s">
        <v>334</v>
      </c>
      <c r="C267" s="58" t="s">
        <v>292</v>
      </c>
      <c r="D267" s="58" t="s">
        <v>357</v>
      </c>
      <c r="E267" s="58" t="s">
        <v>227</v>
      </c>
      <c r="F267" s="58" t="b">
        <f>AND(LEN(E267) = 6, ISNUMBER(MATCH(LEFT(E267,4), 'species codes'!$A$2:$A$15, 0)))</f>
        <v>1</v>
      </c>
      <c r="G267" s="58">
        <v>4.0</v>
      </c>
      <c r="H267" s="58">
        <v>2.0</v>
      </c>
      <c r="J267" s="58">
        <v>1.0</v>
      </c>
    </row>
    <row r="268">
      <c r="A268" s="57">
        <v>45208.0</v>
      </c>
      <c r="B268" s="58" t="s">
        <v>334</v>
      </c>
      <c r="C268" s="58" t="s">
        <v>292</v>
      </c>
      <c r="D268" s="58" t="s">
        <v>357</v>
      </c>
      <c r="E268" s="58" t="s">
        <v>241</v>
      </c>
      <c r="F268" s="58" t="b">
        <f>AND(LEN(E268) = 6, ISNUMBER(MATCH(LEFT(E268,4), 'species codes'!$A$2:$A$15, 0)))</f>
        <v>1</v>
      </c>
      <c r="G268" s="58">
        <v>10.0</v>
      </c>
    </row>
    <row r="269">
      <c r="A269" s="57">
        <v>45208.0</v>
      </c>
      <c r="B269" s="58" t="s">
        <v>334</v>
      </c>
      <c r="C269" s="58" t="s">
        <v>292</v>
      </c>
      <c r="D269" s="58" t="s">
        <v>357</v>
      </c>
      <c r="E269" s="58" t="s">
        <v>242</v>
      </c>
      <c r="F269" s="58" t="b">
        <f>AND(LEN(E269) = 6, ISNUMBER(MATCH(LEFT(E269,4), 'species codes'!$A$2:$A$15, 0)))</f>
        <v>1</v>
      </c>
      <c r="G269" s="58">
        <v>19.0</v>
      </c>
      <c r="I269" s="58">
        <v>8.0</v>
      </c>
      <c r="J269" s="58"/>
    </row>
    <row r="270">
      <c r="A270" s="57">
        <v>45208.0</v>
      </c>
      <c r="B270" s="58" t="s">
        <v>334</v>
      </c>
      <c r="C270" s="58" t="s">
        <v>292</v>
      </c>
      <c r="D270" s="58" t="s">
        <v>357</v>
      </c>
      <c r="E270" s="58" t="s">
        <v>255</v>
      </c>
      <c r="F270" s="58" t="b">
        <f>AND(LEN(E270) = 6, ISNUMBER(MATCH(LEFT(E270,4), 'species codes'!$A$2:$A$15, 0)))</f>
        <v>1</v>
      </c>
      <c r="G270" s="58">
        <v>7.0</v>
      </c>
      <c r="H270" s="58">
        <v>1.0</v>
      </c>
    </row>
    <row r="271">
      <c r="A271" s="57">
        <v>45208.0</v>
      </c>
      <c r="B271" s="58" t="s">
        <v>334</v>
      </c>
      <c r="C271" s="58" t="s">
        <v>292</v>
      </c>
      <c r="D271" s="58" t="s">
        <v>357</v>
      </c>
      <c r="E271" s="58" t="s">
        <v>256</v>
      </c>
      <c r="F271" s="58" t="b">
        <f>AND(LEN(E271) = 6, ISNUMBER(MATCH(LEFT(E271,4), 'species codes'!$A$2:$A$15, 0)))</f>
        <v>1</v>
      </c>
      <c r="M271" s="58">
        <v>15.0</v>
      </c>
      <c r="N271" s="58" t="s">
        <v>360</v>
      </c>
    </row>
    <row r="272">
      <c r="A272" s="57">
        <v>45208.0</v>
      </c>
      <c r="B272" s="58" t="s">
        <v>334</v>
      </c>
      <c r="C272" s="58" t="s">
        <v>292</v>
      </c>
      <c r="D272" s="58" t="s">
        <v>196</v>
      </c>
      <c r="E272" s="58" t="s">
        <v>260</v>
      </c>
      <c r="F272" s="58" t="b">
        <f>AND(LEN(E272) = 6, ISNUMBER(MATCH(LEFT(E272,4), 'species codes'!$A$2:$A$15, 0)))</f>
        <v>1</v>
      </c>
      <c r="G272" s="58">
        <v>22.0</v>
      </c>
    </row>
    <row r="273">
      <c r="A273" s="57">
        <v>45208.0</v>
      </c>
      <c r="B273" s="58" t="s">
        <v>334</v>
      </c>
      <c r="C273" s="58" t="s">
        <v>292</v>
      </c>
      <c r="D273" s="58" t="s">
        <v>196</v>
      </c>
      <c r="E273" s="58" t="s">
        <v>261</v>
      </c>
      <c r="F273" s="58" t="b">
        <f>AND(LEN(E273) = 6, ISNUMBER(MATCH(LEFT(E273,4), 'species codes'!$A$2:$A$15, 0)))</f>
        <v>1</v>
      </c>
      <c r="G273" s="58"/>
      <c r="I273" s="58">
        <v>38.0</v>
      </c>
    </row>
    <row r="274">
      <c r="A274" s="57">
        <v>45208.0</v>
      </c>
      <c r="B274" s="58" t="s">
        <v>334</v>
      </c>
      <c r="C274" s="58" t="s">
        <v>292</v>
      </c>
      <c r="D274" s="58" t="s">
        <v>196</v>
      </c>
      <c r="E274" s="58" t="s">
        <v>262</v>
      </c>
      <c r="F274" s="58" t="b">
        <f>AND(LEN(E274) = 6, ISNUMBER(MATCH(LEFT(E274,4), 'species codes'!$A$2:$A$15, 0)))</f>
        <v>1</v>
      </c>
      <c r="G274" s="58"/>
      <c r="I274" s="58">
        <v>31.0</v>
      </c>
    </row>
    <row r="275">
      <c r="A275" s="57">
        <v>45208.0</v>
      </c>
      <c r="B275" s="58" t="s">
        <v>334</v>
      </c>
      <c r="C275" s="58" t="s">
        <v>292</v>
      </c>
      <c r="D275" s="58" t="s">
        <v>357</v>
      </c>
      <c r="E275" s="58" t="s">
        <v>263</v>
      </c>
      <c r="F275" s="58" t="b">
        <f>AND(LEN(E275) = 6, ISNUMBER(MATCH(LEFT(E275,4), 'species codes'!$A$2:$A$15, 0)))</f>
        <v>1</v>
      </c>
      <c r="J275" s="58">
        <v>49.0</v>
      </c>
    </row>
    <row r="276">
      <c r="A276" s="57">
        <v>45208.0</v>
      </c>
      <c r="B276" s="58" t="s">
        <v>334</v>
      </c>
      <c r="C276" s="58" t="s">
        <v>292</v>
      </c>
      <c r="D276" s="58" t="s">
        <v>357</v>
      </c>
      <c r="E276" s="58" t="s">
        <v>264</v>
      </c>
      <c r="F276" s="58" t="b">
        <f>AND(LEN(E276) = 6, ISNUMBER(MATCH(LEFT(E276,4), 'species codes'!$A$2:$A$15, 0)))</f>
        <v>1</v>
      </c>
      <c r="J276" s="58">
        <v>26.0</v>
      </c>
    </row>
    <row r="277">
      <c r="A277" s="57">
        <v>45208.0</v>
      </c>
      <c r="B277" s="58" t="s">
        <v>334</v>
      </c>
      <c r="C277" s="58" t="s">
        <v>292</v>
      </c>
      <c r="D277" s="58" t="s">
        <v>357</v>
      </c>
      <c r="E277" s="58" t="s">
        <v>265</v>
      </c>
      <c r="F277" s="58" t="b">
        <f>AND(LEN(E277) = 6, ISNUMBER(MATCH(LEFT(E277,4), 'species codes'!$A$2:$A$15, 0)))</f>
        <v>1</v>
      </c>
      <c r="J277" s="58">
        <v>25.0</v>
      </c>
    </row>
    <row r="278">
      <c r="A278" s="57">
        <v>45226.0</v>
      </c>
      <c r="B278" s="58" t="s">
        <v>326</v>
      </c>
      <c r="C278" s="58" t="s">
        <v>292</v>
      </c>
      <c r="D278" s="58" t="s">
        <v>144</v>
      </c>
      <c r="E278" s="58" t="s">
        <v>35</v>
      </c>
      <c r="F278" s="58" t="b">
        <f>AND(LEN(E278) = 6, ISNUMBER(MATCH(LEFT(E278,4), 'species codes'!$A$2:$A$15, 0)))</f>
        <v>1</v>
      </c>
      <c r="H278" s="58">
        <v>10.0</v>
      </c>
      <c r="I278" s="58">
        <v>2.0</v>
      </c>
    </row>
    <row r="279">
      <c r="A279" s="57">
        <v>45226.0</v>
      </c>
      <c r="B279" s="58" t="s">
        <v>326</v>
      </c>
      <c r="C279" s="58" t="s">
        <v>292</v>
      </c>
      <c r="D279" s="58" t="s">
        <v>330</v>
      </c>
      <c r="E279" s="58" t="s">
        <v>35</v>
      </c>
      <c r="F279" s="58" t="b">
        <f>AND(LEN(E279) = 6, ISNUMBER(MATCH(LEFT(E279,4), 'species codes'!$A$2:$A$15, 0)))</f>
        <v>1</v>
      </c>
      <c r="H279" s="58">
        <v>14.0</v>
      </c>
      <c r="I279" s="58">
        <v>1.0</v>
      </c>
    </row>
    <row r="280">
      <c r="A280" s="57">
        <v>45226.0</v>
      </c>
      <c r="B280" s="58" t="s">
        <v>326</v>
      </c>
      <c r="C280" s="58" t="s">
        <v>292</v>
      </c>
      <c r="D280" s="58" t="s">
        <v>82</v>
      </c>
      <c r="E280" s="58" t="s">
        <v>37</v>
      </c>
      <c r="F280" s="58" t="b">
        <f>AND(LEN(E280) = 6, ISNUMBER(MATCH(LEFT(E280,4), 'species codes'!$A$2:$A$15, 0)))</f>
        <v>1</v>
      </c>
      <c r="H280" s="58">
        <v>6.0</v>
      </c>
      <c r="I280" s="58">
        <v>10.0</v>
      </c>
    </row>
    <row r="281">
      <c r="A281" s="57">
        <v>45226.0</v>
      </c>
      <c r="B281" s="58" t="s">
        <v>326</v>
      </c>
      <c r="C281" s="58" t="s">
        <v>292</v>
      </c>
      <c r="D281" s="58" t="s">
        <v>331</v>
      </c>
      <c r="E281" s="58" t="s">
        <v>37</v>
      </c>
      <c r="F281" s="58" t="b">
        <f>AND(LEN(E281) = 6, ISNUMBER(MATCH(LEFT(E281,4), 'species codes'!$A$2:$A$15, 0)))</f>
        <v>1</v>
      </c>
      <c r="H281" s="58">
        <v>7.0</v>
      </c>
    </row>
    <row r="282">
      <c r="A282" s="57">
        <v>45226.0</v>
      </c>
      <c r="B282" s="58" t="s">
        <v>334</v>
      </c>
      <c r="C282" s="58" t="s">
        <v>292</v>
      </c>
      <c r="D282" s="58" t="s">
        <v>335</v>
      </c>
      <c r="E282" s="58" t="s">
        <v>40</v>
      </c>
      <c r="F282" s="58" t="b">
        <f>AND(LEN(E282) = 6, ISNUMBER(MATCH(LEFT(E282,4), 'species codes'!$A$2:$A$15, 0)))</f>
        <v>1</v>
      </c>
      <c r="H282" s="58">
        <v>20.0</v>
      </c>
      <c r="I282" s="58">
        <v>3.0</v>
      </c>
      <c r="K282" s="58">
        <v>1.0</v>
      </c>
      <c r="L282" s="58" t="s">
        <v>329</v>
      </c>
      <c r="M282" s="58"/>
    </row>
    <row r="283">
      <c r="A283" s="57">
        <v>45226.0</v>
      </c>
      <c r="B283" s="58" t="s">
        <v>326</v>
      </c>
      <c r="C283" s="58" t="s">
        <v>292</v>
      </c>
      <c r="D283" s="58" t="s">
        <v>333</v>
      </c>
      <c r="E283" s="58" t="s">
        <v>40</v>
      </c>
      <c r="F283" s="58" t="b">
        <f>AND(LEN(E283) = 6, ISNUMBER(MATCH(LEFT(E283,4), 'species codes'!$A$2:$A$15, 0)))</f>
        <v>1</v>
      </c>
      <c r="H283" s="58">
        <v>7.0</v>
      </c>
      <c r="I283" s="58">
        <v>3.0</v>
      </c>
    </row>
    <row r="284">
      <c r="A284" s="57">
        <v>45226.0</v>
      </c>
      <c r="B284" s="58" t="s">
        <v>326</v>
      </c>
      <c r="C284" s="58" t="s">
        <v>292</v>
      </c>
      <c r="D284" s="58" t="s">
        <v>336</v>
      </c>
      <c r="E284" s="58" t="s">
        <v>41</v>
      </c>
      <c r="F284" s="58" t="b">
        <f>AND(LEN(E284) = 6, ISNUMBER(MATCH(LEFT(E284,4), 'species codes'!$A$2:$A$15, 0)))</f>
        <v>1</v>
      </c>
      <c r="H284" s="58">
        <v>11.0</v>
      </c>
    </row>
    <row r="285">
      <c r="A285" s="57">
        <v>45226.0</v>
      </c>
      <c r="B285" s="58" t="s">
        <v>326</v>
      </c>
      <c r="C285" s="58" t="s">
        <v>292</v>
      </c>
      <c r="D285" s="58" t="s">
        <v>337</v>
      </c>
      <c r="E285" s="58" t="s">
        <v>43</v>
      </c>
      <c r="F285" s="58" t="b">
        <f>AND(LEN(E285) = 6, ISNUMBER(MATCH(LEFT(E285,4), 'species codes'!$A$2:$A$15, 0)))</f>
        <v>1</v>
      </c>
      <c r="J285" s="58">
        <v>18.0</v>
      </c>
    </row>
    <row r="286">
      <c r="A286" s="57">
        <v>45226.0</v>
      </c>
      <c r="B286" s="58" t="s">
        <v>326</v>
      </c>
      <c r="C286" s="58" t="s">
        <v>292</v>
      </c>
      <c r="D286" s="58" t="s">
        <v>338</v>
      </c>
      <c r="E286" s="58" t="s">
        <v>49</v>
      </c>
      <c r="F286" s="58" t="b">
        <f>AND(LEN(E286) = 6, ISNUMBER(MATCH(LEFT(E286,4), 'species codes'!$A$2:$A$15, 0)))</f>
        <v>1</v>
      </c>
      <c r="H286" s="58">
        <v>12.0</v>
      </c>
      <c r="I286" s="58">
        <v>2.0</v>
      </c>
      <c r="J286" s="58">
        <v>8.0</v>
      </c>
    </row>
    <row r="287">
      <c r="A287" s="57">
        <v>45226.0</v>
      </c>
      <c r="B287" s="58" t="s">
        <v>334</v>
      </c>
      <c r="C287" s="58" t="s">
        <v>292</v>
      </c>
      <c r="D287" s="58" t="s">
        <v>339</v>
      </c>
      <c r="E287" s="58" t="s">
        <v>51</v>
      </c>
      <c r="F287" s="58" t="b">
        <f>AND(LEN(E287) = 6, ISNUMBER(MATCH(LEFT(E287,4), 'species codes'!$A$2:$A$15, 0)))</f>
        <v>1</v>
      </c>
      <c r="H287" s="58">
        <v>18.0</v>
      </c>
      <c r="J287" s="58">
        <v>3.0</v>
      </c>
      <c r="K287" s="58">
        <v>1.0</v>
      </c>
      <c r="L287" s="58" t="s">
        <v>329</v>
      </c>
      <c r="M287" s="58"/>
    </row>
    <row r="288">
      <c r="A288" s="57">
        <v>45226.0</v>
      </c>
      <c r="B288" s="58" t="s">
        <v>326</v>
      </c>
      <c r="C288" s="58" t="s">
        <v>292</v>
      </c>
      <c r="D288" s="58" t="s">
        <v>163</v>
      </c>
      <c r="E288" s="58" t="s">
        <v>51</v>
      </c>
      <c r="F288" s="58" t="b">
        <f>AND(LEN(E288) = 6, ISNUMBER(MATCH(LEFT(E288,4), 'species codes'!$A$2:$A$15, 0)))</f>
        <v>1</v>
      </c>
      <c r="H288" s="58">
        <v>12.0</v>
      </c>
      <c r="I288" s="58">
        <v>1.0</v>
      </c>
    </row>
    <row r="289">
      <c r="A289" s="57">
        <v>45226.0</v>
      </c>
      <c r="B289" s="58" t="s">
        <v>326</v>
      </c>
      <c r="C289" s="58" t="s">
        <v>292</v>
      </c>
      <c r="D289" s="58" t="s">
        <v>47</v>
      </c>
      <c r="E289" s="58" t="s">
        <v>51</v>
      </c>
      <c r="F289" s="58" t="b">
        <f>AND(LEN(E289) = 6, ISNUMBER(MATCH(LEFT(E289,4), 'species codes'!$A$2:$A$15, 0)))</f>
        <v>1</v>
      </c>
      <c r="H289" s="58">
        <v>14.0</v>
      </c>
    </row>
    <row r="290">
      <c r="A290" s="57">
        <v>45226.0</v>
      </c>
      <c r="B290" s="58" t="s">
        <v>326</v>
      </c>
      <c r="C290" s="58" t="s">
        <v>292</v>
      </c>
      <c r="D290" s="58" t="s">
        <v>165</v>
      </c>
      <c r="E290" s="58" t="s">
        <v>51</v>
      </c>
      <c r="F290" s="58" t="b">
        <f>AND(LEN(E290) = 6, ISNUMBER(MATCH(LEFT(E290,4), 'species codes'!$A$2:$A$15, 0)))</f>
        <v>1</v>
      </c>
      <c r="H290" s="58">
        <v>17.0</v>
      </c>
      <c r="J290" s="58">
        <v>3.0</v>
      </c>
    </row>
    <row r="291">
      <c r="A291" s="57">
        <v>45226.0</v>
      </c>
      <c r="B291" s="58" t="s">
        <v>326</v>
      </c>
      <c r="C291" s="58" t="s">
        <v>292</v>
      </c>
      <c r="D291" s="58" t="s">
        <v>327</v>
      </c>
      <c r="E291" s="58" t="s">
        <v>51</v>
      </c>
      <c r="F291" s="58" t="b">
        <f>AND(LEN(E291) = 6, ISNUMBER(MATCH(LEFT(E291,4), 'species codes'!$A$2:$A$15, 0)))</f>
        <v>1</v>
      </c>
      <c r="H291" s="58">
        <v>2.0</v>
      </c>
      <c r="I291" s="58">
        <v>1.0</v>
      </c>
    </row>
    <row r="292">
      <c r="A292" s="57">
        <v>45226.0</v>
      </c>
      <c r="B292" s="58" t="s">
        <v>326</v>
      </c>
      <c r="C292" s="58" t="s">
        <v>292</v>
      </c>
      <c r="D292" s="58" t="s">
        <v>340</v>
      </c>
      <c r="E292" s="58" t="s">
        <v>52</v>
      </c>
      <c r="F292" s="58" t="b">
        <f>AND(LEN(E292) = 6, ISNUMBER(MATCH(LEFT(E292,4), 'species codes'!$A$2:$A$15, 0)))</f>
        <v>1</v>
      </c>
      <c r="H292" s="58">
        <v>17.0</v>
      </c>
      <c r="I292" s="58">
        <v>2.0</v>
      </c>
      <c r="J292" s="58">
        <v>3.0</v>
      </c>
    </row>
    <row r="293">
      <c r="A293" s="57">
        <v>45226.0</v>
      </c>
      <c r="B293" s="58" t="s">
        <v>334</v>
      </c>
      <c r="C293" s="58" t="s">
        <v>292</v>
      </c>
      <c r="D293" s="58" t="s">
        <v>341</v>
      </c>
      <c r="E293" s="58" t="s">
        <v>54</v>
      </c>
      <c r="F293" s="58" t="b">
        <f>AND(LEN(E293) = 6, ISNUMBER(MATCH(LEFT(E293,4), 'species codes'!$A$2:$A$15, 0)))</f>
        <v>1</v>
      </c>
      <c r="H293" s="58">
        <v>18.0</v>
      </c>
      <c r="J293" s="58">
        <v>4.0</v>
      </c>
      <c r="K293" s="58">
        <v>1.0</v>
      </c>
      <c r="L293" s="58" t="s">
        <v>329</v>
      </c>
      <c r="M293" s="58"/>
    </row>
    <row r="294">
      <c r="A294" s="57">
        <v>45226.0</v>
      </c>
      <c r="B294" s="58" t="s">
        <v>334</v>
      </c>
      <c r="C294" s="58" t="s">
        <v>292</v>
      </c>
      <c r="D294" s="58" t="s">
        <v>196</v>
      </c>
      <c r="E294" s="58" t="s">
        <v>54</v>
      </c>
      <c r="F294" s="58" t="b">
        <f>AND(LEN(E294) = 6, ISNUMBER(MATCH(LEFT(E294,4), 'species codes'!$A$2:$A$15, 0)))</f>
        <v>1</v>
      </c>
      <c r="H294" s="58">
        <v>7.0</v>
      </c>
      <c r="J294" s="58">
        <v>4.0</v>
      </c>
    </row>
    <row r="295">
      <c r="A295" s="57">
        <v>45226.0</v>
      </c>
      <c r="B295" s="58" t="s">
        <v>326</v>
      </c>
      <c r="C295" s="58" t="s">
        <v>292</v>
      </c>
      <c r="D295" s="58" t="s">
        <v>327</v>
      </c>
      <c r="E295" s="58" t="s">
        <v>54</v>
      </c>
      <c r="F295" s="58" t="b">
        <f>AND(LEN(E295) = 6, ISNUMBER(MATCH(LEFT(E295,4), 'species codes'!$A$2:$A$15, 0)))</f>
        <v>1</v>
      </c>
      <c r="J295" s="58">
        <v>3.0</v>
      </c>
    </row>
    <row r="296">
      <c r="A296" s="57">
        <v>45226.0</v>
      </c>
      <c r="B296" s="58" t="s">
        <v>326</v>
      </c>
      <c r="C296" s="58" t="s">
        <v>292</v>
      </c>
      <c r="D296" s="58" t="s">
        <v>343</v>
      </c>
      <c r="E296" s="58" t="s">
        <v>58</v>
      </c>
      <c r="F296" s="58" t="b">
        <f>AND(LEN(E296) = 6, ISNUMBER(MATCH(LEFT(E296,4), 'species codes'!$A$2:$A$15, 0)))</f>
        <v>1</v>
      </c>
      <c r="H296" s="58">
        <v>3.0</v>
      </c>
    </row>
    <row r="297">
      <c r="A297" s="57">
        <v>45226.0</v>
      </c>
      <c r="B297" s="58" t="s">
        <v>326</v>
      </c>
      <c r="C297" s="58" t="s">
        <v>292</v>
      </c>
      <c r="D297" s="58" t="s">
        <v>344</v>
      </c>
      <c r="E297" s="58" t="s">
        <v>58</v>
      </c>
      <c r="F297" s="58" t="b">
        <f>AND(LEN(E297) = 6, ISNUMBER(MATCH(LEFT(E297,4), 'species codes'!$A$2:$A$15, 0)))</f>
        <v>1</v>
      </c>
      <c r="H297" s="58">
        <v>4.0</v>
      </c>
      <c r="I297" s="58">
        <v>2.0</v>
      </c>
    </row>
    <row r="298">
      <c r="A298" s="57">
        <v>45226.0</v>
      </c>
      <c r="B298" s="58" t="s">
        <v>326</v>
      </c>
      <c r="C298" s="58" t="s">
        <v>292</v>
      </c>
      <c r="D298" s="58" t="s">
        <v>343</v>
      </c>
      <c r="E298" s="58" t="s">
        <v>60</v>
      </c>
      <c r="F298" s="58" t="b">
        <f>AND(LEN(E298) = 6, ISNUMBER(MATCH(LEFT(E298,4), 'species codes'!$A$2:$A$15, 0)))</f>
        <v>1</v>
      </c>
      <c r="I298" s="58">
        <v>2.0</v>
      </c>
    </row>
    <row r="299">
      <c r="A299" s="57">
        <v>45226.0</v>
      </c>
      <c r="B299" s="58" t="s">
        <v>326</v>
      </c>
      <c r="C299" s="58" t="s">
        <v>292</v>
      </c>
      <c r="D299" s="58" t="s">
        <v>339</v>
      </c>
      <c r="E299" s="58" t="s">
        <v>62</v>
      </c>
      <c r="F299" s="58" t="b">
        <f>AND(LEN(E299) = 6, ISNUMBER(MATCH(LEFT(E299,4), 'species codes'!$A$2:$A$15, 0)))</f>
        <v>1</v>
      </c>
      <c r="G299" s="58">
        <v>1.0</v>
      </c>
      <c r="I299" s="58">
        <v>5.0</v>
      </c>
    </row>
    <row r="300">
      <c r="A300" s="57">
        <v>45226.0</v>
      </c>
      <c r="B300" s="58" t="s">
        <v>326</v>
      </c>
      <c r="C300" s="58" t="s">
        <v>292</v>
      </c>
      <c r="D300" s="58" t="s">
        <v>343</v>
      </c>
      <c r="E300" s="58" t="s">
        <v>62</v>
      </c>
      <c r="F300" s="58" t="b">
        <f>AND(LEN(E300) = 6, ISNUMBER(MATCH(LEFT(E300,4), 'species codes'!$A$2:$A$15, 0)))</f>
        <v>1</v>
      </c>
      <c r="H300" s="58">
        <v>3.0</v>
      </c>
      <c r="J300" s="58">
        <v>1.0</v>
      </c>
    </row>
    <row r="301">
      <c r="A301" s="57">
        <v>45226.0</v>
      </c>
      <c r="B301" s="58" t="s">
        <v>326</v>
      </c>
      <c r="C301" s="58" t="s">
        <v>292</v>
      </c>
      <c r="D301" s="58" t="s">
        <v>343</v>
      </c>
      <c r="E301" s="58" t="s">
        <v>66</v>
      </c>
      <c r="F301" s="58" t="b">
        <f>AND(LEN(E301) = 6, ISNUMBER(MATCH(LEFT(E301,4), 'species codes'!$A$2:$A$15, 0)))</f>
        <v>1</v>
      </c>
    </row>
    <row r="302">
      <c r="A302" s="57">
        <v>45226.0</v>
      </c>
      <c r="B302" s="58" t="s">
        <v>326</v>
      </c>
      <c r="C302" s="58" t="s">
        <v>292</v>
      </c>
      <c r="D302" s="58" t="s">
        <v>128</v>
      </c>
      <c r="E302" s="58" t="s">
        <v>67</v>
      </c>
      <c r="F302" s="58" t="b">
        <f>AND(LEN(E302) = 6, ISNUMBER(MATCH(LEFT(E302,4), 'species codes'!$A$2:$A$15, 0)))</f>
        <v>1</v>
      </c>
      <c r="H302" s="58">
        <v>4.0</v>
      </c>
      <c r="J302" s="58">
        <v>13.0</v>
      </c>
    </row>
    <row r="303">
      <c r="A303" s="57">
        <v>45226.0</v>
      </c>
      <c r="B303" s="58" t="s">
        <v>326</v>
      </c>
      <c r="C303" s="58" t="s">
        <v>292</v>
      </c>
      <c r="D303" s="58" t="s">
        <v>343</v>
      </c>
      <c r="E303" s="58" t="s">
        <v>67</v>
      </c>
      <c r="F303" s="58" t="b">
        <f>AND(LEN(E303) = 6, ISNUMBER(MATCH(LEFT(E303,4), 'species codes'!$A$2:$A$15, 0)))</f>
        <v>1</v>
      </c>
      <c r="J303" s="58">
        <v>1.0</v>
      </c>
    </row>
    <row r="304">
      <c r="A304" s="57">
        <v>45226.0</v>
      </c>
      <c r="B304" s="58" t="s">
        <v>326</v>
      </c>
      <c r="C304" s="58" t="s">
        <v>292</v>
      </c>
      <c r="D304" s="58" t="s">
        <v>343</v>
      </c>
      <c r="E304" s="58" t="s">
        <v>68</v>
      </c>
      <c r="F304" s="58" t="b">
        <f>AND(LEN(E304) = 6, ISNUMBER(MATCH(LEFT(E304,4), 'species codes'!$A$2:$A$15, 0)))</f>
        <v>1</v>
      </c>
      <c r="H304" s="58">
        <v>2.0</v>
      </c>
    </row>
    <row r="305">
      <c r="A305" s="57">
        <v>45226.0</v>
      </c>
      <c r="B305" s="58" t="s">
        <v>326</v>
      </c>
      <c r="C305" s="58" t="s">
        <v>292</v>
      </c>
      <c r="D305" s="58" t="s">
        <v>343</v>
      </c>
      <c r="E305" s="58" t="s">
        <v>69</v>
      </c>
      <c r="F305" s="58" t="b">
        <f>AND(LEN(E305) = 6, ISNUMBER(MATCH(LEFT(E305,4), 'species codes'!$A$2:$A$15, 0)))</f>
        <v>1</v>
      </c>
      <c r="H305" s="58">
        <v>2.0</v>
      </c>
    </row>
    <row r="306">
      <c r="A306" s="57">
        <v>45226.0</v>
      </c>
      <c r="B306" s="58" t="s">
        <v>326</v>
      </c>
      <c r="C306" s="58" t="s">
        <v>292</v>
      </c>
      <c r="D306" s="58" t="s">
        <v>78</v>
      </c>
      <c r="E306" s="58" t="s">
        <v>70</v>
      </c>
      <c r="F306" s="58" t="b">
        <f>AND(LEN(E306) = 6, ISNUMBER(MATCH(LEFT(E306,4), 'species codes'!$A$2:$A$15, 0)))</f>
        <v>1</v>
      </c>
      <c r="H306" s="58">
        <v>17.0</v>
      </c>
      <c r="I306" s="58">
        <v>17.0</v>
      </c>
      <c r="J306" s="58">
        <v>13.0</v>
      </c>
    </row>
    <row r="307">
      <c r="A307" s="57">
        <v>45226.0</v>
      </c>
      <c r="B307" s="58" t="s">
        <v>326</v>
      </c>
      <c r="C307" s="58" t="s">
        <v>292</v>
      </c>
      <c r="D307" s="58" t="s">
        <v>343</v>
      </c>
      <c r="E307" s="58" t="s">
        <v>70</v>
      </c>
      <c r="F307" s="58" t="b">
        <f>AND(LEN(E307) = 6, ISNUMBER(MATCH(LEFT(E307,4), 'species codes'!$A$2:$A$15, 0)))</f>
        <v>1</v>
      </c>
      <c r="H307" s="58">
        <v>1.0</v>
      </c>
      <c r="I307" s="58">
        <v>2.0</v>
      </c>
    </row>
    <row r="308">
      <c r="A308" s="57">
        <v>45226.0</v>
      </c>
      <c r="B308" s="58" t="s">
        <v>326</v>
      </c>
      <c r="C308" s="58" t="s">
        <v>292</v>
      </c>
      <c r="D308" s="58" t="s">
        <v>72</v>
      </c>
      <c r="E308" s="58" t="s">
        <v>71</v>
      </c>
      <c r="F308" s="58" t="b">
        <f>AND(LEN(E308) = 6, ISNUMBER(MATCH(LEFT(E308,4), 'species codes'!$A$2:$A$15, 0)))</f>
        <v>1</v>
      </c>
      <c r="G308" s="58">
        <v>22.0</v>
      </c>
      <c r="H308" s="58">
        <v>8.0</v>
      </c>
      <c r="J308" s="58">
        <v>16.0</v>
      </c>
    </row>
    <row r="309">
      <c r="A309" s="57">
        <v>45226.0</v>
      </c>
      <c r="B309" s="58" t="s">
        <v>326</v>
      </c>
      <c r="C309" s="58" t="s">
        <v>292</v>
      </c>
      <c r="D309" s="58" t="s">
        <v>146</v>
      </c>
      <c r="E309" s="58" t="s">
        <v>71</v>
      </c>
      <c r="F309" s="58" t="b">
        <f>AND(LEN(E309) = 6, ISNUMBER(MATCH(LEFT(E309,4), 'species codes'!$A$2:$A$15, 0)))</f>
        <v>1</v>
      </c>
      <c r="H309" s="58">
        <v>11.0</v>
      </c>
      <c r="I309" s="58">
        <v>2.0</v>
      </c>
      <c r="K309" s="58">
        <v>13.0</v>
      </c>
    </row>
    <row r="310">
      <c r="A310" s="57">
        <v>45226.0</v>
      </c>
      <c r="B310" s="58" t="s">
        <v>326</v>
      </c>
      <c r="C310" s="58" t="s">
        <v>292</v>
      </c>
      <c r="D310" s="58" t="s">
        <v>343</v>
      </c>
      <c r="E310" s="58" t="s">
        <v>71</v>
      </c>
      <c r="F310" s="58" t="b">
        <f>AND(LEN(E310) = 6, ISNUMBER(MATCH(LEFT(E310,4), 'species codes'!$A$2:$A$15, 0)))</f>
        <v>1</v>
      </c>
      <c r="J310" s="58">
        <v>2.0</v>
      </c>
    </row>
    <row r="311">
      <c r="A311" s="57">
        <v>45226.0</v>
      </c>
      <c r="B311" s="58" t="s">
        <v>326</v>
      </c>
      <c r="C311" s="58" t="s">
        <v>292</v>
      </c>
      <c r="D311" s="58" t="s">
        <v>75</v>
      </c>
      <c r="E311" s="58" t="s">
        <v>74</v>
      </c>
      <c r="F311" s="58" t="b">
        <f>AND(LEN(E311) = 6, ISNUMBER(MATCH(LEFT(E311,4), 'species codes'!$A$2:$A$15, 0)))</f>
        <v>1</v>
      </c>
      <c r="G311" s="58">
        <v>10.0</v>
      </c>
      <c r="H311" s="58">
        <v>2.0</v>
      </c>
      <c r="I311" s="58">
        <v>1.0</v>
      </c>
      <c r="J311" s="58">
        <v>13.0</v>
      </c>
    </row>
    <row r="312">
      <c r="A312" s="57">
        <v>45226.0</v>
      </c>
      <c r="B312" s="58" t="s">
        <v>326</v>
      </c>
      <c r="C312" s="58" t="s">
        <v>292</v>
      </c>
      <c r="D312" s="58" t="s">
        <v>343</v>
      </c>
      <c r="E312" s="58" t="s">
        <v>74</v>
      </c>
      <c r="F312" s="58" t="b">
        <f>AND(LEN(E312) = 6, ISNUMBER(MATCH(LEFT(E312,4), 'species codes'!$A$2:$A$15, 0)))</f>
        <v>1</v>
      </c>
      <c r="G312" s="58">
        <v>2.0</v>
      </c>
      <c r="J312" s="58">
        <v>1.0</v>
      </c>
    </row>
    <row r="313">
      <c r="A313" s="57">
        <v>45226.0</v>
      </c>
      <c r="B313" s="58" t="s">
        <v>326</v>
      </c>
      <c r="C313" s="58" t="s">
        <v>292</v>
      </c>
      <c r="D313" s="58" t="s">
        <v>343</v>
      </c>
      <c r="E313" s="58" t="s">
        <v>76</v>
      </c>
      <c r="F313" s="58" t="b">
        <f>AND(LEN(E313) = 6, ISNUMBER(MATCH(LEFT(E313,4), 'species codes'!$A$2:$A$15, 0)))</f>
        <v>1</v>
      </c>
      <c r="G313" s="58">
        <v>2.0</v>
      </c>
      <c r="H313" s="58">
        <v>1.0</v>
      </c>
    </row>
    <row r="314">
      <c r="A314" s="57">
        <v>45226.0</v>
      </c>
      <c r="B314" s="58" t="s">
        <v>334</v>
      </c>
      <c r="C314" s="58" t="s">
        <v>292</v>
      </c>
      <c r="D314" s="58" t="s">
        <v>82</v>
      </c>
      <c r="E314" s="58" t="s">
        <v>80</v>
      </c>
      <c r="F314" s="58" t="b">
        <f>AND(LEN(E314) = 6, ISNUMBER(MATCH(LEFT(E314,4), 'species codes'!$A$2:$A$15, 0)))</f>
        <v>1</v>
      </c>
      <c r="G314" s="58">
        <v>22.0</v>
      </c>
    </row>
    <row r="315">
      <c r="A315" s="57">
        <v>45226.0</v>
      </c>
      <c r="B315" s="58" t="s">
        <v>326</v>
      </c>
      <c r="C315" s="58" t="s">
        <v>292</v>
      </c>
      <c r="D315" s="58" t="s">
        <v>346</v>
      </c>
      <c r="E315" s="58" t="s">
        <v>80</v>
      </c>
      <c r="F315" s="58" t="b">
        <f>AND(LEN(E315) = 6, ISNUMBER(MATCH(LEFT(E315,4), 'species codes'!$A$2:$A$15, 0)))</f>
        <v>1</v>
      </c>
      <c r="G315" s="58">
        <v>3.0</v>
      </c>
      <c r="H315" s="58">
        <v>14.0</v>
      </c>
      <c r="I315" s="58">
        <v>4.0</v>
      </c>
      <c r="J315" s="58">
        <v>15.0</v>
      </c>
    </row>
    <row r="316">
      <c r="A316" s="57">
        <v>45226.0</v>
      </c>
      <c r="B316" s="58" t="s">
        <v>326</v>
      </c>
      <c r="C316" s="58" t="s">
        <v>292</v>
      </c>
      <c r="D316" s="58" t="s">
        <v>343</v>
      </c>
      <c r="E316" s="58" t="s">
        <v>80</v>
      </c>
      <c r="F316" s="58" t="b">
        <f>AND(LEN(E316) = 6, ISNUMBER(MATCH(LEFT(E316,4), 'species codes'!$A$2:$A$15, 0)))</f>
        <v>1</v>
      </c>
      <c r="H316" s="58">
        <v>1.0</v>
      </c>
      <c r="I316" s="58">
        <v>2.0</v>
      </c>
      <c r="K316" s="58">
        <v>1.0</v>
      </c>
      <c r="L316" s="58" t="s">
        <v>329</v>
      </c>
      <c r="M316" s="58"/>
    </row>
    <row r="317">
      <c r="A317" s="57">
        <v>45226.0</v>
      </c>
      <c r="B317" s="58" t="s">
        <v>326</v>
      </c>
      <c r="C317" s="58" t="s">
        <v>292</v>
      </c>
      <c r="D317" s="58" t="s">
        <v>131</v>
      </c>
      <c r="E317" s="58" t="s">
        <v>80</v>
      </c>
      <c r="F317" s="58" t="b">
        <f>AND(LEN(E317) = 6, ISNUMBER(MATCH(LEFT(E317,4), 'species codes'!$A$2:$A$15, 0)))</f>
        <v>1</v>
      </c>
      <c r="H317" s="58">
        <v>8.0</v>
      </c>
      <c r="I317" s="58">
        <v>7.0</v>
      </c>
      <c r="J317" s="58">
        <v>57.0</v>
      </c>
    </row>
    <row r="318">
      <c r="A318" s="57">
        <v>45226.0</v>
      </c>
      <c r="B318" s="58" t="s">
        <v>326</v>
      </c>
      <c r="C318" s="58" t="s">
        <v>292</v>
      </c>
      <c r="D318" s="58" t="s">
        <v>347</v>
      </c>
      <c r="E318" s="58" t="s">
        <v>83</v>
      </c>
      <c r="F318" s="58" t="b">
        <f>AND(LEN(E318) = 6, ISNUMBER(MATCH(LEFT(E318,4), 'species codes'!$A$2:$A$15, 0)))</f>
        <v>1</v>
      </c>
      <c r="H318" s="58">
        <v>5.0</v>
      </c>
      <c r="I318" s="58">
        <v>6.0</v>
      </c>
    </row>
    <row r="319">
      <c r="A319" s="57">
        <v>45226.0</v>
      </c>
      <c r="B319" s="58" t="s">
        <v>326</v>
      </c>
      <c r="C319" s="58" t="s">
        <v>292</v>
      </c>
      <c r="D319" s="58" t="s">
        <v>343</v>
      </c>
      <c r="E319" s="58" t="s">
        <v>83</v>
      </c>
      <c r="F319" s="58" t="b">
        <f>AND(LEN(E319) = 6, ISNUMBER(MATCH(LEFT(E319,4), 'species codes'!$A$2:$A$15, 0)))</f>
        <v>1</v>
      </c>
      <c r="I319" s="58">
        <v>1.0</v>
      </c>
    </row>
    <row r="320">
      <c r="A320" s="57">
        <v>45226.0</v>
      </c>
      <c r="B320" s="58" t="s">
        <v>326</v>
      </c>
      <c r="C320" s="58" t="s">
        <v>292</v>
      </c>
      <c r="D320" s="58" t="s">
        <v>57</v>
      </c>
      <c r="E320" s="58" t="s">
        <v>84</v>
      </c>
      <c r="F320" s="58" t="b">
        <f>AND(LEN(E320) = 6, ISNUMBER(MATCH(LEFT(E320,4), 'species codes'!$A$2:$A$15, 0)))</f>
        <v>1</v>
      </c>
      <c r="H320" s="58">
        <v>6.0</v>
      </c>
      <c r="I320" s="58">
        <v>3.0</v>
      </c>
      <c r="J320" s="58">
        <v>7.0</v>
      </c>
    </row>
    <row r="321">
      <c r="A321" s="57">
        <v>45226.0</v>
      </c>
      <c r="B321" s="58" t="s">
        <v>326</v>
      </c>
      <c r="C321" s="58" t="s">
        <v>292</v>
      </c>
      <c r="D321" s="58" t="s">
        <v>343</v>
      </c>
      <c r="E321" s="58" t="s">
        <v>84</v>
      </c>
      <c r="F321" s="58" t="b">
        <f>AND(LEN(E321) = 6, ISNUMBER(MATCH(LEFT(E321,4), 'species codes'!$A$2:$A$15, 0)))</f>
        <v>1</v>
      </c>
      <c r="H321" s="58">
        <v>1.0</v>
      </c>
      <c r="I321" s="58">
        <v>1.0</v>
      </c>
      <c r="J321" s="58">
        <v>2.0</v>
      </c>
    </row>
    <row r="322">
      <c r="A322" s="57">
        <v>45226.0</v>
      </c>
      <c r="B322" s="58" t="s">
        <v>326</v>
      </c>
      <c r="C322" s="58" t="s">
        <v>292</v>
      </c>
      <c r="D322" s="58" t="s">
        <v>138</v>
      </c>
      <c r="E322" s="58" t="s">
        <v>87</v>
      </c>
      <c r="F322" s="58" t="b">
        <f>AND(LEN(E322) = 6, ISNUMBER(MATCH(LEFT(E322,4), 'species codes'!$A$2:$A$15, 0)))</f>
        <v>1</v>
      </c>
      <c r="H322" s="58">
        <v>2.0</v>
      </c>
    </row>
    <row r="323">
      <c r="A323" s="57">
        <v>45226.0</v>
      </c>
      <c r="B323" s="58" t="s">
        <v>326</v>
      </c>
      <c r="C323" s="58" t="s">
        <v>292</v>
      </c>
      <c r="D323" s="58" t="s">
        <v>343</v>
      </c>
      <c r="E323" s="58" t="s">
        <v>87</v>
      </c>
      <c r="F323" s="58" t="b">
        <f>AND(LEN(E323) = 6, ISNUMBER(MATCH(LEFT(E323,4), 'species codes'!$A$2:$A$15, 0)))</f>
        <v>1</v>
      </c>
    </row>
    <row r="324">
      <c r="A324" s="57">
        <v>45226.0</v>
      </c>
      <c r="B324" s="58" t="s">
        <v>326</v>
      </c>
      <c r="C324" s="58" t="s">
        <v>292</v>
      </c>
      <c r="D324" s="58" t="s">
        <v>77</v>
      </c>
      <c r="E324" s="58" t="s">
        <v>88</v>
      </c>
      <c r="F324" s="58" t="b">
        <f>AND(LEN(E324) = 6, ISNUMBER(MATCH(LEFT(E324,4), 'species codes'!$A$2:$A$15, 0)))</f>
        <v>1</v>
      </c>
      <c r="I324" s="58">
        <v>4.0</v>
      </c>
    </row>
    <row r="325">
      <c r="A325" s="57">
        <v>45226.0</v>
      </c>
      <c r="B325" s="58" t="s">
        <v>326</v>
      </c>
      <c r="C325" s="58" t="s">
        <v>292</v>
      </c>
      <c r="D325" s="58" t="s">
        <v>343</v>
      </c>
      <c r="E325" s="58" t="s">
        <v>88</v>
      </c>
      <c r="F325" s="58" t="b">
        <f>AND(LEN(E325) = 6, ISNUMBER(MATCH(LEFT(E325,4), 'species codes'!$A$2:$A$15, 0)))</f>
        <v>1</v>
      </c>
      <c r="H325" s="58">
        <v>1.0</v>
      </c>
      <c r="I325" s="58">
        <v>3.0</v>
      </c>
    </row>
    <row r="326">
      <c r="A326" s="57">
        <v>45226.0</v>
      </c>
      <c r="B326" s="58" t="s">
        <v>326</v>
      </c>
      <c r="C326" s="58" t="s">
        <v>292</v>
      </c>
      <c r="D326" s="58" t="s">
        <v>77</v>
      </c>
      <c r="E326" s="58" t="s">
        <v>89</v>
      </c>
      <c r="F326" s="58" t="b">
        <f>AND(LEN(E326) = 6, ISNUMBER(MATCH(LEFT(E326,4), 'species codes'!$A$2:$A$15, 0)))</f>
        <v>1</v>
      </c>
      <c r="H326" s="58">
        <v>3.0</v>
      </c>
      <c r="J326" s="58">
        <v>13.0</v>
      </c>
    </row>
    <row r="327">
      <c r="A327" s="57">
        <v>45226.0</v>
      </c>
      <c r="B327" s="58" t="s">
        <v>326</v>
      </c>
      <c r="C327" s="58" t="s">
        <v>292</v>
      </c>
      <c r="D327" s="58" t="s">
        <v>343</v>
      </c>
      <c r="E327" s="58" t="s">
        <v>89</v>
      </c>
      <c r="F327" s="58" t="b">
        <f>AND(LEN(E327) = 6, ISNUMBER(MATCH(LEFT(E327,4), 'species codes'!$A$2:$A$15, 0)))</f>
        <v>1</v>
      </c>
      <c r="H327" s="58">
        <v>1.0</v>
      </c>
    </row>
    <row r="328">
      <c r="A328" s="57">
        <v>45226.0</v>
      </c>
      <c r="B328" s="58" t="s">
        <v>326</v>
      </c>
      <c r="C328" s="58" t="s">
        <v>292</v>
      </c>
      <c r="D328" s="58" t="s">
        <v>343</v>
      </c>
      <c r="E328" s="58" t="s">
        <v>90</v>
      </c>
      <c r="F328" s="58" t="b">
        <f>AND(LEN(E328) = 6, ISNUMBER(MATCH(LEFT(E328,4), 'species codes'!$A$2:$A$15, 0)))</f>
        <v>1</v>
      </c>
      <c r="I328" s="58">
        <v>3.0</v>
      </c>
    </row>
    <row r="329">
      <c r="A329" s="57">
        <v>45226.0</v>
      </c>
      <c r="B329" s="58" t="s">
        <v>326</v>
      </c>
      <c r="C329" s="58" t="s">
        <v>292</v>
      </c>
      <c r="D329" s="58" t="s">
        <v>57</v>
      </c>
      <c r="E329" s="58" t="s">
        <v>91</v>
      </c>
      <c r="F329" s="58" t="b">
        <f>AND(LEN(E329) = 6, ISNUMBER(MATCH(LEFT(E329,4), 'species codes'!$A$2:$A$15, 0)))</f>
        <v>1</v>
      </c>
      <c r="G329" s="58">
        <v>3.0</v>
      </c>
      <c r="H329" s="58">
        <v>2.0</v>
      </c>
    </row>
    <row r="330">
      <c r="A330" s="57">
        <v>45226.0</v>
      </c>
      <c r="B330" s="58" t="s">
        <v>326</v>
      </c>
      <c r="C330" s="58" t="s">
        <v>292</v>
      </c>
      <c r="D330" s="58" t="s">
        <v>343</v>
      </c>
      <c r="E330" s="58" t="s">
        <v>91</v>
      </c>
      <c r="F330" s="58" t="b">
        <f>AND(LEN(E330) = 6, ISNUMBER(MATCH(LEFT(E330,4), 'species codes'!$A$2:$A$15, 0)))</f>
        <v>1</v>
      </c>
      <c r="H330" s="58">
        <v>3.0</v>
      </c>
      <c r="I330" s="58">
        <v>1.0</v>
      </c>
    </row>
    <row r="331">
      <c r="A331" s="57">
        <v>45226.0</v>
      </c>
      <c r="B331" s="58" t="s">
        <v>326</v>
      </c>
      <c r="C331" s="58" t="s">
        <v>292</v>
      </c>
      <c r="D331" s="58" t="s">
        <v>348</v>
      </c>
      <c r="E331" s="58" t="s">
        <v>92</v>
      </c>
      <c r="F331" s="58" t="b">
        <f>AND(LEN(E331) = 6, ISNUMBER(MATCH(LEFT(E331,4), 'species codes'!$A$2:$A$15, 0)))</f>
        <v>1</v>
      </c>
      <c r="J331" s="58">
        <v>4.0</v>
      </c>
    </row>
    <row r="332">
      <c r="A332" s="57">
        <v>45226.0</v>
      </c>
      <c r="B332" s="58" t="s">
        <v>326</v>
      </c>
      <c r="C332" s="58" t="s">
        <v>292</v>
      </c>
      <c r="D332" s="58" t="s">
        <v>348</v>
      </c>
      <c r="E332" s="58" t="s">
        <v>93</v>
      </c>
      <c r="F332" s="58" t="b">
        <f>AND(LEN(E332) = 6, ISNUMBER(MATCH(LEFT(E332,4), 'species codes'!$A$2:$A$15, 0)))</f>
        <v>1</v>
      </c>
      <c r="I332" s="58">
        <v>3.0</v>
      </c>
    </row>
    <row r="333">
      <c r="A333" s="57">
        <v>45226.0</v>
      </c>
      <c r="B333" s="58" t="s">
        <v>326</v>
      </c>
      <c r="C333" s="58" t="s">
        <v>292</v>
      </c>
      <c r="D333" s="58" t="s">
        <v>189</v>
      </c>
      <c r="E333" s="58" t="s">
        <v>94</v>
      </c>
      <c r="F333" s="58" t="b">
        <f>AND(LEN(E333) = 6, ISNUMBER(MATCH(LEFT(E333,4), 'species codes'!$A$2:$A$15, 0)))</f>
        <v>1</v>
      </c>
      <c r="H333" s="58">
        <v>12.0</v>
      </c>
      <c r="J333" s="58">
        <v>5.0</v>
      </c>
    </row>
    <row r="334">
      <c r="A334" s="57">
        <v>45226.0</v>
      </c>
      <c r="B334" s="58" t="s">
        <v>326</v>
      </c>
      <c r="C334" s="58" t="s">
        <v>292</v>
      </c>
      <c r="D334" s="58" t="s">
        <v>348</v>
      </c>
      <c r="E334" s="58" t="s">
        <v>94</v>
      </c>
      <c r="F334" s="58" t="b">
        <f>AND(LEN(E334) = 6, ISNUMBER(MATCH(LEFT(E334,4), 'species codes'!$A$2:$A$15, 0)))</f>
        <v>1</v>
      </c>
      <c r="H334" s="58">
        <v>1.0</v>
      </c>
      <c r="J334" s="58">
        <v>3.0</v>
      </c>
    </row>
    <row r="335">
      <c r="A335" s="57">
        <v>45226.0</v>
      </c>
      <c r="B335" s="58" t="s">
        <v>334</v>
      </c>
      <c r="C335" s="58" t="s">
        <v>292</v>
      </c>
      <c r="D335" s="58" t="s">
        <v>82</v>
      </c>
      <c r="E335" s="58" t="s">
        <v>95</v>
      </c>
      <c r="F335" s="58" t="b">
        <f>AND(LEN(E335) = 6, ISNUMBER(MATCH(LEFT(E335,4), 'species codes'!$A$2:$A$15, 0)))</f>
        <v>1</v>
      </c>
      <c r="G335" s="58">
        <v>4.0</v>
      </c>
      <c r="H335" s="58">
        <v>1.0</v>
      </c>
      <c r="I335" s="58">
        <v>2.0</v>
      </c>
    </row>
    <row r="336">
      <c r="A336" s="57">
        <v>45226.0</v>
      </c>
      <c r="B336" s="58" t="s">
        <v>326</v>
      </c>
      <c r="C336" s="58" t="s">
        <v>292</v>
      </c>
      <c r="D336" s="58" t="s">
        <v>348</v>
      </c>
      <c r="E336" s="58" t="s">
        <v>95</v>
      </c>
      <c r="F336" s="58" t="b">
        <f>AND(LEN(E336) = 6, ISNUMBER(MATCH(LEFT(E336,4), 'species codes'!$A$2:$A$15, 0)))</f>
        <v>1</v>
      </c>
      <c r="I336" s="58">
        <v>2.0</v>
      </c>
      <c r="J336" s="58">
        <v>1.0</v>
      </c>
    </row>
    <row r="337">
      <c r="A337" s="57">
        <v>45226.0</v>
      </c>
      <c r="B337" s="58" t="s">
        <v>334</v>
      </c>
      <c r="C337" s="58" t="s">
        <v>292</v>
      </c>
      <c r="D337" s="58" t="s">
        <v>331</v>
      </c>
      <c r="E337" s="58" t="s">
        <v>96</v>
      </c>
      <c r="F337" s="58" t="b">
        <f>AND(LEN(E337) = 6, ISNUMBER(MATCH(LEFT(E337,4), 'species codes'!$A$2:$A$15, 0)))</f>
        <v>1</v>
      </c>
      <c r="G337" s="58">
        <v>7.0</v>
      </c>
      <c r="H337" s="58">
        <v>20.0</v>
      </c>
      <c r="J337" s="58">
        <v>3.0</v>
      </c>
    </row>
    <row r="338">
      <c r="A338" s="57">
        <v>45226.0</v>
      </c>
      <c r="B338" s="58" t="s">
        <v>326</v>
      </c>
      <c r="C338" s="58" t="s">
        <v>292</v>
      </c>
      <c r="D338" s="58" t="s">
        <v>348</v>
      </c>
      <c r="E338" s="58" t="s">
        <v>96</v>
      </c>
      <c r="F338" s="58" t="b">
        <f>AND(LEN(E338) = 6, ISNUMBER(MATCH(LEFT(E338,4), 'species codes'!$A$2:$A$15, 0)))</f>
        <v>1</v>
      </c>
      <c r="H338" s="58">
        <v>4.0</v>
      </c>
    </row>
    <row r="339">
      <c r="A339" s="57">
        <v>45226.0</v>
      </c>
      <c r="B339" s="58" t="s">
        <v>326</v>
      </c>
      <c r="C339" s="58" t="s">
        <v>292</v>
      </c>
      <c r="D339" s="58" t="s">
        <v>349</v>
      </c>
      <c r="E339" s="58" t="s">
        <v>100</v>
      </c>
      <c r="F339" s="58" t="b">
        <f>AND(LEN(E339) = 6, ISNUMBER(MATCH(LEFT(E339,4), 'species codes'!$A$2:$A$15, 0)))</f>
        <v>1</v>
      </c>
      <c r="H339" s="58">
        <v>11.0</v>
      </c>
      <c r="I339" s="58">
        <v>46.0</v>
      </c>
    </row>
    <row r="340">
      <c r="A340" s="57">
        <v>45226.0</v>
      </c>
      <c r="B340" s="58" t="s">
        <v>326</v>
      </c>
      <c r="C340" s="58" t="s">
        <v>292</v>
      </c>
      <c r="D340" s="58" t="s">
        <v>348</v>
      </c>
      <c r="E340" s="58" t="s">
        <v>106</v>
      </c>
      <c r="F340" s="58" t="b">
        <f>AND(LEN(E340) = 6, ISNUMBER(MATCH(LEFT(E340,4), 'species codes'!$A$2:$A$15, 0)))</f>
        <v>1</v>
      </c>
      <c r="H340" s="58">
        <v>3.0</v>
      </c>
    </row>
    <row r="341">
      <c r="A341" s="57">
        <v>45226.0</v>
      </c>
      <c r="B341" s="58" t="s">
        <v>326</v>
      </c>
      <c r="C341" s="58" t="s">
        <v>292</v>
      </c>
      <c r="D341" s="58" t="s">
        <v>348</v>
      </c>
      <c r="E341" s="58" t="s">
        <v>107</v>
      </c>
      <c r="F341" s="58" t="b">
        <f>AND(LEN(E341) = 6, ISNUMBER(MATCH(LEFT(E341,4), 'species codes'!$A$2:$A$15, 0)))</f>
        <v>1</v>
      </c>
      <c r="I341" s="58">
        <v>3.0</v>
      </c>
    </row>
    <row r="342">
      <c r="A342" s="57">
        <v>45226.0</v>
      </c>
      <c r="B342" s="58" t="s">
        <v>326</v>
      </c>
      <c r="C342" s="58" t="s">
        <v>292</v>
      </c>
      <c r="D342" s="58" t="s">
        <v>97</v>
      </c>
      <c r="E342" s="58" t="s">
        <v>109</v>
      </c>
      <c r="F342" s="58" t="b">
        <f>AND(LEN(E342) = 6, ISNUMBER(MATCH(LEFT(E342,4), 'species codes'!$A$2:$A$15, 0)))</f>
        <v>1</v>
      </c>
      <c r="G342" s="58">
        <v>5.0</v>
      </c>
      <c r="H342" s="58">
        <v>1.0</v>
      </c>
      <c r="I342" s="58">
        <v>7.0</v>
      </c>
      <c r="J342" s="58">
        <v>1.0</v>
      </c>
    </row>
    <row r="343">
      <c r="A343" s="57">
        <v>45226.0</v>
      </c>
      <c r="B343" s="58" t="s">
        <v>326</v>
      </c>
      <c r="C343" s="58" t="s">
        <v>292</v>
      </c>
      <c r="D343" s="58" t="s">
        <v>348</v>
      </c>
      <c r="E343" s="58" t="s">
        <v>109</v>
      </c>
      <c r="F343" s="58" t="b">
        <f>AND(LEN(E343) = 6, ISNUMBER(MATCH(LEFT(E343,4), 'species codes'!$A$2:$A$15, 0)))</f>
        <v>1</v>
      </c>
      <c r="H343" s="58">
        <v>3.0</v>
      </c>
      <c r="J343" s="58">
        <v>1.0</v>
      </c>
    </row>
    <row r="344">
      <c r="A344" s="57">
        <v>45226.0</v>
      </c>
      <c r="B344" s="58" t="s">
        <v>326</v>
      </c>
      <c r="C344" s="58" t="s">
        <v>292</v>
      </c>
      <c r="D344" s="58" t="s">
        <v>348</v>
      </c>
      <c r="E344" s="58" t="s">
        <v>110</v>
      </c>
      <c r="F344" s="58" t="b">
        <f>AND(LEN(E344) = 6, ISNUMBER(MATCH(LEFT(E344,4), 'species codes'!$A$2:$A$15, 0)))</f>
        <v>1</v>
      </c>
      <c r="H344" s="58">
        <v>1.0</v>
      </c>
      <c r="I344" s="58">
        <v>2.0</v>
      </c>
    </row>
    <row r="345">
      <c r="A345" s="57">
        <v>45226.0</v>
      </c>
      <c r="B345" s="58" t="s">
        <v>326</v>
      </c>
      <c r="C345" s="58" t="s">
        <v>292</v>
      </c>
      <c r="D345" s="58" t="s">
        <v>97</v>
      </c>
      <c r="E345" s="58" t="s">
        <v>110</v>
      </c>
      <c r="F345" s="58" t="b">
        <f>AND(LEN(E345) = 6, ISNUMBER(MATCH(LEFT(E345,4), 'species codes'!$A$2:$A$15, 0)))</f>
        <v>1</v>
      </c>
      <c r="H345" s="58">
        <v>4.0</v>
      </c>
      <c r="I345" s="58">
        <v>9.0</v>
      </c>
    </row>
    <row r="346">
      <c r="A346" s="57">
        <v>45226.0</v>
      </c>
      <c r="B346" s="58" t="s">
        <v>326</v>
      </c>
      <c r="C346" s="58" t="s">
        <v>292</v>
      </c>
      <c r="D346" s="58" t="s">
        <v>133</v>
      </c>
      <c r="E346" s="58" t="s">
        <v>111</v>
      </c>
      <c r="F346" s="58" t="b">
        <f>AND(LEN(E346) = 6, ISNUMBER(MATCH(LEFT(E346,4), 'species codes'!$A$2:$A$15, 0)))</f>
        <v>1</v>
      </c>
      <c r="H346" s="58">
        <v>12.0</v>
      </c>
      <c r="I346" s="58">
        <v>39.0</v>
      </c>
    </row>
    <row r="347">
      <c r="A347" s="57">
        <v>45226.0</v>
      </c>
      <c r="B347" s="58" t="s">
        <v>326</v>
      </c>
      <c r="C347" s="58" t="s">
        <v>292</v>
      </c>
      <c r="D347" s="58" t="s">
        <v>348</v>
      </c>
      <c r="E347" s="58" t="s">
        <v>112</v>
      </c>
      <c r="F347" s="58" t="b">
        <f>AND(LEN(E347) = 6, ISNUMBER(MATCH(LEFT(E347,4), 'species codes'!$A$2:$A$15, 0)))</f>
        <v>1</v>
      </c>
      <c r="H347" s="58">
        <v>3.0</v>
      </c>
      <c r="I347" s="58">
        <v>1.0</v>
      </c>
    </row>
    <row r="348">
      <c r="A348" s="57">
        <v>45226.0</v>
      </c>
      <c r="B348" s="58" t="s">
        <v>326</v>
      </c>
      <c r="C348" s="58" t="s">
        <v>292</v>
      </c>
      <c r="D348" s="58" t="s">
        <v>135</v>
      </c>
      <c r="E348" s="58" t="s">
        <v>112</v>
      </c>
      <c r="F348" s="58" t="b">
        <f>AND(LEN(E348) = 6, ISNUMBER(MATCH(LEFT(E348,4), 'species codes'!$A$2:$A$15, 0)))</f>
        <v>1</v>
      </c>
      <c r="H348" s="58">
        <v>22.0</v>
      </c>
      <c r="I348" s="58">
        <v>5.0</v>
      </c>
    </row>
    <row r="349">
      <c r="A349" s="57">
        <v>45226.0</v>
      </c>
      <c r="B349" s="58" t="s">
        <v>326</v>
      </c>
      <c r="C349" s="58" t="s">
        <v>292</v>
      </c>
      <c r="D349" s="58" t="s">
        <v>348</v>
      </c>
      <c r="E349" s="58" t="s">
        <v>113</v>
      </c>
      <c r="F349" s="58" t="b">
        <f>AND(LEN(E349) = 6, ISNUMBER(MATCH(LEFT(E349,4), 'species codes'!$A$2:$A$15, 0)))</f>
        <v>1</v>
      </c>
      <c r="H349" s="58">
        <v>2.0</v>
      </c>
    </row>
    <row r="350">
      <c r="A350" s="57">
        <v>45226.0</v>
      </c>
      <c r="B350" s="58" t="s">
        <v>326</v>
      </c>
      <c r="C350" s="58" t="s">
        <v>292</v>
      </c>
      <c r="D350" s="58" t="s">
        <v>128</v>
      </c>
      <c r="E350" s="58" t="s">
        <v>113</v>
      </c>
      <c r="F350" s="58" t="b">
        <f>AND(LEN(E350) = 6, ISNUMBER(MATCH(LEFT(E350,4), 'species codes'!$A$2:$A$15, 0)))</f>
        <v>1</v>
      </c>
      <c r="H350" s="58">
        <v>5.0</v>
      </c>
      <c r="I350" s="58">
        <v>3.0</v>
      </c>
    </row>
    <row r="351">
      <c r="A351" s="57">
        <v>45226.0</v>
      </c>
      <c r="B351" s="58" t="s">
        <v>326</v>
      </c>
      <c r="C351" s="58" t="s">
        <v>292</v>
      </c>
      <c r="D351" s="58" t="s">
        <v>153</v>
      </c>
      <c r="E351" s="58" t="s">
        <v>114</v>
      </c>
      <c r="F351" s="58" t="b">
        <f>AND(LEN(E351) = 6, ISNUMBER(MATCH(LEFT(E351,4), 'species codes'!$A$2:$A$15, 0)))</f>
        <v>1</v>
      </c>
      <c r="H351" s="58">
        <v>4.0</v>
      </c>
      <c r="I351" s="58">
        <v>6.0</v>
      </c>
    </row>
    <row r="352">
      <c r="A352" s="57">
        <v>45226.0</v>
      </c>
      <c r="B352" s="58" t="s">
        <v>326</v>
      </c>
      <c r="C352" s="58" t="s">
        <v>292</v>
      </c>
      <c r="D352" s="58" t="s">
        <v>348</v>
      </c>
      <c r="E352" s="58" t="s">
        <v>114</v>
      </c>
      <c r="F352" s="58" t="b">
        <f>AND(LEN(E352) = 6, ISNUMBER(MATCH(LEFT(E352,4), 'species codes'!$A$2:$A$15, 0)))</f>
        <v>1</v>
      </c>
      <c r="I352" s="58">
        <v>4.0</v>
      </c>
    </row>
    <row r="353">
      <c r="A353" s="57">
        <v>45226.0</v>
      </c>
      <c r="B353" s="58" t="s">
        <v>326</v>
      </c>
      <c r="C353" s="58" t="s">
        <v>292</v>
      </c>
      <c r="D353" s="58" t="s">
        <v>351</v>
      </c>
      <c r="E353" s="58" t="s">
        <v>116</v>
      </c>
      <c r="F353" s="58" t="b">
        <f>AND(LEN(E353) = 6, ISNUMBER(MATCH(LEFT(E353,4), 'species codes'!$A$2:$A$15, 0)))</f>
        <v>1</v>
      </c>
      <c r="H353" s="58">
        <v>16.0</v>
      </c>
      <c r="J353" s="58">
        <v>25.0</v>
      </c>
    </row>
    <row r="354">
      <c r="A354" s="57">
        <v>45226.0</v>
      </c>
      <c r="B354" s="58" t="s">
        <v>326</v>
      </c>
      <c r="C354" s="58" t="s">
        <v>292</v>
      </c>
      <c r="D354" s="58" t="s">
        <v>348</v>
      </c>
      <c r="E354" s="58" t="s">
        <v>116</v>
      </c>
      <c r="F354" s="58" t="b">
        <f>AND(LEN(E354) = 6, ISNUMBER(MATCH(LEFT(E354,4), 'species codes'!$A$2:$A$15, 0)))</f>
        <v>1</v>
      </c>
      <c r="I354" s="58">
        <v>4.0</v>
      </c>
    </row>
    <row r="355">
      <c r="A355" s="57">
        <v>45226.0</v>
      </c>
      <c r="B355" s="58" t="s">
        <v>326</v>
      </c>
      <c r="C355" s="58" t="s">
        <v>292</v>
      </c>
      <c r="D355" s="58" t="s">
        <v>352</v>
      </c>
      <c r="E355" s="58" t="s">
        <v>118</v>
      </c>
      <c r="F355" s="58" t="b">
        <f>AND(LEN(E355) = 6, ISNUMBER(MATCH(LEFT(E355,4), 'species codes'!$A$2:$A$15, 0)))</f>
        <v>1</v>
      </c>
      <c r="H355" s="58">
        <v>18.0</v>
      </c>
      <c r="I355" s="58">
        <v>9.0</v>
      </c>
    </row>
    <row r="356">
      <c r="A356" s="57">
        <v>45226.0</v>
      </c>
      <c r="B356" s="58" t="s">
        <v>326</v>
      </c>
      <c r="C356" s="58" t="s">
        <v>292</v>
      </c>
      <c r="D356" s="58" t="s">
        <v>348</v>
      </c>
      <c r="E356" s="58" t="s">
        <v>118</v>
      </c>
      <c r="F356" s="58" t="b">
        <f>AND(LEN(E356) = 6, ISNUMBER(MATCH(LEFT(E356,4), 'species codes'!$A$2:$A$15, 0)))</f>
        <v>1</v>
      </c>
      <c r="H356" s="58">
        <v>1.0</v>
      </c>
      <c r="I356" s="58">
        <v>2.0</v>
      </c>
    </row>
    <row r="357">
      <c r="A357" s="57">
        <v>45226.0</v>
      </c>
      <c r="B357" s="58" t="s">
        <v>326</v>
      </c>
      <c r="C357" s="58" t="s">
        <v>292</v>
      </c>
      <c r="D357" s="58" t="s">
        <v>345</v>
      </c>
      <c r="E357" s="58" t="s">
        <v>120</v>
      </c>
      <c r="F357" s="58" t="b">
        <f>AND(LEN(E357) = 6, ISNUMBER(MATCH(LEFT(E357,4), 'species codes'!$A$2:$A$15, 0)))</f>
        <v>1</v>
      </c>
      <c r="H357" s="58">
        <v>9.0</v>
      </c>
      <c r="I357" s="58">
        <v>36.0</v>
      </c>
    </row>
    <row r="358">
      <c r="A358" s="57">
        <v>45226.0</v>
      </c>
      <c r="B358" s="58" t="s">
        <v>326</v>
      </c>
      <c r="C358" s="58" t="s">
        <v>292</v>
      </c>
      <c r="D358" s="58" t="s">
        <v>348</v>
      </c>
      <c r="E358" s="58" t="s">
        <v>120</v>
      </c>
      <c r="F358" s="58" t="b">
        <f>AND(LEN(E358) = 6, ISNUMBER(MATCH(LEFT(E358,4), 'species codes'!$A$2:$A$15, 0)))</f>
        <v>1</v>
      </c>
      <c r="I358" s="58">
        <v>1.0</v>
      </c>
    </row>
    <row r="359">
      <c r="A359" s="57">
        <v>45226.0</v>
      </c>
      <c r="B359" s="58" t="s">
        <v>326</v>
      </c>
      <c r="C359" s="58" t="s">
        <v>292</v>
      </c>
      <c r="D359" s="58" t="s">
        <v>348</v>
      </c>
      <c r="E359" s="58" t="s">
        <v>121</v>
      </c>
      <c r="F359" s="58" t="b">
        <f>AND(LEN(E359) = 6, ISNUMBER(MATCH(LEFT(E359,4), 'species codes'!$A$2:$A$15, 0)))</f>
        <v>1</v>
      </c>
      <c r="I359" s="58">
        <v>2.0</v>
      </c>
    </row>
    <row r="360">
      <c r="A360" s="57">
        <v>45226.0</v>
      </c>
      <c r="B360" s="58" t="s">
        <v>326</v>
      </c>
      <c r="C360" s="58" t="s">
        <v>292</v>
      </c>
      <c r="D360" s="58" t="s">
        <v>86</v>
      </c>
      <c r="E360" s="58" t="s">
        <v>121</v>
      </c>
      <c r="F360" s="58" t="b">
        <f>AND(LEN(E360) = 6, ISNUMBER(MATCH(LEFT(E360,4), 'species codes'!$A$2:$A$15, 0)))</f>
        <v>1</v>
      </c>
      <c r="H360" s="58">
        <v>7.0</v>
      </c>
      <c r="I360" s="58">
        <v>25.0</v>
      </c>
    </row>
    <row r="361">
      <c r="A361" s="57">
        <v>45226.0</v>
      </c>
      <c r="B361" s="58" t="s">
        <v>326</v>
      </c>
      <c r="C361" s="58" t="s">
        <v>292</v>
      </c>
      <c r="D361" s="58" t="s">
        <v>335</v>
      </c>
      <c r="E361" s="58" t="s">
        <v>122</v>
      </c>
      <c r="F361" s="58" t="b">
        <f>AND(LEN(E361) = 6, ISNUMBER(MATCH(LEFT(E361,4), 'species codes'!$A$2:$A$15, 0)))</f>
        <v>1</v>
      </c>
      <c r="G361" s="58">
        <v>1.0</v>
      </c>
      <c r="H361" s="58">
        <v>23.0</v>
      </c>
      <c r="I361" s="58">
        <v>1.0</v>
      </c>
    </row>
    <row r="362">
      <c r="A362" s="57">
        <v>45226.0</v>
      </c>
      <c r="B362" s="58" t="s">
        <v>326</v>
      </c>
      <c r="C362" s="58" t="s">
        <v>292</v>
      </c>
      <c r="D362" s="58" t="s">
        <v>343</v>
      </c>
      <c r="E362" s="58" t="s">
        <v>124</v>
      </c>
      <c r="F362" s="58" t="b">
        <f>AND(LEN(E362) = 6, ISNUMBER(MATCH(LEFT(E362,4), 'species codes'!$A$2:$A$15, 0)))</f>
        <v>1</v>
      </c>
      <c r="H362" s="58">
        <v>4.0</v>
      </c>
    </row>
    <row r="363">
      <c r="A363" s="57">
        <v>45226.0</v>
      </c>
      <c r="B363" s="58" t="s">
        <v>326</v>
      </c>
      <c r="C363" s="58" t="s">
        <v>292</v>
      </c>
      <c r="D363" s="58" t="s">
        <v>177</v>
      </c>
      <c r="E363" s="58" t="s">
        <v>176</v>
      </c>
      <c r="F363" s="58" t="b">
        <f>AND(LEN(E363) = 6, ISNUMBER(MATCH(LEFT(E363,4), 'species codes'!$A$2:$A$15, 0)))</f>
        <v>1</v>
      </c>
      <c r="G363" s="58">
        <v>4.0</v>
      </c>
      <c r="I363" s="58">
        <v>4.0</v>
      </c>
      <c r="J363" s="58">
        <v>3.0</v>
      </c>
    </row>
    <row r="364">
      <c r="A364" s="57">
        <v>45226.0</v>
      </c>
      <c r="B364" s="58" t="s">
        <v>326</v>
      </c>
      <c r="C364" s="58" t="s">
        <v>292</v>
      </c>
      <c r="D364" s="58" t="s">
        <v>359</v>
      </c>
      <c r="E364" s="58" t="s">
        <v>176</v>
      </c>
      <c r="F364" s="58" t="b">
        <f>AND(LEN(E364) = 6, ISNUMBER(MATCH(LEFT(E364,4), 'species codes'!$A$2:$A$15, 0)))</f>
        <v>1</v>
      </c>
      <c r="H364" s="58">
        <v>3.0</v>
      </c>
    </row>
    <row r="365">
      <c r="A365" s="57">
        <v>45226.0</v>
      </c>
      <c r="B365" s="58" t="s">
        <v>326</v>
      </c>
      <c r="C365" s="58" t="s">
        <v>292</v>
      </c>
      <c r="D365" s="58" t="s">
        <v>359</v>
      </c>
      <c r="E365" s="58" t="s">
        <v>180</v>
      </c>
      <c r="F365" s="58" t="b">
        <f>AND(LEN(E365) = 6, ISNUMBER(MATCH(LEFT(E365,4), 'species codes'!$A$2:$A$15, 0)))</f>
        <v>1</v>
      </c>
      <c r="H365" s="58">
        <v>4.0</v>
      </c>
    </row>
    <row r="366">
      <c r="A366" s="57">
        <v>45226.0</v>
      </c>
      <c r="B366" s="58" t="s">
        <v>326</v>
      </c>
      <c r="C366" s="58" t="s">
        <v>292</v>
      </c>
      <c r="D366" s="58" t="s">
        <v>353</v>
      </c>
      <c r="E366" s="58" t="s">
        <v>180</v>
      </c>
      <c r="F366" s="58" t="b">
        <f>AND(LEN(E366) = 6, ISNUMBER(MATCH(LEFT(E366,4), 'species codes'!$A$2:$A$15, 0)))</f>
        <v>1</v>
      </c>
      <c r="H366" s="58">
        <v>17.0</v>
      </c>
    </row>
    <row r="367">
      <c r="A367" s="57">
        <v>45226.0</v>
      </c>
      <c r="B367" s="58" t="s">
        <v>334</v>
      </c>
      <c r="C367" s="58" t="s">
        <v>292</v>
      </c>
      <c r="D367" s="58" t="s">
        <v>153</v>
      </c>
      <c r="E367" s="58" t="s">
        <v>181</v>
      </c>
      <c r="F367" s="58" t="b">
        <f>AND(LEN(E367) = 6, ISNUMBER(MATCH(LEFT(E367,4), 'species codes'!$A$2:$A$15, 0)))</f>
        <v>1</v>
      </c>
      <c r="H367" s="58">
        <v>11.0</v>
      </c>
      <c r="J367" s="58">
        <v>12.0</v>
      </c>
    </row>
    <row r="368">
      <c r="A368" s="57">
        <v>45226.0</v>
      </c>
      <c r="B368" s="58" t="s">
        <v>326</v>
      </c>
      <c r="C368" s="58" t="s">
        <v>292</v>
      </c>
      <c r="D368" s="58" t="s">
        <v>354</v>
      </c>
      <c r="E368" s="58" t="s">
        <v>181</v>
      </c>
      <c r="F368" s="58" t="b">
        <f>AND(LEN(E368) = 6, ISNUMBER(MATCH(LEFT(E368,4), 'species codes'!$A$2:$A$15, 0)))</f>
        <v>1</v>
      </c>
      <c r="H368" s="58">
        <v>7.0</v>
      </c>
      <c r="I368" s="58">
        <v>3.0</v>
      </c>
      <c r="J368" s="58">
        <v>14.0</v>
      </c>
    </row>
    <row r="369">
      <c r="A369" s="57">
        <v>45226.0</v>
      </c>
      <c r="B369" s="58" t="s">
        <v>326</v>
      </c>
      <c r="C369" s="58" t="s">
        <v>292</v>
      </c>
      <c r="D369" s="58" t="s">
        <v>359</v>
      </c>
      <c r="E369" s="58" t="s">
        <v>181</v>
      </c>
      <c r="F369" s="58" t="b">
        <f>AND(LEN(E369) = 6, ISNUMBER(MATCH(LEFT(E369,4), 'species codes'!$A$2:$A$15, 0)))</f>
        <v>1</v>
      </c>
      <c r="H369" s="58">
        <v>2.0</v>
      </c>
      <c r="I369" s="58">
        <v>2.0</v>
      </c>
    </row>
    <row r="370">
      <c r="A370" s="57">
        <v>45226.0</v>
      </c>
      <c r="B370" s="58" t="s">
        <v>326</v>
      </c>
      <c r="C370" s="58" t="s">
        <v>292</v>
      </c>
      <c r="D370" s="58" t="s">
        <v>191</v>
      </c>
      <c r="E370" s="58" t="s">
        <v>181</v>
      </c>
      <c r="F370" s="58" t="b">
        <f>AND(LEN(E370) = 6, ISNUMBER(MATCH(LEFT(E370,4), 'species codes'!$A$2:$A$15, 0)))</f>
        <v>1</v>
      </c>
      <c r="H370" s="58">
        <v>26.0</v>
      </c>
      <c r="I370" s="58">
        <v>2.0</v>
      </c>
    </row>
    <row r="371">
      <c r="A371" s="57">
        <v>45226.0</v>
      </c>
      <c r="B371" s="58" t="s">
        <v>326</v>
      </c>
      <c r="C371" s="58" t="s">
        <v>292</v>
      </c>
      <c r="D371" s="58" t="s">
        <v>187</v>
      </c>
      <c r="E371" s="58" t="s">
        <v>181</v>
      </c>
      <c r="F371" s="58" t="b">
        <f>AND(LEN(E371) = 6, ISNUMBER(MATCH(LEFT(E371,4), 'species codes'!$A$2:$A$15, 0)))</f>
        <v>1</v>
      </c>
      <c r="H371" s="58">
        <v>6.0</v>
      </c>
      <c r="I371" s="58">
        <v>2.0</v>
      </c>
      <c r="J371" s="58">
        <v>10.0</v>
      </c>
    </row>
    <row r="372">
      <c r="A372" s="57">
        <v>45226.0</v>
      </c>
      <c r="B372" s="58" t="s">
        <v>334</v>
      </c>
      <c r="C372" s="58" t="s">
        <v>292</v>
      </c>
      <c r="D372" s="58" t="s">
        <v>352</v>
      </c>
      <c r="E372" s="58" t="s">
        <v>182</v>
      </c>
      <c r="F372" s="58" t="b">
        <f>AND(LEN(E372) = 6, ISNUMBER(MATCH(LEFT(E372,4), 'species codes'!$A$2:$A$15, 0)))</f>
        <v>1</v>
      </c>
      <c r="G372" s="58">
        <v>26.0</v>
      </c>
      <c r="K372" s="58">
        <v>5.0</v>
      </c>
      <c r="L372" s="58" t="s">
        <v>329</v>
      </c>
      <c r="M372" s="58"/>
    </row>
    <row r="373">
      <c r="A373" s="57">
        <v>45226.0</v>
      </c>
      <c r="B373" s="58" t="s">
        <v>326</v>
      </c>
      <c r="C373" s="58" t="s">
        <v>292</v>
      </c>
      <c r="D373" s="58" t="s">
        <v>355</v>
      </c>
      <c r="E373" s="58" t="s">
        <v>182</v>
      </c>
      <c r="F373" s="58" t="b">
        <f>AND(LEN(E373) = 6, ISNUMBER(MATCH(LEFT(E373,4), 'species codes'!$A$2:$A$15, 0)))</f>
        <v>1</v>
      </c>
      <c r="G373" s="58">
        <v>16.0</v>
      </c>
      <c r="H373" s="58">
        <v>2.0</v>
      </c>
    </row>
    <row r="374">
      <c r="A374" s="57">
        <v>45226.0</v>
      </c>
      <c r="B374" s="58" t="s">
        <v>326</v>
      </c>
      <c r="C374" s="58" t="s">
        <v>292</v>
      </c>
      <c r="D374" s="58" t="s">
        <v>359</v>
      </c>
      <c r="E374" s="58" t="s">
        <v>182</v>
      </c>
      <c r="F374" s="58" t="b">
        <f>AND(LEN(E374) = 6, ISNUMBER(MATCH(LEFT(E374,4), 'species codes'!$A$2:$A$15, 0)))</f>
        <v>1</v>
      </c>
      <c r="G374" s="58">
        <v>4.0</v>
      </c>
    </row>
    <row r="375">
      <c r="A375" s="57">
        <v>45226.0</v>
      </c>
      <c r="B375" s="58" t="s">
        <v>334</v>
      </c>
      <c r="C375" s="58" t="s">
        <v>292</v>
      </c>
      <c r="D375" s="58" t="s">
        <v>346</v>
      </c>
      <c r="E375" s="58" t="s">
        <v>185</v>
      </c>
      <c r="F375" s="58" t="b">
        <f>AND(LEN(E375) = 6, ISNUMBER(MATCH(LEFT(E375,4), 'species codes'!$A$2:$A$15, 0)))</f>
        <v>1</v>
      </c>
      <c r="H375" s="58">
        <v>5.0</v>
      </c>
      <c r="I375" s="58">
        <v>12.0</v>
      </c>
    </row>
    <row r="376">
      <c r="A376" s="57">
        <v>45226.0</v>
      </c>
      <c r="B376" s="58" t="s">
        <v>334</v>
      </c>
      <c r="C376" s="58" t="s">
        <v>292</v>
      </c>
      <c r="D376" s="58" t="s">
        <v>78</v>
      </c>
      <c r="E376" s="58" t="s">
        <v>185</v>
      </c>
      <c r="F376" s="58" t="b">
        <f>AND(LEN(E376) = 6, ISNUMBER(MATCH(LEFT(E376,4), 'species codes'!$A$2:$A$15, 0)))</f>
        <v>1</v>
      </c>
      <c r="H376" s="58">
        <v>5.0</v>
      </c>
      <c r="I376" s="58">
        <v>15.0</v>
      </c>
    </row>
    <row r="377">
      <c r="A377" s="57">
        <v>45226.0</v>
      </c>
      <c r="B377" s="58" t="s">
        <v>326</v>
      </c>
      <c r="C377" s="58" t="s">
        <v>292</v>
      </c>
      <c r="D377" s="58" t="s">
        <v>359</v>
      </c>
      <c r="E377" s="58" t="s">
        <v>185</v>
      </c>
      <c r="F377" s="58" t="b">
        <f>AND(LEN(E377) = 6, ISNUMBER(MATCH(LEFT(E377,4), 'species codes'!$A$2:$A$15, 0)))</f>
        <v>1</v>
      </c>
      <c r="I377" s="58">
        <v>2.0</v>
      </c>
      <c r="J377" s="58">
        <v>2.0</v>
      </c>
    </row>
    <row r="378">
      <c r="A378" s="57">
        <v>45226.0</v>
      </c>
      <c r="B378" s="58" t="s">
        <v>326</v>
      </c>
      <c r="C378" s="58" t="s">
        <v>292</v>
      </c>
      <c r="D378" s="58" t="s">
        <v>150</v>
      </c>
      <c r="E378" s="58" t="s">
        <v>185</v>
      </c>
      <c r="F378" s="58" t="b">
        <f>AND(LEN(E378) = 6, ISNUMBER(MATCH(LEFT(E378,4), 'species codes'!$A$2:$A$15, 0)))</f>
        <v>1</v>
      </c>
      <c r="H378" s="58">
        <v>13.0</v>
      </c>
      <c r="I378" s="58">
        <v>2.0</v>
      </c>
    </row>
    <row r="379">
      <c r="A379" s="57">
        <v>45226.0</v>
      </c>
      <c r="B379" s="58" t="s">
        <v>326</v>
      </c>
      <c r="C379" s="58" t="s">
        <v>292</v>
      </c>
      <c r="D379" s="58" t="s">
        <v>356</v>
      </c>
      <c r="E379" s="58" t="s">
        <v>186</v>
      </c>
      <c r="F379" s="58" t="b">
        <f>AND(LEN(E379) = 6, ISNUMBER(MATCH(LEFT(E379,4), 'species codes'!$A$2:$A$15, 0)))</f>
        <v>1</v>
      </c>
      <c r="G379" s="58">
        <v>4.0</v>
      </c>
      <c r="H379" s="58">
        <v>2.0</v>
      </c>
      <c r="I379" s="58">
        <v>8.0</v>
      </c>
    </row>
    <row r="380">
      <c r="A380" s="57">
        <v>45226.0</v>
      </c>
      <c r="B380" s="58" t="s">
        <v>326</v>
      </c>
      <c r="C380" s="58" t="s">
        <v>292</v>
      </c>
      <c r="D380" s="58" t="s">
        <v>359</v>
      </c>
      <c r="E380" s="58" t="s">
        <v>186</v>
      </c>
      <c r="F380" s="58" t="b">
        <f>AND(LEN(E380) = 6, ISNUMBER(MATCH(LEFT(E380,4), 'species codes'!$A$2:$A$15, 0)))</f>
        <v>1</v>
      </c>
      <c r="J380" s="58">
        <v>4.0</v>
      </c>
    </row>
    <row r="381">
      <c r="A381" s="57">
        <v>45226.0</v>
      </c>
      <c r="B381" s="58" t="s">
        <v>326</v>
      </c>
      <c r="C381" s="58" t="s">
        <v>292</v>
      </c>
      <c r="D381" s="58" t="s">
        <v>206</v>
      </c>
      <c r="E381" s="58" t="s">
        <v>190</v>
      </c>
      <c r="F381" s="58" t="b">
        <f>AND(LEN(E381) = 6, ISNUMBER(MATCH(LEFT(E381,4), 'species codes'!$A$2:$A$15, 0)))</f>
        <v>1</v>
      </c>
      <c r="G381" s="58">
        <v>11.0</v>
      </c>
    </row>
    <row r="382">
      <c r="A382" s="57">
        <v>45226.0</v>
      </c>
      <c r="B382" s="58" t="s">
        <v>326</v>
      </c>
      <c r="C382" s="58" t="s">
        <v>292</v>
      </c>
      <c r="D382" s="58" t="s">
        <v>359</v>
      </c>
      <c r="E382" s="58" t="s">
        <v>190</v>
      </c>
      <c r="F382" s="58" t="b">
        <f>AND(LEN(E382) = 6, ISNUMBER(MATCH(LEFT(E382,4), 'species codes'!$A$2:$A$15, 0)))</f>
        <v>1</v>
      </c>
      <c r="G382" s="58">
        <v>4.0</v>
      </c>
    </row>
    <row r="383">
      <c r="A383" s="57">
        <v>45226.0</v>
      </c>
      <c r="B383" s="58" t="s">
        <v>334</v>
      </c>
      <c r="C383" s="58" t="s">
        <v>292</v>
      </c>
      <c r="D383" s="58" t="s">
        <v>196</v>
      </c>
      <c r="E383" s="58" t="s">
        <v>193</v>
      </c>
      <c r="F383" s="58" t="b">
        <f>AND(LEN(E383) = 6, ISNUMBER(MATCH(LEFT(E383,4), 'species codes'!$A$2:$A$15, 0)))</f>
        <v>1</v>
      </c>
      <c r="H383" s="58">
        <v>16.0</v>
      </c>
    </row>
    <row r="384">
      <c r="A384" s="57">
        <v>45226.0</v>
      </c>
      <c r="B384" s="58" t="s">
        <v>334</v>
      </c>
      <c r="C384" s="58" t="s">
        <v>292</v>
      </c>
      <c r="D384" s="58" t="s">
        <v>357</v>
      </c>
      <c r="E384" s="58" t="s">
        <v>202</v>
      </c>
      <c r="F384" s="58" t="b">
        <f>AND(LEN(E384) = 6, ISNUMBER(MATCH(LEFT(E384,4), 'species codes'!$A$2:$A$15, 0)))</f>
        <v>1</v>
      </c>
      <c r="G384" s="58">
        <v>37.0</v>
      </c>
    </row>
    <row r="385">
      <c r="A385" s="57">
        <v>45226.0</v>
      </c>
      <c r="B385" s="58" t="s">
        <v>334</v>
      </c>
      <c r="C385" s="58" t="s">
        <v>292</v>
      </c>
      <c r="D385" s="58" t="s">
        <v>357</v>
      </c>
      <c r="E385" s="58" t="s">
        <v>208</v>
      </c>
      <c r="F385" s="58" t="b">
        <f>AND(LEN(E385) = 6, ISNUMBER(MATCH(LEFT(E385,4), 'species codes'!$A$2:$A$15, 0)))</f>
        <v>1</v>
      </c>
      <c r="G385" s="58">
        <v>16.0</v>
      </c>
      <c r="H385" s="58">
        <v>4.0</v>
      </c>
      <c r="K385" s="58">
        <v>4.0</v>
      </c>
      <c r="L385" s="58" t="s">
        <v>329</v>
      </c>
      <c r="M385" s="58"/>
    </row>
    <row r="386">
      <c r="A386" s="57">
        <v>45226.0</v>
      </c>
      <c r="B386" s="58" t="s">
        <v>334</v>
      </c>
      <c r="C386" s="58" t="s">
        <v>292</v>
      </c>
      <c r="D386" s="58" t="s">
        <v>357</v>
      </c>
      <c r="E386" s="58" t="s">
        <v>213</v>
      </c>
      <c r="F386" s="58" t="b">
        <f>AND(LEN(E386) = 6, ISNUMBER(MATCH(LEFT(E386,4), 'species codes'!$A$2:$A$15, 0)))</f>
        <v>1</v>
      </c>
      <c r="G386" s="58">
        <v>8.0</v>
      </c>
      <c r="H386" s="58">
        <v>1.0</v>
      </c>
      <c r="I386" s="58">
        <v>1.0</v>
      </c>
      <c r="J386" s="58">
        <v>19.0</v>
      </c>
      <c r="K386" s="58">
        <v>3.0</v>
      </c>
      <c r="L386" s="58" t="s">
        <v>329</v>
      </c>
      <c r="M386" s="58"/>
    </row>
    <row r="387">
      <c r="A387" s="57">
        <v>45226.0</v>
      </c>
      <c r="B387" s="58" t="s">
        <v>334</v>
      </c>
      <c r="C387" s="58" t="s">
        <v>292</v>
      </c>
      <c r="D387" s="58" t="s">
        <v>357</v>
      </c>
      <c r="E387" s="58" t="s">
        <v>214</v>
      </c>
      <c r="F387" s="58" t="b">
        <f>AND(LEN(E387) = 6, ISNUMBER(MATCH(LEFT(E387,4), 'species codes'!$A$2:$A$15, 0)))</f>
        <v>1</v>
      </c>
      <c r="J387" s="58">
        <v>16.0</v>
      </c>
    </row>
    <row r="388">
      <c r="A388" s="57">
        <v>45226.0</v>
      </c>
      <c r="B388" s="58" t="s">
        <v>334</v>
      </c>
      <c r="C388" s="58" t="s">
        <v>292</v>
      </c>
      <c r="D388" s="58" t="s">
        <v>357</v>
      </c>
      <c r="E388" s="58" t="s">
        <v>224</v>
      </c>
      <c r="F388" s="58" t="b">
        <f>AND(LEN(E388) = 6, ISNUMBER(MATCH(LEFT(E388,4), 'species codes'!$A$2:$A$15, 0)))</f>
        <v>1</v>
      </c>
      <c r="G388" s="58">
        <v>31.0</v>
      </c>
      <c r="H388" s="58">
        <v>1.0</v>
      </c>
      <c r="J388" s="58">
        <v>10.0</v>
      </c>
    </row>
    <row r="389">
      <c r="A389" s="57">
        <v>45226.0</v>
      </c>
      <c r="B389" s="58" t="s">
        <v>334</v>
      </c>
      <c r="C389" s="58" t="s">
        <v>292</v>
      </c>
      <c r="D389" s="58" t="s">
        <v>357</v>
      </c>
      <c r="E389" s="58" t="s">
        <v>226</v>
      </c>
      <c r="F389" s="58" t="b">
        <f>AND(LEN(E389) = 6, ISNUMBER(MATCH(LEFT(E389,4), 'species codes'!$A$2:$A$15, 0)))</f>
        <v>1</v>
      </c>
      <c r="G389" s="58">
        <v>21.0</v>
      </c>
    </row>
    <row r="390">
      <c r="A390" s="57">
        <v>45226.0</v>
      </c>
      <c r="B390" s="58" t="s">
        <v>334</v>
      </c>
      <c r="C390" s="58" t="s">
        <v>292</v>
      </c>
      <c r="D390" s="58" t="s">
        <v>357</v>
      </c>
      <c r="E390" s="58" t="s">
        <v>227</v>
      </c>
      <c r="F390" s="58" t="b">
        <f>AND(LEN(E390) = 6, ISNUMBER(MATCH(LEFT(E390,4), 'species codes'!$A$2:$A$15, 0)))</f>
        <v>1</v>
      </c>
      <c r="G390" s="58">
        <v>12.0</v>
      </c>
      <c r="H390" s="58">
        <v>1.0</v>
      </c>
      <c r="I390" s="58">
        <v>6.0</v>
      </c>
    </row>
    <row r="391">
      <c r="A391" s="57">
        <v>45226.0</v>
      </c>
      <c r="B391" s="58" t="s">
        <v>334</v>
      </c>
      <c r="C391" s="58" t="s">
        <v>292</v>
      </c>
      <c r="D391" s="58" t="s">
        <v>357</v>
      </c>
      <c r="E391" s="58" t="s">
        <v>241</v>
      </c>
      <c r="F391" s="58" t="b">
        <f>AND(LEN(E391) = 6, ISNUMBER(MATCH(LEFT(E391,4), 'species codes'!$A$2:$A$15, 0)))</f>
        <v>1</v>
      </c>
      <c r="G391" s="58">
        <v>10.0</v>
      </c>
    </row>
    <row r="392">
      <c r="A392" s="57">
        <v>45226.0</v>
      </c>
      <c r="B392" s="58" t="s">
        <v>334</v>
      </c>
      <c r="C392" s="58" t="s">
        <v>292</v>
      </c>
      <c r="D392" s="58" t="s">
        <v>357</v>
      </c>
      <c r="E392" s="58" t="s">
        <v>242</v>
      </c>
      <c r="F392" s="58" t="b">
        <f>AND(LEN(E392) = 6, ISNUMBER(MATCH(LEFT(E392,4), 'species codes'!$A$2:$A$15, 0)))</f>
        <v>1</v>
      </c>
      <c r="G392" s="58">
        <v>24.0</v>
      </c>
      <c r="I392" s="58">
        <v>2.0</v>
      </c>
      <c r="J392" s="58">
        <v>1.0</v>
      </c>
    </row>
    <row r="393">
      <c r="A393" s="57">
        <v>45226.0</v>
      </c>
      <c r="B393" s="58" t="s">
        <v>334</v>
      </c>
      <c r="C393" s="58" t="s">
        <v>292</v>
      </c>
      <c r="D393" s="58" t="s">
        <v>357</v>
      </c>
      <c r="E393" s="58" t="s">
        <v>255</v>
      </c>
      <c r="F393" s="58" t="b">
        <f>AND(LEN(E393) = 6, ISNUMBER(MATCH(LEFT(E393,4), 'species codes'!$A$2:$A$15, 0)))</f>
        <v>1</v>
      </c>
      <c r="H393" s="58">
        <v>1.0</v>
      </c>
      <c r="M393" s="58">
        <v>4.0</v>
      </c>
      <c r="N393" s="58" t="s">
        <v>360</v>
      </c>
    </row>
    <row r="394">
      <c r="A394" s="57">
        <v>45226.0</v>
      </c>
      <c r="B394" s="58" t="s">
        <v>334</v>
      </c>
      <c r="C394" s="58" t="s">
        <v>292</v>
      </c>
      <c r="D394" s="58" t="s">
        <v>357</v>
      </c>
      <c r="E394" s="58" t="s">
        <v>256</v>
      </c>
      <c r="F394" s="58" t="b">
        <f>AND(LEN(E394) = 6, ISNUMBER(MATCH(LEFT(E394,4), 'species codes'!$A$2:$A$15, 0)))</f>
        <v>1</v>
      </c>
      <c r="H394" s="58">
        <v>1.0</v>
      </c>
      <c r="J394" s="58">
        <v>45.0</v>
      </c>
    </row>
    <row r="395">
      <c r="A395" s="57">
        <v>45226.0</v>
      </c>
      <c r="B395" s="58" t="s">
        <v>334</v>
      </c>
      <c r="C395" s="58" t="s">
        <v>292</v>
      </c>
      <c r="D395" s="58" t="s">
        <v>196</v>
      </c>
      <c r="E395" s="58" t="s">
        <v>260</v>
      </c>
      <c r="F395" s="58" t="b">
        <f>AND(LEN(E395) = 6, ISNUMBER(MATCH(LEFT(E395,4), 'species codes'!$A$2:$A$15, 0)))</f>
        <v>1</v>
      </c>
      <c r="G395" s="58">
        <v>22.0</v>
      </c>
      <c r="J395" s="58">
        <v>1.0</v>
      </c>
    </row>
    <row r="396">
      <c r="A396" s="57">
        <v>45226.0</v>
      </c>
      <c r="B396" s="58" t="s">
        <v>334</v>
      </c>
      <c r="C396" s="58" t="s">
        <v>292</v>
      </c>
      <c r="D396" s="58" t="s">
        <v>196</v>
      </c>
      <c r="E396" s="58" t="s">
        <v>261</v>
      </c>
      <c r="F396" s="58" t="b">
        <f>AND(LEN(E396) = 6, ISNUMBER(MATCH(LEFT(E396,4), 'species codes'!$A$2:$A$15, 0)))</f>
        <v>1</v>
      </c>
      <c r="H396" s="58"/>
      <c r="I396" s="58">
        <v>38.0</v>
      </c>
    </row>
    <row r="397">
      <c r="A397" s="57">
        <v>45226.0</v>
      </c>
      <c r="B397" s="58" t="s">
        <v>334</v>
      </c>
      <c r="C397" s="58" t="s">
        <v>292</v>
      </c>
      <c r="D397" s="58" t="s">
        <v>196</v>
      </c>
      <c r="E397" s="58" t="s">
        <v>261</v>
      </c>
      <c r="F397" s="58" t="b">
        <f>AND(LEN(E397) = 6, ISNUMBER(MATCH(LEFT(E397,4), 'species codes'!$A$2:$A$15, 0)))</f>
        <v>1</v>
      </c>
      <c r="G397" s="58"/>
      <c r="I397" s="58">
        <v>31.0</v>
      </c>
      <c r="J397" s="58"/>
    </row>
    <row r="398">
      <c r="A398" s="57">
        <v>45226.0</v>
      </c>
      <c r="B398" s="58" t="s">
        <v>334</v>
      </c>
      <c r="C398" s="58" t="s">
        <v>292</v>
      </c>
      <c r="D398" s="58" t="s">
        <v>357</v>
      </c>
      <c r="E398" s="58" t="s">
        <v>263</v>
      </c>
      <c r="F398" s="58" t="b">
        <f>AND(LEN(E398) = 6, ISNUMBER(MATCH(LEFT(E398,4), 'species codes'!$A$2:$A$15, 0)))</f>
        <v>1</v>
      </c>
      <c r="J398" s="58">
        <v>49.0</v>
      </c>
    </row>
    <row r="399">
      <c r="A399" s="57">
        <v>45226.0</v>
      </c>
      <c r="B399" s="58" t="s">
        <v>334</v>
      </c>
      <c r="C399" s="58" t="s">
        <v>292</v>
      </c>
      <c r="D399" s="58" t="s">
        <v>357</v>
      </c>
      <c r="E399" s="58" t="s">
        <v>264</v>
      </c>
      <c r="F399" s="58" t="b">
        <f>AND(LEN(E399) = 6, ISNUMBER(MATCH(LEFT(E399,4), 'species codes'!$A$2:$A$15, 0)))</f>
        <v>1</v>
      </c>
      <c r="J399" s="58">
        <v>26.0</v>
      </c>
    </row>
    <row r="400">
      <c r="A400" s="57">
        <v>45226.0</v>
      </c>
      <c r="B400" s="58" t="s">
        <v>334</v>
      </c>
      <c r="C400" s="58" t="s">
        <v>292</v>
      </c>
      <c r="D400" s="58" t="s">
        <v>357</v>
      </c>
      <c r="E400" s="58" t="s">
        <v>265</v>
      </c>
      <c r="F400" s="58" t="b">
        <f>AND(LEN(E400) = 6, ISNUMBER(MATCH(LEFT(E400,4), 'species codes'!$A$2:$A$15, 0)))</f>
        <v>1</v>
      </c>
      <c r="J400" s="58">
        <v>25.0</v>
      </c>
    </row>
    <row r="401">
      <c r="A401" s="57">
        <v>45236.0</v>
      </c>
      <c r="B401" s="58" t="s">
        <v>326</v>
      </c>
      <c r="C401" s="58" t="s">
        <v>292</v>
      </c>
      <c r="D401" s="58" t="s">
        <v>330</v>
      </c>
      <c r="E401" s="58" t="s">
        <v>35</v>
      </c>
      <c r="F401" s="58" t="b">
        <f>AND(LEN(E401) = 6, ISNUMBER(MATCH(LEFT(E401,4), 'species codes'!$A$2:$A$15, 0)))</f>
        <v>1</v>
      </c>
      <c r="H401" s="58">
        <v>1.0</v>
      </c>
    </row>
    <row r="402">
      <c r="A402" s="57">
        <v>45236.0</v>
      </c>
      <c r="B402" s="58" t="s">
        <v>326</v>
      </c>
      <c r="C402" s="58" t="s">
        <v>292</v>
      </c>
      <c r="D402" s="58" t="s">
        <v>82</v>
      </c>
      <c r="E402" s="58" t="s">
        <v>37</v>
      </c>
      <c r="F402" s="58" t="b">
        <f>AND(LEN(E402) = 6, ISNUMBER(MATCH(LEFT(E402,4), 'species codes'!$A$2:$A$15, 0)))</f>
        <v>1</v>
      </c>
      <c r="H402" s="58">
        <v>2.0</v>
      </c>
      <c r="I402" s="58">
        <v>7.0</v>
      </c>
    </row>
    <row r="403">
      <c r="A403" s="57">
        <v>45236.0</v>
      </c>
      <c r="B403" s="58" t="s">
        <v>334</v>
      </c>
      <c r="C403" s="58" t="s">
        <v>292</v>
      </c>
      <c r="D403" s="58" t="s">
        <v>335</v>
      </c>
      <c r="E403" s="58" t="s">
        <v>40</v>
      </c>
      <c r="F403" s="58" t="b">
        <f>AND(LEN(E403) = 6, ISNUMBER(MATCH(LEFT(E403,4), 'species codes'!$A$2:$A$15, 0)))</f>
        <v>1</v>
      </c>
      <c r="H403" s="58">
        <v>18.0</v>
      </c>
      <c r="I403" s="58">
        <v>3.0</v>
      </c>
      <c r="K403" s="58">
        <v>2.0</v>
      </c>
      <c r="L403" s="58" t="s">
        <v>329</v>
      </c>
      <c r="M403" s="58"/>
    </row>
    <row r="404">
      <c r="A404" s="57">
        <v>45236.0</v>
      </c>
      <c r="B404" s="58" t="s">
        <v>326</v>
      </c>
      <c r="C404" s="58" t="s">
        <v>292</v>
      </c>
      <c r="D404" s="58" t="s">
        <v>333</v>
      </c>
      <c r="E404" s="58" t="s">
        <v>40</v>
      </c>
      <c r="F404" s="58" t="b">
        <f>AND(LEN(E404) = 6, ISNUMBER(MATCH(LEFT(E404,4), 'species codes'!$A$2:$A$15, 0)))</f>
        <v>1</v>
      </c>
      <c r="H404" s="58">
        <v>2.0</v>
      </c>
    </row>
    <row r="405">
      <c r="A405" s="57">
        <v>45236.0</v>
      </c>
      <c r="B405" s="58" t="s">
        <v>326</v>
      </c>
      <c r="C405" s="58" t="s">
        <v>292</v>
      </c>
      <c r="D405" s="58" t="s">
        <v>337</v>
      </c>
      <c r="E405" s="58" t="s">
        <v>43</v>
      </c>
      <c r="F405" s="58" t="b">
        <f>AND(LEN(E405) = 6, ISNUMBER(MATCH(LEFT(E405,4), 'species codes'!$A$2:$A$15, 0)))</f>
        <v>1</v>
      </c>
      <c r="G405" s="58">
        <v>15.0</v>
      </c>
      <c r="H405" s="58">
        <v>2.0</v>
      </c>
    </row>
    <row r="406">
      <c r="A406" s="57">
        <v>45236.0</v>
      </c>
      <c r="B406" s="58" t="s">
        <v>326</v>
      </c>
      <c r="C406" s="58" t="s">
        <v>292</v>
      </c>
      <c r="D406" s="58" t="s">
        <v>63</v>
      </c>
      <c r="E406" s="58" t="s">
        <v>49</v>
      </c>
      <c r="F406" s="58" t="b">
        <f>AND(LEN(E406) = 6, ISNUMBER(MATCH(LEFT(E406,4), 'species codes'!$A$2:$A$15, 0)))</f>
        <v>1</v>
      </c>
      <c r="H406" s="58">
        <v>1.0</v>
      </c>
    </row>
    <row r="407">
      <c r="A407" s="57">
        <v>45236.0</v>
      </c>
      <c r="B407" s="58" t="s">
        <v>326</v>
      </c>
      <c r="C407" s="58" t="s">
        <v>292</v>
      </c>
      <c r="D407" s="58" t="s">
        <v>338</v>
      </c>
      <c r="E407" s="58" t="s">
        <v>49</v>
      </c>
      <c r="F407" s="58" t="b">
        <f>AND(LEN(E407) = 6, ISNUMBER(MATCH(LEFT(E407,4), 'species codes'!$A$2:$A$15, 0)))</f>
        <v>1</v>
      </c>
      <c r="H407" s="58">
        <v>5.0</v>
      </c>
      <c r="I407" s="58">
        <v>7.0</v>
      </c>
    </row>
    <row r="408">
      <c r="A408" s="57">
        <v>45236.0</v>
      </c>
      <c r="B408" s="58" t="s">
        <v>334</v>
      </c>
      <c r="C408" s="58" t="s">
        <v>292</v>
      </c>
      <c r="D408" s="58" t="s">
        <v>339</v>
      </c>
      <c r="E408" s="58" t="s">
        <v>51</v>
      </c>
      <c r="F408" s="58" t="b">
        <f>AND(LEN(E408) = 6, ISNUMBER(MATCH(LEFT(E408,4), 'species codes'!$A$2:$A$15, 0)))</f>
        <v>1</v>
      </c>
      <c r="G408" s="58">
        <v>1.0</v>
      </c>
      <c r="H408" s="58">
        <v>7.0</v>
      </c>
    </row>
    <row r="409">
      <c r="A409" s="57">
        <v>45236.0</v>
      </c>
      <c r="B409" s="58" t="s">
        <v>326</v>
      </c>
      <c r="C409" s="58" t="s">
        <v>292</v>
      </c>
      <c r="D409" s="58" t="s">
        <v>163</v>
      </c>
      <c r="E409" s="58" t="s">
        <v>51</v>
      </c>
      <c r="F409" s="58" t="b">
        <f>AND(LEN(E409) = 6, ISNUMBER(MATCH(LEFT(E409,4), 'species codes'!$A$2:$A$15, 0)))</f>
        <v>1</v>
      </c>
      <c r="J409" s="58">
        <v>1.0</v>
      </c>
    </row>
    <row r="410">
      <c r="A410" s="57">
        <v>45236.0</v>
      </c>
      <c r="B410" s="58" t="s">
        <v>326</v>
      </c>
      <c r="C410" s="58" t="s">
        <v>292</v>
      </c>
      <c r="D410" s="58" t="s">
        <v>165</v>
      </c>
      <c r="E410" s="58" t="s">
        <v>51</v>
      </c>
      <c r="F410" s="58" t="b">
        <f>AND(LEN(E410) = 6, ISNUMBER(MATCH(LEFT(E410,4), 'species codes'!$A$2:$A$15, 0)))</f>
        <v>1</v>
      </c>
      <c r="H410" s="58">
        <v>2.0</v>
      </c>
    </row>
    <row r="411">
      <c r="A411" s="57">
        <v>45236.0</v>
      </c>
      <c r="B411" s="58" t="s">
        <v>326</v>
      </c>
      <c r="C411" s="58" t="s">
        <v>292</v>
      </c>
      <c r="D411" s="58" t="s">
        <v>327</v>
      </c>
      <c r="E411" s="58" t="s">
        <v>51</v>
      </c>
      <c r="F411" s="58" t="b">
        <f>AND(LEN(E411) = 6, ISNUMBER(MATCH(LEFT(E411,4), 'species codes'!$A$2:$A$15, 0)))</f>
        <v>1</v>
      </c>
      <c r="H411" s="58">
        <v>1.0</v>
      </c>
    </row>
    <row r="412">
      <c r="A412" s="57">
        <v>45236.0</v>
      </c>
      <c r="B412" s="58" t="s">
        <v>326</v>
      </c>
      <c r="C412" s="58" t="s">
        <v>292</v>
      </c>
      <c r="D412" s="58" t="s">
        <v>340</v>
      </c>
      <c r="E412" s="58" t="s">
        <v>52</v>
      </c>
      <c r="F412" s="58" t="b">
        <f>AND(LEN(E412) = 6, ISNUMBER(MATCH(LEFT(E412,4), 'species codes'!$A$2:$A$15, 0)))</f>
        <v>1</v>
      </c>
      <c r="H412" s="58">
        <v>4.0</v>
      </c>
      <c r="J412" s="58">
        <v>3.0</v>
      </c>
    </row>
    <row r="413">
      <c r="A413" s="57">
        <v>45236.0</v>
      </c>
      <c r="B413" s="58" t="s">
        <v>334</v>
      </c>
      <c r="C413" s="58" t="s">
        <v>292</v>
      </c>
      <c r="D413" s="58" t="s">
        <v>341</v>
      </c>
      <c r="E413" s="58" t="s">
        <v>54</v>
      </c>
      <c r="F413" s="58" t="b">
        <f>AND(LEN(E413) = 6, ISNUMBER(MATCH(LEFT(E413,4), 'species codes'!$A$2:$A$15, 0)))</f>
        <v>1</v>
      </c>
      <c r="G413" s="58">
        <v>5.0</v>
      </c>
      <c r="H413" s="58">
        <v>4.0</v>
      </c>
      <c r="J413" s="58">
        <v>1.0</v>
      </c>
      <c r="K413" s="58">
        <v>3.0</v>
      </c>
      <c r="L413" s="58" t="s">
        <v>329</v>
      </c>
      <c r="M413" s="58"/>
    </row>
    <row r="414">
      <c r="A414" s="57">
        <v>45236.0</v>
      </c>
      <c r="B414" s="58" t="s">
        <v>326</v>
      </c>
      <c r="C414" s="58" t="s">
        <v>292</v>
      </c>
      <c r="D414" s="58" t="s">
        <v>327</v>
      </c>
      <c r="E414" s="58" t="s">
        <v>54</v>
      </c>
      <c r="F414" s="58" t="b">
        <f>AND(LEN(E414) = 6, ISNUMBER(MATCH(LEFT(E414,4), 'species codes'!$A$2:$A$15, 0)))</f>
        <v>1</v>
      </c>
      <c r="G414" s="58">
        <v>2.0</v>
      </c>
      <c r="J414" s="58">
        <v>1.0</v>
      </c>
    </row>
    <row r="415">
      <c r="A415" s="57">
        <v>45236.0</v>
      </c>
      <c r="B415" s="58" t="s">
        <v>334</v>
      </c>
      <c r="C415" s="58" t="s">
        <v>292</v>
      </c>
      <c r="D415" s="58" t="s">
        <v>196</v>
      </c>
      <c r="E415" s="58" t="s">
        <v>54</v>
      </c>
      <c r="F415" s="58" t="b">
        <f>AND(LEN(E415) = 6, ISNUMBER(MATCH(LEFT(E415,4), 'species codes'!$A$2:$A$15, 0)))</f>
        <v>1</v>
      </c>
      <c r="H415" s="58">
        <v>2.0</v>
      </c>
      <c r="K415" s="58">
        <v>2.0</v>
      </c>
      <c r="L415" s="58" t="s">
        <v>329</v>
      </c>
      <c r="M415" s="58"/>
    </row>
    <row r="416">
      <c r="A416" s="57">
        <v>45236.0</v>
      </c>
      <c r="B416" s="58" t="s">
        <v>326</v>
      </c>
      <c r="C416" s="58" t="s">
        <v>292</v>
      </c>
      <c r="D416" s="58" t="s">
        <v>344</v>
      </c>
      <c r="E416" s="58" t="s">
        <v>58</v>
      </c>
      <c r="F416" s="58" t="b">
        <f>AND(LEN(E416) = 6, ISNUMBER(MATCH(LEFT(E416,4), 'species codes'!$A$2:$A$15, 0)))</f>
        <v>1</v>
      </c>
      <c r="H416" s="58">
        <v>3.0</v>
      </c>
      <c r="I416" s="58">
        <v>1.0</v>
      </c>
    </row>
    <row r="417">
      <c r="A417" s="57">
        <v>45236.0</v>
      </c>
      <c r="B417" s="58" t="s">
        <v>326</v>
      </c>
      <c r="C417" s="58" t="s">
        <v>292</v>
      </c>
      <c r="D417" s="58" t="s">
        <v>343</v>
      </c>
      <c r="E417" s="58" t="s">
        <v>60</v>
      </c>
      <c r="F417" s="58" t="b">
        <f>AND(LEN(E417) = 6, ISNUMBER(MATCH(LEFT(E417,4), 'species codes'!$A$2:$A$15, 0)))</f>
        <v>1</v>
      </c>
      <c r="I417" s="58">
        <v>2.0</v>
      </c>
    </row>
    <row r="418">
      <c r="A418" s="57">
        <v>45236.0</v>
      </c>
      <c r="B418" s="58" t="s">
        <v>326</v>
      </c>
      <c r="C418" s="58" t="s">
        <v>292</v>
      </c>
      <c r="D418" s="58" t="s">
        <v>339</v>
      </c>
      <c r="E418" s="58" t="s">
        <v>62</v>
      </c>
      <c r="F418" s="58" t="b">
        <f>AND(LEN(E418) = 6, ISNUMBER(MATCH(LEFT(E418,4), 'species codes'!$A$2:$A$15, 0)))</f>
        <v>1</v>
      </c>
      <c r="G418" s="58">
        <v>1.0</v>
      </c>
      <c r="J418" s="58">
        <v>5.0</v>
      </c>
    </row>
    <row r="419">
      <c r="A419" s="57">
        <v>45236.0</v>
      </c>
      <c r="B419" s="58" t="s">
        <v>326</v>
      </c>
      <c r="C419" s="58" t="s">
        <v>292</v>
      </c>
      <c r="D419" s="58" t="s">
        <v>343</v>
      </c>
      <c r="E419" s="58" t="s">
        <v>62</v>
      </c>
      <c r="F419" s="58" t="b">
        <f>AND(LEN(E419) = 6, ISNUMBER(MATCH(LEFT(E419,4), 'species codes'!$A$2:$A$15, 0)))</f>
        <v>1</v>
      </c>
      <c r="J419" s="58">
        <v>1.0</v>
      </c>
    </row>
    <row r="420">
      <c r="A420" s="57">
        <v>45236.0</v>
      </c>
      <c r="B420" s="58" t="s">
        <v>326</v>
      </c>
      <c r="C420" s="58" t="s">
        <v>292</v>
      </c>
      <c r="D420" s="58" t="s">
        <v>343</v>
      </c>
      <c r="E420" s="58" t="s">
        <v>66</v>
      </c>
      <c r="F420" s="58" t="b">
        <f>AND(LEN(E420) = 6, ISNUMBER(MATCH(LEFT(E420,4), 'species codes'!$A$2:$A$15, 0)))</f>
        <v>1</v>
      </c>
      <c r="H420" s="58">
        <v>1.0</v>
      </c>
    </row>
    <row r="421">
      <c r="A421" s="57">
        <v>45236.0</v>
      </c>
      <c r="B421" s="58" t="s">
        <v>326</v>
      </c>
      <c r="C421" s="58" t="s">
        <v>292</v>
      </c>
      <c r="D421" s="58" t="s">
        <v>128</v>
      </c>
      <c r="E421" s="58" t="s">
        <v>67</v>
      </c>
      <c r="F421" s="58" t="b">
        <f>AND(LEN(E421) = 6, ISNUMBER(MATCH(LEFT(E421,4), 'species codes'!$A$2:$A$15, 0)))</f>
        <v>1</v>
      </c>
      <c r="H421" s="58">
        <v>1.0</v>
      </c>
      <c r="J421" s="58">
        <v>14.0</v>
      </c>
    </row>
    <row r="422">
      <c r="A422" s="57">
        <v>45236.0</v>
      </c>
      <c r="B422" s="58" t="s">
        <v>326</v>
      </c>
      <c r="C422" s="58" t="s">
        <v>292</v>
      </c>
      <c r="D422" s="58" t="s">
        <v>78</v>
      </c>
      <c r="E422" s="58" t="s">
        <v>70</v>
      </c>
      <c r="F422" s="58" t="b">
        <f>AND(LEN(E422) = 6, ISNUMBER(MATCH(LEFT(E422,4), 'species codes'!$A$2:$A$15, 0)))</f>
        <v>1</v>
      </c>
      <c r="G422" s="58">
        <v>9.0</v>
      </c>
      <c r="H422" s="58">
        <v>11.0</v>
      </c>
      <c r="I422" s="58">
        <v>3.0</v>
      </c>
      <c r="J422" s="58">
        <v>4.0</v>
      </c>
    </row>
    <row r="423">
      <c r="A423" s="57">
        <v>45236.0</v>
      </c>
      <c r="B423" s="58" t="s">
        <v>326</v>
      </c>
      <c r="C423" s="58" t="s">
        <v>292</v>
      </c>
      <c r="D423" s="58" t="s">
        <v>343</v>
      </c>
      <c r="E423" s="58" t="s">
        <v>70</v>
      </c>
      <c r="F423" s="58" t="b">
        <f>AND(LEN(E423) = 6, ISNUMBER(MATCH(LEFT(E423,4), 'species codes'!$A$2:$A$15, 0)))</f>
        <v>1</v>
      </c>
      <c r="H423" s="58">
        <v>1.0</v>
      </c>
      <c r="I423" s="58">
        <v>1.0</v>
      </c>
    </row>
    <row r="424">
      <c r="A424" s="57">
        <v>45236.0</v>
      </c>
      <c r="B424" s="58" t="s">
        <v>326</v>
      </c>
      <c r="C424" s="58" t="s">
        <v>292</v>
      </c>
      <c r="D424" s="58" t="s">
        <v>72</v>
      </c>
      <c r="E424" s="58" t="s">
        <v>71</v>
      </c>
      <c r="F424" s="58" t="b">
        <f>AND(LEN(E424) = 6, ISNUMBER(MATCH(LEFT(E424,4), 'species codes'!$A$2:$A$15, 0)))</f>
        <v>1</v>
      </c>
      <c r="G424" s="58">
        <v>50.0</v>
      </c>
      <c r="H424" s="58">
        <v>1.0</v>
      </c>
      <c r="J424" s="58">
        <v>2.0</v>
      </c>
    </row>
    <row r="425">
      <c r="A425" s="57">
        <v>45236.0</v>
      </c>
      <c r="B425" s="58" t="s">
        <v>326</v>
      </c>
      <c r="C425" s="58" t="s">
        <v>292</v>
      </c>
      <c r="D425" s="58" t="s">
        <v>146</v>
      </c>
      <c r="E425" s="58" t="s">
        <v>71</v>
      </c>
      <c r="F425" s="58" t="b">
        <f>AND(LEN(E425) = 6, ISNUMBER(MATCH(LEFT(E425,4), 'species codes'!$A$2:$A$15, 0)))</f>
        <v>1</v>
      </c>
      <c r="G425" s="58">
        <v>20.0</v>
      </c>
      <c r="J425" s="58">
        <v>7.0</v>
      </c>
    </row>
    <row r="426">
      <c r="A426" s="57">
        <v>45236.0</v>
      </c>
      <c r="B426" s="58" t="s">
        <v>326</v>
      </c>
      <c r="C426" s="58" t="s">
        <v>292</v>
      </c>
      <c r="D426" s="58" t="s">
        <v>343</v>
      </c>
      <c r="E426" s="58" t="s">
        <v>71</v>
      </c>
      <c r="F426" s="58" t="b">
        <f>AND(LEN(E426) = 6, ISNUMBER(MATCH(LEFT(E426,4), 'species codes'!$A$2:$A$15, 0)))</f>
        <v>1</v>
      </c>
      <c r="G426" s="58">
        <v>2.0</v>
      </c>
    </row>
    <row r="427">
      <c r="A427" s="57">
        <v>45236.0</v>
      </c>
      <c r="B427" s="58" t="s">
        <v>326</v>
      </c>
      <c r="C427" s="58" t="s">
        <v>292</v>
      </c>
      <c r="D427" s="58" t="s">
        <v>75</v>
      </c>
      <c r="E427" s="58" t="s">
        <v>74</v>
      </c>
      <c r="F427" s="58" t="b">
        <f>AND(LEN(E427) = 6, ISNUMBER(MATCH(LEFT(E427,4), 'species codes'!$A$2:$A$15, 0)))</f>
        <v>1</v>
      </c>
      <c r="H427" s="58">
        <v>3.0</v>
      </c>
      <c r="J427" s="58">
        <v>26.0</v>
      </c>
      <c r="K427" s="58">
        <v>2.0</v>
      </c>
      <c r="L427" s="58" t="s">
        <v>329</v>
      </c>
      <c r="M427" s="58"/>
    </row>
    <row r="428">
      <c r="A428" s="57">
        <v>45236.0</v>
      </c>
      <c r="B428" s="58" t="s">
        <v>326</v>
      </c>
      <c r="C428" s="58" t="s">
        <v>292</v>
      </c>
      <c r="D428" s="58" t="s">
        <v>343</v>
      </c>
      <c r="E428" s="58" t="s">
        <v>74</v>
      </c>
      <c r="F428" s="58" t="b">
        <f>AND(LEN(E428) = 6, ISNUMBER(MATCH(LEFT(E428,4), 'species codes'!$A$2:$A$15, 0)))</f>
        <v>1</v>
      </c>
      <c r="K428" s="58">
        <v>2.0</v>
      </c>
      <c r="L428" s="58" t="s">
        <v>329</v>
      </c>
      <c r="M428" s="58"/>
    </row>
    <row r="429">
      <c r="A429" s="57">
        <v>45236.0</v>
      </c>
      <c r="B429" s="58" t="s">
        <v>326</v>
      </c>
      <c r="C429" s="58" t="s">
        <v>292</v>
      </c>
      <c r="D429" s="58" t="s">
        <v>335</v>
      </c>
      <c r="E429" s="58" t="s">
        <v>76</v>
      </c>
      <c r="F429" s="58" t="b">
        <f>AND(LEN(E429) = 6, ISNUMBER(MATCH(LEFT(E429,4), 'species codes'!$A$2:$A$15, 0)))</f>
        <v>1</v>
      </c>
      <c r="G429" s="58">
        <v>14.0</v>
      </c>
      <c r="H429" s="58">
        <v>1.0</v>
      </c>
    </row>
    <row r="430">
      <c r="A430" s="57">
        <v>45236.0</v>
      </c>
      <c r="B430" s="58" t="s">
        <v>326</v>
      </c>
      <c r="C430" s="58" t="s">
        <v>292</v>
      </c>
      <c r="D430" s="58" t="s">
        <v>343</v>
      </c>
      <c r="E430" s="58" t="s">
        <v>76</v>
      </c>
      <c r="F430" s="58" t="b">
        <f>AND(LEN(E430) = 6, ISNUMBER(MATCH(LEFT(E430,4), 'species codes'!$A$2:$A$15, 0)))</f>
        <v>1</v>
      </c>
      <c r="I430" s="58">
        <v>1.0</v>
      </c>
    </row>
    <row r="431">
      <c r="A431" s="57">
        <v>45236.0</v>
      </c>
      <c r="B431" s="58" t="s">
        <v>334</v>
      </c>
      <c r="C431" s="58" t="s">
        <v>292</v>
      </c>
      <c r="D431" s="58" t="s">
        <v>82</v>
      </c>
      <c r="E431" s="58" t="s">
        <v>80</v>
      </c>
      <c r="F431" s="58" t="b">
        <f>AND(LEN(E431) = 6, ISNUMBER(MATCH(LEFT(E431,4), 'species codes'!$A$2:$A$15, 0)))</f>
        <v>1</v>
      </c>
      <c r="G431" s="58">
        <v>15.0</v>
      </c>
      <c r="J431" s="58">
        <v>7.0</v>
      </c>
    </row>
    <row r="432">
      <c r="A432" s="57">
        <v>45236.0</v>
      </c>
      <c r="B432" s="58" t="s">
        <v>326</v>
      </c>
      <c r="C432" s="58" t="s">
        <v>292</v>
      </c>
      <c r="D432" s="58" t="s">
        <v>343</v>
      </c>
      <c r="E432" s="58" t="s">
        <v>80</v>
      </c>
      <c r="F432" s="58" t="b">
        <f>AND(LEN(E432) = 6, ISNUMBER(MATCH(LEFT(E432,4), 'species codes'!$A$2:$A$15, 0)))</f>
        <v>1</v>
      </c>
      <c r="G432" s="58">
        <v>2.0</v>
      </c>
    </row>
    <row r="433">
      <c r="A433" s="57">
        <v>45236.0</v>
      </c>
      <c r="B433" s="58" t="s">
        <v>326</v>
      </c>
      <c r="C433" s="58" t="s">
        <v>292</v>
      </c>
      <c r="D433" s="58" t="s">
        <v>346</v>
      </c>
      <c r="E433" s="58" t="s">
        <v>80</v>
      </c>
      <c r="F433" s="58" t="b">
        <f>AND(LEN(E433) = 6, ISNUMBER(MATCH(LEFT(E433,4), 'species codes'!$A$2:$A$15, 0)))</f>
        <v>1</v>
      </c>
      <c r="H433" s="58">
        <v>3.0</v>
      </c>
      <c r="J433" s="58">
        <v>17.0</v>
      </c>
      <c r="K433" s="58">
        <v>2.0</v>
      </c>
      <c r="L433" s="58" t="s">
        <v>329</v>
      </c>
      <c r="M433" s="58"/>
    </row>
    <row r="434">
      <c r="A434" s="57">
        <v>45236.0</v>
      </c>
      <c r="B434" s="58" t="s">
        <v>326</v>
      </c>
      <c r="C434" s="58" t="s">
        <v>292</v>
      </c>
      <c r="D434" s="58" t="s">
        <v>131</v>
      </c>
      <c r="E434" s="58" t="s">
        <v>80</v>
      </c>
      <c r="F434" s="58" t="b">
        <f>AND(LEN(E434) = 6, ISNUMBER(MATCH(LEFT(E434,4), 'species codes'!$A$2:$A$15, 0)))</f>
        <v>1</v>
      </c>
      <c r="H434" s="58">
        <v>29.0</v>
      </c>
      <c r="J434" s="58">
        <v>31.0</v>
      </c>
    </row>
    <row r="435">
      <c r="A435" s="57">
        <v>45236.0</v>
      </c>
      <c r="B435" s="58" t="s">
        <v>326</v>
      </c>
      <c r="C435" s="58" t="s">
        <v>292</v>
      </c>
      <c r="D435" s="58" t="s">
        <v>347</v>
      </c>
      <c r="E435" s="58" t="s">
        <v>83</v>
      </c>
      <c r="F435" s="58" t="b">
        <f>AND(LEN(E435) = 6, ISNUMBER(MATCH(LEFT(E435,4), 'species codes'!$A$2:$A$15, 0)))</f>
        <v>1</v>
      </c>
      <c r="H435" s="58">
        <v>4.0</v>
      </c>
      <c r="I435" s="58">
        <v>2.0</v>
      </c>
    </row>
    <row r="436">
      <c r="A436" s="57">
        <v>45236.0</v>
      </c>
      <c r="B436" s="58" t="s">
        <v>326</v>
      </c>
      <c r="C436" s="58" t="s">
        <v>292</v>
      </c>
      <c r="D436" s="58" t="s">
        <v>57</v>
      </c>
      <c r="E436" s="58" t="s">
        <v>84</v>
      </c>
      <c r="F436" s="58" t="b">
        <f>AND(LEN(E436) = 6, ISNUMBER(MATCH(LEFT(E436,4), 'species codes'!$A$2:$A$15, 0)))</f>
        <v>1</v>
      </c>
      <c r="G436" s="58">
        <v>4.0</v>
      </c>
      <c r="H436" s="58">
        <v>1.0</v>
      </c>
      <c r="J436" s="58">
        <v>6.0</v>
      </c>
    </row>
    <row r="437">
      <c r="A437" s="57">
        <v>45236.0</v>
      </c>
      <c r="B437" s="58" t="s">
        <v>326</v>
      </c>
      <c r="C437" s="58" t="s">
        <v>292</v>
      </c>
      <c r="D437" s="58" t="s">
        <v>343</v>
      </c>
      <c r="E437" s="58" t="s">
        <v>84</v>
      </c>
      <c r="F437" s="58" t="b">
        <f>AND(LEN(E437) = 6, ISNUMBER(MATCH(LEFT(E437,4), 'species codes'!$A$2:$A$15, 0)))</f>
        <v>1</v>
      </c>
      <c r="I437" s="58">
        <v>1.0</v>
      </c>
      <c r="J437" s="58">
        <v>2.0</v>
      </c>
    </row>
    <row r="438">
      <c r="A438" s="57">
        <v>45236.0</v>
      </c>
      <c r="B438" s="58" t="s">
        <v>326</v>
      </c>
      <c r="C438" s="58" t="s">
        <v>292</v>
      </c>
      <c r="D438" s="58" t="s">
        <v>77</v>
      </c>
      <c r="E438" s="58" t="s">
        <v>88</v>
      </c>
      <c r="F438" s="58" t="b">
        <f>AND(LEN(E438) = 6, ISNUMBER(MATCH(LEFT(E438,4), 'species codes'!$A$2:$A$15, 0)))</f>
        <v>1</v>
      </c>
      <c r="I438" s="58">
        <v>4.0</v>
      </c>
    </row>
    <row r="439">
      <c r="A439" s="57">
        <v>45236.0</v>
      </c>
      <c r="B439" s="58" t="s">
        <v>326</v>
      </c>
      <c r="C439" s="58" t="s">
        <v>292</v>
      </c>
      <c r="D439" s="58" t="s">
        <v>343</v>
      </c>
      <c r="E439" s="58" t="s">
        <v>88</v>
      </c>
      <c r="F439" s="58" t="b">
        <f>AND(LEN(E439) = 6, ISNUMBER(MATCH(LEFT(E439,4), 'species codes'!$A$2:$A$15, 0)))</f>
        <v>1</v>
      </c>
      <c r="H439" s="58">
        <v>1.0</v>
      </c>
      <c r="I439" s="58">
        <v>2.0</v>
      </c>
    </row>
    <row r="440">
      <c r="A440" s="57">
        <v>45236.0</v>
      </c>
      <c r="B440" s="58" t="s">
        <v>326</v>
      </c>
      <c r="C440" s="58" t="s">
        <v>292</v>
      </c>
      <c r="D440" s="58" t="s">
        <v>77</v>
      </c>
      <c r="E440" s="58" t="s">
        <v>89</v>
      </c>
      <c r="F440" s="58" t="b">
        <f>AND(LEN(E440) = 6, ISNUMBER(MATCH(LEFT(E440,4), 'species codes'!$A$2:$A$15, 0)))</f>
        <v>1</v>
      </c>
      <c r="H440" s="58">
        <v>4.0</v>
      </c>
      <c r="J440" s="58">
        <v>10.0</v>
      </c>
    </row>
    <row r="441">
      <c r="A441" s="57">
        <v>45236.0</v>
      </c>
      <c r="B441" s="58" t="s">
        <v>326</v>
      </c>
      <c r="C441" s="58" t="s">
        <v>292</v>
      </c>
      <c r="D441" s="58" t="s">
        <v>343</v>
      </c>
      <c r="E441" s="58" t="s">
        <v>89</v>
      </c>
      <c r="F441" s="58" t="b">
        <f>AND(LEN(E441) = 6, ISNUMBER(MATCH(LEFT(E441,4), 'species codes'!$A$2:$A$15, 0)))</f>
        <v>1</v>
      </c>
      <c r="H441" s="58">
        <v>1.0</v>
      </c>
    </row>
    <row r="442">
      <c r="A442" s="57">
        <v>45236.0</v>
      </c>
      <c r="B442" s="58" t="s">
        <v>326</v>
      </c>
      <c r="C442" s="58" t="s">
        <v>292</v>
      </c>
      <c r="D442" s="58" t="s">
        <v>343</v>
      </c>
      <c r="E442" s="58" t="s">
        <v>90</v>
      </c>
      <c r="F442" s="58" t="b">
        <f>AND(LEN(E442) = 6, ISNUMBER(MATCH(LEFT(E442,4), 'species codes'!$A$2:$A$15, 0)))</f>
        <v>1</v>
      </c>
      <c r="H442" s="58">
        <v>1.0</v>
      </c>
      <c r="I442" s="58">
        <v>2.0</v>
      </c>
    </row>
    <row r="443">
      <c r="A443" s="57">
        <v>45236.0</v>
      </c>
      <c r="B443" s="58" t="s">
        <v>326</v>
      </c>
      <c r="C443" s="58" t="s">
        <v>292</v>
      </c>
      <c r="D443" s="58" t="s">
        <v>348</v>
      </c>
      <c r="E443" s="58" t="s">
        <v>92</v>
      </c>
      <c r="F443" s="58" t="b">
        <f>AND(LEN(E443) = 6, ISNUMBER(MATCH(LEFT(E443,4), 'species codes'!$A$2:$A$15, 0)))</f>
        <v>1</v>
      </c>
      <c r="H443" s="58">
        <v>1.0</v>
      </c>
      <c r="J443" s="58">
        <v>1.0</v>
      </c>
    </row>
    <row r="444">
      <c r="A444" s="57">
        <v>45236.0</v>
      </c>
      <c r="B444" s="58" t="s">
        <v>326</v>
      </c>
      <c r="C444" s="58" t="s">
        <v>292</v>
      </c>
      <c r="D444" s="58" t="s">
        <v>348</v>
      </c>
      <c r="E444" s="58" t="s">
        <v>93</v>
      </c>
      <c r="F444" s="58" t="b">
        <f>AND(LEN(E444) = 6, ISNUMBER(MATCH(LEFT(E444,4), 'species codes'!$A$2:$A$15, 0)))</f>
        <v>1</v>
      </c>
      <c r="H444" s="58">
        <v>2.0</v>
      </c>
      <c r="I444" s="58">
        <v>1.0</v>
      </c>
    </row>
    <row r="445">
      <c r="A445" s="57">
        <v>45236.0</v>
      </c>
      <c r="B445" s="58" t="s">
        <v>326</v>
      </c>
      <c r="C445" s="58" t="s">
        <v>292</v>
      </c>
      <c r="D445" s="58" t="s">
        <v>189</v>
      </c>
      <c r="E445" s="58" t="s">
        <v>94</v>
      </c>
      <c r="F445" s="58" t="b">
        <f>AND(LEN(E445) = 6, ISNUMBER(MATCH(LEFT(E445,4), 'species codes'!$A$2:$A$15, 0)))</f>
        <v>1</v>
      </c>
      <c r="J445" s="58">
        <v>6.0</v>
      </c>
    </row>
    <row r="446">
      <c r="A446" s="57">
        <v>45236.0</v>
      </c>
      <c r="B446" s="58" t="s">
        <v>326</v>
      </c>
      <c r="C446" s="58" t="s">
        <v>292</v>
      </c>
      <c r="D446" s="58" t="s">
        <v>348</v>
      </c>
      <c r="E446" s="58" t="s">
        <v>94</v>
      </c>
      <c r="F446" s="58" t="b">
        <f>AND(LEN(E446) = 6, ISNUMBER(MATCH(LEFT(E446,4), 'species codes'!$A$2:$A$15, 0)))</f>
        <v>1</v>
      </c>
      <c r="J446" s="58">
        <v>3.0</v>
      </c>
    </row>
    <row r="447">
      <c r="A447" s="57">
        <v>45236.0</v>
      </c>
      <c r="B447" s="58" t="s">
        <v>334</v>
      </c>
      <c r="C447" s="58" t="s">
        <v>292</v>
      </c>
      <c r="D447" s="58" t="s">
        <v>82</v>
      </c>
      <c r="E447" s="58" t="s">
        <v>95</v>
      </c>
      <c r="F447" s="58" t="b">
        <f>AND(LEN(E447) = 6, ISNUMBER(MATCH(LEFT(E447,4), 'species codes'!$A$2:$A$15, 0)))</f>
        <v>1</v>
      </c>
      <c r="G447" s="58">
        <v>5.0</v>
      </c>
      <c r="J447" s="58">
        <v>4.0</v>
      </c>
    </row>
    <row r="448">
      <c r="A448" s="57">
        <v>45236.0</v>
      </c>
      <c r="B448" s="58" t="s">
        <v>326</v>
      </c>
      <c r="C448" s="58" t="s">
        <v>292</v>
      </c>
      <c r="D448" s="58" t="s">
        <v>348</v>
      </c>
      <c r="E448" s="58" t="s">
        <v>95</v>
      </c>
      <c r="F448" s="58" t="b">
        <f>AND(LEN(E448) = 6, ISNUMBER(MATCH(LEFT(E448,4), 'species codes'!$A$2:$A$15, 0)))</f>
        <v>1</v>
      </c>
      <c r="H448" s="58">
        <v>1.0</v>
      </c>
      <c r="I448" s="58">
        <v>1.0</v>
      </c>
      <c r="J448" s="58">
        <v>1.0</v>
      </c>
    </row>
    <row r="449">
      <c r="A449" s="57">
        <v>45236.0</v>
      </c>
      <c r="B449" s="58" t="s">
        <v>334</v>
      </c>
      <c r="C449" s="58" t="s">
        <v>292</v>
      </c>
      <c r="D449" s="58" t="s">
        <v>331</v>
      </c>
      <c r="E449" s="58" t="s">
        <v>96</v>
      </c>
      <c r="F449" s="58" t="b">
        <f>AND(LEN(E449) = 6, ISNUMBER(MATCH(LEFT(E449,4), 'species codes'!$A$2:$A$15, 0)))</f>
        <v>1</v>
      </c>
      <c r="G449" s="58">
        <v>14.0</v>
      </c>
      <c r="I449" s="58">
        <v>3.0</v>
      </c>
    </row>
    <row r="450">
      <c r="A450" s="57">
        <v>45236.0</v>
      </c>
      <c r="B450" s="58" t="s">
        <v>326</v>
      </c>
      <c r="C450" s="58" t="s">
        <v>292</v>
      </c>
      <c r="D450" s="58" t="s">
        <v>348</v>
      </c>
      <c r="E450" s="58" t="s">
        <v>96</v>
      </c>
      <c r="F450" s="58" t="b">
        <f>AND(LEN(E450) = 6, ISNUMBER(MATCH(LEFT(E450,4), 'species codes'!$A$2:$A$15, 0)))</f>
        <v>1</v>
      </c>
      <c r="J450" s="58">
        <v>1.0</v>
      </c>
    </row>
    <row r="451">
      <c r="A451" s="57">
        <v>45236.0</v>
      </c>
      <c r="B451" s="58" t="s">
        <v>326</v>
      </c>
      <c r="C451" s="58" t="s">
        <v>292</v>
      </c>
      <c r="D451" s="58" t="s">
        <v>349</v>
      </c>
      <c r="E451" s="58" t="s">
        <v>100</v>
      </c>
      <c r="F451" s="58" t="b">
        <f>AND(LEN(E451) = 6, ISNUMBER(MATCH(LEFT(E451,4), 'species codes'!$A$2:$A$15, 0)))</f>
        <v>1</v>
      </c>
      <c r="H451" s="58">
        <v>16.0</v>
      </c>
      <c r="I451" s="58">
        <v>30.0</v>
      </c>
    </row>
    <row r="452">
      <c r="A452" s="57">
        <v>45236.0</v>
      </c>
      <c r="B452" s="58" t="s">
        <v>326</v>
      </c>
      <c r="C452" s="58" t="s">
        <v>292</v>
      </c>
      <c r="D452" s="58" t="s">
        <v>348</v>
      </c>
      <c r="E452" s="58" t="s">
        <v>107</v>
      </c>
      <c r="F452" s="58" t="b">
        <f>AND(LEN(E452) = 6, ISNUMBER(MATCH(LEFT(E452,4), 'species codes'!$A$2:$A$15, 0)))</f>
        <v>1</v>
      </c>
      <c r="H452" s="58">
        <v>3.0</v>
      </c>
    </row>
    <row r="453">
      <c r="A453" s="57">
        <v>45236.0</v>
      </c>
      <c r="B453" s="58" t="s">
        <v>326</v>
      </c>
      <c r="C453" s="58" t="s">
        <v>292</v>
      </c>
      <c r="D453" s="58" t="s">
        <v>348</v>
      </c>
      <c r="E453" s="58" t="s">
        <v>109</v>
      </c>
      <c r="F453" s="58" t="b">
        <f>AND(LEN(E453) = 6, ISNUMBER(MATCH(LEFT(E453,4), 'species codes'!$A$2:$A$15, 0)))</f>
        <v>1</v>
      </c>
      <c r="G453" s="58">
        <v>1.0</v>
      </c>
    </row>
    <row r="454">
      <c r="A454" s="57">
        <v>45236.0</v>
      </c>
      <c r="B454" s="58" t="s">
        <v>326</v>
      </c>
      <c r="C454" s="58" t="s">
        <v>292</v>
      </c>
      <c r="D454" s="58" t="s">
        <v>97</v>
      </c>
      <c r="E454" s="58" t="s">
        <v>110</v>
      </c>
      <c r="F454" s="58" t="b">
        <f>AND(LEN(E454) = 6, ISNUMBER(MATCH(LEFT(E454,4), 'species codes'!$A$2:$A$15, 0)))</f>
        <v>1</v>
      </c>
      <c r="G454" s="58">
        <v>5.0</v>
      </c>
      <c r="H454" s="58">
        <v>5.0</v>
      </c>
      <c r="I454" s="58">
        <v>10.0</v>
      </c>
      <c r="J454" s="58">
        <v>1.0</v>
      </c>
    </row>
    <row r="455">
      <c r="A455" s="57">
        <v>45236.0</v>
      </c>
      <c r="B455" s="58" t="s">
        <v>326</v>
      </c>
      <c r="C455" s="58" t="s">
        <v>292</v>
      </c>
      <c r="D455" s="58" t="s">
        <v>348</v>
      </c>
      <c r="E455" s="58" t="s">
        <v>110</v>
      </c>
      <c r="F455" s="58" t="b">
        <f>AND(LEN(E455) = 6, ISNUMBER(MATCH(LEFT(E455,4), 'species codes'!$A$2:$A$15, 0)))</f>
        <v>1</v>
      </c>
      <c r="H455" s="58">
        <v>1.0</v>
      </c>
      <c r="I455" s="58">
        <v>1.0</v>
      </c>
    </row>
    <row r="456">
      <c r="A456" s="57">
        <v>45236.0</v>
      </c>
      <c r="B456" s="58" t="s">
        <v>326</v>
      </c>
      <c r="C456" s="58" t="s">
        <v>292</v>
      </c>
      <c r="D456" s="58" t="s">
        <v>133</v>
      </c>
      <c r="E456" s="58" t="s">
        <v>111</v>
      </c>
      <c r="F456" s="58" t="b">
        <f>AND(LEN(E456) = 6, ISNUMBER(MATCH(LEFT(E456,4), 'species codes'!$A$2:$A$15, 0)))</f>
        <v>1</v>
      </c>
      <c r="H456" s="58">
        <v>28.0</v>
      </c>
      <c r="I456" s="58">
        <v>1.0</v>
      </c>
    </row>
    <row r="457">
      <c r="A457" s="57">
        <v>45236.0</v>
      </c>
      <c r="B457" s="58" t="s">
        <v>326</v>
      </c>
      <c r="C457" s="58" t="s">
        <v>292</v>
      </c>
      <c r="D457" s="58" t="s">
        <v>348</v>
      </c>
      <c r="E457" s="58" t="s">
        <v>112</v>
      </c>
      <c r="F457" s="58" t="b">
        <f>AND(LEN(E457) = 6, ISNUMBER(MATCH(LEFT(E457,4), 'species codes'!$A$2:$A$15, 0)))</f>
        <v>1</v>
      </c>
      <c r="H457" s="58">
        <v>1.0</v>
      </c>
    </row>
    <row r="458">
      <c r="A458" s="57">
        <v>45236.0</v>
      </c>
      <c r="B458" s="58" t="s">
        <v>326</v>
      </c>
      <c r="C458" s="58" t="s">
        <v>292</v>
      </c>
      <c r="D458" s="58" t="s">
        <v>128</v>
      </c>
      <c r="E458" s="58" t="s">
        <v>113</v>
      </c>
      <c r="F458" s="58" t="b">
        <f>AND(LEN(E458) = 6, ISNUMBER(MATCH(LEFT(E458,4), 'species codes'!$A$2:$A$15, 0)))</f>
        <v>1</v>
      </c>
      <c r="H458" s="58">
        <v>3.0</v>
      </c>
    </row>
    <row r="459">
      <c r="A459" s="57">
        <v>45236.0</v>
      </c>
      <c r="B459" s="58" t="s">
        <v>326</v>
      </c>
      <c r="C459" s="58" t="s">
        <v>292</v>
      </c>
      <c r="D459" s="58" t="s">
        <v>153</v>
      </c>
      <c r="E459" s="58" t="s">
        <v>114</v>
      </c>
      <c r="F459" s="58" t="b">
        <f>AND(LEN(E459) = 6, ISNUMBER(MATCH(LEFT(E459,4), 'species codes'!$A$2:$A$15, 0)))</f>
        <v>1</v>
      </c>
      <c r="H459" s="58">
        <v>5.0</v>
      </c>
      <c r="J459" s="58">
        <v>1.0</v>
      </c>
    </row>
    <row r="460">
      <c r="A460" s="57">
        <v>45236.0</v>
      </c>
      <c r="B460" s="58" t="s">
        <v>326</v>
      </c>
      <c r="C460" s="58" t="s">
        <v>292</v>
      </c>
      <c r="D460" s="58" t="s">
        <v>348</v>
      </c>
      <c r="E460" s="58" t="s">
        <v>114</v>
      </c>
      <c r="F460" s="58" t="b">
        <f>AND(LEN(E460) = 6, ISNUMBER(MATCH(LEFT(E460,4), 'species codes'!$A$2:$A$15, 0)))</f>
        <v>1</v>
      </c>
      <c r="H460" s="58">
        <v>2.0</v>
      </c>
      <c r="I460" s="58">
        <v>2.0</v>
      </c>
    </row>
    <row r="461">
      <c r="A461" s="57">
        <v>45236.0</v>
      </c>
      <c r="B461" s="58" t="s">
        <v>326</v>
      </c>
      <c r="C461" s="58" t="s">
        <v>292</v>
      </c>
      <c r="D461" s="58" t="s">
        <v>351</v>
      </c>
      <c r="E461" s="58" t="s">
        <v>116</v>
      </c>
      <c r="F461" s="58" t="b">
        <f>AND(LEN(E461) = 6, ISNUMBER(MATCH(LEFT(E461,4), 'species codes'!$A$2:$A$15, 0)))</f>
        <v>1</v>
      </c>
      <c r="H461" s="58">
        <v>23.0</v>
      </c>
    </row>
    <row r="462">
      <c r="A462" s="57">
        <v>45236.0</v>
      </c>
      <c r="B462" s="58" t="s">
        <v>326</v>
      </c>
      <c r="C462" s="58" t="s">
        <v>292</v>
      </c>
      <c r="D462" s="58" t="s">
        <v>348</v>
      </c>
      <c r="E462" s="58" t="s">
        <v>116</v>
      </c>
      <c r="F462" s="58" t="b">
        <f>AND(LEN(E462) = 6, ISNUMBER(MATCH(LEFT(E462,4), 'species codes'!$A$2:$A$15, 0)))</f>
        <v>1</v>
      </c>
      <c r="H462" s="58">
        <v>3.0</v>
      </c>
      <c r="I462" s="58">
        <v>1.0</v>
      </c>
    </row>
    <row r="463">
      <c r="A463" s="57">
        <v>45236.0</v>
      </c>
      <c r="B463" s="58" t="s">
        <v>326</v>
      </c>
      <c r="C463" s="58" t="s">
        <v>292</v>
      </c>
      <c r="D463" s="58" t="s">
        <v>352</v>
      </c>
      <c r="E463" s="58" t="s">
        <v>118</v>
      </c>
      <c r="F463" s="58" t="b">
        <f>AND(LEN(E463) = 6, ISNUMBER(MATCH(LEFT(E463,4), 'species codes'!$A$2:$A$15, 0)))</f>
        <v>1</v>
      </c>
      <c r="H463" s="58">
        <v>4.0</v>
      </c>
      <c r="J463" s="58">
        <v>6.0</v>
      </c>
    </row>
    <row r="464">
      <c r="A464" s="57">
        <v>45236.0</v>
      </c>
      <c r="B464" s="58" t="s">
        <v>326</v>
      </c>
      <c r="C464" s="58" t="s">
        <v>292</v>
      </c>
      <c r="D464" s="58" t="s">
        <v>348</v>
      </c>
      <c r="E464" s="58" t="s">
        <v>118</v>
      </c>
      <c r="F464" s="58" t="b">
        <f>AND(LEN(E464) = 6, ISNUMBER(MATCH(LEFT(E464,4), 'species codes'!$A$2:$A$15, 0)))</f>
        <v>1</v>
      </c>
      <c r="H464" s="58">
        <v>2.0</v>
      </c>
      <c r="I464" s="58">
        <v>1.0</v>
      </c>
    </row>
    <row r="465">
      <c r="A465" s="57">
        <v>45236.0</v>
      </c>
      <c r="B465" s="58" t="s">
        <v>326</v>
      </c>
      <c r="C465" s="58" t="s">
        <v>292</v>
      </c>
      <c r="D465" s="58" t="s">
        <v>345</v>
      </c>
      <c r="E465" s="58" t="s">
        <v>120</v>
      </c>
      <c r="F465" s="58" t="b">
        <f>AND(LEN(E465) = 6, ISNUMBER(MATCH(LEFT(E465,4), 'species codes'!$A$2:$A$15, 0)))</f>
        <v>1</v>
      </c>
      <c r="H465" s="58">
        <v>29.0</v>
      </c>
      <c r="I465" s="58">
        <v>4.0</v>
      </c>
    </row>
    <row r="466">
      <c r="A466" s="57">
        <v>45236.0</v>
      </c>
      <c r="B466" s="58" t="s">
        <v>326</v>
      </c>
      <c r="C466" s="58" t="s">
        <v>292</v>
      </c>
      <c r="D466" s="58" t="s">
        <v>348</v>
      </c>
      <c r="E466" s="58" t="s">
        <v>120</v>
      </c>
      <c r="F466" s="58" t="b">
        <f>AND(LEN(E466) = 6, ISNUMBER(MATCH(LEFT(E466,4), 'species codes'!$A$2:$A$15, 0)))</f>
        <v>1</v>
      </c>
      <c r="H466" s="58">
        <v>1.0</v>
      </c>
    </row>
    <row r="467">
      <c r="A467" s="57">
        <v>45236.0</v>
      </c>
      <c r="B467" s="58" t="s">
        <v>326</v>
      </c>
      <c r="C467" s="58" t="s">
        <v>292</v>
      </c>
      <c r="D467" s="58" t="s">
        <v>348</v>
      </c>
      <c r="E467" s="58" t="s">
        <v>121</v>
      </c>
      <c r="F467" s="58" t="b">
        <f>AND(LEN(E467) = 6, ISNUMBER(MATCH(LEFT(E467,4), 'species codes'!$A$2:$A$15, 0)))</f>
        <v>1</v>
      </c>
      <c r="I467" s="58">
        <v>2.0</v>
      </c>
    </row>
    <row r="468">
      <c r="A468" s="57">
        <v>45236.0</v>
      </c>
      <c r="B468" s="58" t="s">
        <v>326</v>
      </c>
      <c r="C468" s="58" t="s">
        <v>292</v>
      </c>
      <c r="D468" s="58" t="s">
        <v>86</v>
      </c>
      <c r="E468" s="58" t="s">
        <v>121</v>
      </c>
      <c r="F468" s="58" t="b">
        <f>AND(LEN(E468) = 6, ISNUMBER(MATCH(LEFT(E468,4), 'species codes'!$A$2:$A$15, 0)))</f>
        <v>1</v>
      </c>
      <c r="H468" s="58">
        <v>15.0</v>
      </c>
      <c r="I468" s="58">
        <v>9.0</v>
      </c>
    </row>
    <row r="469">
      <c r="A469" s="57">
        <v>45236.0</v>
      </c>
      <c r="B469" s="58" t="s">
        <v>326</v>
      </c>
      <c r="C469" s="58" t="s">
        <v>292</v>
      </c>
      <c r="D469" s="58" t="s">
        <v>177</v>
      </c>
      <c r="E469" s="58" t="s">
        <v>176</v>
      </c>
      <c r="F469" s="58" t="b">
        <f>AND(LEN(E469) = 6, ISNUMBER(MATCH(LEFT(E469,4), 'species codes'!$A$2:$A$15, 0)))</f>
        <v>1</v>
      </c>
      <c r="G469" s="58">
        <v>4.0</v>
      </c>
      <c r="H469" s="58">
        <v>1.0</v>
      </c>
      <c r="I469" s="58">
        <v>3.0</v>
      </c>
      <c r="J469" s="58">
        <v>1.0</v>
      </c>
    </row>
    <row r="470">
      <c r="A470" s="57">
        <v>45236.0</v>
      </c>
      <c r="B470" s="58" t="s">
        <v>334</v>
      </c>
      <c r="C470" s="58" t="s">
        <v>292</v>
      </c>
      <c r="D470" s="58" t="s">
        <v>153</v>
      </c>
      <c r="E470" s="58" t="s">
        <v>181</v>
      </c>
      <c r="F470" s="58" t="b">
        <f>AND(LEN(E470) = 6, ISNUMBER(MATCH(LEFT(E470,4), 'species codes'!$A$2:$A$15, 0)))</f>
        <v>1</v>
      </c>
      <c r="H470" s="58">
        <v>6.0</v>
      </c>
      <c r="J470" s="58">
        <v>8.0</v>
      </c>
    </row>
    <row r="471">
      <c r="A471" s="57">
        <v>45236.0</v>
      </c>
      <c r="B471" s="58" t="s">
        <v>326</v>
      </c>
      <c r="C471" s="58" t="s">
        <v>292</v>
      </c>
      <c r="D471" s="58" t="s">
        <v>354</v>
      </c>
      <c r="E471" s="58" t="s">
        <v>181</v>
      </c>
      <c r="F471" s="58" t="b">
        <f>AND(LEN(E471) = 6, ISNUMBER(MATCH(LEFT(E471,4), 'species codes'!$A$2:$A$15, 0)))</f>
        <v>1</v>
      </c>
      <c r="H471" s="58">
        <v>10.0</v>
      </c>
      <c r="J471" s="58">
        <v>4.0</v>
      </c>
    </row>
    <row r="472">
      <c r="A472" s="57">
        <v>45236.0</v>
      </c>
      <c r="B472" s="58" t="s">
        <v>326</v>
      </c>
      <c r="C472" s="58" t="s">
        <v>292</v>
      </c>
      <c r="D472" s="58" t="s">
        <v>359</v>
      </c>
      <c r="E472" s="58" t="s">
        <v>181</v>
      </c>
      <c r="F472" s="58" t="b">
        <f>AND(LEN(E472) = 6, ISNUMBER(MATCH(LEFT(E472,4), 'species codes'!$A$2:$A$15, 0)))</f>
        <v>1</v>
      </c>
      <c r="H472" s="58">
        <v>1.0</v>
      </c>
      <c r="I472" s="58">
        <v>2.0</v>
      </c>
    </row>
    <row r="473">
      <c r="A473" s="57">
        <v>45236.0</v>
      </c>
      <c r="B473" s="58" t="s">
        <v>326</v>
      </c>
      <c r="C473" s="58" t="s">
        <v>292</v>
      </c>
      <c r="D473" s="58" t="s">
        <v>191</v>
      </c>
      <c r="E473" s="58" t="s">
        <v>181</v>
      </c>
      <c r="F473" s="58" t="b">
        <f>AND(LEN(E473) = 6, ISNUMBER(MATCH(LEFT(E473,4), 'species codes'!$A$2:$A$15, 0)))</f>
        <v>1</v>
      </c>
      <c r="H473" s="58">
        <v>14.0</v>
      </c>
      <c r="J473" s="58">
        <v>2.0</v>
      </c>
    </row>
    <row r="474">
      <c r="A474" s="57">
        <v>45236.0</v>
      </c>
      <c r="B474" s="58" t="s">
        <v>326</v>
      </c>
      <c r="C474" s="58" t="s">
        <v>292</v>
      </c>
      <c r="D474" s="58" t="s">
        <v>187</v>
      </c>
      <c r="E474" s="58" t="s">
        <v>181</v>
      </c>
      <c r="F474" s="58" t="b">
        <f>AND(LEN(E474) = 6, ISNUMBER(MATCH(LEFT(E474,4), 'species codes'!$A$2:$A$15, 0)))</f>
        <v>1</v>
      </c>
      <c r="H474" s="58">
        <v>13.0</v>
      </c>
      <c r="J474" s="58">
        <v>9.0</v>
      </c>
    </row>
    <row r="475">
      <c r="A475" s="57">
        <v>45236.0</v>
      </c>
      <c r="B475" s="58" t="s">
        <v>334</v>
      </c>
      <c r="C475" s="58" t="s">
        <v>292</v>
      </c>
      <c r="D475" s="58" t="s">
        <v>352</v>
      </c>
      <c r="E475" s="58" t="s">
        <v>182</v>
      </c>
      <c r="F475" s="58" t="b">
        <f>AND(LEN(E475) = 6, ISNUMBER(MATCH(LEFT(E475,4), 'species codes'!$A$2:$A$15, 0)))</f>
        <v>1</v>
      </c>
      <c r="G475" s="58">
        <v>26.0</v>
      </c>
      <c r="K475" s="58">
        <v>3.0</v>
      </c>
      <c r="L475" s="58" t="s">
        <v>329</v>
      </c>
      <c r="M475" s="58"/>
    </row>
    <row r="476">
      <c r="A476" s="57">
        <v>45236.0</v>
      </c>
      <c r="B476" s="58" t="s">
        <v>326</v>
      </c>
      <c r="C476" s="58" t="s">
        <v>292</v>
      </c>
      <c r="D476" s="58" t="s">
        <v>355</v>
      </c>
      <c r="E476" s="58" t="s">
        <v>182</v>
      </c>
      <c r="F476" s="58" t="b">
        <f>AND(LEN(E476) = 6, ISNUMBER(MATCH(LEFT(E476,4), 'species codes'!$A$2:$A$15, 0)))</f>
        <v>1</v>
      </c>
      <c r="G476" s="58">
        <v>16.0</v>
      </c>
    </row>
    <row r="477">
      <c r="A477" s="57">
        <v>45236.0</v>
      </c>
      <c r="B477" s="58" t="s">
        <v>326</v>
      </c>
      <c r="C477" s="58" t="s">
        <v>292</v>
      </c>
      <c r="D477" s="58" t="s">
        <v>359</v>
      </c>
      <c r="E477" s="58" t="s">
        <v>182</v>
      </c>
      <c r="F477" s="58" t="b">
        <f>AND(LEN(E477) = 6, ISNUMBER(MATCH(LEFT(E477,4), 'species codes'!$A$2:$A$15, 0)))</f>
        <v>1</v>
      </c>
      <c r="G477" s="58">
        <v>4.0</v>
      </c>
    </row>
    <row r="478">
      <c r="A478" s="57">
        <v>45236.0</v>
      </c>
      <c r="B478" s="58" t="s">
        <v>334</v>
      </c>
      <c r="C478" s="58" t="s">
        <v>292</v>
      </c>
      <c r="D478" s="58" t="s">
        <v>346</v>
      </c>
      <c r="E478" s="58" t="s">
        <v>185</v>
      </c>
      <c r="F478" s="58" t="b">
        <f>AND(LEN(E478) = 6, ISNUMBER(MATCH(LEFT(E478,4), 'species codes'!$A$2:$A$15, 0)))</f>
        <v>1</v>
      </c>
      <c r="H478" s="58">
        <v>17.0</v>
      </c>
    </row>
    <row r="479">
      <c r="A479" s="57">
        <v>45236.0</v>
      </c>
      <c r="B479" s="58" t="s">
        <v>334</v>
      </c>
      <c r="C479" s="58" t="s">
        <v>292</v>
      </c>
      <c r="D479" s="58" t="s">
        <v>78</v>
      </c>
      <c r="E479" s="58" t="s">
        <v>185</v>
      </c>
      <c r="F479" s="58" t="b">
        <f>AND(LEN(E479) = 6, ISNUMBER(MATCH(LEFT(E479,4), 'species codes'!$A$2:$A$15, 0)))</f>
        <v>1</v>
      </c>
      <c r="H479" s="58">
        <v>19.0</v>
      </c>
      <c r="I479" s="58">
        <v>21.0</v>
      </c>
      <c r="J479" s="58">
        <v>1.0</v>
      </c>
    </row>
    <row r="480">
      <c r="A480" s="57">
        <v>45236.0</v>
      </c>
      <c r="B480" s="58" t="s">
        <v>326</v>
      </c>
      <c r="C480" s="58" t="s">
        <v>292</v>
      </c>
      <c r="D480" s="58" t="s">
        <v>359</v>
      </c>
      <c r="E480" s="58" t="s">
        <v>185</v>
      </c>
      <c r="F480" s="58" t="b">
        <f>AND(LEN(E480) = 6, ISNUMBER(MATCH(LEFT(E480,4), 'species codes'!$A$2:$A$15, 0)))</f>
        <v>1</v>
      </c>
      <c r="H480" s="58">
        <v>3.0</v>
      </c>
      <c r="J480" s="58">
        <v>1.0</v>
      </c>
    </row>
    <row r="481">
      <c r="A481" s="57">
        <v>45236.0</v>
      </c>
      <c r="B481" s="58" t="s">
        <v>326</v>
      </c>
      <c r="C481" s="58" t="s">
        <v>292</v>
      </c>
      <c r="D481" s="58" t="s">
        <v>150</v>
      </c>
      <c r="E481" s="58" t="s">
        <v>185</v>
      </c>
      <c r="F481" s="58" t="b">
        <f>AND(LEN(E481) = 6, ISNUMBER(MATCH(LEFT(E481,4), 'species codes'!$A$2:$A$15, 0)))</f>
        <v>1</v>
      </c>
      <c r="H481" s="58">
        <v>5.0</v>
      </c>
    </row>
    <row r="482">
      <c r="A482" s="57">
        <v>45236.0</v>
      </c>
      <c r="B482" s="58" t="s">
        <v>326</v>
      </c>
      <c r="C482" s="58" t="s">
        <v>292</v>
      </c>
      <c r="D482" s="58" t="s">
        <v>356</v>
      </c>
      <c r="E482" s="58" t="s">
        <v>186</v>
      </c>
      <c r="F482" s="58" t="b">
        <f>AND(LEN(E482) = 6, ISNUMBER(MATCH(LEFT(E482,4), 'species codes'!$A$2:$A$15, 0)))</f>
        <v>1</v>
      </c>
      <c r="G482" s="58">
        <v>6.0</v>
      </c>
      <c r="H482" s="58">
        <v>3.0</v>
      </c>
      <c r="I482" s="58">
        <v>4.0</v>
      </c>
    </row>
    <row r="483">
      <c r="A483" s="57">
        <v>45236.0</v>
      </c>
      <c r="B483" s="58" t="s">
        <v>326</v>
      </c>
      <c r="C483" s="58" t="s">
        <v>292</v>
      </c>
      <c r="D483" s="58" t="s">
        <v>359</v>
      </c>
      <c r="E483" s="58" t="s">
        <v>186</v>
      </c>
      <c r="F483" s="58" t="b">
        <f>AND(LEN(E483) = 6, ISNUMBER(MATCH(LEFT(E483,4), 'species codes'!$A$2:$A$15, 0)))</f>
        <v>1</v>
      </c>
      <c r="J483" s="58">
        <v>4.0</v>
      </c>
    </row>
    <row r="484">
      <c r="A484" s="57">
        <v>45236.0</v>
      </c>
      <c r="B484" s="58" t="s">
        <v>326</v>
      </c>
      <c r="C484" s="58" t="s">
        <v>292</v>
      </c>
      <c r="D484" s="58" t="s">
        <v>206</v>
      </c>
      <c r="E484" s="58" t="s">
        <v>190</v>
      </c>
      <c r="F484" s="58" t="b">
        <f>AND(LEN(E484) = 6, ISNUMBER(MATCH(LEFT(E484,4), 'species codes'!$A$2:$A$15, 0)))</f>
        <v>1</v>
      </c>
      <c r="G484" s="58">
        <v>12.0</v>
      </c>
    </row>
    <row r="485">
      <c r="A485" s="57">
        <v>45236.0</v>
      </c>
      <c r="B485" s="58" t="s">
        <v>326</v>
      </c>
      <c r="C485" s="58" t="s">
        <v>292</v>
      </c>
      <c r="D485" s="58" t="s">
        <v>359</v>
      </c>
      <c r="E485" s="58" t="s">
        <v>190</v>
      </c>
      <c r="F485" s="58" t="b">
        <f>AND(LEN(E485) = 6, ISNUMBER(MATCH(LEFT(E485,4), 'species codes'!$A$2:$A$15, 0)))</f>
        <v>1</v>
      </c>
      <c r="G485" s="58">
        <v>4.0</v>
      </c>
    </row>
    <row r="486">
      <c r="A486" s="57">
        <v>45236.0</v>
      </c>
      <c r="B486" s="58" t="s">
        <v>334</v>
      </c>
      <c r="C486" s="58" t="s">
        <v>292</v>
      </c>
      <c r="D486" s="58" t="s">
        <v>357</v>
      </c>
      <c r="E486" s="58" t="s">
        <v>202</v>
      </c>
      <c r="F486" s="58" t="b">
        <f>AND(LEN(E486) = 6, ISNUMBER(MATCH(LEFT(E486,4), 'species codes'!$A$2:$A$15, 0)))</f>
        <v>1</v>
      </c>
      <c r="G486" s="58">
        <v>37.0</v>
      </c>
    </row>
    <row r="487">
      <c r="A487" s="57">
        <v>45236.0</v>
      </c>
      <c r="B487" s="58" t="s">
        <v>334</v>
      </c>
      <c r="C487" s="58" t="s">
        <v>292</v>
      </c>
      <c r="D487" s="58" t="s">
        <v>357</v>
      </c>
      <c r="E487" s="58" t="s">
        <v>208</v>
      </c>
      <c r="F487" s="58" t="b">
        <f>AND(LEN(E487) = 6, ISNUMBER(MATCH(LEFT(E487,4), 'species codes'!$A$2:$A$15, 0)))</f>
        <v>1</v>
      </c>
      <c r="G487" s="58">
        <v>11.0</v>
      </c>
      <c r="H487" s="58">
        <v>6.0</v>
      </c>
    </row>
    <row r="488">
      <c r="A488" s="57">
        <v>45236.0</v>
      </c>
      <c r="B488" s="58" t="s">
        <v>334</v>
      </c>
      <c r="C488" s="58" t="s">
        <v>292</v>
      </c>
      <c r="D488" s="58" t="s">
        <v>357</v>
      </c>
      <c r="E488" s="58" t="s">
        <v>213</v>
      </c>
      <c r="F488" s="58" t="b">
        <f>AND(LEN(E488) = 6, ISNUMBER(MATCH(LEFT(E488,4), 'species codes'!$A$2:$A$15, 0)))</f>
        <v>1</v>
      </c>
      <c r="G488" s="58">
        <v>13.0</v>
      </c>
      <c r="J488" s="58">
        <v>7.0</v>
      </c>
      <c r="K488" s="58">
        <v>9.0</v>
      </c>
      <c r="L488" s="58" t="s">
        <v>329</v>
      </c>
      <c r="M488" s="58"/>
    </row>
    <row r="489">
      <c r="A489" s="57">
        <v>45236.0</v>
      </c>
      <c r="B489" s="58" t="s">
        <v>334</v>
      </c>
      <c r="C489" s="58" t="s">
        <v>292</v>
      </c>
      <c r="D489" s="58" t="s">
        <v>357</v>
      </c>
      <c r="E489" s="58" t="s">
        <v>214</v>
      </c>
      <c r="F489" s="58" t="b">
        <f>AND(LEN(E489) = 6, ISNUMBER(MATCH(LEFT(E489,4), 'species codes'!$A$2:$A$15, 0)))</f>
        <v>1</v>
      </c>
      <c r="H489" s="58">
        <v>2.0</v>
      </c>
      <c r="I489" s="58">
        <v>14.0</v>
      </c>
    </row>
    <row r="490">
      <c r="A490" s="57">
        <v>45236.0</v>
      </c>
      <c r="B490" s="58" t="s">
        <v>334</v>
      </c>
      <c r="C490" s="58" t="s">
        <v>292</v>
      </c>
      <c r="D490" s="58" t="s">
        <v>357</v>
      </c>
      <c r="E490" s="58" t="s">
        <v>224</v>
      </c>
      <c r="F490" s="58" t="b">
        <f>AND(LEN(E490) = 6, ISNUMBER(MATCH(LEFT(E490,4), 'species codes'!$A$2:$A$15, 0)))</f>
        <v>1</v>
      </c>
      <c r="G490" s="58">
        <v>36.0</v>
      </c>
      <c r="H490" s="58">
        <v>2.0</v>
      </c>
      <c r="J490" s="58">
        <v>2.0</v>
      </c>
      <c r="K490" s="58">
        <v>2.0</v>
      </c>
      <c r="L490" s="58" t="s">
        <v>329</v>
      </c>
      <c r="M490" s="58"/>
    </row>
    <row r="491">
      <c r="A491" s="57">
        <v>45236.0</v>
      </c>
      <c r="B491" s="58" t="s">
        <v>334</v>
      </c>
      <c r="C491" s="58" t="s">
        <v>292</v>
      </c>
      <c r="D491" s="58" t="s">
        <v>357</v>
      </c>
      <c r="E491" s="58" t="s">
        <v>226</v>
      </c>
      <c r="F491" s="58" t="b">
        <f>AND(LEN(E491) = 6, ISNUMBER(MATCH(LEFT(E491,4), 'species codes'!$A$2:$A$15, 0)))</f>
        <v>1</v>
      </c>
      <c r="G491" s="58">
        <v>21.0</v>
      </c>
    </row>
    <row r="492">
      <c r="A492" s="57">
        <v>45236.0</v>
      </c>
      <c r="B492" s="58" t="s">
        <v>334</v>
      </c>
      <c r="C492" s="58" t="s">
        <v>292</v>
      </c>
      <c r="D492" s="58" t="s">
        <v>357</v>
      </c>
      <c r="E492" s="58" t="s">
        <v>227</v>
      </c>
      <c r="F492" s="58" t="b">
        <f>AND(LEN(E492) = 6, ISNUMBER(MATCH(LEFT(E492,4), 'species codes'!$A$2:$A$15, 0)))</f>
        <v>1</v>
      </c>
      <c r="G492" s="58">
        <v>14.0</v>
      </c>
      <c r="H492" s="58">
        <v>1.0</v>
      </c>
      <c r="I492" s="58">
        <v>6.0</v>
      </c>
    </row>
    <row r="493">
      <c r="A493" s="57">
        <v>45236.0</v>
      </c>
      <c r="B493" s="58" t="s">
        <v>334</v>
      </c>
      <c r="C493" s="58" t="s">
        <v>292</v>
      </c>
      <c r="D493" s="58" t="s">
        <v>357</v>
      </c>
      <c r="E493" s="58" t="s">
        <v>241</v>
      </c>
      <c r="F493" s="58" t="b">
        <f>AND(LEN(E493) = 6, ISNUMBER(MATCH(LEFT(E493,4), 'species codes'!$A$2:$A$15, 0)))</f>
        <v>1</v>
      </c>
      <c r="G493" s="58">
        <v>10.0</v>
      </c>
    </row>
    <row r="494">
      <c r="A494" s="57">
        <v>45236.0</v>
      </c>
      <c r="B494" s="58" t="s">
        <v>334</v>
      </c>
      <c r="C494" s="58" t="s">
        <v>292</v>
      </c>
      <c r="D494" s="58" t="s">
        <v>357</v>
      </c>
      <c r="E494" s="58" t="s">
        <v>242</v>
      </c>
      <c r="F494" s="58" t="b">
        <f>AND(LEN(E494) = 6, ISNUMBER(MATCH(LEFT(E494,4), 'species codes'!$A$2:$A$15, 0)))</f>
        <v>1</v>
      </c>
      <c r="G494" s="58">
        <v>25.0</v>
      </c>
      <c r="I494" s="58">
        <v>2.0</v>
      </c>
    </row>
    <row r="495">
      <c r="A495" s="57">
        <v>45236.0</v>
      </c>
      <c r="B495" s="58" t="s">
        <v>334</v>
      </c>
      <c r="C495" s="58" t="s">
        <v>292</v>
      </c>
      <c r="D495" s="58" t="s">
        <v>357</v>
      </c>
      <c r="E495" s="58" t="s">
        <v>255</v>
      </c>
      <c r="F495" s="58" t="b">
        <f>AND(LEN(E495) = 6, ISNUMBER(MATCH(LEFT(E495,4), 'species codes'!$A$2:$A$15, 0)))</f>
        <v>1</v>
      </c>
      <c r="M495" s="58">
        <v>6.0</v>
      </c>
      <c r="N495" s="58" t="s">
        <v>360</v>
      </c>
    </row>
    <row r="496">
      <c r="A496" s="57">
        <v>45236.0</v>
      </c>
      <c r="B496" s="58" t="s">
        <v>334</v>
      </c>
      <c r="C496" s="58" t="s">
        <v>292</v>
      </c>
      <c r="D496" s="58" t="s">
        <v>357</v>
      </c>
      <c r="E496" s="58" t="s">
        <v>256</v>
      </c>
      <c r="F496" s="58" t="b">
        <f>AND(LEN(E496) = 6, ISNUMBER(MATCH(LEFT(E496,4), 'species codes'!$A$2:$A$15, 0)))</f>
        <v>1</v>
      </c>
      <c r="M496" s="58">
        <v>45.0</v>
      </c>
      <c r="N496" s="58" t="s">
        <v>360</v>
      </c>
    </row>
    <row r="497">
      <c r="A497" s="57">
        <v>45236.0</v>
      </c>
      <c r="B497" s="58" t="s">
        <v>334</v>
      </c>
      <c r="C497" s="58" t="s">
        <v>292</v>
      </c>
      <c r="D497" s="58" t="s">
        <v>196</v>
      </c>
      <c r="E497" s="58" t="s">
        <v>260</v>
      </c>
      <c r="F497" s="58" t="b">
        <f>AND(LEN(E497) = 6, ISNUMBER(MATCH(LEFT(E497,4), 'species codes'!$A$2:$A$15, 0)))</f>
        <v>1</v>
      </c>
      <c r="G497" s="58">
        <v>22.0</v>
      </c>
    </row>
    <row r="498">
      <c r="A498" s="57">
        <v>45236.0</v>
      </c>
      <c r="B498" s="58" t="s">
        <v>334</v>
      </c>
      <c r="C498" s="58" t="s">
        <v>292</v>
      </c>
      <c r="D498" s="58" t="s">
        <v>196</v>
      </c>
      <c r="E498" s="58" t="s">
        <v>261</v>
      </c>
      <c r="F498" s="58" t="b">
        <f>AND(LEN(E498) = 6, ISNUMBER(MATCH(LEFT(E498,4), 'species codes'!$A$2:$A$15, 0)))</f>
        <v>1</v>
      </c>
      <c r="H498" s="58">
        <v>5.0</v>
      </c>
      <c r="J498" s="58">
        <v>22.0</v>
      </c>
    </row>
    <row r="499">
      <c r="A499" s="57">
        <v>45236.0</v>
      </c>
      <c r="B499" s="58" t="s">
        <v>334</v>
      </c>
      <c r="C499" s="58" t="s">
        <v>292</v>
      </c>
      <c r="D499" s="58" t="s">
        <v>196</v>
      </c>
      <c r="E499" s="58" t="s">
        <v>262</v>
      </c>
      <c r="F499" s="58" t="b">
        <f>AND(LEN(E499) = 6, ISNUMBER(MATCH(LEFT(E499,4), 'species codes'!$A$2:$A$15, 0)))</f>
        <v>1</v>
      </c>
      <c r="H499" s="58">
        <v>1.0</v>
      </c>
      <c r="J499" s="58">
        <v>20.0</v>
      </c>
    </row>
    <row r="500">
      <c r="A500" s="57">
        <v>45236.0</v>
      </c>
      <c r="B500" s="58" t="s">
        <v>334</v>
      </c>
      <c r="C500" s="58" t="s">
        <v>292</v>
      </c>
      <c r="D500" s="58" t="s">
        <v>357</v>
      </c>
      <c r="E500" s="58" t="s">
        <v>263</v>
      </c>
      <c r="F500" s="58" t="b">
        <f>AND(LEN(E500) = 6, ISNUMBER(MATCH(LEFT(E500,4), 'species codes'!$A$2:$A$15, 0)))</f>
        <v>1</v>
      </c>
      <c r="G500" s="58">
        <v>49.0</v>
      </c>
    </row>
    <row r="501">
      <c r="A501" s="57">
        <v>45236.0</v>
      </c>
      <c r="B501" s="58" t="s">
        <v>334</v>
      </c>
      <c r="C501" s="58" t="s">
        <v>292</v>
      </c>
      <c r="D501" s="58" t="s">
        <v>357</v>
      </c>
      <c r="E501" s="58" t="s">
        <v>264</v>
      </c>
      <c r="F501" s="58" t="b">
        <f>AND(LEN(E501) = 6, ISNUMBER(MATCH(LEFT(E501,4), 'species codes'!$A$2:$A$15, 0)))</f>
        <v>1</v>
      </c>
      <c r="G501" s="58">
        <v>25.0</v>
      </c>
      <c r="K501" s="58">
        <v>1.0</v>
      </c>
      <c r="L501" s="58" t="s">
        <v>329</v>
      </c>
      <c r="M501" s="58"/>
    </row>
    <row r="502">
      <c r="A502" s="57">
        <v>45236.0</v>
      </c>
      <c r="B502" s="58" t="s">
        <v>334</v>
      </c>
      <c r="C502" s="58" t="s">
        <v>292</v>
      </c>
      <c r="D502" s="58" t="s">
        <v>357</v>
      </c>
      <c r="E502" s="58" t="s">
        <v>265</v>
      </c>
      <c r="F502" s="58" t="b">
        <f>AND(LEN(E502) = 6, ISNUMBER(MATCH(LEFT(E502,4), 'species codes'!$A$2:$A$15, 0)))</f>
        <v>1</v>
      </c>
      <c r="G502" s="58">
        <v>25.0</v>
      </c>
    </row>
    <row r="503">
      <c r="A503" s="57">
        <v>45250.0</v>
      </c>
      <c r="B503" s="58" t="s">
        <v>326</v>
      </c>
      <c r="C503" s="58" t="s">
        <v>292</v>
      </c>
      <c r="D503" s="58" t="s">
        <v>82</v>
      </c>
      <c r="E503" s="58" t="s">
        <v>37</v>
      </c>
      <c r="F503" s="58" t="b">
        <f>AND(LEN(E503) = 6, ISNUMBER(MATCH(LEFT(E503,4), 'species codes'!$A$2:$A$15, 0)))</f>
        <v>1</v>
      </c>
      <c r="H503" s="58">
        <v>6.0</v>
      </c>
      <c r="J503" s="58">
        <v>1.0</v>
      </c>
    </row>
    <row r="504">
      <c r="A504" s="57">
        <v>45250.0</v>
      </c>
      <c r="B504" s="58" t="s">
        <v>326</v>
      </c>
      <c r="C504" s="58" t="s">
        <v>292</v>
      </c>
      <c r="D504" s="58" t="s">
        <v>337</v>
      </c>
      <c r="E504" s="58" t="s">
        <v>43</v>
      </c>
      <c r="F504" s="58" t="b">
        <f>AND(LEN(E504) = 6, ISNUMBER(MATCH(LEFT(E504,4), 'species codes'!$A$2:$A$15, 0)))</f>
        <v>1</v>
      </c>
      <c r="G504" s="58">
        <v>14.0</v>
      </c>
      <c r="J504" s="58">
        <v>1.0</v>
      </c>
    </row>
    <row r="505">
      <c r="A505" s="57">
        <v>45250.0</v>
      </c>
      <c r="B505" s="58" t="s">
        <v>326</v>
      </c>
      <c r="C505" s="58" t="s">
        <v>292</v>
      </c>
      <c r="D505" s="58" t="s">
        <v>338</v>
      </c>
      <c r="E505" s="58" t="s">
        <v>49</v>
      </c>
      <c r="F505" s="58" t="b">
        <f>AND(LEN(E505) = 6, ISNUMBER(MATCH(LEFT(E505,4), 'species codes'!$A$2:$A$15, 0)))</f>
        <v>1</v>
      </c>
      <c r="H505" s="58">
        <v>2.0</v>
      </c>
      <c r="J505" s="58">
        <v>5.0</v>
      </c>
    </row>
    <row r="506">
      <c r="A506" s="57">
        <v>45250.0</v>
      </c>
      <c r="B506" s="58" t="s">
        <v>334</v>
      </c>
      <c r="C506" s="58" t="s">
        <v>292</v>
      </c>
      <c r="D506" s="58" t="s">
        <v>335</v>
      </c>
      <c r="E506" s="58" t="s">
        <v>51</v>
      </c>
      <c r="F506" s="58" t="b">
        <f>AND(LEN(E506) = 6, ISNUMBER(MATCH(LEFT(E506,4), 'species codes'!$A$2:$A$15, 0)))</f>
        <v>1</v>
      </c>
      <c r="G506" s="58">
        <v>2.0</v>
      </c>
      <c r="H506" s="58">
        <v>3.0</v>
      </c>
    </row>
    <row r="507">
      <c r="A507" s="57">
        <v>45250.0</v>
      </c>
      <c r="B507" s="58" t="s">
        <v>326</v>
      </c>
      <c r="C507" s="58" t="s">
        <v>292</v>
      </c>
      <c r="D507" s="58" t="s">
        <v>163</v>
      </c>
      <c r="E507" s="58" t="s">
        <v>51</v>
      </c>
      <c r="F507" s="58" t="b">
        <f>AND(LEN(E507) = 6, ISNUMBER(MATCH(LEFT(E507,4), 'species codes'!$A$2:$A$15, 0)))</f>
        <v>1</v>
      </c>
      <c r="J507" s="58">
        <v>1.0</v>
      </c>
    </row>
    <row r="508">
      <c r="A508" s="57">
        <v>45250.0</v>
      </c>
      <c r="B508" s="58" t="s">
        <v>326</v>
      </c>
      <c r="C508" s="58" t="s">
        <v>292</v>
      </c>
      <c r="D508" s="58" t="s">
        <v>340</v>
      </c>
      <c r="E508" s="58" t="s">
        <v>52</v>
      </c>
      <c r="F508" s="58" t="b">
        <f>AND(LEN(E508) = 6, ISNUMBER(MATCH(LEFT(E508,4), 'species codes'!$A$2:$A$15, 0)))</f>
        <v>1</v>
      </c>
      <c r="H508" s="58">
        <v>2.0</v>
      </c>
      <c r="J508" s="58">
        <v>1.0</v>
      </c>
      <c r="K508" s="58">
        <v>1.0</v>
      </c>
    </row>
    <row r="509">
      <c r="A509" s="57">
        <v>45250.0</v>
      </c>
      <c r="B509" s="58" t="s">
        <v>334</v>
      </c>
      <c r="C509" s="58" t="s">
        <v>292</v>
      </c>
      <c r="D509" s="58" t="s">
        <v>341</v>
      </c>
      <c r="E509" s="58" t="s">
        <v>54</v>
      </c>
      <c r="F509" s="58" t="b">
        <f>AND(LEN(E509) = 6, ISNUMBER(MATCH(LEFT(E509,4), 'species codes'!$A$2:$A$15, 0)))</f>
        <v>1</v>
      </c>
      <c r="G509" s="58">
        <v>6.0</v>
      </c>
      <c r="J509" s="58">
        <v>1.0</v>
      </c>
    </row>
    <row r="510">
      <c r="A510" s="57">
        <v>45250.0</v>
      </c>
      <c r="B510" s="58" t="s">
        <v>334</v>
      </c>
      <c r="C510" s="58" t="s">
        <v>292</v>
      </c>
      <c r="D510" s="58" t="s">
        <v>196</v>
      </c>
      <c r="E510" s="58" t="s">
        <v>54</v>
      </c>
      <c r="F510" s="58" t="b">
        <f>AND(LEN(E510) = 6, ISNUMBER(MATCH(LEFT(E510,4), 'species codes'!$A$2:$A$15, 0)))</f>
        <v>1</v>
      </c>
      <c r="G510" s="58">
        <v>4.0</v>
      </c>
    </row>
    <row r="511">
      <c r="A511" s="57">
        <v>45250.0</v>
      </c>
      <c r="B511" s="58" t="s">
        <v>326</v>
      </c>
      <c r="C511" s="58" t="s">
        <v>292</v>
      </c>
      <c r="D511" s="58" t="s">
        <v>327</v>
      </c>
      <c r="E511" s="58" t="s">
        <v>54</v>
      </c>
      <c r="F511" s="58" t="b">
        <f>AND(LEN(E511) = 6, ISNUMBER(MATCH(LEFT(E511,4), 'species codes'!$A$2:$A$15, 0)))</f>
        <v>1</v>
      </c>
      <c r="G511" s="58">
        <v>2.0</v>
      </c>
      <c r="J511" s="58">
        <v>1.0</v>
      </c>
    </row>
    <row r="512">
      <c r="A512" s="57">
        <v>45250.0</v>
      </c>
      <c r="B512" s="58" t="s">
        <v>326</v>
      </c>
      <c r="C512" s="58" t="s">
        <v>292</v>
      </c>
      <c r="D512" s="58" t="s">
        <v>344</v>
      </c>
      <c r="E512" s="58" t="s">
        <v>58</v>
      </c>
      <c r="F512" s="58" t="b">
        <f>AND(LEN(E512) = 6, ISNUMBER(MATCH(LEFT(E512,4), 'species codes'!$A$2:$A$15, 0)))</f>
        <v>1</v>
      </c>
      <c r="H512" s="58">
        <v>1.0</v>
      </c>
    </row>
    <row r="513">
      <c r="A513" s="57">
        <v>45250.0</v>
      </c>
      <c r="B513" s="58" t="s">
        <v>326</v>
      </c>
      <c r="C513" s="58" t="s">
        <v>292</v>
      </c>
      <c r="D513" s="58" t="s">
        <v>343</v>
      </c>
      <c r="E513" s="58" t="s">
        <v>60</v>
      </c>
      <c r="F513" s="58" t="b">
        <f>AND(LEN(E513) = 6, ISNUMBER(MATCH(LEFT(E513,4), 'species codes'!$A$2:$A$15, 0)))</f>
        <v>1</v>
      </c>
      <c r="I513" s="58">
        <v>2.0</v>
      </c>
    </row>
    <row r="514">
      <c r="A514" s="57">
        <v>45250.0</v>
      </c>
      <c r="B514" s="58" t="s">
        <v>326</v>
      </c>
      <c r="C514" s="58" t="s">
        <v>292</v>
      </c>
      <c r="D514" s="58" t="s">
        <v>343</v>
      </c>
      <c r="E514" s="58" t="s">
        <v>62</v>
      </c>
      <c r="F514" s="58" t="b">
        <f>AND(LEN(E514) = 6, ISNUMBER(MATCH(LEFT(E514,4), 'species codes'!$A$2:$A$15, 0)))</f>
        <v>1</v>
      </c>
      <c r="G514" s="58">
        <v>1.0</v>
      </c>
    </row>
    <row r="515">
      <c r="A515" s="57">
        <v>45250.0</v>
      </c>
      <c r="B515" s="58" t="s">
        <v>326</v>
      </c>
      <c r="C515" s="58" t="s">
        <v>292</v>
      </c>
      <c r="D515" s="58" t="s">
        <v>128</v>
      </c>
      <c r="E515" s="58" t="s">
        <v>67</v>
      </c>
      <c r="F515" s="58" t="b">
        <f>AND(LEN(E515) = 6, ISNUMBER(MATCH(LEFT(E515,4), 'species codes'!$A$2:$A$15, 0)))</f>
        <v>1</v>
      </c>
      <c r="G515" s="58">
        <v>6.0</v>
      </c>
      <c r="H515" s="58">
        <v>8.0</v>
      </c>
    </row>
    <row r="516">
      <c r="A516" s="57">
        <v>45250.0</v>
      </c>
      <c r="B516" s="58" t="s">
        <v>326</v>
      </c>
      <c r="C516" s="58" t="s">
        <v>292</v>
      </c>
      <c r="D516" s="58" t="s">
        <v>78</v>
      </c>
      <c r="E516" s="58" t="s">
        <v>70</v>
      </c>
      <c r="F516" s="58" t="b">
        <f>AND(LEN(E516) = 6, ISNUMBER(MATCH(LEFT(E516,4), 'species codes'!$A$2:$A$15, 0)))</f>
        <v>1</v>
      </c>
      <c r="G516" s="58">
        <v>15.0</v>
      </c>
      <c r="H516" s="58">
        <v>5.0</v>
      </c>
    </row>
    <row r="517">
      <c r="A517" s="57">
        <v>45250.0</v>
      </c>
      <c r="B517" s="58" t="s">
        <v>326</v>
      </c>
      <c r="C517" s="58" t="s">
        <v>292</v>
      </c>
      <c r="D517" s="58" t="s">
        <v>343</v>
      </c>
      <c r="E517" s="58" t="s">
        <v>70</v>
      </c>
      <c r="F517" s="58" t="b">
        <f>AND(LEN(E517) = 6, ISNUMBER(MATCH(LEFT(E517,4), 'species codes'!$A$2:$A$15, 0)))</f>
        <v>1</v>
      </c>
      <c r="H517" s="58">
        <v>1.0</v>
      </c>
    </row>
    <row r="518">
      <c r="A518" s="57">
        <v>45250.0</v>
      </c>
      <c r="B518" s="58" t="s">
        <v>326</v>
      </c>
      <c r="C518" s="58" t="s">
        <v>292</v>
      </c>
      <c r="D518" s="58" t="s">
        <v>72</v>
      </c>
      <c r="E518" s="58" t="s">
        <v>71</v>
      </c>
      <c r="F518" s="58" t="b">
        <f>AND(LEN(E518) = 6, ISNUMBER(MATCH(LEFT(E518,4), 'species codes'!$A$2:$A$15, 0)))</f>
        <v>1</v>
      </c>
      <c r="G518" s="58">
        <v>43.0</v>
      </c>
    </row>
    <row r="519">
      <c r="A519" s="57">
        <v>45250.0</v>
      </c>
      <c r="B519" s="58" t="s">
        <v>326</v>
      </c>
      <c r="C519" s="58" t="s">
        <v>292</v>
      </c>
      <c r="D519" s="58" t="s">
        <v>146</v>
      </c>
      <c r="E519" s="58" t="s">
        <v>71</v>
      </c>
      <c r="F519" s="58" t="b">
        <f>AND(LEN(E519) = 6, ISNUMBER(MATCH(LEFT(E519,4), 'species codes'!$A$2:$A$15, 0)))</f>
        <v>1</v>
      </c>
      <c r="G519" s="58">
        <v>26.0</v>
      </c>
    </row>
    <row r="520">
      <c r="A520" s="57">
        <v>45250.0</v>
      </c>
      <c r="B520" s="58" t="s">
        <v>326</v>
      </c>
      <c r="C520" s="58" t="s">
        <v>292</v>
      </c>
      <c r="D520" s="58" t="s">
        <v>343</v>
      </c>
      <c r="E520" s="58" t="s">
        <v>71</v>
      </c>
      <c r="F520" s="58" t="b">
        <f>AND(LEN(E520) = 6, ISNUMBER(MATCH(LEFT(E520,4), 'species codes'!$A$2:$A$15, 0)))</f>
        <v>1</v>
      </c>
      <c r="G520" s="58">
        <v>2.0</v>
      </c>
    </row>
    <row r="521">
      <c r="A521" s="57">
        <v>45250.0</v>
      </c>
      <c r="B521" s="58" t="s">
        <v>326</v>
      </c>
      <c r="C521" s="58" t="s">
        <v>292</v>
      </c>
      <c r="D521" s="58" t="s">
        <v>75</v>
      </c>
      <c r="E521" s="58" t="s">
        <v>74</v>
      </c>
      <c r="F521" s="58" t="b">
        <f>AND(LEN(E521) = 6, ISNUMBER(MATCH(LEFT(E521,4), 'species codes'!$A$2:$A$15, 0)))</f>
        <v>1</v>
      </c>
      <c r="G521" s="58">
        <v>16.0</v>
      </c>
      <c r="J521" s="58">
        <v>10.0</v>
      </c>
    </row>
    <row r="522">
      <c r="A522" s="57">
        <v>45250.0</v>
      </c>
      <c r="B522" s="58" t="s">
        <v>326</v>
      </c>
      <c r="C522" s="58" t="s">
        <v>292</v>
      </c>
      <c r="D522" s="58" t="s">
        <v>343</v>
      </c>
      <c r="E522" s="58" t="s">
        <v>74</v>
      </c>
      <c r="F522" s="58" t="b">
        <f>AND(LEN(E522) = 6, ISNUMBER(MATCH(LEFT(E522,4), 'species codes'!$A$2:$A$15, 0)))</f>
        <v>1</v>
      </c>
      <c r="G522" s="58">
        <v>1.0</v>
      </c>
      <c r="H522" s="58">
        <v>1.0</v>
      </c>
    </row>
    <row r="523">
      <c r="A523" s="57">
        <v>45250.0</v>
      </c>
      <c r="B523" s="58" t="s">
        <v>326</v>
      </c>
      <c r="C523" s="58" t="s">
        <v>292</v>
      </c>
      <c r="D523" s="58" t="s">
        <v>335</v>
      </c>
      <c r="E523" s="58" t="s">
        <v>76</v>
      </c>
      <c r="F523" s="58" t="b">
        <f>AND(LEN(E523) = 6, ISNUMBER(MATCH(LEFT(E523,4), 'species codes'!$A$2:$A$15, 0)))</f>
        <v>1</v>
      </c>
      <c r="G523" s="58">
        <v>15.0</v>
      </c>
    </row>
    <row r="524">
      <c r="A524" s="57">
        <v>45250.0</v>
      </c>
      <c r="B524" s="58" t="s">
        <v>326</v>
      </c>
      <c r="C524" s="58" t="s">
        <v>292</v>
      </c>
      <c r="D524" s="58" t="s">
        <v>343</v>
      </c>
      <c r="E524" s="58" t="s">
        <v>76</v>
      </c>
      <c r="F524" s="58" t="b">
        <f>AND(LEN(E524) = 6, ISNUMBER(MATCH(LEFT(E524,4), 'species codes'!$A$2:$A$15, 0)))</f>
        <v>1</v>
      </c>
      <c r="G524" s="58">
        <v>2.0</v>
      </c>
    </row>
    <row r="525">
      <c r="A525" s="57">
        <v>45250.0</v>
      </c>
      <c r="B525" s="58" t="s">
        <v>334</v>
      </c>
      <c r="C525" s="58" t="s">
        <v>292</v>
      </c>
      <c r="D525" s="58" t="s">
        <v>82</v>
      </c>
      <c r="E525" s="58" t="s">
        <v>80</v>
      </c>
      <c r="F525" s="58" t="b">
        <f>AND(LEN(E525) = 6, ISNUMBER(MATCH(LEFT(E525,4), 'species codes'!$A$2:$A$15, 0)))</f>
        <v>1</v>
      </c>
      <c r="G525" s="58">
        <v>18.0</v>
      </c>
      <c r="H525" s="58">
        <v>1.0</v>
      </c>
      <c r="K525" s="58">
        <v>1.0</v>
      </c>
      <c r="L525" s="58" t="s">
        <v>329</v>
      </c>
      <c r="M525" s="58"/>
    </row>
    <row r="526">
      <c r="A526" s="57">
        <v>45250.0</v>
      </c>
      <c r="B526" s="58" t="s">
        <v>326</v>
      </c>
      <c r="C526" s="58" t="s">
        <v>292</v>
      </c>
      <c r="D526" s="58" t="s">
        <v>346</v>
      </c>
      <c r="E526" s="58" t="s">
        <v>80</v>
      </c>
      <c r="F526" s="58" t="b">
        <f>AND(LEN(E526) = 6, ISNUMBER(MATCH(LEFT(E526,4), 'species codes'!$A$2:$A$15, 0)))</f>
        <v>1</v>
      </c>
      <c r="G526" s="58">
        <v>10.0</v>
      </c>
      <c r="H526" s="58">
        <v>6.0</v>
      </c>
      <c r="J526" s="58">
        <v>2.0</v>
      </c>
    </row>
    <row r="527">
      <c r="A527" s="57">
        <v>45250.0</v>
      </c>
      <c r="B527" s="58" t="s">
        <v>326</v>
      </c>
      <c r="C527" s="58" t="s">
        <v>292</v>
      </c>
      <c r="D527" s="58" t="s">
        <v>131</v>
      </c>
      <c r="E527" s="58" t="s">
        <v>80</v>
      </c>
      <c r="F527" s="58" t="b">
        <f>AND(LEN(E527) = 6, ISNUMBER(MATCH(LEFT(E527,4), 'species codes'!$A$2:$A$15, 0)))</f>
        <v>1</v>
      </c>
      <c r="G527" s="58">
        <v>10.0</v>
      </c>
      <c r="H527" s="58">
        <v>16.0</v>
      </c>
      <c r="K527" s="58">
        <v>6.0</v>
      </c>
    </row>
    <row r="528">
      <c r="A528" s="57">
        <v>45250.0</v>
      </c>
      <c r="B528" s="58" t="s">
        <v>326</v>
      </c>
      <c r="C528" s="58" t="s">
        <v>292</v>
      </c>
      <c r="D528" s="58" t="s">
        <v>339</v>
      </c>
      <c r="E528" s="58" t="s">
        <v>80</v>
      </c>
      <c r="F528" s="58" t="b">
        <f>AND(LEN(E528) = 6, ISNUMBER(MATCH(LEFT(E528,4), 'species codes'!$A$2:$A$15, 0)))</f>
        <v>1</v>
      </c>
      <c r="G528" s="58">
        <v>1.0</v>
      </c>
      <c r="H528" s="58">
        <v>5.0</v>
      </c>
    </row>
    <row r="529">
      <c r="A529" s="57">
        <v>45250.0</v>
      </c>
      <c r="B529" s="58" t="s">
        <v>326</v>
      </c>
      <c r="C529" s="58" t="s">
        <v>292</v>
      </c>
      <c r="D529" s="58" t="s">
        <v>343</v>
      </c>
      <c r="E529" s="58" t="s">
        <v>80</v>
      </c>
      <c r="F529" s="58" t="b">
        <f>AND(LEN(E529) = 6, ISNUMBER(MATCH(LEFT(E529,4), 'species codes'!$A$2:$A$15, 0)))</f>
        <v>1</v>
      </c>
      <c r="G529" s="58">
        <v>1.0</v>
      </c>
      <c r="H529" s="58">
        <v>1.0</v>
      </c>
    </row>
    <row r="530">
      <c r="A530" s="57">
        <v>45250.0</v>
      </c>
      <c r="B530" s="58" t="s">
        <v>326</v>
      </c>
      <c r="C530" s="58" t="s">
        <v>292</v>
      </c>
      <c r="D530" s="58" t="s">
        <v>347</v>
      </c>
      <c r="E530" s="58" t="s">
        <v>83</v>
      </c>
      <c r="F530" s="58" t="b">
        <f>AND(LEN(E530) = 6, ISNUMBER(MATCH(LEFT(E530,4), 'species codes'!$A$2:$A$15, 0)))</f>
        <v>1</v>
      </c>
      <c r="H530" s="58">
        <v>4.0</v>
      </c>
      <c r="I530" s="58">
        <v>1.0</v>
      </c>
    </row>
    <row r="531">
      <c r="A531" s="57">
        <v>45250.0</v>
      </c>
      <c r="B531" s="58" t="s">
        <v>326</v>
      </c>
      <c r="C531" s="58" t="s">
        <v>292</v>
      </c>
      <c r="D531" s="58" t="s">
        <v>343</v>
      </c>
      <c r="E531" s="58" t="s">
        <v>83</v>
      </c>
      <c r="F531" s="58" t="b">
        <f>AND(LEN(E531) = 6, ISNUMBER(MATCH(LEFT(E531,4), 'species codes'!$A$2:$A$15, 0)))</f>
        <v>1</v>
      </c>
      <c r="J531" s="58">
        <v>1.0</v>
      </c>
    </row>
    <row r="532">
      <c r="A532" s="57">
        <v>45250.0</v>
      </c>
      <c r="B532" s="58" t="s">
        <v>326</v>
      </c>
      <c r="C532" s="58" t="s">
        <v>292</v>
      </c>
      <c r="D532" s="58" t="s">
        <v>57</v>
      </c>
      <c r="E532" s="58" t="s">
        <v>84</v>
      </c>
      <c r="F532" s="58" t="b">
        <f>AND(LEN(E532) = 6, ISNUMBER(MATCH(LEFT(E532,4), 'species codes'!$A$2:$A$15, 0)))</f>
        <v>1</v>
      </c>
      <c r="G532" s="58">
        <v>6.0</v>
      </c>
      <c r="H532" s="58">
        <v>5.0</v>
      </c>
      <c r="J532" s="58">
        <v>1.0</v>
      </c>
    </row>
    <row r="533">
      <c r="A533" s="57">
        <v>45250.0</v>
      </c>
      <c r="B533" s="58" t="s">
        <v>326</v>
      </c>
      <c r="C533" s="58" t="s">
        <v>292</v>
      </c>
      <c r="D533" s="58" t="s">
        <v>77</v>
      </c>
      <c r="E533" s="58" t="s">
        <v>88</v>
      </c>
      <c r="F533" s="58" t="b">
        <f>AND(LEN(E533) = 6, ISNUMBER(MATCH(LEFT(E533,4), 'species codes'!$A$2:$A$15, 0)))</f>
        <v>1</v>
      </c>
      <c r="H533" s="58">
        <v>2.0</v>
      </c>
      <c r="I533" s="58">
        <v>1.0</v>
      </c>
    </row>
    <row r="534">
      <c r="A534" s="57">
        <v>45250.0</v>
      </c>
      <c r="B534" s="58" t="s">
        <v>326</v>
      </c>
      <c r="C534" s="58" t="s">
        <v>292</v>
      </c>
      <c r="D534" s="58" t="s">
        <v>343</v>
      </c>
      <c r="E534" s="58" t="s">
        <v>88</v>
      </c>
      <c r="F534" s="58" t="b">
        <f>AND(LEN(E534) = 6, ISNUMBER(MATCH(LEFT(E534,4), 'species codes'!$A$2:$A$15, 0)))</f>
        <v>1</v>
      </c>
      <c r="H534" s="58">
        <v>3.0</v>
      </c>
    </row>
    <row r="535">
      <c r="A535" s="57">
        <v>45250.0</v>
      </c>
      <c r="B535" s="58" t="s">
        <v>326</v>
      </c>
      <c r="C535" s="58" t="s">
        <v>292</v>
      </c>
      <c r="D535" s="58" t="s">
        <v>77</v>
      </c>
      <c r="E535" s="58" t="s">
        <v>89</v>
      </c>
      <c r="F535" s="58" t="b">
        <f>AND(LEN(E535) = 6, ISNUMBER(MATCH(LEFT(E535,4), 'species codes'!$A$2:$A$15, 0)))</f>
        <v>1</v>
      </c>
      <c r="H535" s="58">
        <v>4.0</v>
      </c>
      <c r="J535" s="58">
        <v>5.0</v>
      </c>
    </row>
    <row r="536">
      <c r="A536" s="57">
        <v>45250.0</v>
      </c>
      <c r="B536" s="58" t="s">
        <v>326</v>
      </c>
      <c r="C536" s="58" t="s">
        <v>292</v>
      </c>
      <c r="D536" s="58" t="s">
        <v>343</v>
      </c>
      <c r="E536" s="58" t="s">
        <v>90</v>
      </c>
      <c r="F536" s="58" t="b">
        <f>AND(LEN(E536) = 6, ISNUMBER(MATCH(LEFT(E536,4), 'species codes'!$A$2:$A$15, 0)))</f>
        <v>1</v>
      </c>
      <c r="H536" s="58">
        <v>1.0</v>
      </c>
      <c r="I536" s="58">
        <v>1.0</v>
      </c>
    </row>
    <row r="537">
      <c r="A537" s="57">
        <v>45250.0</v>
      </c>
      <c r="B537" s="58" t="s">
        <v>326</v>
      </c>
      <c r="C537" s="58" t="s">
        <v>292</v>
      </c>
      <c r="D537" s="58" t="s">
        <v>348</v>
      </c>
      <c r="E537" s="58" t="s">
        <v>92</v>
      </c>
      <c r="F537" s="58" t="b">
        <f>AND(LEN(E537) = 6, ISNUMBER(MATCH(LEFT(E537,4), 'species codes'!$A$2:$A$15, 0)))</f>
        <v>1</v>
      </c>
      <c r="J537" s="58">
        <v>1.0</v>
      </c>
    </row>
    <row r="538">
      <c r="A538" s="57">
        <v>45250.0</v>
      </c>
      <c r="B538" s="58" t="s">
        <v>326</v>
      </c>
      <c r="C538" s="58" t="s">
        <v>292</v>
      </c>
      <c r="D538" s="58" t="s">
        <v>348</v>
      </c>
      <c r="E538" s="58" t="s">
        <v>93</v>
      </c>
      <c r="F538" s="58" t="b">
        <f>AND(LEN(E538) = 6, ISNUMBER(MATCH(LEFT(E538,4), 'species codes'!$A$2:$A$15, 0)))</f>
        <v>1</v>
      </c>
      <c r="H538" s="58">
        <v>1.0</v>
      </c>
    </row>
    <row r="539">
      <c r="A539" s="57">
        <v>45250.0</v>
      </c>
      <c r="B539" s="58" t="s">
        <v>326</v>
      </c>
      <c r="C539" s="58" t="s">
        <v>292</v>
      </c>
      <c r="D539" s="58" t="s">
        <v>189</v>
      </c>
      <c r="E539" s="58" t="s">
        <v>94</v>
      </c>
      <c r="F539" s="58" t="b">
        <f>AND(LEN(E539) = 6, ISNUMBER(MATCH(LEFT(E539,4), 'species codes'!$A$2:$A$15, 0)))</f>
        <v>1</v>
      </c>
      <c r="J539" s="58">
        <v>7.0</v>
      </c>
    </row>
    <row r="540">
      <c r="A540" s="57">
        <v>45250.0</v>
      </c>
      <c r="B540" s="58" t="s">
        <v>326</v>
      </c>
      <c r="C540" s="58" t="s">
        <v>292</v>
      </c>
      <c r="D540" s="58" t="s">
        <v>348</v>
      </c>
      <c r="E540" s="58" t="s">
        <v>94</v>
      </c>
      <c r="F540" s="58" t="b">
        <f>AND(LEN(E540) = 6, ISNUMBER(MATCH(LEFT(E540,4), 'species codes'!$A$2:$A$15, 0)))</f>
        <v>1</v>
      </c>
      <c r="H540" s="58">
        <v>2.0</v>
      </c>
      <c r="J540" s="58">
        <v>1.0</v>
      </c>
    </row>
    <row r="541">
      <c r="A541" s="57">
        <v>45250.0</v>
      </c>
      <c r="B541" s="58" t="s">
        <v>334</v>
      </c>
      <c r="C541" s="58" t="s">
        <v>292</v>
      </c>
      <c r="D541" s="58" t="s">
        <v>82</v>
      </c>
      <c r="E541" s="58" t="s">
        <v>95</v>
      </c>
      <c r="F541" s="58" t="b">
        <f>AND(LEN(E541) = 6, ISNUMBER(MATCH(LEFT(E541,4), 'species codes'!$A$2:$A$15, 0)))</f>
        <v>1</v>
      </c>
      <c r="G541" s="58">
        <v>6.0</v>
      </c>
      <c r="H541" s="58">
        <v>1.0</v>
      </c>
      <c r="J541" s="58">
        <v>2.0</v>
      </c>
    </row>
    <row r="542">
      <c r="A542" s="57">
        <v>45250.0</v>
      </c>
      <c r="B542" s="58" t="s">
        <v>326</v>
      </c>
      <c r="C542" s="58" t="s">
        <v>292</v>
      </c>
      <c r="D542" s="58" t="s">
        <v>348</v>
      </c>
      <c r="E542" s="58" t="s">
        <v>95</v>
      </c>
      <c r="F542" s="58" t="b">
        <f>AND(LEN(E542) = 6, ISNUMBER(MATCH(LEFT(E542,4), 'species codes'!$A$2:$A$15, 0)))</f>
        <v>1</v>
      </c>
      <c r="H542" s="58">
        <v>2.0</v>
      </c>
      <c r="J542" s="58">
        <v>1.0</v>
      </c>
    </row>
    <row r="543">
      <c r="A543" s="57">
        <v>45250.0</v>
      </c>
      <c r="B543" s="58" t="s">
        <v>334</v>
      </c>
      <c r="C543" s="58" t="s">
        <v>292</v>
      </c>
      <c r="D543" s="58" t="s">
        <v>331</v>
      </c>
      <c r="E543" s="58" t="s">
        <v>96</v>
      </c>
      <c r="F543" s="58" t="b">
        <f>AND(LEN(E543) = 6, ISNUMBER(MATCH(LEFT(E543,4), 'species codes'!$A$2:$A$15, 0)))</f>
        <v>1</v>
      </c>
      <c r="G543" s="58">
        <v>14.0</v>
      </c>
      <c r="H543" s="58">
        <v>1.0</v>
      </c>
    </row>
    <row r="544">
      <c r="A544" s="57">
        <v>45250.0</v>
      </c>
      <c r="B544" s="58" t="s">
        <v>326</v>
      </c>
      <c r="C544" s="58" t="s">
        <v>292</v>
      </c>
      <c r="D544" s="58" t="s">
        <v>349</v>
      </c>
      <c r="E544" s="58" t="s">
        <v>100</v>
      </c>
      <c r="F544" s="58" t="b">
        <f>AND(LEN(E544) = 6, ISNUMBER(MATCH(LEFT(E544,4), 'species codes'!$A$2:$A$15, 0)))</f>
        <v>1</v>
      </c>
      <c r="H544" s="58">
        <v>17.0</v>
      </c>
      <c r="I544" s="58">
        <v>13.0</v>
      </c>
    </row>
    <row r="545">
      <c r="A545" s="57">
        <v>45250.0</v>
      </c>
      <c r="B545" s="58" t="s">
        <v>326</v>
      </c>
      <c r="C545" s="58" t="s">
        <v>292</v>
      </c>
      <c r="D545" s="58" t="s">
        <v>97</v>
      </c>
      <c r="E545" s="58" t="s">
        <v>109</v>
      </c>
      <c r="F545" s="58" t="b">
        <f>AND(LEN(E545) = 6, ISNUMBER(MATCH(LEFT(E545,4), 'species codes'!$A$2:$A$15, 0)))</f>
        <v>1</v>
      </c>
      <c r="G545" s="58">
        <v>5.0</v>
      </c>
      <c r="H545" s="58">
        <v>12.0</v>
      </c>
      <c r="J545" s="58">
        <v>1.0</v>
      </c>
    </row>
    <row r="546">
      <c r="A546" s="57">
        <v>45250.0</v>
      </c>
      <c r="B546" s="58" t="s">
        <v>326</v>
      </c>
      <c r="C546" s="58" t="s">
        <v>292</v>
      </c>
      <c r="D546" s="58" t="s">
        <v>348</v>
      </c>
      <c r="E546" s="58" t="s">
        <v>109</v>
      </c>
      <c r="F546" s="58" t="b">
        <f>AND(LEN(E546) = 6, ISNUMBER(MATCH(LEFT(E546,4), 'species codes'!$A$2:$A$15, 0)))</f>
        <v>1</v>
      </c>
      <c r="G546" s="58">
        <v>1.0</v>
      </c>
    </row>
    <row r="547">
      <c r="A547" s="57">
        <v>45250.0</v>
      </c>
      <c r="B547" s="58" t="s">
        <v>326</v>
      </c>
      <c r="C547" s="58" t="s">
        <v>292</v>
      </c>
      <c r="D547" s="58" t="s">
        <v>348</v>
      </c>
      <c r="E547" s="58" t="s">
        <v>110</v>
      </c>
      <c r="F547" s="58" t="b">
        <f>AND(LEN(E547) = 6, ISNUMBER(MATCH(LEFT(E547,4), 'species codes'!$A$2:$A$15, 0)))</f>
        <v>1</v>
      </c>
      <c r="H547" s="58">
        <v>1.0</v>
      </c>
    </row>
    <row r="548">
      <c r="A548" s="57">
        <v>45250.0</v>
      </c>
      <c r="B548" s="58" t="s">
        <v>326</v>
      </c>
      <c r="C548" s="58" t="s">
        <v>292</v>
      </c>
      <c r="D548" s="58" t="s">
        <v>133</v>
      </c>
      <c r="E548" s="58" t="s">
        <v>111</v>
      </c>
      <c r="F548" s="58" t="b">
        <f>AND(LEN(E548) = 6, ISNUMBER(MATCH(LEFT(E548,4), 'species codes'!$A$2:$A$15, 0)))</f>
        <v>1</v>
      </c>
      <c r="H548" s="58">
        <v>2.0</v>
      </c>
    </row>
    <row r="549">
      <c r="A549" s="57">
        <v>45250.0</v>
      </c>
      <c r="B549" s="58" t="s">
        <v>326</v>
      </c>
      <c r="C549" s="58" t="s">
        <v>292</v>
      </c>
      <c r="D549" s="58" t="s">
        <v>348</v>
      </c>
      <c r="E549" s="58" t="s">
        <v>114</v>
      </c>
      <c r="F549" s="58" t="b">
        <f>AND(LEN(E549) = 6, ISNUMBER(MATCH(LEFT(E549,4), 'species codes'!$A$2:$A$15, 0)))</f>
        <v>1</v>
      </c>
      <c r="H549" s="58">
        <v>2.0</v>
      </c>
    </row>
    <row r="550">
      <c r="A550" s="57">
        <v>45250.0</v>
      </c>
      <c r="B550" s="58" t="s">
        <v>326</v>
      </c>
      <c r="C550" s="58" t="s">
        <v>292</v>
      </c>
      <c r="D550" s="58" t="s">
        <v>348</v>
      </c>
      <c r="E550" s="58" t="s">
        <v>118</v>
      </c>
      <c r="F550" s="58" t="b">
        <f>AND(LEN(E550) = 6, ISNUMBER(MATCH(LEFT(E550,4), 'species codes'!$A$2:$A$15, 0)))</f>
        <v>1</v>
      </c>
      <c r="H550" s="58">
        <v>1.0</v>
      </c>
    </row>
    <row r="551">
      <c r="A551" s="57">
        <v>45250.0</v>
      </c>
      <c r="B551" s="58" t="s">
        <v>326</v>
      </c>
      <c r="C551" s="58" t="s">
        <v>292</v>
      </c>
      <c r="D551" s="58" t="s">
        <v>345</v>
      </c>
      <c r="E551" s="58" t="s">
        <v>120</v>
      </c>
      <c r="F551" s="58" t="b">
        <f>AND(LEN(E551) = 6, ISNUMBER(MATCH(LEFT(E551,4), 'species codes'!$A$2:$A$15, 0)))</f>
        <v>1</v>
      </c>
      <c r="J551" s="58">
        <v>3.0</v>
      </c>
    </row>
    <row r="552">
      <c r="A552" s="57">
        <v>45250.0</v>
      </c>
      <c r="B552" s="58" t="s">
        <v>326</v>
      </c>
      <c r="C552" s="58" t="s">
        <v>292</v>
      </c>
      <c r="D552" s="58" t="s">
        <v>348</v>
      </c>
      <c r="E552" s="58" t="s">
        <v>121</v>
      </c>
      <c r="F552" s="58" t="b">
        <f>AND(LEN(E552) = 6, ISNUMBER(MATCH(LEFT(E552,4), 'species codes'!$A$2:$A$15, 0)))</f>
        <v>1</v>
      </c>
      <c r="H552" s="58">
        <v>2.0</v>
      </c>
    </row>
    <row r="553">
      <c r="A553" s="57">
        <v>45250.0</v>
      </c>
      <c r="B553" s="58" t="s">
        <v>326</v>
      </c>
      <c r="C553" s="58" t="s">
        <v>292</v>
      </c>
      <c r="D553" s="58" t="s">
        <v>86</v>
      </c>
      <c r="E553" s="58" t="s">
        <v>121</v>
      </c>
      <c r="F553" s="58" t="b">
        <f>AND(LEN(E553) = 6, ISNUMBER(MATCH(LEFT(E553,4), 'species codes'!$A$2:$A$15, 0)))</f>
        <v>1</v>
      </c>
      <c r="H553" s="58">
        <v>20.0</v>
      </c>
      <c r="I553" s="58">
        <v>1.0</v>
      </c>
    </row>
    <row r="554">
      <c r="A554" s="57">
        <v>45250.0</v>
      </c>
      <c r="B554" s="58" t="s">
        <v>326</v>
      </c>
      <c r="C554" s="58" t="s">
        <v>292</v>
      </c>
      <c r="D554" s="58" t="s">
        <v>352</v>
      </c>
      <c r="E554" s="58" t="s">
        <v>124</v>
      </c>
      <c r="F554" s="58" t="b">
        <f>AND(LEN(E554) = 6, ISNUMBER(MATCH(LEFT(E554,4), 'species codes'!$A$2:$A$15, 0)))</f>
        <v>1</v>
      </c>
      <c r="H554" s="58">
        <v>9.0</v>
      </c>
    </row>
    <row r="555">
      <c r="A555" s="57">
        <v>45250.0</v>
      </c>
      <c r="B555" s="58" t="s">
        <v>326</v>
      </c>
      <c r="C555" s="58" t="s">
        <v>292</v>
      </c>
      <c r="D555" s="58" t="s">
        <v>177</v>
      </c>
      <c r="E555" s="58" t="s">
        <v>176</v>
      </c>
      <c r="F555" s="58" t="b">
        <f>AND(LEN(E555) = 6, ISNUMBER(MATCH(LEFT(E555,4), 'species codes'!$A$2:$A$15, 0)))</f>
        <v>1</v>
      </c>
      <c r="G555" s="58">
        <v>7.0</v>
      </c>
      <c r="H555" s="58">
        <v>3.0</v>
      </c>
      <c r="J555" s="58">
        <v>2.0</v>
      </c>
    </row>
    <row r="556">
      <c r="A556" s="57">
        <v>45250.0</v>
      </c>
      <c r="B556" s="58" t="s">
        <v>334</v>
      </c>
      <c r="C556" s="58" t="s">
        <v>292</v>
      </c>
      <c r="D556" s="58" t="s">
        <v>153</v>
      </c>
      <c r="E556" s="58" t="s">
        <v>181</v>
      </c>
      <c r="F556" s="58" t="b">
        <f>AND(LEN(E556) = 6, ISNUMBER(MATCH(LEFT(E556,4), 'species codes'!$A$2:$A$15, 0)))</f>
        <v>1</v>
      </c>
      <c r="G556" s="58">
        <v>2.0</v>
      </c>
      <c r="H556" s="58">
        <v>7.0</v>
      </c>
    </row>
    <row r="557">
      <c r="A557" s="57">
        <v>45250.0</v>
      </c>
      <c r="B557" s="58" t="s">
        <v>326</v>
      </c>
      <c r="C557" s="58" t="s">
        <v>292</v>
      </c>
      <c r="D557" s="58" t="s">
        <v>187</v>
      </c>
      <c r="E557" s="58" t="s">
        <v>181</v>
      </c>
      <c r="F557" s="58" t="b">
        <f>AND(LEN(E557) = 6, ISNUMBER(MATCH(LEFT(E557,4), 'species codes'!$A$2:$A$15, 0)))</f>
        <v>1</v>
      </c>
      <c r="G557" s="58">
        <v>2.0</v>
      </c>
      <c r="H557" s="58">
        <v>5.0</v>
      </c>
      <c r="K557" s="58">
        <v>3.0</v>
      </c>
    </row>
    <row r="558">
      <c r="A558" s="57">
        <v>45250.0</v>
      </c>
      <c r="B558" s="58" t="s">
        <v>326</v>
      </c>
      <c r="C558" s="58" t="s">
        <v>292</v>
      </c>
      <c r="D558" s="58" t="s">
        <v>354</v>
      </c>
      <c r="E558" s="58" t="s">
        <v>181</v>
      </c>
      <c r="F558" s="58" t="b">
        <f>AND(LEN(E558) = 6, ISNUMBER(MATCH(LEFT(E558,4), 'species codes'!$A$2:$A$15, 0)))</f>
        <v>1</v>
      </c>
      <c r="H558" s="58">
        <v>3.0</v>
      </c>
      <c r="J558" s="58">
        <v>2.0</v>
      </c>
    </row>
    <row r="559">
      <c r="A559" s="57">
        <v>45250.0</v>
      </c>
      <c r="B559" s="58" t="s">
        <v>326</v>
      </c>
      <c r="C559" s="58" t="s">
        <v>292</v>
      </c>
      <c r="D559" s="58" t="s">
        <v>359</v>
      </c>
      <c r="E559" s="58" t="s">
        <v>181</v>
      </c>
      <c r="F559" s="58" t="b">
        <f>AND(LEN(E559) = 6, ISNUMBER(MATCH(LEFT(E559,4), 'species codes'!$A$2:$A$15, 0)))</f>
        <v>1</v>
      </c>
      <c r="H559" s="58">
        <v>2.0</v>
      </c>
    </row>
    <row r="560">
      <c r="A560" s="57">
        <v>45250.0</v>
      </c>
      <c r="B560" s="58" t="s">
        <v>334</v>
      </c>
      <c r="C560" s="58" t="s">
        <v>292</v>
      </c>
      <c r="D560" s="58" t="s">
        <v>352</v>
      </c>
      <c r="E560" s="58" t="s">
        <v>182</v>
      </c>
      <c r="F560" s="58" t="b">
        <f>AND(LEN(E560) = 6, ISNUMBER(MATCH(LEFT(E560,4), 'species codes'!$A$2:$A$15, 0)))</f>
        <v>1</v>
      </c>
      <c r="G560" s="58">
        <v>23.0</v>
      </c>
      <c r="K560" s="58">
        <v>7.0</v>
      </c>
      <c r="L560" s="58" t="s">
        <v>329</v>
      </c>
      <c r="M560" s="58"/>
    </row>
    <row r="561">
      <c r="A561" s="57">
        <v>45250.0</v>
      </c>
      <c r="B561" s="58" t="s">
        <v>326</v>
      </c>
      <c r="C561" s="58" t="s">
        <v>292</v>
      </c>
      <c r="D561" s="58" t="s">
        <v>355</v>
      </c>
      <c r="E561" s="58" t="s">
        <v>182</v>
      </c>
      <c r="F561" s="58" t="b">
        <f>AND(LEN(E561) = 6, ISNUMBER(MATCH(LEFT(E561,4), 'species codes'!$A$2:$A$15, 0)))</f>
        <v>1</v>
      </c>
      <c r="G561" s="58">
        <v>16.0</v>
      </c>
      <c r="K561" s="58">
        <v>2.0</v>
      </c>
    </row>
    <row r="562">
      <c r="A562" s="57">
        <v>45250.0</v>
      </c>
      <c r="B562" s="58" t="s">
        <v>326</v>
      </c>
      <c r="C562" s="58" t="s">
        <v>292</v>
      </c>
      <c r="D562" s="58" t="s">
        <v>359</v>
      </c>
      <c r="E562" s="58" t="s">
        <v>182</v>
      </c>
      <c r="F562" s="58" t="b">
        <f>AND(LEN(E562) = 6, ISNUMBER(MATCH(LEFT(E562,4), 'species codes'!$A$2:$A$15, 0)))</f>
        <v>1</v>
      </c>
      <c r="G562" s="58">
        <v>4.0</v>
      </c>
    </row>
    <row r="563">
      <c r="A563" s="57">
        <v>45250.0</v>
      </c>
      <c r="B563" s="58" t="s">
        <v>334</v>
      </c>
      <c r="C563" s="58" t="s">
        <v>292</v>
      </c>
      <c r="D563" s="58" t="s">
        <v>78</v>
      </c>
      <c r="E563" s="58" t="s">
        <v>185</v>
      </c>
      <c r="F563" s="58" t="b">
        <f>AND(LEN(E563) = 6, ISNUMBER(MATCH(LEFT(E563,4), 'species codes'!$A$2:$A$15, 0)))</f>
        <v>1</v>
      </c>
      <c r="H563" s="58">
        <v>13.0</v>
      </c>
      <c r="J563" s="58">
        <v>4.0</v>
      </c>
      <c r="K563" s="58">
        <v>1.0</v>
      </c>
      <c r="L563" s="58" t="s">
        <v>329</v>
      </c>
      <c r="M563" s="58"/>
    </row>
    <row r="564">
      <c r="A564" s="57">
        <v>45250.0</v>
      </c>
      <c r="B564" s="58" t="s">
        <v>326</v>
      </c>
      <c r="C564" s="58" t="s">
        <v>292</v>
      </c>
      <c r="D564" s="58" t="s">
        <v>359</v>
      </c>
      <c r="E564" s="58" t="s">
        <v>185</v>
      </c>
      <c r="F564" s="58" t="b">
        <f>AND(LEN(E564) = 6, ISNUMBER(MATCH(LEFT(E564,4), 'species codes'!$A$2:$A$15, 0)))</f>
        <v>1</v>
      </c>
      <c r="J564" s="58">
        <v>1.0</v>
      </c>
    </row>
    <row r="565">
      <c r="A565" s="57">
        <v>45250.0</v>
      </c>
      <c r="B565" s="58" t="s">
        <v>326</v>
      </c>
      <c r="C565" s="58" t="s">
        <v>292</v>
      </c>
      <c r="D565" s="58" t="s">
        <v>356</v>
      </c>
      <c r="E565" s="58" t="s">
        <v>186</v>
      </c>
      <c r="F565" s="58" t="b">
        <f>AND(LEN(E565) = 6, ISNUMBER(MATCH(LEFT(E565,4), 'species codes'!$A$2:$A$15, 0)))</f>
        <v>1</v>
      </c>
      <c r="G565" s="58">
        <v>7.0</v>
      </c>
      <c r="H565" s="58">
        <v>1.0</v>
      </c>
      <c r="J565" s="58">
        <v>1.0</v>
      </c>
    </row>
    <row r="566">
      <c r="A566" s="57">
        <v>45250.0</v>
      </c>
      <c r="B566" s="58" t="s">
        <v>326</v>
      </c>
      <c r="C566" s="58" t="s">
        <v>292</v>
      </c>
      <c r="D566" s="58" t="s">
        <v>359</v>
      </c>
      <c r="E566" s="58" t="s">
        <v>186</v>
      </c>
      <c r="F566" s="58" t="b">
        <f>AND(LEN(E566) = 6, ISNUMBER(MATCH(LEFT(E566,4), 'species codes'!$A$2:$A$15, 0)))</f>
        <v>1</v>
      </c>
      <c r="J566" s="58">
        <v>4.0</v>
      </c>
    </row>
    <row r="567">
      <c r="A567" s="57">
        <v>45250.0</v>
      </c>
      <c r="B567" s="58" t="s">
        <v>326</v>
      </c>
      <c r="C567" s="58" t="s">
        <v>292</v>
      </c>
      <c r="D567" s="58" t="s">
        <v>206</v>
      </c>
      <c r="E567" s="58" t="s">
        <v>190</v>
      </c>
      <c r="F567" s="58" t="b">
        <f>AND(LEN(E567) = 6, ISNUMBER(MATCH(LEFT(E567,4), 'species codes'!$A$2:$A$15, 0)))</f>
        <v>1</v>
      </c>
      <c r="G567" s="58">
        <v>10.0</v>
      </c>
      <c r="K567" s="58">
        <v>1.0</v>
      </c>
    </row>
    <row r="568">
      <c r="A568" s="57">
        <v>45250.0</v>
      </c>
      <c r="B568" s="58" t="s">
        <v>334</v>
      </c>
      <c r="C568" s="58" t="s">
        <v>292</v>
      </c>
      <c r="D568" s="58" t="s">
        <v>357</v>
      </c>
      <c r="E568" s="58" t="s">
        <v>202</v>
      </c>
      <c r="F568" s="58" t="b">
        <f>AND(LEN(E568) = 6, ISNUMBER(MATCH(LEFT(E568,4), 'species codes'!$A$2:$A$15, 0)))</f>
        <v>1</v>
      </c>
      <c r="G568" s="58">
        <v>37.0</v>
      </c>
    </row>
    <row r="569">
      <c r="A569" s="57">
        <v>45250.0</v>
      </c>
      <c r="B569" s="58" t="s">
        <v>334</v>
      </c>
      <c r="C569" s="58" t="s">
        <v>292</v>
      </c>
      <c r="D569" s="58" t="s">
        <v>357</v>
      </c>
      <c r="E569" s="58" t="s">
        <v>208</v>
      </c>
      <c r="F569" s="58" t="b">
        <f>AND(LEN(E569) = 6, ISNUMBER(MATCH(LEFT(E569,4), 'species codes'!$A$2:$A$15, 0)))</f>
        <v>1</v>
      </c>
      <c r="G569" s="58">
        <v>11.0</v>
      </c>
    </row>
    <row r="570">
      <c r="A570" s="57">
        <v>45250.0</v>
      </c>
      <c r="B570" s="58" t="s">
        <v>334</v>
      </c>
      <c r="C570" s="58" t="s">
        <v>292</v>
      </c>
      <c r="D570" s="58" t="s">
        <v>357</v>
      </c>
      <c r="E570" s="58" t="s">
        <v>213</v>
      </c>
      <c r="F570" s="58" t="b">
        <f>AND(LEN(E570) = 6, ISNUMBER(MATCH(LEFT(E570,4), 'species codes'!$A$2:$A$15, 0)))</f>
        <v>1</v>
      </c>
      <c r="G570" s="58">
        <v>24.0</v>
      </c>
      <c r="K570" s="58">
        <v>8.0</v>
      </c>
      <c r="L570" s="58" t="s">
        <v>329</v>
      </c>
      <c r="M570" s="58"/>
    </row>
    <row r="571">
      <c r="A571" s="57">
        <v>45250.0</v>
      </c>
      <c r="B571" s="58" t="s">
        <v>334</v>
      </c>
      <c r="C571" s="58" t="s">
        <v>292</v>
      </c>
      <c r="D571" s="58" t="s">
        <v>357</v>
      </c>
      <c r="E571" s="58" t="s">
        <v>214</v>
      </c>
      <c r="F571" s="58" t="b">
        <f>AND(LEN(E571) = 6, ISNUMBER(MATCH(LEFT(E571,4), 'species codes'!$A$2:$A$15, 0)))</f>
        <v>1</v>
      </c>
      <c r="G571" s="58">
        <v>1.0</v>
      </c>
      <c r="J571" s="58">
        <v>11.0</v>
      </c>
      <c r="K571" s="58">
        <v>1.0</v>
      </c>
    </row>
    <row r="572">
      <c r="A572" s="57">
        <v>45250.0</v>
      </c>
      <c r="B572" s="58" t="s">
        <v>334</v>
      </c>
      <c r="C572" s="58" t="s">
        <v>292</v>
      </c>
      <c r="D572" s="58" t="s">
        <v>357</v>
      </c>
      <c r="E572" s="58" t="s">
        <v>224</v>
      </c>
      <c r="F572" s="58" t="b">
        <f>AND(LEN(E572) = 6, ISNUMBER(MATCH(LEFT(E572,4), 'species codes'!$A$2:$A$15, 0)))</f>
        <v>1</v>
      </c>
      <c r="G572" s="58">
        <v>27.0</v>
      </c>
      <c r="H572" s="58">
        <v>2.0</v>
      </c>
      <c r="J572" s="58">
        <v>6.0</v>
      </c>
      <c r="K572" s="58">
        <v>2.0</v>
      </c>
    </row>
    <row r="573">
      <c r="A573" s="57">
        <v>45250.0</v>
      </c>
      <c r="B573" s="58" t="s">
        <v>334</v>
      </c>
      <c r="C573" s="58" t="s">
        <v>292</v>
      </c>
      <c r="D573" s="58" t="s">
        <v>357</v>
      </c>
      <c r="E573" s="58" t="s">
        <v>226</v>
      </c>
      <c r="F573" s="58" t="b">
        <f>AND(LEN(E573) = 6, ISNUMBER(MATCH(LEFT(E573,4), 'species codes'!$A$2:$A$15, 0)))</f>
        <v>1</v>
      </c>
      <c r="G573" s="58">
        <v>21.0</v>
      </c>
    </row>
    <row r="574">
      <c r="A574" s="57">
        <v>45250.0</v>
      </c>
      <c r="B574" s="58" t="s">
        <v>334</v>
      </c>
      <c r="C574" s="58" t="s">
        <v>292</v>
      </c>
      <c r="D574" s="58" t="s">
        <v>357</v>
      </c>
      <c r="E574" s="58" t="s">
        <v>227</v>
      </c>
      <c r="F574" s="58" t="b">
        <f>AND(LEN(E574) = 6, ISNUMBER(MATCH(LEFT(E574,4), 'species codes'!$A$2:$A$15, 0)))</f>
        <v>1</v>
      </c>
      <c r="G574" s="58">
        <v>14.0</v>
      </c>
      <c r="I574" s="58">
        <v>6.0</v>
      </c>
      <c r="O574" s="58" t="s">
        <v>361</v>
      </c>
    </row>
    <row r="575">
      <c r="A575" s="57">
        <v>45250.0</v>
      </c>
      <c r="B575" s="58" t="s">
        <v>334</v>
      </c>
      <c r="C575" s="58" t="s">
        <v>292</v>
      </c>
      <c r="D575" s="58" t="s">
        <v>357</v>
      </c>
      <c r="E575" s="58" t="s">
        <v>241</v>
      </c>
      <c r="F575" s="58" t="b">
        <f>AND(LEN(E575) = 6, ISNUMBER(MATCH(LEFT(E575,4), 'species codes'!$A$2:$A$15, 0)))</f>
        <v>1</v>
      </c>
      <c r="G575" s="58">
        <v>10.0</v>
      </c>
    </row>
    <row r="576">
      <c r="A576" s="57">
        <v>45250.0</v>
      </c>
      <c r="B576" s="58" t="s">
        <v>334</v>
      </c>
      <c r="C576" s="58" t="s">
        <v>292</v>
      </c>
      <c r="D576" s="58" t="s">
        <v>357</v>
      </c>
      <c r="E576" s="58" t="s">
        <v>242</v>
      </c>
      <c r="F576" s="58" t="b">
        <f>AND(LEN(E576) = 6, ISNUMBER(MATCH(LEFT(E576,4), 'species codes'!$A$2:$A$15, 0)))</f>
        <v>1</v>
      </c>
      <c r="G576" s="58">
        <v>27.0</v>
      </c>
    </row>
    <row r="577">
      <c r="A577" s="57">
        <v>45250.0</v>
      </c>
      <c r="B577" s="58" t="s">
        <v>334</v>
      </c>
      <c r="C577" s="58" t="s">
        <v>292</v>
      </c>
      <c r="D577" s="58" t="s">
        <v>357</v>
      </c>
      <c r="E577" s="58" t="s">
        <v>255</v>
      </c>
      <c r="F577" s="58" t="b">
        <f>AND(LEN(E577) = 6, ISNUMBER(MATCH(LEFT(E577,4), 'species codes'!$A$2:$A$15, 0)))</f>
        <v>1</v>
      </c>
      <c r="K577" s="58">
        <v>1.0</v>
      </c>
      <c r="M577" s="58">
        <v>5.0</v>
      </c>
      <c r="N577" s="58" t="s">
        <v>360</v>
      </c>
    </row>
    <row r="578">
      <c r="A578" s="57">
        <v>45250.0</v>
      </c>
      <c r="B578" s="58" t="s">
        <v>334</v>
      </c>
      <c r="C578" s="58" t="s">
        <v>292</v>
      </c>
      <c r="D578" s="58" t="s">
        <v>357</v>
      </c>
      <c r="E578" s="58" t="s">
        <v>256</v>
      </c>
      <c r="F578" s="58" t="b">
        <f>AND(LEN(E578) = 6, ISNUMBER(MATCH(LEFT(E578,4), 'species codes'!$A$2:$A$15, 0)))</f>
        <v>1</v>
      </c>
      <c r="H578" s="58">
        <v>6.0</v>
      </c>
      <c r="J578" s="58"/>
      <c r="M578" s="58">
        <v>38.0</v>
      </c>
      <c r="N578" s="58" t="s">
        <v>360</v>
      </c>
    </row>
    <row r="579">
      <c r="A579" s="57">
        <v>45250.0</v>
      </c>
      <c r="B579" s="58" t="s">
        <v>334</v>
      </c>
      <c r="C579" s="58" t="s">
        <v>292</v>
      </c>
      <c r="D579" s="58" t="s">
        <v>196</v>
      </c>
      <c r="E579" s="58" t="s">
        <v>261</v>
      </c>
      <c r="F579" s="58" t="b">
        <f>AND(LEN(E579) = 6, ISNUMBER(MATCH(LEFT(E579,4), 'species codes'!$A$2:$A$15, 0)))</f>
        <v>1</v>
      </c>
      <c r="G579" s="58">
        <v>21.0</v>
      </c>
    </row>
    <row r="580">
      <c r="A580" s="57">
        <v>45250.0</v>
      </c>
      <c r="B580" s="58" t="s">
        <v>334</v>
      </c>
      <c r="C580" s="58" t="s">
        <v>292</v>
      </c>
      <c r="D580" s="58" t="s">
        <v>196</v>
      </c>
      <c r="E580" s="58" t="s">
        <v>261</v>
      </c>
      <c r="F580" s="58" t="b">
        <f>AND(LEN(E580) = 6, ISNUMBER(MATCH(LEFT(E580,4), 'species codes'!$A$2:$A$15, 0)))</f>
        <v>1</v>
      </c>
      <c r="G580" s="58">
        <v>19.0</v>
      </c>
      <c r="H580" s="58">
        <v>9.0</v>
      </c>
    </row>
    <row r="581">
      <c r="A581" s="57">
        <v>45250.0</v>
      </c>
      <c r="B581" s="58" t="s">
        <v>334</v>
      </c>
      <c r="C581" s="58" t="s">
        <v>292</v>
      </c>
      <c r="D581" s="58" t="s">
        <v>196</v>
      </c>
      <c r="E581" s="58" t="s">
        <v>262</v>
      </c>
      <c r="F581" s="58" t="b">
        <f>AND(LEN(E581) = 6, ISNUMBER(MATCH(LEFT(E581,4), 'species codes'!$A$2:$A$15, 0)))</f>
        <v>1</v>
      </c>
      <c r="G581" s="58">
        <v>2.0</v>
      </c>
      <c r="I581" s="58">
        <v>15.0</v>
      </c>
    </row>
    <row r="582">
      <c r="A582" s="57">
        <v>45250.0</v>
      </c>
      <c r="B582" s="58" t="s">
        <v>334</v>
      </c>
      <c r="C582" s="58" t="s">
        <v>292</v>
      </c>
      <c r="D582" s="58" t="s">
        <v>357</v>
      </c>
      <c r="E582" s="58" t="s">
        <v>263</v>
      </c>
      <c r="F582" s="58" t="b">
        <f>AND(LEN(E582) = 6, ISNUMBER(MATCH(LEFT(E582,4), 'species codes'!$A$2:$A$15, 0)))</f>
        <v>1</v>
      </c>
      <c r="G582" s="58">
        <v>49.0</v>
      </c>
    </row>
    <row r="583">
      <c r="A583" s="57">
        <v>45250.0</v>
      </c>
      <c r="B583" s="58" t="s">
        <v>334</v>
      </c>
      <c r="C583" s="58" t="s">
        <v>292</v>
      </c>
      <c r="D583" s="58" t="s">
        <v>357</v>
      </c>
      <c r="E583" s="58" t="s">
        <v>264</v>
      </c>
      <c r="F583" s="58" t="b">
        <f>AND(LEN(E583) = 6, ISNUMBER(MATCH(LEFT(E583,4), 'species codes'!$A$2:$A$15, 0)))</f>
        <v>1</v>
      </c>
      <c r="G583" s="58">
        <v>24.0</v>
      </c>
      <c r="H583" s="58">
        <v>1.0</v>
      </c>
    </row>
    <row r="584">
      <c r="A584" s="57">
        <v>45250.0</v>
      </c>
      <c r="B584" s="58" t="s">
        <v>334</v>
      </c>
      <c r="C584" s="58" t="s">
        <v>292</v>
      </c>
      <c r="D584" s="58" t="s">
        <v>357</v>
      </c>
      <c r="E584" s="58" t="s">
        <v>265</v>
      </c>
      <c r="F584" s="58" t="b">
        <f>AND(LEN(E584) = 6, ISNUMBER(MATCH(LEFT(E584,4), 'species codes'!$A$2:$A$15, 0)))</f>
        <v>1</v>
      </c>
      <c r="J584" s="58">
        <v>24.0</v>
      </c>
    </row>
    <row r="585">
      <c r="A585" s="59">
        <v>45264.0</v>
      </c>
      <c r="B585" s="58" t="s">
        <v>326</v>
      </c>
      <c r="C585" s="58" t="s">
        <v>292</v>
      </c>
      <c r="D585" s="58" t="s">
        <v>337</v>
      </c>
      <c r="E585" s="58" t="s">
        <v>43</v>
      </c>
      <c r="F585" s="58" t="b">
        <f>AND(LEN(E585) = 6, ISNUMBER(MATCH(LEFT(E585,4), 'species codes'!$A$2:$A$15, 0)))</f>
        <v>1</v>
      </c>
      <c r="G585" s="58">
        <v>16.0</v>
      </c>
    </row>
    <row r="586">
      <c r="A586" s="59">
        <v>45264.0</v>
      </c>
      <c r="B586" s="58" t="s">
        <v>326</v>
      </c>
      <c r="C586" s="58" t="s">
        <v>292</v>
      </c>
      <c r="D586" s="58" t="s">
        <v>338</v>
      </c>
      <c r="E586" s="58" t="s">
        <v>49</v>
      </c>
      <c r="F586" s="58" t="b">
        <f>AND(LEN(E586) = 6, ISNUMBER(MATCH(LEFT(E586,4), 'species codes'!$A$2:$A$15, 0)))</f>
        <v>1</v>
      </c>
      <c r="H586" s="58">
        <v>1.0</v>
      </c>
      <c r="J586" s="58">
        <v>5.0</v>
      </c>
    </row>
    <row r="587">
      <c r="A587" s="59">
        <v>45264.0</v>
      </c>
      <c r="B587" s="58" t="s">
        <v>334</v>
      </c>
      <c r="C587" s="58" t="s">
        <v>292</v>
      </c>
      <c r="D587" s="58" t="s">
        <v>335</v>
      </c>
      <c r="E587" s="58" t="s">
        <v>51</v>
      </c>
      <c r="F587" s="58" t="b">
        <f>AND(LEN(E587) = 6, ISNUMBER(MATCH(LEFT(E587,4), 'species codes'!$A$2:$A$15, 0)))</f>
        <v>1</v>
      </c>
      <c r="G587" s="58">
        <v>1.0</v>
      </c>
      <c r="H587" s="58">
        <v>1.0</v>
      </c>
      <c r="K587" s="58">
        <v>1.0</v>
      </c>
      <c r="L587" s="58" t="s">
        <v>329</v>
      </c>
    </row>
    <row r="588">
      <c r="A588" s="59">
        <v>45264.0</v>
      </c>
      <c r="B588" s="58" t="s">
        <v>326</v>
      </c>
      <c r="C588" s="58" t="s">
        <v>292</v>
      </c>
      <c r="D588" s="58" t="s">
        <v>163</v>
      </c>
      <c r="E588" s="58" t="s">
        <v>51</v>
      </c>
      <c r="F588" s="58" t="b">
        <f>AND(LEN(E588) = 6, ISNUMBER(MATCH(LEFT(E588,4), 'species codes'!$A$2:$A$15, 0)))</f>
        <v>1</v>
      </c>
      <c r="H588" s="58">
        <v>1.0</v>
      </c>
    </row>
    <row r="589">
      <c r="A589" s="59">
        <v>45264.0</v>
      </c>
      <c r="B589" s="58" t="s">
        <v>326</v>
      </c>
      <c r="C589" s="58" t="s">
        <v>292</v>
      </c>
      <c r="D589" s="58" t="s">
        <v>340</v>
      </c>
      <c r="E589" s="58" t="s">
        <v>52</v>
      </c>
      <c r="F589" s="58" t="b">
        <f>AND(LEN(E589) = 6, ISNUMBER(MATCH(LEFT(E589,4), 'species codes'!$A$2:$A$15, 0)))</f>
        <v>1</v>
      </c>
      <c r="G589" s="58">
        <v>1.0</v>
      </c>
      <c r="K589" s="58">
        <v>1.0</v>
      </c>
      <c r="L589" s="58" t="s">
        <v>329</v>
      </c>
      <c r="M589" s="58"/>
    </row>
    <row r="590">
      <c r="A590" s="59">
        <v>45264.0</v>
      </c>
      <c r="B590" s="58" t="s">
        <v>334</v>
      </c>
      <c r="C590" s="58" t="s">
        <v>292</v>
      </c>
      <c r="D590" s="58" t="s">
        <v>341</v>
      </c>
      <c r="E590" s="58" t="s">
        <v>54</v>
      </c>
      <c r="F590" s="58" t="b">
        <f>AND(LEN(E590) = 6, ISNUMBER(MATCH(LEFT(E590,4), 'species codes'!$A$2:$A$15, 0)))</f>
        <v>1</v>
      </c>
      <c r="G590" s="58">
        <v>7.0</v>
      </c>
    </row>
    <row r="591">
      <c r="A591" s="59">
        <v>45264.0</v>
      </c>
      <c r="B591" s="58" t="s">
        <v>334</v>
      </c>
      <c r="C591" s="58" t="s">
        <v>292</v>
      </c>
      <c r="D591" s="58" t="s">
        <v>196</v>
      </c>
      <c r="E591" s="58" t="s">
        <v>54</v>
      </c>
      <c r="F591" s="58" t="b">
        <f>AND(LEN(E591) = 6, ISNUMBER(MATCH(LEFT(E591,4), 'species codes'!$A$2:$A$15, 0)))</f>
        <v>1</v>
      </c>
      <c r="G591" s="58">
        <v>4.0</v>
      </c>
    </row>
    <row r="592">
      <c r="A592" s="59">
        <v>45264.0</v>
      </c>
      <c r="B592" s="58" t="s">
        <v>326</v>
      </c>
      <c r="C592" s="58" t="s">
        <v>292</v>
      </c>
      <c r="D592" s="58" t="s">
        <v>327</v>
      </c>
      <c r="E592" s="58" t="s">
        <v>54</v>
      </c>
      <c r="F592" s="58" t="b">
        <f>AND(LEN(E592) = 6, ISNUMBER(MATCH(LEFT(E592,4), 'species codes'!$A$2:$A$15, 0)))</f>
        <v>1</v>
      </c>
      <c r="G592" s="58">
        <v>3.0</v>
      </c>
    </row>
    <row r="593">
      <c r="A593" s="59">
        <v>45264.0</v>
      </c>
      <c r="B593" s="58" t="s">
        <v>326</v>
      </c>
      <c r="C593" s="58" t="s">
        <v>292</v>
      </c>
      <c r="D593" s="58" t="s">
        <v>343</v>
      </c>
      <c r="E593" s="58" t="s">
        <v>60</v>
      </c>
      <c r="F593" s="58" t="b">
        <f>AND(LEN(E593) = 6, ISNUMBER(MATCH(LEFT(E593,4), 'species codes'!$A$2:$A$15, 0)))</f>
        <v>1</v>
      </c>
      <c r="G593" s="58">
        <v>1.0</v>
      </c>
    </row>
    <row r="594">
      <c r="A594" s="59">
        <v>45264.0</v>
      </c>
      <c r="B594" s="58" t="s">
        <v>326</v>
      </c>
      <c r="C594" s="58" t="s">
        <v>292</v>
      </c>
      <c r="D594" s="58" t="s">
        <v>339</v>
      </c>
      <c r="E594" s="58" t="s">
        <v>62</v>
      </c>
      <c r="F594" s="58" t="b">
        <f>AND(LEN(E594) = 6, ISNUMBER(MATCH(LEFT(E594,4), 'species codes'!$A$2:$A$15, 0)))</f>
        <v>1</v>
      </c>
      <c r="G594" s="58">
        <v>3.0</v>
      </c>
      <c r="J594" s="58">
        <v>3.0</v>
      </c>
    </row>
    <row r="595">
      <c r="A595" s="59">
        <v>45264.0</v>
      </c>
      <c r="B595" s="58" t="s">
        <v>326</v>
      </c>
      <c r="C595" s="58" t="s">
        <v>292</v>
      </c>
      <c r="D595" s="58" t="s">
        <v>343</v>
      </c>
      <c r="E595" s="58" t="s">
        <v>62</v>
      </c>
      <c r="F595" s="58" t="b">
        <f>AND(LEN(E595) = 6, ISNUMBER(MATCH(LEFT(E595,4), 'species codes'!$A$2:$A$15, 0)))</f>
        <v>1</v>
      </c>
      <c r="G595" s="58">
        <v>1.0</v>
      </c>
    </row>
    <row r="596">
      <c r="A596" s="59">
        <v>45264.0</v>
      </c>
      <c r="B596" s="58" t="s">
        <v>326</v>
      </c>
      <c r="C596" s="58" t="s">
        <v>292</v>
      </c>
      <c r="D596" s="58" t="s">
        <v>128</v>
      </c>
      <c r="E596" s="58" t="s">
        <v>67</v>
      </c>
      <c r="F596" s="58" t="b">
        <f>AND(LEN(E596) = 6, ISNUMBER(MATCH(LEFT(E596,4), 'species codes'!$A$2:$A$15, 0)))</f>
        <v>1</v>
      </c>
      <c r="G596" s="58">
        <v>5.0</v>
      </c>
      <c r="H596" s="58">
        <v>1.0</v>
      </c>
    </row>
    <row r="597">
      <c r="A597" s="59">
        <v>45264.0</v>
      </c>
      <c r="B597" s="58" t="s">
        <v>326</v>
      </c>
      <c r="C597" s="58" t="s">
        <v>292</v>
      </c>
      <c r="D597" s="58" t="s">
        <v>78</v>
      </c>
      <c r="E597" s="58" t="s">
        <v>70</v>
      </c>
      <c r="F597" s="58" t="b">
        <f>AND(LEN(E597) = 6, ISNUMBER(MATCH(LEFT(E597,4), 'species codes'!$A$2:$A$15, 0)))</f>
        <v>1</v>
      </c>
      <c r="G597" s="58">
        <v>17.0</v>
      </c>
    </row>
    <row r="598">
      <c r="A598" s="59">
        <v>45264.0</v>
      </c>
      <c r="B598" s="58" t="s">
        <v>326</v>
      </c>
      <c r="C598" s="58" t="s">
        <v>292</v>
      </c>
      <c r="D598" s="58" t="s">
        <v>72</v>
      </c>
      <c r="E598" s="58" t="s">
        <v>71</v>
      </c>
      <c r="F598" s="58" t="b">
        <f>AND(LEN(E598) = 6, ISNUMBER(MATCH(LEFT(E598,4), 'species codes'!$A$2:$A$15, 0)))</f>
        <v>1</v>
      </c>
      <c r="G598" s="58">
        <v>50.0</v>
      </c>
      <c r="J598" s="58">
        <v>3.0</v>
      </c>
    </row>
    <row r="599">
      <c r="A599" s="59">
        <v>45264.0</v>
      </c>
      <c r="B599" s="58" t="s">
        <v>326</v>
      </c>
      <c r="C599" s="58" t="s">
        <v>292</v>
      </c>
      <c r="D599" s="58" t="s">
        <v>146</v>
      </c>
      <c r="E599" s="58" t="s">
        <v>71</v>
      </c>
      <c r="F599" s="58" t="b">
        <f>AND(LEN(E599) = 6, ISNUMBER(MATCH(LEFT(E599,4), 'species codes'!$A$2:$A$15, 0)))</f>
        <v>1</v>
      </c>
      <c r="G599" s="58">
        <v>27.0</v>
      </c>
    </row>
    <row r="600">
      <c r="A600" s="59">
        <v>45264.0</v>
      </c>
      <c r="B600" s="58" t="s">
        <v>326</v>
      </c>
      <c r="C600" s="58" t="s">
        <v>292</v>
      </c>
      <c r="D600" s="58" t="s">
        <v>343</v>
      </c>
      <c r="E600" s="58" t="s">
        <v>71</v>
      </c>
      <c r="F600" s="58" t="b">
        <f>AND(LEN(E600) = 6, ISNUMBER(MATCH(LEFT(E600,4), 'species codes'!$A$2:$A$15, 0)))</f>
        <v>1</v>
      </c>
      <c r="G600" s="58">
        <v>2.0</v>
      </c>
    </row>
    <row r="601">
      <c r="A601" s="59">
        <v>45264.0</v>
      </c>
      <c r="B601" s="58" t="s">
        <v>326</v>
      </c>
      <c r="C601" s="58" t="s">
        <v>292</v>
      </c>
      <c r="D601" s="58" t="s">
        <v>75</v>
      </c>
      <c r="E601" s="58" t="s">
        <v>74</v>
      </c>
      <c r="F601" s="58" t="b">
        <f>AND(LEN(E601) = 6, ISNUMBER(MATCH(LEFT(E601,4), 'species codes'!$A$2:$A$15, 0)))</f>
        <v>1</v>
      </c>
      <c r="G601" s="58">
        <v>17.0</v>
      </c>
      <c r="H601" s="58">
        <v>1.0</v>
      </c>
      <c r="J601" s="58">
        <v>3.0</v>
      </c>
      <c r="K601" s="58">
        <v>1.0</v>
      </c>
      <c r="L601" s="58" t="s">
        <v>329</v>
      </c>
      <c r="M601" s="58"/>
    </row>
    <row r="602">
      <c r="A602" s="59">
        <v>45264.0</v>
      </c>
      <c r="B602" s="58" t="s">
        <v>326</v>
      </c>
      <c r="C602" s="58" t="s">
        <v>292</v>
      </c>
      <c r="D602" s="58" t="s">
        <v>343</v>
      </c>
      <c r="E602" s="58" t="s">
        <v>74</v>
      </c>
      <c r="F602" s="58" t="b">
        <f>AND(LEN(E602) = 6, ISNUMBER(MATCH(LEFT(E602,4), 'species codes'!$A$2:$A$15, 0)))</f>
        <v>1</v>
      </c>
      <c r="G602" s="58">
        <v>1.0</v>
      </c>
    </row>
    <row r="603">
      <c r="A603" s="59">
        <v>45264.0</v>
      </c>
      <c r="B603" s="58" t="s">
        <v>326</v>
      </c>
      <c r="C603" s="58" t="s">
        <v>292</v>
      </c>
      <c r="D603" s="58" t="s">
        <v>335</v>
      </c>
      <c r="E603" s="58" t="s">
        <v>76</v>
      </c>
      <c r="F603" s="58" t="b">
        <f>AND(LEN(E603) = 6, ISNUMBER(MATCH(LEFT(E603,4), 'species codes'!$A$2:$A$15, 0)))</f>
        <v>1</v>
      </c>
      <c r="G603" s="58">
        <v>15.0</v>
      </c>
    </row>
    <row r="604">
      <c r="A604" s="59">
        <v>45264.0</v>
      </c>
      <c r="B604" s="58" t="s">
        <v>326</v>
      </c>
      <c r="C604" s="58" t="s">
        <v>292</v>
      </c>
      <c r="D604" s="58" t="s">
        <v>343</v>
      </c>
      <c r="E604" s="58" t="s">
        <v>76</v>
      </c>
      <c r="F604" s="58" t="b">
        <f>AND(LEN(E604) = 6, ISNUMBER(MATCH(LEFT(E604,4), 'species codes'!$A$2:$A$15, 0)))</f>
        <v>1</v>
      </c>
      <c r="G604" s="58">
        <v>2.0</v>
      </c>
    </row>
    <row r="605">
      <c r="A605" s="59">
        <v>45264.0</v>
      </c>
      <c r="B605" s="58" t="s">
        <v>334</v>
      </c>
      <c r="C605" s="58" t="s">
        <v>292</v>
      </c>
      <c r="D605" s="58" t="s">
        <v>82</v>
      </c>
      <c r="E605" s="58" t="s">
        <v>80</v>
      </c>
      <c r="F605" s="58" t="b">
        <f>AND(LEN(E605) = 6, ISNUMBER(MATCH(LEFT(E605,4), 'species codes'!$A$2:$A$15, 0)))</f>
        <v>1</v>
      </c>
      <c r="G605" s="58">
        <v>20.0</v>
      </c>
    </row>
    <row r="606">
      <c r="A606" s="59">
        <v>45264.0</v>
      </c>
      <c r="B606" s="58" t="s">
        <v>326</v>
      </c>
      <c r="C606" s="58" t="s">
        <v>292</v>
      </c>
      <c r="D606" s="58" t="s">
        <v>346</v>
      </c>
      <c r="E606" s="58" t="s">
        <v>80</v>
      </c>
      <c r="F606" s="58" t="b">
        <f>AND(LEN(E606) = 6, ISNUMBER(MATCH(LEFT(E606,4), 'species codes'!$A$2:$A$15, 0)))</f>
        <v>1</v>
      </c>
      <c r="G606" s="58">
        <v>12.0</v>
      </c>
    </row>
    <row r="607">
      <c r="A607" s="59">
        <v>45264.0</v>
      </c>
      <c r="B607" s="58" t="s">
        <v>326</v>
      </c>
      <c r="C607" s="58" t="s">
        <v>292</v>
      </c>
      <c r="D607" s="58" t="s">
        <v>131</v>
      </c>
      <c r="E607" s="58" t="s">
        <v>80</v>
      </c>
      <c r="F607" s="58" t="b">
        <f>AND(LEN(E607) = 6, ISNUMBER(MATCH(LEFT(E607,4), 'species codes'!$A$2:$A$15, 0)))</f>
        <v>1</v>
      </c>
      <c r="G607" s="58">
        <v>11.0</v>
      </c>
      <c r="H607" s="58">
        <v>1.0</v>
      </c>
    </row>
    <row r="608">
      <c r="A608" s="59">
        <v>45264.0</v>
      </c>
      <c r="B608" s="58" t="s">
        <v>326</v>
      </c>
      <c r="C608" s="58" t="s">
        <v>292</v>
      </c>
      <c r="D608" s="58" t="s">
        <v>343</v>
      </c>
      <c r="E608" s="58" t="s">
        <v>80</v>
      </c>
      <c r="F608" s="58" t="b">
        <f>AND(LEN(E608) = 6, ISNUMBER(MATCH(LEFT(E608,4), 'species codes'!$A$2:$A$15, 0)))</f>
        <v>1</v>
      </c>
      <c r="G608" s="58">
        <v>1.0</v>
      </c>
    </row>
    <row r="609">
      <c r="A609" s="59">
        <v>45264.0</v>
      </c>
      <c r="B609" s="58" t="s">
        <v>326</v>
      </c>
      <c r="C609" s="58" t="s">
        <v>292</v>
      </c>
      <c r="D609" s="58" t="s">
        <v>57</v>
      </c>
      <c r="E609" s="58" t="s">
        <v>84</v>
      </c>
      <c r="F609" s="58" t="b">
        <f>AND(LEN(E609) = 6, ISNUMBER(MATCH(LEFT(E609,4), 'species codes'!$A$2:$A$15, 0)))</f>
        <v>1</v>
      </c>
      <c r="G609" s="58">
        <v>7.0</v>
      </c>
    </row>
    <row r="610">
      <c r="A610" s="59">
        <v>45264.0</v>
      </c>
      <c r="B610" s="58" t="s">
        <v>326</v>
      </c>
      <c r="C610" s="58" t="s">
        <v>292</v>
      </c>
      <c r="D610" s="58" t="s">
        <v>343</v>
      </c>
      <c r="E610" s="58" t="s">
        <v>84</v>
      </c>
      <c r="F610" s="58" t="b">
        <f>AND(LEN(E610) = 6, ISNUMBER(MATCH(LEFT(E610,4), 'species codes'!$A$2:$A$15, 0)))</f>
        <v>1</v>
      </c>
      <c r="G610" s="58">
        <v>2.0</v>
      </c>
      <c r="J610" s="58">
        <v>1.0</v>
      </c>
    </row>
    <row r="611">
      <c r="A611" s="59">
        <v>45264.0</v>
      </c>
      <c r="B611" s="58" t="s">
        <v>326</v>
      </c>
      <c r="C611" s="58" t="s">
        <v>292</v>
      </c>
      <c r="D611" s="58" t="s">
        <v>77</v>
      </c>
      <c r="E611" s="58" t="s">
        <v>88</v>
      </c>
      <c r="F611" s="58" t="b">
        <f>AND(LEN(E611) = 6, ISNUMBER(MATCH(LEFT(E611,4), 'species codes'!$A$2:$A$15, 0)))</f>
        <v>1</v>
      </c>
      <c r="H611" s="58">
        <v>1.0</v>
      </c>
    </row>
    <row r="612">
      <c r="A612" s="59">
        <v>45264.0</v>
      </c>
      <c r="B612" s="58" t="s">
        <v>326</v>
      </c>
      <c r="C612" s="58" t="s">
        <v>292</v>
      </c>
      <c r="D612" s="58" t="s">
        <v>77</v>
      </c>
      <c r="E612" s="58" t="s">
        <v>89</v>
      </c>
      <c r="F612" s="58" t="b">
        <f>AND(LEN(E612) = 6, ISNUMBER(MATCH(LEFT(E612,4), 'species codes'!$A$2:$A$15, 0)))</f>
        <v>1</v>
      </c>
      <c r="J612" s="58">
        <v>4.0</v>
      </c>
    </row>
    <row r="613">
      <c r="A613" s="59">
        <v>45264.0</v>
      </c>
      <c r="B613" s="58" t="s">
        <v>326</v>
      </c>
      <c r="C613" s="58" t="s">
        <v>292</v>
      </c>
      <c r="D613" s="58" t="s">
        <v>348</v>
      </c>
      <c r="E613" s="58" t="s">
        <v>92</v>
      </c>
      <c r="F613" s="58" t="b">
        <f>AND(LEN(E613) = 6, ISNUMBER(MATCH(LEFT(E613,4), 'species codes'!$A$2:$A$15, 0)))</f>
        <v>1</v>
      </c>
      <c r="G613" s="58">
        <v>1.0</v>
      </c>
    </row>
    <row r="614">
      <c r="A614" s="59">
        <v>45264.0</v>
      </c>
      <c r="B614" s="58" t="s">
        <v>326</v>
      </c>
      <c r="C614" s="58" t="s">
        <v>292</v>
      </c>
      <c r="D614" s="58" t="s">
        <v>189</v>
      </c>
      <c r="E614" s="58" t="s">
        <v>94</v>
      </c>
      <c r="F614" s="58" t="b">
        <f>AND(LEN(E614) = 6, ISNUMBER(MATCH(LEFT(E614,4), 'species codes'!$A$2:$A$15, 0)))</f>
        <v>1</v>
      </c>
      <c r="G614" s="58">
        <v>4.0</v>
      </c>
      <c r="H614" s="58">
        <v>3.0</v>
      </c>
    </row>
    <row r="615">
      <c r="A615" s="59">
        <v>45264.0</v>
      </c>
      <c r="B615" s="58" t="s">
        <v>326</v>
      </c>
      <c r="C615" s="58" t="s">
        <v>292</v>
      </c>
      <c r="D615" s="58" t="s">
        <v>348</v>
      </c>
      <c r="E615" s="58" t="s">
        <v>94</v>
      </c>
      <c r="F615" s="58" t="b">
        <f>AND(LEN(E615) = 6, ISNUMBER(MATCH(LEFT(E615,4), 'species codes'!$A$2:$A$15, 0)))</f>
        <v>1</v>
      </c>
      <c r="J615" s="58">
        <v>1.0</v>
      </c>
    </row>
    <row r="616">
      <c r="A616" s="59">
        <v>45264.0</v>
      </c>
      <c r="B616" s="58" t="s">
        <v>334</v>
      </c>
      <c r="C616" s="58" t="s">
        <v>292</v>
      </c>
      <c r="D616" s="58" t="s">
        <v>82</v>
      </c>
      <c r="E616" s="58" t="s">
        <v>95</v>
      </c>
      <c r="F616" s="58" t="b">
        <f>AND(LEN(E616) = 6, ISNUMBER(MATCH(LEFT(E616,4), 'species codes'!$A$2:$A$15, 0)))</f>
        <v>1</v>
      </c>
      <c r="G616" s="58">
        <v>5.0</v>
      </c>
      <c r="J616" s="58">
        <v>3.0</v>
      </c>
    </row>
    <row r="617">
      <c r="A617" s="59">
        <v>45264.0</v>
      </c>
      <c r="B617" s="58" t="s">
        <v>326</v>
      </c>
      <c r="C617" s="58" t="s">
        <v>292</v>
      </c>
      <c r="D617" s="58" t="s">
        <v>348</v>
      </c>
      <c r="E617" s="58" t="s">
        <v>95</v>
      </c>
      <c r="F617" s="58" t="b">
        <f>AND(LEN(E617) = 6, ISNUMBER(MATCH(LEFT(E617,4), 'species codes'!$A$2:$A$15, 0)))</f>
        <v>1</v>
      </c>
      <c r="H617" s="58">
        <v>2.0</v>
      </c>
      <c r="J617" s="58">
        <v>1.0</v>
      </c>
    </row>
    <row r="618">
      <c r="A618" s="59">
        <v>45264.0</v>
      </c>
      <c r="B618" s="58" t="s">
        <v>334</v>
      </c>
      <c r="C618" s="58" t="s">
        <v>292</v>
      </c>
      <c r="D618" s="58" t="s">
        <v>331</v>
      </c>
      <c r="E618" s="58" t="s">
        <v>96</v>
      </c>
      <c r="F618" s="58" t="b">
        <f>AND(LEN(E618) = 6, ISNUMBER(MATCH(LEFT(E618,4), 'species codes'!$A$2:$A$15, 0)))</f>
        <v>1</v>
      </c>
      <c r="G618" s="58">
        <v>14.0</v>
      </c>
    </row>
    <row r="619">
      <c r="A619" s="59">
        <v>45264.0</v>
      </c>
      <c r="B619" s="58" t="s">
        <v>326</v>
      </c>
      <c r="C619" s="58" t="s">
        <v>292</v>
      </c>
      <c r="D619" s="58" t="s">
        <v>349</v>
      </c>
      <c r="E619" s="58" t="s">
        <v>100</v>
      </c>
      <c r="F619" s="58" t="b">
        <f>AND(LEN(E619) = 6, ISNUMBER(MATCH(LEFT(E619,4), 'species codes'!$A$2:$A$15, 0)))</f>
        <v>1</v>
      </c>
      <c r="H619" s="58">
        <v>12.0</v>
      </c>
      <c r="I619" s="58">
        <v>2.0</v>
      </c>
    </row>
    <row r="620">
      <c r="A620" s="59">
        <v>45264.0</v>
      </c>
      <c r="B620" s="58" t="s">
        <v>326</v>
      </c>
      <c r="C620" s="58" t="s">
        <v>292</v>
      </c>
      <c r="D620" s="58" t="s">
        <v>97</v>
      </c>
      <c r="E620" s="58" t="s">
        <v>109</v>
      </c>
      <c r="F620" s="58" t="b">
        <f>AND(LEN(E620) = 6, ISNUMBER(MATCH(LEFT(E620,4), 'species codes'!$A$2:$A$15, 0)))</f>
        <v>1</v>
      </c>
      <c r="G620" s="58">
        <v>5.0</v>
      </c>
    </row>
    <row r="621">
      <c r="A621" s="59">
        <v>45264.0</v>
      </c>
      <c r="B621" s="58" t="s">
        <v>326</v>
      </c>
      <c r="C621" s="58" t="s">
        <v>292</v>
      </c>
      <c r="D621" s="58" t="s">
        <v>348</v>
      </c>
      <c r="E621" s="58" t="s">
        <v>109</v>
      </c>
      <c r="F621" s="58" t="b">
        <f>AND(LEN(E621) = 6, ISNUMBER(MATCH(LEFT(E621,4), 'species codes'!$A$2:$A$15, 0)))</f>
        <v>1</v>
      </c>
      <c r="G621" s="58">
        <v>1.0</v>
      </c>
    </row>
    <row r="622">
      <c r="A622" s="59">
        <v>45264.0</v>
      </c>
      <c r="B622" s="58" t="s">
        <v>326</v>
      </c>
      <c r="C622" s="58" t="s">
        <v>292</v>
      </c>
      <c r="D622" s="58" t="s">
        <v>177</v>
      </c>
      <c r="E622" s="58" t="s">
        <v>176</v>
      </c>
      <c r="F622" s="58" t="b">
        <f>AND(LEN(E622) = 6, ISNUMBER(MATCH(LEFT(E622,4), 'species codes'!$A$2:$A$15, 0)))</f>
        <v>1</v>
      </c>
      <c r="G622" s="58">
        <v>8.0</v>
      </c>
      <c r="J622" s="58">
        <v>2.0</v>
      </c>
    </row>
    <row r="623">
      <c r="A623" s="59">
        <v>45264.0</v>
      </c>
      <c r="B623" s="58" t="s">
        <v>326</v>
      </c>
      <c r="C623" s="58" t="s">
        <v>292</v>
      </c>
      <c r="D623" s="58" t="s">
        <v>187</v>
      </c>
      <c r="E623" s="58" t="s">
        <v>181</v>
      </c>
      <c r="F623" s="58" t="b">
        <f>AND(LEN(E623) = 6, ISNUMBER(MATCH(LEFT(E623,4), 'species codes'!$A$2:$A$15, 0)))</f>
        <v>1</v>
      </c>
      <c r="G623" s="58">
        <v>3.0</v>
      </c>
      <c r="H623" s="58">
        <v>4.0</v>
      </c>
    </row>
    <row r="624">
      <c r="A624" s="59">
        <v>45264.0</v>
      </c>
      <c r="B624" s="58" t="s">
        <v>334</v>
      </c>
      <c r="C624" s="58" t="s">
        <v>292</v>
      </c>
      <c r="D624" s="58" t="s">
        <v>153</v>
      </c>
      <c r="E624" s="58" t="s">
        <v>181</v>
      </c>
      <c r="F624" s="58" t="b">
        <f>AND(LEN(E624) = 6, ISNUMBER(MATCH(LEFT(E624,4), 'species codes'!$A$2:$A$15, 0)))</f>
        <v>1</v>
      </c>
      <c r="G624" s="58">
        <v>2.0</v>
      </c>
    </row>
    <row r="625">
      <c r="A625" s="59">
        <v>45264.0</v>
      </c>
      <c r="B625" s="58" t="s">
        <v>326</v>
      </c>
      <c r="C625" s="58" t="s">
        <v>292</v>
      </c>
      <c r="D625" s="58" t="s">
        <v>354</v>
      </c>
      <c r="E625" s="58" t="s">
        <v>181</v>
      </c>
      <c r="F625" s="58" t="b">
        <f>AND(LEN(E625) = 6, ISNUMBER(MATCH(LEFT(E625,4), 'species codes'!$A$2:$A$15, 0)))</f>
        <v>1</v>
      </c>
      <c r="G625" s="58">
        <v>1.0</v>
      </c>
      <c r="H625" s="58">
        <v>2.0</v>
      </c>
    </row>
    <row r="626">
      <c r="A626" s="59">
        <v>45264.0</v>
      </c>
      <c r="B626" s="58" t="s">
        <v>334</v>
      </c>
      <c r="C626" s="58" t="s">
        <v>292</v>
      </c>
      <c r="D626" s="58" t="s">
        <v>352</v>
      </c>
      <c r="E626" s="58" t="s">
        <v>182</v>
      </c>
      <c r="F626" s="58" t="b">
        <f>AND(LEN(E626) = 6, ISNUMBER(MATCH(LEFT(E626,4), 'species codes'!$A$2:$A$15, 0)))</f>
        <v>1</v>
      </c>
      <c r="G626" s="58">
        <v>24.0</v>
      </c>
    </row>
    <row r="627">
      <c r="A627" s="59">
        <v>45264.0</v>
      </c>
      <c r="B627" s="58" t="s">
        <v>326</v>
      </c>
      <c r="C627" s="58" t="s">
        <v>292</v>
      </c>
      <c r="D627" s="58" t="s">
        <v>355</v>
      </c>
      <c r="E627" s="58" t="s">
        <v>182</v>
      </c>
      <c r="F627" s="58" t="b">
        <f>AND(LEN(E627) = 6, ISNUMBER(MATCH(LEFT(E627,4), 'species codes'!$A$2:$A$15, 0)))</f>
        <v>1</v>
      </c>
      <c r="G627" s="58">
        <v>21.0</v>
      </c>
      <c r="H627" s="58">
        <v>1.0</v>
      </c>
    </row>
    <row r="628">
      <c r="A628" s="59">
        <v>45264.0</v>
      </c>
      <c r="B628" s="58" t="s">
        <v>326</v>
      </c>
      <c r="C628" s="58" t="s">
        <v>292</v>
      </c>
      <c r="D628" s="58" t="s">
        <v>359</v>
      </c>
      <c r="E628" s="58" t="s">
        <v>182</v>
      </c>
      <c r="F628" s="58" t="b">
        <f>AND(LEN(E628) = 6, ISNUMBER(MATCH(LEFT(E628,4), 'species codes'!$A$2:$A$15, 0)))</f>
        <v>1</v>
      </c>
      <c r="G628" s="58">
        <v>5.0</v>
      </c>
    </row>
    <row r="629">
      <c r="A629" s="59">
        <v>45264.0</v>
      </c>
      <c r="B629" s="58" t="s">
        <v>334</v>
      </c>
      <c r="C629" s="58" t="s">
        <v>292</v>
      </c>
      <c r="D629" s="58" t="s">
        <v>78</v>
      </c>
      <c r="E629" s="58" t="s">
        <v>185</v>
      </c>
      <c r="F629" s="58" t="b">
        <f>AND(LEN(E629) = 6, ISNUMBER(MATCH(LEFT(E629,4), 'species codes'!$A$2:$A$15, 0)))</f>
        <v>1</v>
      </c>
      <c r="G629" s="58">
        <v>5.0</v>
      </c>
      <c r="H629" s="58">
        <v>2.0</v>
      </c>
    </row>
    <row r="630">
      <c r="A630" s="59">
        <v>45264.0</v>
      </c>
      <c r="B630" s="58" t="s">
        <v>326</v>
      </c>
      <c r="C630" s="58" t="s">
        <v>292</v>
      </c>
      <c r="D630" s="58" t="s">
        <v>359</v>
      </c>
      <c r="E630" s="58" t="s">
        <v>185</v>
      </c>
      <c r="F630" s="58" t="b">
        <f>AND(LEN(E630) = 6, ISNUMBER(MATCH(LEFT(E630,4), 'species codes'!$A$2:$A$15, 0)))</f>
        <v>1</v>
      </c>
      <c r="H630" s="58">
        <v>1.0</v>
      </c>
    </row>
    <row r="631">
      <c r="A631" s="59">
        <v>45264.0</v>
      </c>
      <c r="B631" s="58" t="s">
        <v>326</v>
      </c>
      <c r="C631" s="58" t="s">
        <v>292</v>
      </c>
      <c r="D631" s="58" t="s">
        <v>356</v>
      </c>
      <c r="E631" s="58" t="s">
        <v>186</v>
      </c>
      <c r="F631" s="58" t="b">
        <f>AND(LEN(E631) = 6, ISNUMBER(MATCH(LEFT(E631,4), 'species codes'!$A$2:$A$15, 0)))</f>
        <v>1</v>
      </c>
      <c r="G631" s="58">
        <v>9.0</v>
      </c>
    </row>
    <row r="632">
      <c r="A632" s="59">
        <v>45264.0</v>
      </c>
      <c r="B632" s="58" t="s">
        <v>326</v>
      </c>
      <c r="C632" s="58" t="s">
        <v>292</v>
      </c>
      <c r="D632" s="58" t="s">
        <v>359</v>
      </c>
      <c r="E632" s="58" t="s">
        <v>186</v>
      </c>
      <c r="F632" s="58" t="b">
        <f>AND(LEN(E632) = 6, ISNUMBER(MATCH(LEFT(E632,4), 'species codes'!$A$2:$A$15, 0)))</f>
        <v>1</v>
      </c>
      <c r="G632" s="58">
        <v>3.0</v>
      </c>
    </row>
    <row r="633">
      <c r="A633" s="59">
        <v>45264.0</v>
      </c>
      <c r="B633" s="58" t="s">
        <v>326</v>
      </c>
      <c r="C633" s="58" t="s">
        <v>292</v>
      </c>
      <c r="D633" s="58" t="s">
        <v>206</v>
      </c>
      <c r="E633" s="58" t="s">
        <v>190</v>
      </c>
      <c r="F633" s="58" t="b">
        <f>AND(LEN(E633) = 6, ISNUMBER(MATCH(LEFT(E633,4), 'species codes'!$A$2:$A$15, 0)))</f>
        <v>1</v>
      </c>
      <c r="G633" s="58">
        <v>11.0</v>
      </c>
    </row>
    <row r="634">
      <c r="A634" s="59">
        <v>45264.0</v>
      </c>
      <c r="B634" s="58" t="s">
        <v>326</v>
      </c>
      <c r="C634" s="58" t="s">
        <v>292</v>
      </c>
      <c r="D634" s="58" t="s">
        <v>359</v>
      </c>
      <c r="E634" s="58" t="s">
        <v>190</v>
      </c>
      <c r="F634" s="58" t="b">
        <f>AND(LEN(E634) = 6, ISNUMBER(MATCH(LEFT(E634,4), 'species codes'!$A$2:$A$15, 0)))</f>
        <v>1</v>
      </c>
      <c r="G634" s="58">
        <v>4.0</v>
      </c>
    </row>
    <row r="635">
      <c r="A635" s="59">
        <v>45264.0</v>
      </c>
      <c r="B635" s="58" t="s">
        <v>334</v>
      </c>
      <c r="C635" s="58" t="s">
        <v>292</v>
      </c>
      <c r="D635" s="58" t="s">
        <v>357</v>
      </c>
      <c r="E635" s="58" t="s">
        <v>202</v>
      </c>
      <c r="F635" s="58" t="b">
        <f>AND(LEN(E635) = 6, ISNUMBER(MATCH(LEFT(E635,4), 'species codes'!$A$2:$A$15, 0)))</f>
        <v>1</v>
      </c>
      <c r="G635" s="58">
        <v>37.0</v>
      </c>
    </row>
    <row r="636">
      <c r="A636" s="59">
        <v>45264.0</v>
      </c>
      <c r="B636" s="58" t="s">
        <v>334</v>
      </c>
      <c r="C636" s="58" t="s">
        <v>292</v>
      </c>
      <c r="D636" s="58" t="s">
        <v>357</v>
      </c>
      <c r="E636" s="58" t="s">
        <v>208</v>
      </c>
      <c r="F636" s="58" t="b">
        <f>AND(LEN(E636) = 6, ISNUMBER(MATCH(LEFT(E636,4), 'species codes'!$A$2:$A$15, 0)))</f>
        <v>1</v>
      </c>
      <c r="G636" s="58">
        <v>11.0</v>
      </c>
    </row>
    <row r="637">
      <c r="A637" s="59">
        <v>45264.0</v>
      </c>
      <c r="B637" s="58" t="s">
        <v>334</v>
      </c>
      <c r="C637" s="58" t="s">
        <v>292</v>
      </c>
      <c r="D637" s="58" t="s">
        <v>357</v>
      </c>
      <c r="E637" s="58" t="s">
        <v>213</v>
      </c>
      <c r="F637" s="58" t="b">
        <f>AND(LEN(E637) = 6, ISNUMBER(MATCH(LEFT(E637,4), 'species codes'!$A$2:$A$15, 0)))</f>
        <v>1</v>
      </c>
      <c r="G637" s="58">
        <v>15.0</v>
      </c>
      <c r="H637" s="58">
        <v>2.0</v>
      </c>
      <c r="J637" s="58">
        <v>3.0</v>
      </c>
    </row>
    <row r="638">
      <c r="A638" s="59">
        <v>45264.0</v>
      </c>
      <c r="B638" s="58" t="s">
        <v>334</v>
      </c>
      <c r="C638" s="58" t="s">
        <v>292</v>
      </c>
      <c r="D638" s="58" t="s">
        <v>357</v>
      </c>
      <c r="E638" s="58" t="s">
        <v>214</v>
      </c>
      <c r="F638" s="58" t="b">
        <f>AND(LEN(E638) = 6, ISNUMBER(MATCH(LEFT(E638,4), 'species codes'!$A$2:$A$15, 0)))</f>
        <v>1</v>
      </c>
      <c r="G638" s="58">
        <v>12.0</v>
      </c>
      <c r="H638" s="58">
        <v>1.0</v>
      </c>
    </row>
    <row r="639">
      <c r="A639" s="59">
        <v>45264.0</v>
      </c>
      <c r="B639" s="58" t="s">
        <v>334</v>
      </c>
      <c r="C639" s="58" t="s">
        <v>292</v>
      </c>
      <c r="D639" s="58" t="s">
        <v>357</v>
      </c>
      <c r="E639" s="58" t="s">
        <v>224</v>
      </c>
      <c r="F639" s="58" t="b">
        <f>AND(LEN(E639) = 6, ISNUMBER(MATCH(LEFT(E639,4), 'species codes'!$A$2:$A$15, 0)))</f>
        <v>1</v>
      </c>
      <c r="G639" s="58">
        <v>19.0</v>
      </c>
      <c r="J639" s="58">
        <v>17.0</v>
      </c>
    </row>
    <row r="640">
      <c r="A640" s="59">
        <v>45264.0</v>
      </c>
      <c r="B640" s="58" t="s">
        <v>334</v>
      </c>
      <c r="C640" s="58" t="s">
        <v>292</v>
      </c>
      <c r="D640" s="58" t="s">
        <v>357</v>
      </c>
      <c r="E640" s="58" t="s">
        <v>226</v>
      </c>
      <c r="F640" s="58" t="b">
        <f>AND(LEN(E640) = 6, ISNUMBER(MATCH(LEFT(E640,4), 'species codes'!$A$2:$A$15, 0)))</f>
        <v>1</v>
      </c>
      <c r="G640" s="58">
        <v>21.0</v>
      </c>
    </row>
    <row r="641">
      <c r="A641" s="59">
        <v>45264.0</v>
      </c>
      <c r="B641" s="58" t="s">
        <v>334</v>
      </c>
      <c r="C641" s="58" t="s">
        <v>292</v>
      </c>
      <c r="D641" s="58" t="s">
        <v>357</v>
      </c>
      <c r="E641" s="58" t="s">
        <v>227</v>
      </c>
      <c r="F641" s="58" t="b">
        <f>AND(LEN(E641) = 6, ISNUMBER(MATCH(LEFT(E641,4), 'species codes'!$A$2:$A$15, 0)))</f>
        <v>1</v>
      </c>
      <c r="G641" s="58">
        <v>12.0</v>
      </c>
      <c r="H641" s="58">
        <v>1.0</v>
      </c>
      <c r="J641" s="58">
        <v>8.0</v>
      </c>
    </row>
    <row r="642">
      <c r="A642" s="59">
        <v>45264.0</v>
      </c>
      <c r="B642" s="58" t="s">
        <v>334</v>
      </c>
      <c r="C642" s="58" t="s">
        <v>292</v>
      </c>
      <c r="D642" s="58" t="s">
        <v>357</v>
      </c>
      <c r="E642" s="58" t="s">
        <v>241</v>
      </c>
      <c r="F642" s="58" t="b">
        <f>AND(LEN(E642) = 6, ISNUMBER(MATCH(LEFT(E642,4), 'species codes'!$A$2:$A$15, 0)))</f>
        <v>1</v>
      </c>
      <c r="G642" s="58">
        <v>10.0</v>
      </c>
    </row>
    <row r="643">
      <c r="A643" s="59">
        <v>45264.0</v>
      </c>
      <c r="B643" s="58" t="s">
        <v>334</v>
      </c>
      <c r="C643" s="58" t="s">
        <v>292</v>
      </c>
      <c r="D643" s="58" t="s">
        <v>357</v>
      </c>
      <c r="E643" s="58" t="s">
        <v>242</v>
      </c>
      <c r="F643" s="58" t="b">
        <f>AND(LEN(E643) = 6, ISNUMBER(MATCH(LEFT(E643,4), 'species codes'!$A$2:$A$15, 0)))</f>
        <v>1</v>
      </c>
      <c r="G643" s="58">
        <v>27.0</v>
      </c>
    </row>
    <row r="644">
      <c r="A644" s="59">
        <v>45264.0</v>
      </c>
      <c r="B644" s="58" t="s">
        <v>334</v>
      </c>
      <c r="C644" s="58" t="s">
        <v>292</v>
      </c>
      <c r="D644" s="58" t="s">
        <v>357</v>
      </c>
      <c r="E644" s="58" t="s">
        <v>255</v>
      </c>
      <c r="F644" s="58" t="b">
        <f>AND(LEN(E644) = 6, ISNUMBER(MATCH(LEFT(E644,4), 'species codes'!$A$2:$A$15, 0)))</f>
        <v>1</v>
      </c>
      <c r="M644" s="58">
        <v>5.0</v>
      </c>
      <c r="N644" s="58" t="s">
        <v>362</v>
      </c>
    </row>
    <row r="645">
      <c r="A645" s="59">
        <v>45264.0</v>
      </c>
      <c r="B645" s="58" t="s">
        <v>334</v>
      </c>
      <c r="C645" s="58" t="s">
        <v>292</v>
      </c>
      <c r="D645" s="58" t="s">
        <v>357</v>
      </c>
      <c r="E645" s="58" t="s">
        <v>256</v>
      </c>
      <c r="F645" s="58" t="b">
        <f>AND(LEN(E645) = 6, ISNUMBER(MATCH(LEFT(E645,4), 'species codes'!$A$2:$A$15, 0)))</f>
        <v>1</v>
      </c>
      <c r="M645" s="58">
        <v>40.0</v>
      </c>
      <c r="N645" s="58" t="s">
        <v>362</v>
      </c>
    </row>
    <row r="646">
      <c r="A646" s="59">
        <v>45264.0</v>
      </c>
      <c r="B646" s="58" t="s">
        <v>334</v>
      </c>
      <c r="C646" s="58" t="s">
        <v>292</v>
      </c>
      <c r="D646" s="58" t="s">
        <v>196</v>
      </c>
      <c r="E646" s="58" t="s">
        <v>260</v>
      </c>
      <c r="F646" s="58" t="b">
        <f>AND(LEN(E646) = 6, ISNUMBER(MATCH(LEFT(E646,4), 'species codes'!$A$2:$A$15, 0)))</f>
        <v>1</v>
      </c>
      <c r="J646" s="58">
        <v>21.0</v>
      </c>
    </row>
    <row r="647">
      <c r="A647" s="59">
        <v>45264.0</v>
      </c>
      <c r="B647" s="58" t="s">
        <v>334</v>
      </c>
      <c r="C647" s="58" t="s">
        <v>292</v>
      </c>
      <c r="D647" s="58" t="s">
        <v>196</v>
      </c>
      <c r="E647" s="58" t="s">
        <v>261</v>
      </c>
      <c r="F647" s="58" t="b">
        <f>AND(LEN(E647) = 6, ISNUMBER(MATCH(LEFT(E647,4), 'species codes'!$A$2:$A$15, 0)))</f>
        <v>1</v>
      </c>
      <c r="G647" s="58">
        <v>18.0</v>
      </c>
      <c r="H647" s="58">
        <v>10.0</v>
      </c>
    </row>
    <row r="648">
      <c r="A648" s="59">
        <v>45264.0</v>
      </c>
      <c r="B648" s="58" t="s">
        <v>334</v>
      </c>
      <c r="C648" s="58" t="s">
        <v>292</v>
      </c>
      <c r="D648" s="58" t="s">
        <v>196</v>
      </c>
      <c r="E648" s="58" t="s">
        <v>262</v>
      </c>
      <c r="F648" s="58" t="b">
        <f>AND(LEN(E648) = 6, ISNUMBER(MATCH(LEFT(E648,4), 'species codes'!$A$2:$A$15, 0)))</f>
        <v>1</v>
      </c>
      <c r="G648" s="58">
        <v>3.0</v>
      </c>
      <c r="J648" s="58">
        <v>12.0</v>
      </c>
    </row>
    <row r="649">
      <c r="A649" s="59">
        <v>45264.0</v>
      </c>
      <c r="B649" s="58" t="s">
        <v>334</v>
      </c>
      <c r="C649" s="58" t="s">
        <v>292</v>
      </c>
      <c r="D649" s="58" t="s">
        <v>357</v>
      </c>
      <c r="E649" s="58" t="s">
        <v>263</v>
      </c>
      <c r="F649" s="58" t="b">
        <f>AND(LEN(E649) = 6, ISNUMBER(MATCH(LEFT(E649,4), 'species codes'!$A$2:$A$15, 0)))</f>
        <v>1</v>
      </c>
      <c r="G649" s="58">
        <v>49.0</v>
      </c>
    </row>
    <row r="650">
      <c r="A650" s="59">
        <v>45264.0</v>
      </c>
      <c r="B650" s="58" t="s">
        <v>334</v>
      </c>
      <c r="C650" s="58" t="s">
        <v>292</v>
      </c>
      <c r="D650" s="58" t="s">
        <v>357</v>
      </c>
      <c r="E650" s="58" t="s">
        <v>264</v>
      </c>
      <c r="F650" s="58" t="b">
        <f>AND(LEN(E650) = 6, ISNUMBER(MATCH(LEFT(E650,4), 'species codes'!$A$2:$A$15, 0)))</f>
        <v>1</v>
      </c>
      <c r="G650" s="58">
        <v>25.0</v>
      </c>
    </row>
    <row r="651">
      <c r="A651" s="59">
        <v>45264.0</v>
      </c>
      <c r="B651" s="58" t="s">
        <v>334</v>
      </c>
      <c r="C651" s="58" t="s">
        <v>292</v>
      </c>
      <c r="D651" s="58" t="s">
        <v>357</v>
      </c>
      <c r="E651" s="58" t="s">
        <v>265</v>
      </c>
      <c r="F651" s="58" t="b">
        <f>AND(LEN(E651) = 6, ISNUMBER(MATCH(LEFT(E651,4), 'species codes'!$A$2:$A$15, 0)))</f>
        <v>1</v>
      </c>
      <c r="G651" s="58">
        <v>23.0</v>
      </c>
    </row>
    <row r="652">
      <c r="A652" s="59">
        <v>45304.0</v>
      </c>
      <c r="B652" s="58" t="s">
        <v>326</v>
      </c>
      <c r="C652" s="58" t="s">
        <v>287</v>
      </c>
      <c r="D652" s="58" t="s">
        <v>337</v>
      </c>
      <c r="E652" s="58" t="s">
        <v>43</v>
      </c>
      <c r="F652" s="58" t="b">
        <f>AND(LEN(E652) = 6, ISNUMBER(MATCH(LEFT(E652,4), 'species codes'!$A$2:$A$15, 0)))</f>
        <v>1</v>
      </c>
      <c r="G652" s="58">
        <v>15.0</v>
      </c>
    </row>
    <row r="653">
      <c r="A653" s="59">
        <v>45304.0</v>
      </c>
      <c r="B653" s="58" t="s">
        <v>326</v>
      </c>
      <c r="C653" s="58" t="s">
        <v>287</v>
      </c>
      <c r="D653" s="58" t="s">
        <v>338</v>
      </c>
      <c r="E653" s="60" t="s">
        <v>49</v>
      </c>
      <c r="F653" s="58" t="b">
        <f>AND(LEN(E653) = 6, ISNUMBER(MATCH(LEFT(E653,4), 'species codes'!$A$2:$A$15, 0)))</f>
        <v>1</v>
      </c>
      <c r="G653" s="58">
        <v>6.0</v>
      </c>
    </row>
    <row r="654">
      <c r="A654" s="59">
        <v>45304.0</v>
      </c>
      <c r="B654" s="58" t="s">
        <v>326</v>
      </c>
      <c r="C654" s="58" t="s">
        <v>287</v>
      </c>
      <c r="D654" s="58" t="s">
        <v>340</v>
      </c>
      <c r="E654" s="58" t="s">
        <v>52</v>
      </c>
      <c r="F654" s="58" t="b">
        <f>AND(LEN(E654) = 6, ISNUMBER(MATCH(LEFT(E654,4), 'species codes'!$A$2:$A$15, 0)))</f>
        <v>1</v>
      </c>
      <c r="G654" s="58">
        <v>2.0</v>
      </c>
    </row>
    <row r="655">
      <c r="A655" s="59">
        <v>45304.0</v>
      </c>
      <c r="B655" s="58" t="s">
        <v>326</v>
      </c>
      <c r="C655" s="58" t="s">
        <v>287</v>
      </c>
      <c r="D655" s="58" t="s">
        <v>339</v>
      </c>
      <c r="E655" s="58" t="s">
        <v>62</v>
      </c>
      <c r="F655" s="58" t="b">
        <f>AND(LEN(E655) = 6, ISNUMBER(MATCH(LEFT(E655,4), 'species codes'!$A$2:$A$15, 0)))</f>
        <v>1</v>
      </c>
      <c r="G655" s="58">
        <v>4.0</v>
      </c>
    </row>
    <row r="656">
      <c r="A656" s="59">
        <v>45304.0</v>
      </c>
      <c r="B656" s="58" t="s">
        <v>326</v>
      </c>
      <c r="C656" s="58" t="s">
        <v>285</v>
      </c>
      <c r="D656" s="58" t="s">
        <v>86</v>
      </c>
      <c r="E656" s="58" t="s">
        <v>67</v>
      </c>
      <c r="F656" s="58" t="b">
        <f>AND(LEN(E656) = 6, ISNUMBER(MATCH(LEFT(E656,4), 'species codes'!$A$2:$A$15, 0)))</f>
        <v>1</v>
      </c>
      <c r="G656" s="58">
        <v>5.0</v>
      </c>
    </row>
    <row r="657">
      <c r="A657" s="59">
        <v>45304.0</v>
      </c>
      <c r="B657" s="58" t="s">
        <v>326</v>
      </c>
      <c r="C657" s="58" t="s">
        <v>285</v>
      </c>
      <c r="D657" s="58" t="s">
        <v>72</v>
      </c>
      <c r="E657" s="58" t="s">
        <v>71</v>
      </c>
      <c r="F657" s="58" t="b">
        <f>AND(LEN(E657) = 6, ISNUMBER(MATCH(LEFT(E657,4), 'species codes'!$A$2:$A$15, 0)))</f>
        <v>1</v>
      </c>
      <c r="G657" s="58">
        <v>53.0</v>
      </c>
    </row>
    <row r="658">
      <c r="A658" s="59">
        <v>45304.0</v>
      </c>
      <c r="B658" s="58" t="s">
        <v>326</v>
      </c>
      <c r="C658" s="58" t="s">
        <v>285</v>
      </c>
      <c r="D658" s="58" t="s">
        <v>75</v>
      </c>
      <c r="E658" s="58" t="s">
        <v>74</v>
      </c>
      <c r="F658" s="58" t="b">
        <f>AND(LEN(E658) = 6, ISNUMBER(MATCH(LEFT(E658,4), 'species codes'!$A$2:$A$15, 0)))</f>
        <v>1</v>
      </c>
      <c r="G658" s="58">
        <v>23.0</v>
      </c>
    </row>
    <row r="659">
      <c r="A659" s="59">
        <v>45304.0</v>
      </c>
      <c r="B659" s="58" t="s">
        <v>326</v>
      </c>
      <c r="C659" s="58" t="s">
        <v>285</v>
      </c>
      <c r="D659" s="58" t="s">
        <v>335</v>
      </c>
      <c r="E659" s="58" t="s">
        <v>76</v>
      </c>
      <c r="F659" s="58" t="b">
        <f>AND(LEN(E659) = 6, ISNUMBER(MATCH(LEFT(E659,4), 'species codes'!$A$2:$A$15, 0)))</f>
        <v>1</v>
      </c>
      <c r="G659" s="58">
        <v>15.0</v>
      </c>
    </row>
    <row r="660">
      <c r="A660" s="59">
        <v>45304.0</v>
      </c>
      <c r="B660" s="58" t="s">
        <v>326</v>
      </c>
      <c r="C660" s="58" t="s">
        <v>285</v>
      </c>
      <c r="D660" s="58" t="s">
        <v>86</v>
      </c>
      <c r="E660" s="58" t="s">
        <v>80</v>
      </c>
      <c r="F660" s="58" t="b">
        <f>AND(LEN(E660) = 6, ISNUMBER(MATCH(LEFT(E660,4), 'species codes'!$A$2:$A$15, 0)))</f>
        <v>1</v>
      </c>
      <c r="G660" s="58">
        <v>13.0</v>
      </c>
    </row>
    <row r="661">
      <c r="A661" s="59">
        <v>45304.0</v>
      </c>
      <c r="B661" s="58" t="s">
        <v>326</v>
      </c>
      <c r="C661" s="58" t="s">
        <v>287</v>
      </c>
      <c r="D661" s="58" t="s">
        <v>346</v>
      </c>
      <c r="E661" s="58" t="s">
        <v>80</v>
      </c>
      <c r="F661" s="58" t="b">
        <f>AND(LEN(E661) = 6, ISNUMBER(MATCH(LEFT(E661,4), 'species codes'!$A$2:$A$15, 0)))</f>
        <v>1</v>
      </c>
      <c r="G661" s="58">
        <v>12.0</v>
      </c>
    </row>
    <row r="662">
      <c r="A662" s="59">
        <v>45304.0</v>
      </c>
      <c r="B662" s="58" t="s">
        <v>326</v>
      </c>
      <c r="C662" s="58" t="s">
        <v>285</v>
      </c>
      <c r="D662" s="58" t="s">
        <v>57</v>
      </c>
      <c r="E662" s="58" t="s">
        <v>84</v>
      </c>
      <c r="F662" s="58" t="b">
        <f>AND(LEN(E662) = 6, ISNUMBER(MATCH(LEFT(E662,4), 'species codes'!$A$2:$A$15, 0)))</f>
        <v>1</v>
      </c>
      <c r="G662" s="58">
        <v>4.0</v>
      </c>
    </row>
    <row r="663">
      <c r="A663" s="59">
        <v>45304.0</v>
      </c>
      <c r="B663" s="58" t="s">
        <v>326</v>
      </c>
      <c r="C663" s="58" t="s">
        <v>285</v>
      </c>
      <c r="D663" s="58" t="s">
        <v>77</v>
      </c>
      <c r="E663" s="58" t="s">
        <v>89</v>
      </c>
      <c r="F663" s="58" t="b">
        <f>AND(LEN(E663) = 6, ISNUMBER(MATCH(LEFT(E663,4), 'species codes'!$A$2:$A$15, 0)))</f>
        <v>1</v>
      </c>
      <c r="G663" s="58">
        <v>4.0</v>
      </c>
    </row>
    <row r="664">
      <c r="A664" s="59">
        <v>45304.0</v>
      </c>
      <c r="B664" s="58" t="s">
        <v>326</v>
      </c>
      <c r="C664" s="58" t="s">
        <v>285</v>
      </c>
      <c r="D664" s="58" t="s">
        <v>57</v>
      </c>
      <c r="E664" s="58" t="s">
        <v>91</v>
      </c>
      <c r="F664" s="58" t="b">
        <f>AND(LEN(E664) = 6, ISNUMBER(MATCH(LEFT(E664,4), 'species codes'!$A$2:$A$15, 0)))</f>
        <v>1</v>
      </c>
      <c r="G664" s="58">
        <v>3.0</v>
      </c>
    </row>
    <row r="665">
      <c r="A665" s="59">
        <v>45304.0</v>
      </c>
      <c r="B665" s="58" t="s">
        <v>326</v>
      </c>
      <c r="C665" s="58" t="s">
        <v>287</v>
      </c>
      <c r="D665" s="58" t="s">
        <v>189</v>
      </c>
      <c r="E665" s="58" t="s">
        <v>94</v>
      </c>
      <c r="F665" s="58" t="b">
        <f>AND(LEN(E665) = 6, ISNUMBER(MATCH(LEFT(E665,4), 'species codes'!$A$2:$A$15, 0)))</f>
        <v>1</v>
      </c>
      <c r="G665" s="58">
        <v>7.0</v>
      </c>
    </row>
    <row r="666">
      <c r="A666" s="59">
        <v>45304.0</v>
      </c>
      <c r="B666" s="58" t="s">
        <v>326</v>
      </c>
      <c r="C666" s="58" t="s">
        <v>285</v>
      </c>
      <c r="D666" s="58" t="s">
        <v>78</v>
      </c>
      <c r="E666" s="58" t="s">
        <v>96</v>
      </c>
      <c r="F666" s="58" t="b">
        <f>AND(LEN(E666) = 6, ISNUMBER(MATCH(LEFT(E666,4), 'species codes'!$A$2:$A$15, 0)))</f>
        <v>1</v>
      </c>
      <c r="G666" s="58">
        <v>15.0</v>
      </c>
    </row>
    <row r="667">
      <c r="A667" s="59">
        <v>45304.0</v>
      </c>
      <c r="B667" s="58" t="s">
        <v>326</v>
      </c>
      <c r="C667" s="58" t="s">
        <v>285</v>
      </c>
      <c r="D667" s="58" t="s">
        <v>86</v>
      </c>
      <c r="E667" s="58" t="s">
        <v>109</v>
      </c>
      <c r="F667" s="58" t="b">
        <f>AND(LEN(E667) = 6, ISNUMBER(MATCH(LEFT(E667,4), 'species codes'!$A$2:$A$15, 0)))</f>
        <v>1</v>
      </c>
      <c r="G667" s="58">
        <v>5.0</v>
      </c>
    </row>
    <row r="668">
      <c r="A668" s="59">
        <v>45304.0</v>
      </c>
      <c r="B668" s="58" t="s">
        <v>326</v>
      </c>
      <c r="C668" s="58" t="s">
        <v>285</v>
      </c>
      <c r="D668" s="58" t="s">
        <v>133</v>
      </c>
      <c r="E668" s="58" t="s">
        <v>132</v>
      </c>
      <c r="F668" s="58" t="b">
        <f>AND(LEN(E668) = 6, ISNUMBER(MATCH(LEFT(E668,4), 'species codes'!$A$2:$A$15, 0)))</f>
        <v>1</v>
      </c>
      <c r="G668" s="58">
        <v>64.0</v>
      </c>
    </row>
    <row r="669">
      <c r="A669" s="59">
        <v>45304.0</v>
      </c>
      <c r="B669" s="58" t="s">
        <v>326</v>
      </c>
      <c r="C669" s="58" t="s">
        <v>285</v>
      </c>
      <c r="D669" s="58" t="s">
        <v>135</v>
      </c>
      <c r="E669" s="58" t="s">
        <v>134</v>
      </c>
      <c r="F669" s="58" t="b">
        <f>AND(LEN(E669) = 6, ISNUMBER(MATCH(LEFT(E669,4), 'species codes'!$A$2:$A$15, 0)))</f>
        <v>1</v>
      </c>
      <c r="G669" s="58">
        <v>70.0</v>
      </c>
    </row>
    <row r="670">
      <c r="A670" s="59">
        <v>45304.0</v>
      </c>
      <c r="B670" s="58" t="s">
        <v>326</v>
      </c>
      <c r="C670" s="58" t="s">
        <v>285</v>
      </c>
      <c r="D670" s="58" t="s">
        <v>86</v>
      </c>
      <c r="E670" s="58" t="s">
        <v>137</v>
      </c>
      <c r="F670" s="58" t="b">
        <f>AND(LEN(E670) = 6, ISNUMBER(MATCH(LEFT(E670,4), 'species codes'!$A$2:$A$15, 0)))</f>
        <v>1</v>
      </c>
      <c r="G670" s="58">
        <v>19.0</v>
      </c>
    </row>
    <row r="671">
      <c r="A671" s="59">
        <v>45304.0</v>
      </c>
      <c r="B671" s="58" t="s">
        <v>326</v>
      </c>
      <c r="C671" s="58" t="s">
        <v>287</v>
      </c>
      <c r="D671" s="58" t="s">
        <v>177</v>
      </c>
      <c r="E671" s="58" t="s">
        <v>176</v>
      </c>
      <c r="F671" s="58" t="b">
        <f>AND(LEN(E671) = 6, ISNUMBER(MATCH(LEFT(E671,4), 'species codes'!$A$2:$A$15, 0)))</f>
        <v>1</v>
      </c>
      <c r="G671" s="58">
        <v>11.0</v>
      </c>
    </row>
    <row r="672">
      <c r="A672" s="59">
        <v>45304.0</v>
      </c>
      <c r="B672" s="58" t="s">
        <v>326</v>
      </c>
      <c r="C672" s="58" t="s">
        <v>287</v>
      </c>
      <c r="D672" s="58" t="s">
        <v>355</v>
      </c>
      <c r="E672" s="58" t="s">
        <v>180</v>
      </c>
      <c r="F672" s="58" t="b">
        <f>AND(LEN(E672) = 6, ISNUMBER(MATCH(LEFT(E672,4), 'species codes'!$A$2:$A$15, 0)))</f>
        <v>1</v>
      </c>
      <c r="G672" s="58">
        <v>17.0</v>
      </c>
    </row>
    <row r="673">
      <c r="A673" s="59">
        <v>45304.0</v>
      </c>
      <c r="B673" s="58" t="s">
        <v>326</v>
      </c>
      <c r="C673" s="58" t="s">
        <v>287</v>
      </c>
      <c r="D673" s="58" t="s">
        <v>187</v>
      </c>
      <c r="E673" s="58" t="s">
        <v>181</v>
      </c>
      <c r="F673" s="58" t="b">
        <f>AND(LEN(E673) = 6, ISNUMBER(MATCH(LEFT(E673,4), 'species codes'!$A$2:$A$15, 0)))</f>
        <v>1</v>
      </c>
      <c r="G673" s="58">
        <v>7.0</v>
      </c>
    </row>
    <row r="674">
      <c r="A674" s="59">
        <v>45304.0</v>
      </c>
      <c r="B674" s="58" t="s">
        <v>326</v>
      </c>
      <c r="C674" s="58" t="s">
        <v>287</v>
      </c>
      <c r="D674" s="58" t="s">
        <v>206</v>
      </c>
      <c r="E674" s="58" t="s">
        <v>190</v>
      </c>
      <c r="F674" s="58" t="b">
        <f>AND(LEN(E674) = 6, ISNUMBER(MATCH(LEFT(E674,4), 'species codes'!$A$2:$A$15, 0)))</f>
        <v>1</v>
      </c>
      <c r="G674" s="58">
        <v>11.0</v>
      </c>
    </row>
    <row r="675">
      <c r="A675" s="59">
        <v>45305.0</v>
      </c>
      <c r="B675" s="58" t="s">
        <v>326</v>
      </c>
      <c r="C675" s="58" t="s">
        <v>292</v>
      </c>
      <c r="D675" s="58" t="s">
        <v>345</v>
      </c>
      <c r="E675" s="58" t="s">
        <v>140</v>
      </c>
      <c r="F675" s="58" t="b">
        <f>AND(LEN(E675) = 6, ISNUMBER(MATCH(LEFT(E675,4), 'species codes'!$A$2:$A$15, 0)))</f>
        <v>1</v>
      </c>
      <c r="G675" s="58">
        <v>72.0</v>
      </c>
    </row>
    <row r="676">
      <c r="A676" s="59">
        <v>45305.0</v>
      </c>
      <c r="B676" s="58" t="s">
        <v>326</v>
      </c>
      <c r="C676" s="58" t="s">
        <v>292</v>
      </c>
      <c r="D676" s="58" t="s">
        <v>77</v>
      </c>
      <c r="E676" s="58" t="s">
        <v>140</v>
      </c>
      <c r="F676" s="58" t="b">
        <f>AND(LEN(E676) = 6, ISNUMBER(MATCH(LEFT(E676,4), 'species codes'!$A$2:$A$15, 0)))</f>
        <v>1</v>
      </c>
      <c r="G676" s="58">
        <v>4.0</v>
      </c>
    </row>
    <row r="677">
      <c r="A677" s="59">
        <v>45305.0</v>
      </c>
      <c r="B677" s="58" t="s">
        <v>326</v>
      </c>
      <c r="C677" s="58" t="s">
        <v>285</v>
      </c>
      <c r="D677" s="58" t="s">
        <v>138</v>
      </c>
      <c r="E677" s="58" t="s">
        <v>142</v>
      </c>
      <c r="F677" s="58" t="b">
        <f>AND(LEN(E677) = 6, ISNUMBER(MATCH(LEFT(E677,4), 'species codes'!$A$2:$A$15, 0)))</f>
        <v>1</v>
      </c>
      <c r="G677" s="58">
        <v>60.0</v>
      </c>
    </row>
    <row r="678">
      <c r="A678" s="59">
        <v>45334.0</v>
      </c>
      <c r="B678" s="58" t="s">
        <v>326</v>
      </c>
      <c r="C678" s="58" t="s">
        <v>292</v>
      </c>
      <c r="D678" s="58" t="s">
        <v>337</v>
      </c>
      <c r="E678" s="58" t="s">
        <v>43</v>
      </c>
      <c r="F678" s="58" t="b">
        <f>AND(LEN(E678) = 6, ISNUMBER(MATCH(LEFT(E678,4), 'species codes'!$A$2:$A$15, 0)))</f>
        <v>1</v>
      </c>
      <c r="G678" s="58">
        <v>14.0</v>
      </c>
    </row>
    <row r="679">
      <c r="A679" s="59">
        <v>45334.0</v>
      </c>
      <c r="B679" s="58" t="s">
        <v>326</v>
      </c>
      <c r="C679" s="58" t="s">
        <v>292</v>
      </c>
      <c r="D679" s="58" t="s">
        <v>338</v>
      </c>
      <c r="E679" s="58" t="s">
        <v>49</v>
      </c>
      <c r="F679" s="58" t="b">
        <f>AND(LEN(E679) = 6, ISNUMBER(MATCH(LEFT(E679,4), 'species codes'!$A$2:$A$15, 0)))</f>
        <v>1</v>
      </c>
      <c r="G679" s="58">
        <v>6.0</v>
      </c>
    </row>
    <row r="680">
      <c r="A680" s="59">
        <v>45334.0</v>
      </c>
      <c r="B680" s="58" t="s">
        <v>326</v>
      </c>
      <c r="C680" s="58" t="s">
        <v>292</v>
      </c>
      <c r="D680" s="58" t="s">
        <v>340</v>
      </c>
      <c r="E680" s="58" t="s">
        <v>52</v>
      </c>
      <c r="F680" s="58" t="b">
        <f>AND(LEN(E680) = 6, ISNUMBER(MATCH(LEFT(E680,4), 'species codes'!$A$2:$A$15, 0)))</f>
        <v>1</v>
      </c>
      <c r="G680" s="58">
        <v>2.0</v>
      </c>
    </row>
    <row r="681">
      <c r="A681" s="59">
        <v>45334.0</v>
      </c>
      <c r="B681" s="58" t="s">
        <v>326</v>
      </c>
      <c r="C681" s="58" t="s">
        <v>292</v>
      </c>
      <c r="D681" s="58" t="s">
        <v>327</v>
      </c>
      <c r="E681" s="58" t="s">
        <v>54</v>
      </c>
      <c r="F681" s="58" t="b">
        <f>AND(LEN(E681) = 6, ISNUMBER(MATCH(LEFT(E681,4), 'species codes'!$A$2:$A$15, 0)))</f>
        <v>1</v>
      </c>
      <c r="G681" s="58">
        <v>3.0</v>
      </c>
    </row>
    <row r="682">
      <c r="A682" s="59">
        <v>45334.0</v>
      </c>
      <c r="B682" s="58" t="s">
        <v>326</v>
      </c>
      <c r="C682" s="58" t="s">
        <v>292</v>
      </c>
      <c r="D682" s="58" t="s">
        <v>339</v>
      </c>
      <c r="E682" s="58" t="s">
        <v>62</v>
      </c>
      <c r="F682" s="58" t="b">
        <f>AND(LEN(E682) = 6, ISNUMBER(MATCH(LEFT(E682,4), 'species codes'!$A$2:$A$15, 0)))</f>
        <v>1</v>
      </c>
      <c r="G682" s="58">
        <v>5.0</v>
      </c>
    </row>
    <row r="683">
      <c r="A683" s="59">
        <v>45334.0</v>
      </c>
      <c r="B683" s="58" t="s">
        <v>326</v>
      </c>
      <c r="C683" s="58" t="s">
        <v>292</v>
      </c>
      <c r="D683" s="58" t="s">
        <v>343</v>
      </c>
      <c r="E683" s="58" t="s">
        <v>62</v>
      </c>
      <c r="F683" s="58" t="b">
        <f>AND(LEN(E683) = 6, ISNUMBER(MATCH(LEFT(E683,4), 'species codes'!$A$2:$A$15, 0)))</f>
        <v>1</v>
      </c>
      <c r="G683" s="58">
        <v>1.0</v>
      </c>
    </row>
    <row r="684">
      <c r="A684" s="59">
        <v>45334.0</v>
      </c>
      <c r="B684" s="58" t="s">
        <v>326</v>
      </c>
      <c r="C684" s="58" t="s">
        <v>292</v>
      </c>
      <c r="D684" s="58" t="s">
        <v>86</v>
      </c>
      <c r="E684" s="58" t="s">
        <v>67</v>
      </c>
      <c r="F684" s="58" t="b">
        <f>AND(LEN(E684) = 6, ISNUMBER(MATCH(LEFT(E684,4), 'species codes'!$A$2:$A$15, 0)))</f>
        <v>1</v>
      </c>
      <c r="G684" s="58">
        <v>5.0</v>
      </c>
    </row>
    <row r="685">
      <c r="A685" s="59">
        <v>45334.0</v>
      </c>
      <c r="B685" s="58" t="s">
        <v>326</v>
      </c>
      <c r="C685" s="58" t="s">
        <v>292</v>
      </c>
      <c r="D685" s="58" t="s">
        <v>72</v>
      </c>
      <c r="E685" s="58" t="s">
        <v>71</v>
      </c>
      <c r="F685" s="58" t="b">
        <f>AND(LEN(E685) = 6, ISNUMBER(MATCH(LEFT(E685,4), 'species codes'!$A$2:$A$15, 0)))</f>
        <v>1</v>
      </c>
      <c r="G685" s="58">
        <v>53.0</v>
      </c>
    </row>
    <row r="686">
      <c r="A686" s="59">
        <v>45334.0</v>
      </c>
      <c r="B686" s="58" t="s">
        <v>334</v>
      </c>
      <c r="C686" s="58" t="s">
        <v>292</v>
      </c>
      <c r="D686" s="58" t="s">
        <v>335</v>
      </c>
      <c r="E686" s="58" t="s">
        <v>71</v>
      </c>
      <c r="F686" s="58" t="b">
        <f>AND(LEN(E686) = 6, ISNUMBER(MATCH(LEFT(E686,4), 'species codes'!$A$2:$A$15, 0)))</f>
        <v>1</v>
      </c>
      <c r="G686" s="58">
        <v>26.0</v>
      </c>
    </row>
    <row r="687">
      <c r="A687" s="59">
        <v>45334.0</v>
      </c>
      <c r="B687" s="58" t="s">
        <v>334</v>
      </c>
      <c r="C687" s="58" t="s">
        <v>292</v>
      </c>
      <c r="D687" s="58" t="s">
        <v>346</v>
      </c>
      <c r="E687" s="58" t="s">
        <v>71</v>
      </c>
      <c r="F687" s="58" t="b">
        <f>AND(LEN(E687) = 6, ISNUMBER(MATCH(LEFT(E687,4), 'species codes'!$A$2:$A$15, 0)))</f>
        <v>1</v>
      </c>
      <c r="G687" s="58">
        <v>25.0</v>
      </c>
    </row>
    <row r="688">
      <c r="A688" s="59">
        <v>45334.0</v>
      </c>
      <c r="B688" s="58" t="s">
        <v>326</v>
      </c>
      <c r="C688" s="58" t="s">
        <v>292</v>
      </c>
      <c r="D688" s="58" t="s">
        <v>343</v>
      </c>
      <c r="E688" s="58" t="s">
        <v>71</v>
      </c>
      <c r="F688" s="58" t="b">
        <f>AND(LEN(E688) = 6, ISNUMBER(MATCH(LEFT(E688,4), 'species codes'!$A$2:$A$15, 0)))</f>
        <v>1</v>
      </c>
      <c r="G688" s="58">
        <v>2.0</v>
      </c>
    </row>
    <row r="689">
      <c r="A689" s="59">
        <v>45334.0</v>
      </c>
      <c r="B689" s="58" t="s">
        <v>326</v>
      </c>
      <c r="C689" s="58" t="s">
        <v>292</v>
      </c>
      <c r="D689" s="58" t="s">
        <v>75</v>
      </c>
      <c r="E689" s="58" t="s">
        <v>74</v>
      </c>
      <c r="F689" s="58" t="b">
        <f>AND(LEN(E689) = 6, ISNUMBER(MATCH(LEFT(E689,4), 'species codes'!$A$2:$A$15, 0)))</f>
        <v>1</v>
      </c>
      <c r="G689" s="58">
        <v>23.0</v>
      </c>
    </row>
    <row r="690">
      <c r="A690" s="59">
        <v>45334.0</v>
      </c>
      <c r="B690" s="58" t="s">
        <v>326</v>
      </c>
      <c r="C690" s="58" t="s">
        <v>292</v>
      </c>
      <c r="D690" s="58" t="s">
        <v>343</v>
      </c>
      <c r="E690" s="58" t="s">
        <v>74</v>
      </c>
      <c r="F690" s="58" t="b">
        <f>AND(LEN(E690) = 6, ISNUMBER(MATCH(LEFT(E690,4), 'species codes'!$A$2:$A$15, 0)))</f>
        <v>1</v>
      </c>
      <c r="G690" s="58">
        <v>1.0</v>
      </c>
    </row>
    <row r="691">
      <c r="A691" s="59">
        <v>45334.0</v>
      </c>
      <c r="B691" s="58" t="s">
        <v>334</v>
      </c>
      <c r="C691" s="58" t="s">
        <v>292</v>
      </c>
      <c r="D691" s="58" t="s">
        <v>78</v>
      </c>
      <c r="E691" s="58" t="s">
        <v>76</v>
      </c>
      <c r="F691" s="58" t="b">
        <f>AND(LEN(E691) = 6, ISNUMBER(MATCH(LEFT(E691,4), 'species codes'!$A$2:$A$15, 0)))</f>
        <v>1</v>
      </c>
      <c r="G691" s="58">
        <v>19.0</v>
      </c>
    </row>
    <row r="692">
      <c r="A692" s="59">
        <v>45334.0</v>
      </c>
      <c r="B692" s="58" t="s">
        <v>326</v>
      </c>
      <c r="C692" s="58" t="s">
        <v>292</v>
      </c>
      <c r="D692" s="58" t="s">
        <v>335</v>
      </c>
      <c r="E692" s="58" t="s">
        <v>76</v>
      </c>
      <c r="F692" s="58" t="b">
        <f>AND(LEN(E692) = 6, ISNUMBER(MATCH(LEFT(E692,4), 'species codes'!$A$2:$A$15, 0)))</f>
        <v>1</v>
      </c>
      <c r="G692" s="58">
        <v>15.0</v>
      </c>
    </row>
    <row r="693">
      <c r="A693" s="59">
        <v>45334.0</v>
      </c>
      <c r="B693" s="58" t="s">
        <v>326</v>
      </c>
      <c r="C693" s="58" t="s">
        <v>292</v>
      </c>
      <c r="D693" s="58" t="s">
        <v>343</v>
      </c>
      <c r="E693" s="58" t="s">
        <v>76</v>
      </c>
      <c r="F693" s="58" t="b">
        <f>AND(LEN(E693) = 6, ISNUMBER(MATCH(LEFT(E693,4), 'species codes'!$A$2:$A$15, 0)))</f>
        <v>1</v>
      </c>
      <c r="G693" s="58">
        <v>2.0</v>
      </c>
    </row>
    <row r="694">
      <c r="A694" s="59">
        <v>45334.0</v>
      </c>
      <c r="B694" s="58" t="s">
        <v>326</v>
      </c>
      <c r="C694" s="58" t="s">
        <v>292</v>
      </c>
      <c r="D694" s="58" t="s">
        <v>346</v>
      </c>
      <c r="E694" s="58" t="s">
        <v>80</v>
      </c>
      <c r="F694" s="58" t="b">
        <f>AND(LEN(E694) = 6, ISNUMBER(MATCH(LEFT(E694,4), 'species codes'!$A$2:$A$15, 0)))</f>
        <v>1</v>
      </c>
      <c r="G694" s="58">
        <v>12.0</v>
      </c>
    </row>
    <row r="695">
      <c r="A695" s="59">
        <v>45334.0</v>
      </c>
      <c r="B695" s="58" t="s">
        <v>326</v>
      </c>
      <c r="C695" s="58" t="s">
        <v>292</v>
      </c>
      <c r="D695" s="58" t="s">
        <v>86</v>
      </c>
      <c r="E695" s="58" t="s">
        <v>80</v>
      </c>
      <c r="F695" s="58" t="b">
        <f>AND(LEN(E695) = 6, ISNUMBER(MATCH(LEFT(E695,4), 'species codes'!$A$2:$A$15, 0)))</f>
        <v>1</v>
      </c>
      <c r="G695" s="58">
        <v>12.0</v>
      </c>
    </row>
    <row r="696">
      <c r="A696" s="59">
        <v>45334.0</v>
      </c>
      <c r="B696" s="58" t="s">
        <v>326</v>
      </c>
      <c r="C696" s="58" t="s">
        <v>292</v>
      </c>
      <c r="D696" s="58" t="s">
        <v>343</v>
      </c>
      <c r="E696" s="58" t="s">
        <v>80</v>
      </c>
      <c r="F696" s="58" t="b">
        <f>AND(LEN(E696) = 6, ISNUMBER(MATCH(LEFT(E696,4), 'species codes'!$A$2:$A$15, 0)))</f>
        <v>1</v>
      </c>
      <c r="G696" s="58">
        <v>1.0</v>
      </c>
    </row>
    <row r="697">
      <c r="A697" s="59">
        <v>45334.0</v>
      </c>
      <c r="B697" s="58" t="s">
        <v>334</v>
      </c>
      <c r="C697" s="58" t="s">
        <v>292</v>
      </c>
      <c r="D697" s="58" t="s">
        <v>82</v>
      </c>
      <c r="E697" s="58" t="s">
        <v>80</v>
      </c>
      <c r="F697" s="58" t="b">
        <f>AND(LEN(E697) = 6, ISNUMBER(MATCH(LEFT(E697,4), 'species codes'!$A$2:$A$15, 0)))</f>
        <v>1</v>
      </c>
    </row>
    <row r="698">
      <c r="A698" s="59">
        <v>45334.0</v>
      </c>
      <c r="B698" s="58" t="s">
        <v>326</v>
      </c>
      <c r="C698" s="58" t="s">
        <v>292</v>
      </c>
      <c r="D698" s="58" t="s">
        <v>57</v>
      </c>
      <c r="E698" s="58" t="s">
        <v>84</v>
      </c>
      <c r="F698" s="58" t="b">
        <f>AND(LEN(E698) = 6, ISNUMBER(MATCH(LEFT(E698,4), 'species codes'!$A$2:$A$15, 0)))</f>
        <v>1</v>
      </c>
      <c r="G698" s="58">
        <v>4.0</v>
      </c>
    </row>
    <row r="699">
      <c r="A699" s="59">
        <v>45334.0</v>
      </c>
      <c r="B699" s="58" t="s">
        <v>326</v>
      </c>
      <c r="C699" s="58" t="s">
        <v>292</v>
      </c>
      <c r="D699" s="58" t="s">
        <v>343</v>
      </c>
      <c r="E699" s="58" t="s">
        <v>84</v>
      </c>
      <c r="F699" s="58" t="b">
        <f>AND(LEN(E699) = 6, ISNUMBER(MATCH(LEFT(E699,4), 'species codes'!$A$2:$A$15, 0)))</f>
        <v>1</v>
      </c>
      <c r="G699" s="58">
        <v>3.0</v>
      </c>
    </row>
    <row r="700">
      <c r="A700" s="59">
        <v>45334.0</v>
      </c>
      <c r="B700" s="58" t="s">
        <v>326</v>
      </c>
      <c r="C700" s="58" t="s">
        <v>292</v>
      </c>
      <c r="D700" s="58" t="s">
        <v>77</v>
      </c>
      <c r="E700" s="58" t="s">
        <v>89</v>
      </c>
      <c r="F700" s="58" t="b">
        <f>AND(LEN(E700) = 6, ISNUMBER(MATCH(LEFT(E700,4), 'species codes'!$A$2:$A$15, 0)))</f>
        <v>1</v>
      </c>
      <c r="G700" s="58">
        <v>4.0</v>
      </c>
    </row>
    <row r="701">
      <c r="A701" s="59">
        <v>45334.0</v>
      </c>
      <c r="B701" s="58" t="s">
        <v>326</v>
      </c>
      <c r="C701" s="58" t="s">
        <v>292</v>
      </c>
      <c r="D701" s="58" t="s">
        <v>57</v>
      </c>
      <c r="E701" s="58" t="s">
        <v>91</v>
      </c>
      <c r="F701" s="58" t="b">
        <f>AND(LEN(E701) = 6, ISNUMBER(MATCH(LEFT(E701,4), 'species codes'!$A$2:$A$15, 0)))</f>
        <v>1</v>
      </c>
      <c r="G701" s="58">
        <v>3.0</v>
      </c>
    </row>
    <row r="702">
      <c r="A702" s="59">
        <v>45334.0</v>
      </c>
      <c r="B702" s="58" t="s">
        <v>326</v>
      </c>
      <c r="C702" s="58" t="s">
        <v>292</v>
      </c>
      <c r="D702" s="58" t="s">
        <v>348</v>
      </c>
      <c r="E702" s="58" t="s">
        <v>92</v>
      </c>
      <c r="F702" s="58" t="b">
        <f>AND(LEN(E702) = 6, ISNUMBER(MATCH(LEFT(E702,4), 'species codes'!$A$2:$A$15, 0)))</f>
        <v>1</v>
      </c>
      <c r="G702" s="58">
        <v>1.0</v>
      </c>
    </row>
    <row r="703">
      <c r="A703" s="59">
        <v>45334.0</v>
      </c>
      <c r="B703" s="58" t="s">
        <v>326</v>
      </c>
      <c r="C703" s="58" t="s">
        <v>292</v>
      </c>
      <c r="D703" s="58" t="s">
        <v>189</v>
      </c>
      <c r="E703" s="58" t="s">
        <v>94</v>
      </c>
      <c r="F703" s="58" t="b">
        <f>AND(LEN(E703) = 6, ISNUMBER(MATCH(LEFT(E703,4), 'species codes'!$A$2:$A$15, 0)))</f>
        <v>1</v>
      </c>
      <c r="G703" s="58">
        <v>7.0</v>
      </c>
    </row>
    <row r="704">
      <c r="A704" s="59">
        <v>45334.0</v>
      </c>
      <c r="B704" s="58" t="s">
        <v>326</v>
      </c>
      <c r="C704" s="58" t="s">
        <v>292</v>
      </c>
      <c r="D704" s="58" t="s">
        <v>348</v>
      </c>
      <c r="E704" s="58" t="s">
        <v>94</v>
      </c>
      <c r="F704" s="58" t="b">
        <f>AND(LEN(E704) = 6, ISNUMBER(MATCH(LEFT(E704,4), 'species codes'!$A$2:$A$15, 0)))</f>
        <v>1</v>
      </c>
      <c r="G704" s="58">
        <v>1.0</v>
      </c>
    </row>
    <row r="705">
      <c r="A705" s="59">
        <v>45334.0</v>
      </c>
      <c r="B705" s="58" t="s">
        <v>326</v>
      </c>
      <c r="C705" s="58" t="s">
        <v>292</v>
      </c>
      <c r="D705" s="58" t="s">
        <v>348</v>
      </c>
      <c r="E705" s="58" t="s">
        <v>95</v>
      </c>
      <c r="F705" s="58" t="b">
        <f>AND(LEN(E705) = 6, ISNUMBER(MATCH(LEFT(E705,4), 'species codes'!$A$2:$A$15, 0)))</f>
        <v>1</v>
      </c>
      <c r="G705" s="58">
        <v>1.0</v>
      </c>
    </row>
    <row r="706">
      <c r="A706" s="59">
        <v>45334.0</v>
      </c>
      <c r="B706" s="58" t="s">
        <v>334</v>
      </c>
      <c r="C706" s="58" t="s">
        <v>292</v>
      </c>
      <c r="D706" s="58" t="s">
        <v>82</v>
      </c>
      <c r="E706" s="58" t="s">
        <v>95</v>
      </c>
      <c r="F706" s="58" t="b">
        <f>AND(LEN(E706) = 6, ISNUMBER(MATCH(LEFT(E706,4), 'species codes'!$A$2:$A$15, 0)))</f>
        <v>1</v>
      </c>
    </row>
    <row r="707">
      <c r="A707" s="59">
        <v>45334.0</v>
      </c>
      <c r="B707" s="58" t="s">
        <v>326</v>
      </c>
      <c r="C707" s="58" t="s">
        <v>292</v>
      </c>
      <c r="D707" s="58" t="s">
        <v>78</v>
      </c>
      <c r="E707" s="58" t="s">
        <v>96</v>
      </c>
      <c r="F707" s="58" t="b">
        <f>AND(LEN(E707) = 6, ISNUMBER(MATCH(LEFT(E707,4), 'species codes'!$A$2:$A$15, 0)))</f>
        <v>1</v>
      </c>
      <c r="G707" s="58">
        <v>14.0</v>
      </c>
    </row>
    <row r="708">
      <c r="A708" s="59">
        <v>45334.0</v>
      </c>
      <c r="B708" s="58" t="s">
        <v>326</v>
      </c>
      <c r="C708" s="58" t="s">
        <v>292</v>
      </c>
      <c r="D708" s="58" t="s">
        <v>348</v>
      </c>
      <c r="E708" s="58" t="s">
        <v>96</v>
      </c>
      <c r="F708" s="58" t="b">
        <f>AND(LEN(E708) = 6, ISNUMBER(MATCH(LEFT(E708,4), 'species codes'!$A$2:$A$15, 0)))</f>
        <v>1</v>
      </c>
      <c r="G708" s="58">
        <v>1.0</v>
      </c>
    </row>
    <row r="709">
      <c r="A709" s="59">
        <v>45334.0</v>
      </c>
      <c r="B709" s="58" t="s">
        <v>334</v>
      </c>
      <c r="C709" s="58" t="s">
        <v>292</v>
      </c>
      <c r="D709" s="58" t="s">
        <v>331</v>
      </c>
      <c r="E709" s="58" t="s">
        <v>96</v>
      </c>
      <c r="F709" s="58" t="b">
        <f>AND(LEN(E709) = 6, ISNUMBER(MATCH(LEFT(E709,4), 'species codes'!$A$2:$A$15, 0)))</f>
        <v>1</v>
      </c>
    </row>
    <row r="710">
      <c r="A710" s="59">
        <v>45334.0</v>
      </c>
      <c r="B710" s="58" t="s">
        <v>326</v>
      </c>
      <c r="C710" s="58" t="s">
        <v>292</v>
      </c>
      <c r="D710" s="58" t="s">
        <v>86</v>
      </c>
      <c r="E710" s="58" t="s">
        <v>109</v>
      </c>
      <c r="F710" s="58" t="b">
        <f>AND(LEN(E710) = 6, ISNUMBER(MATCH(LEFT(E710,4), 'species codes'!$A$2:$A$15, 0)))</f>
        <v>1</v>
      </c>
      <c r="G710" s="58">
        <v>5.0</v>
      </c>
    </row>
    <row r="711">
      <c r="A711" s="59">
        <v>45334.0</v>
      </c>
      <c r="B711" s="58" t="s">
        <v>326</v>
      </c>
      <c r="C711" s="58" t="s">
        <v>292</v>
      </c>
      <c r="D711" s="58" t="s">
        <v>348</v>
      </c>
      <c r="E711" s="58" t="s">
        <v>109</v>
      </c>
      <c r="F711" s="58" t="b">
        <f>AND(LEN(E711) = 6, ISNUMBER(MATCH(LEFT(E711,4), 'species codes'!$A$2:$A$15, 0)))</f>
        <v>1</v>
      </c>
      <c r="G711" s="58">
        <v>1.0</v>
      </c>
    </row>
    <row r="712">
      <c r="A712" s="59">
        <v>45334.0</v>
      </c>
      <c r="B712" s="58" t="s">
        <v>326</v>
      </c>
      <c r="C712" s="58" t="s">
        <v>292</v>
      </c>
      <c r="D712" s="58" t="s">
        <v>133</v>
      </c>
      <c r="E712" s="58" t="s">
        <v>132</v>
      </c>
      <c r="F712" s="58" t="b">
        <f>AND(LEN(E712) = 6, ISNUMBER(MATCH(LEFT(E712,4), 'species codes'!$A$2:$A$15, 0)))</f>
        <v>1</v>
      </c>
      <c r="G712" s="58">
        <v>63.0</v>
      </c>
    </row>
    <row r="713">
      <c r="A713" s="59">
        <v>45334.0</v>
      </c>
      <c r="B713" s="58" t="s">
        <v>326</v>
      </c>
      <c r="C713" s="58" t="s">
        <v>292</v>
      </c>
      <c r="D713" s="58" t="s">
        <v>135</v>
      </c>
      <c r="E713" s="58" t="s">
        <v>134</v>
      </c>
      <c r="F713" s="58" t="b">
        <f>AND(LEN(E713) = 6, ISNUMBER(MATCH(LEFT(E713,4), 'species codes'!$A$2:$A$15, 0)))</f>
        <v>1</v>
      </c>
      <c r="G713" s="58">
        <v>62.0</v>
      </c>
    </row>
    <row r="714">
      <c r="A714" s="59">
        <v>45334.0</v>
      </c>
      <c r="B714" s="58" t="s">
        <v>326</v>
      </c>
      <c r="C714" s="58" t="s">
        <v>292</v>
      </c>
      <c r="D714" s="58" t="s">
        <v>97</v>
      </c>
      <c r="E714" s="58" t="s">
        <v>136</v>
      </c>
      <c r="F714" s="58" t="b">
        <f>AND(LEN(E714) = 6, ISNUMBER(MATCH(LEFT(E714,4), 'species codes'!$A$2:$A$15, 0)))</f>
        <v>1</v>
      </c>
      <c r="G714" s="58">
        <v>38.0</v>
      </c>
    </row>
    <row r="715">
      <c r="A715" s="59">
        <v>45334.0</v>
      </c>
      <c r="B715" s="58" t="s">
        <v>326</v>
      </c>
      <c r="C715" s="58" t="s">
        <v>292</v>
      </c>
      <c r="D715" s="58" t="s">
        <v>86</v>
      </c>
      <c r="E715" s="58" t="s">
        <v>137</v>
      </c>
      <c r="F715" s="58" t="b">
        <f>AND(LEN(E715) = 6, ISNUMBER(MATCH(LEFT(E715,4), 'species codes'!$A$2:$A$15, 0)))</f>
        <v>1</v>
      </c>
      <c r="G715" s="58">
        <v>20.0</v>
      </c>
    </row>
    <row r="716">
      <c r="A716" s="59">
        <v>45334.0</v>
      </c>
      <c r="B716" s="58" t="s">
        <v>326</v>
      </c>
      <c r="C716" s="58" t="s">
        <v>292</v>
      </c>
      <c r="D716" s="58" t="s">
        <v>345</v>
      </c>
      <c r="E716" s="58" t="s">
        <v>140</v>
      </c>
      <c r="F716" s="58" t="b">
        <f>AND(LEN(E716) = 6, ISNUMBER(MATCH(LEFT(E716,4), 'species codes'!$A$2:$A$15, 0)))</f>
        <v>1</v>
      </c>
      <c r="G716" s="58">
        <v>75.0</v>
      </c>
    </row>
    <row r="717">
      <c r="A717" s="59">
        <v>45334.0</v>
      </c>
      <c r="B717" s="58" t="s">
        <v>326</v>
      </c>
      <c r="C717" s="58" t="s">
        <v>292</v>
      </c>
      <c r="D717" s="58" t="s">
        <v>77</v>
      </c>
      <c r="E717" s="58" t="s">
        <v>140</v>
      </c>
      <c r="F717" s="58" t="b">
        <f>AND(LEN(E717) = 6, ISNUMBER(MATCH(LEFT(E717,4), 'species codes'!$A$2:$A$15, 0)))</f>
        <v>1</v>
      </c>
      <c r="G717" s="58">
        <v>3.0</v>
      </c>
    </row>
    <row r="718">
      <c r="A718" s="59">
        <v>45334.0</v>
      </c>
      <c r="B718" s="58" t="s">
        <v>326</v>
      </c>
      <c r="C718" s="58" t="s">
        <v>292</v>
      </c>
      <c r="D718" s="58" t="s">
        <v>138</v>
      </c>
      <c r="E718" s="58" t="s">
        <v>142</v>
      </c>
      <c r="F718" s="58" t="b">
        <f>AND(LEN(E718) = 6, ISNUMBER(MATCH(LEFT(E718,4), 'species codes'!$A$2:$A$15, 0)))</f>
        <v>1</v>
      </c>
      <c r="G718" s="58">
        <v>60.0</v>
      </c>
    </row>
    <row r="719">
      <c r="A719" s="59">
        <v>45334.0</v>
      </c>
      <c r="B719" s="58" t="s">
        <v>326</v>
      </c>
      <c r="C719" s="58" t="s">
        <v>292</v>
      </c>
      <c r="D719" s="58" t="s">
        <v>177</v>
      </c>
      <c r="E719" s="58" t="s">
        <v>176</v>
      </c>
      <c r="F719" s="58" t="b">
        <f>AND(LEN(E719) = 6, ISNUMBER(MATCH(LEFT(E719,4), 'species codes'!$A$2:$A$15, 0)))</f>
        <v>1</v>
      </c>
      <c r="G719" s="58">
        <v>11.0</v>
      </c>
    </row>
    <row r="720">
      <c r="A720" s="59">
        <v>45334.0</v>
      </c>
      <c r="B720" s="58" t="s">
        <v>326</v>
      </c>
      <c r="C720" s="58" t="s">
        <v>292</v>
      </c>
      <c r="D720" s="58" t="s">
        <v>187</v>
      </c>
      <c r="E720" s="58" t="s">
        <v>181</v>
      </c>
      <c r="F720" s="58" t="b">
        <f>AND(LEN(E720) = 6, ISNUMBER(MATCH(LEFT(E720,4), 'species codes'!$A$2:$A$15, 0)))</f>
        <v>1</v>
      </c>
      <c r="G720" s="58">
        <v>8.0</v>
      </c>
    </row>
    <row r="721">
      <c r="A721" s="59">
        <v>45334.0</v>
      </c>
      <c r="B721" s="58" t="s">
        <v>326</v>
      </c>
      <c r="C721" s="58" t="s">
        <v>292</v>
      </c>
      <c r="D721" s="58" t="s">
        <v>354</v>
      </c>
      <c r="E721" s="58" t="s">
        <v>181</v>
      </c>
      <c r="F721" s="58" t="b">
        <f>AND(LEN(E721) = 6, ISNUMBER(MATCH(LEFT(E721,4), 'species codes'!$A$2:$A$15, 0)))</f>
        <v>1</v>
      </c>
      <c r="G721" s="58">
        <v>2.0</v>
      </c>
    </row>
    <row r="722">
      <c r="A722" s="59">
        <v>45334.0</v>
      </c>
      <c r="B722" s="58" t="s">
        <v>334</v>
      </c>
      <c r="C722" s="58" t="s">
        <v>292</v>
      </c>
      <c r="D722" s="58" t="s">
        <v>339</v>
      </c>
      <c r="E722" s="58" t="s">
        <v>182</v>
      </c>
      <c r="F722" s="58" t="b">
        <f>AND(LEN(E722) = 6, ISNUMBER(MATCH(LEFT(E722,4), 'species codes'!$A$2:$A$15, 0)))</f>
        <v>1</v>
      </c>
      <c r="G722" s="58">
        <v>28.0</v>
      </c>
    </row>
    <row r="723">
      <c r="A723" s="59">
        <v>45334.0</v>
      </c>
      <c r="B723" s="58" t="s">
        <v>334</v>
      </c>
      <c r="C723" s="58" t="s">
        <v>292</v>
      </c>
      <c r="D723" s="58" t="s">
        <v>341</v>
      </c>
      <c r="E723" s="58" t="s">
        <v>182</v>
      </c>
      <c r="F723" s="58" t="b">
        <f>AND(LEN(E723) = 6, ISNUMBER(MATCH(LEFT(E723,4), 'species codes'!$A$2:$A$15, 0)))</f>
        <v>1</v>
      </c>
      <c r="G723" s="58">
        <v>23.0</v>
      </c>
    </row>
    <row r="724">
      <c r="A724" s="59">
        <v>45334.0</v>
      </c>
      <c r="B724" s="58" t="s">
        <v>334</v>
      </c>
      <c r="C724" s="58" t="s">
        <v>292</v>
      </c>
      <c r="D724" s="58" t="s">
        <v>352</v>
      </c>
      <c r="E724" s="58" t="s">
        <v>182</v>
      </c>
      <c r="F724" s="58" t="b">
        <f>AND(LEN(E724) = 6, ISNUMBER(MATCH(LEFT(E724,4), 'species codes'!$A$2:$A$15, 0)))</f>
        <v>1</v>
      </c>
      <c r="G724" s="58">
        <v>21.0</v>
      </c>
    </row>
    <row r="725">
      <c r="A725" s="59">
        <v>45334.0</v>
      </c>
      <c r="B725" s="58" t="s">
        <v>326</v>
      </c>
      <c r="C725" s="58" t="s">
        <v>292</v>
      </c>
      <c r="D725" s="58" t="s">
        <v>355</v>
      </c>
      <c r="E725" s="58" t="s">
        <v>182</v>
      </c>
      <c r="F725" s="58" t="b">
        <f>AND(LEN(E725) = 6, ISNUMBER(MATCH(LEFT(E725,4), 'species codes'!$A$2:$A$15, 0)))</f>
        <v>1</v>
      </c>
      <c r="G725" s="58">
        <v>18.0</v>
      </c>
    </row>
    <row r="726">
      <c r="A726" s="59">
        <v>45334.0</v>
      </c>
      <c r="B726" s="58" t="s">
        <v>326</v>
      </c>
      <c r="C726" s="58" t="s">
        <v>292</v>
      </c>
      <c r="D726" s="58" t="s">
        <v>327</v>
      </c>
      <c r="E726" s="58" t="s">
        <v>182</v>
      </c>
      <c r="F726" s="58" t="b">
        <f>AND(LEN(E726) = 6, ISNUMBER(MATCH(LEFT(E726,4), 'species codes'!$A$2:$A$15, 0)))</f>
        <v>1</v>
      </c>
      <c r="G726" s="58">
        <v>4.0</v>
      </c>
    </row>
    <row r="727">
      <c r="A727" s="59">
        <v>45334.0</v>
      </c>
      <c r="B727" s="58" t="s">
        <v>326</v>
      </c>
      <c r="C727" s="58" t="s">
        <v>292</v>
      </c>
      <c r="D727" s="58" t="s">
        <v>356</v>
      </c>
      <c r="E727" s="58" t="s">
        <v>186</v>
      </c>
      <c r="F727" s="58" t="b">
        <f>AND(LEN(E727) = 6, ISNUMBER(MATCH(LEFT(E727,4), 'species codes'!$A$2:$A$15, 0)))</f>
        <v>1</v>
      </c>
      <c r="G727" s="58">
        <v>8.0</v>
      </c>
    </row>
    <row r="728">
      <c r="A728" s="59">
        <v>45334.0</v>
      </c>
      <c r="B728" s="58" t="s">
        <v>326</v>
      </c>
      <c r="C728" s="58" t="s">
        <v>292</v>
      </c>
      <c r="D728" s="58" t="s">
        <v>327</v>
      </c>
      <c r="E728" s="58" t="s">
        <v>186</v>
      </c>
      <c r="F728" s="58" t="b">
        <f>AND(LEN(E728) = 6, ISNUMBER(MATCH(LEFT(E728,4), 'species codes'!$A$2:$A$15, 0)))</f>
        <v>1</v>
      </c>
      <c r="G728" s="58">
        <v>3.0</v>
      </c>
    </row>
    <row r="729">
      <c r="A729" s="59">
        <v>45334.0</v>
      </c>
      <c r="B729" s="58" t="s">
        <v>326</v>
      </c>
      <c r="C729" s="58" t="s">
        <v>292</v>
      </c>
      <c r="D729" s="58" t="s">
        <v>206</v>
      </c>
      <c r="E729" s="58" t="s">
        <v>190</v>
      </c>
      <c r="F729" s="58" t="b">
        <f>AND(LEN(E729) = 6, ISNUMBER(MATCH(LEFT(E729,4), 'species codes'!$A$2:$A$15, 0)))</f>
        <v>1</v>
      </c>
      <c r="G729" s="58">
        <v>9.0</v>
      </c>
    </row>
    <row r="730">
      <c r="A730" s="59">
        <v>45334.0</v>
      </c>
      <c r="B730" s="58" t="s">
        <v>326</v>
      </c>
      <c r="C730" s="58" t="s">
        <v>292</v>
      </c>
      <c r="D730" s="58" t="s">
        <v>327</v>
      </c>
      <c r="E730" s="58" t="s">
        <v>190</v>
      </c>
      <c r="F730" s="58" t="b">
        <f>AND(LEN(E730) = 6, ISNUMBER(MATCH(LEFT(E730,4), 'species codes'!$A$2:$A$15, 0)))</f>
        <v>1</v>
      </c>
      <c r="G730" s="58">
        <v>4.0</v>
      </c>
    </row>
    <row r="731">
      <c r="A731" s="59">
        <v>45376.0</v>
      </c>
      <c r="B731" s="58" t="s">
        <v>326</v>
      </c>
      <c r="C731" s="58" t="s">
        <v>287</v>
      </c>
      <c r="D731" s="58" t="s">
        <v>332</v>
      </c>
      <c r="E731" s="58" t="s">
        <v>43</v>
      </c>
      <c r="F731" s="58" t="b">
        <f>AND(LEN(E731) = 6, ISNUMBER(MATCH(LEFT(E731,4), 'species codes'!$A$2:$A$15, 0)))</f>
        <v>1</v>
      </c>
      <c r="G731" s="58">
        <v>27.0</v>
      </c>
      <c r="H731" s="58">
        <v>3.0</v>
      </c>
    </row>
    <row r="732">
      <c r="A732" s="59">
        <v>45376.0</v>
      </c>
      <c r="B732" s="58" t="s">
        <v>326</v>
      </c>
      <c r="C732" s="58" t="s">
        <v>287</v>
      </c>
      <c r="D732" s="58" t="s">
        <v>338</v>
      </c>
      <c r="E732" s="58" t="s">
        <v>49</v>
      </c>
      <c r="F732" s="58" t="b">
        <f>AND(LEN(E732) = 6, ISNUMBER(MATCH(LEFT(E732,4), 'species codes'!$A$2:$A$15, 0)))</f>
        <v>1</v>
      </c>
      <c r="G732" s="58">
        <v>22.0</v>
      </c>
      <c r="H732" s="58">
        <v>1.0</v>
      </c>
    </row>
    <row r="733">
      <c r="A733" s="61">
        <v>45376.0</v>
      </c>
      <c r="B733" s="58" t="s">
        <v>326</v>
      </c>
      <c r="C733" s="58" t="s">
        <v>292</v>
      </c>
      <c r="D733" s="58" t="s">
        <v>327</v>
      </c>
      <c r="E733" s="58" t="s">
        <v>49</v>
      </c>
      <c r="F733" s="58" t="b">
        <f>AND(LEN(E733) = 6, ISNUMBER(MATCH(LEFT(E733,4), 'species codes'!$A$2:$A$15, 0)))</f>
        <v>1</v>
      </c>
      <c r="G733" s="58">
        <v>4.0</v>
      </c>
      <c r="O733" s="58" t="s">
        <v>363</v>
      </c>
    </row>
    <row r="734">
      <c r="A734" s="61">
        <v>45376.0</v>
      </c>
      <c r="B734" s="58" t="s">
        <v>326</v>
      </c>
      <c r="C734" s="58" t="s">
        <v>292</v>
      </c>
      <c r="D734" s="58" t="s">
        <v>327</v>
      </c>
      <c r="E734" s="58" t="s">
        <v>52</v>
      </c>
      <c r="F734" s="58" t="b">
        <f>AND(LEN(E734) = 6, ISNUMBER(MATCH(LEFT(E734,4), 'species codes'!$A$2:$A$15, 0)))</f>
        <v>1</v>
      </c>
      <c r="G734" s="58">
        <v>4.0</v>
      </c>
    </row>
    <row r="735">
      <c r="A735" s="61">
        <v>45376.0</v>
      </c>
      <c r="B735" s="58" t="s">
        <v>326</v>
      </c>
      <c r="C735" s="58" t="s">
        <v>292</v>
      </c>
      <c r="D735" s="58" t="s">
        <v>327</v>
      </c>
      <c r="E735" s="58" t="s">
        <v>54</v>
      </c>
      <c r="F735" s="58" t="b">
        <f>AND(LEN(E735) = 6, ISNUMBER(MATCH(LEFT(E735,4), 'species codes'!$A$2:$A$15, 0)))</f>
        <v>1</v>
      </c>
      <c r="G735" s="58">
        <v>4.0</v>
      </c>
    </row>
    <row r="736">
      <c r="A736" s="61">
        <v>45376.0</v>
      </c>
      <c r="B736" s="58" t="s">
        <v>326</v>
      </c>
      <c r="C736" s="58" t="s">
        <v>292</v>
      </c>
      <c r="D736" s="58" t="s">
        <v>327</v>
      </c>
      <c r="E736" s="58" t="s">
        <v>55</v>
      </c>
      <c r="F736" s="58" t="b">
        <f>AND(LEN(E736) = 6, ISNUMBER(MATCH(LEFT(E736,4), 'species codes'!$A$2:$A$15, 0)))</f>
        <v>1</v>
      </c>
      <c r="G736" s="58">
        <v>4.0</v>
      </c>
    </row>
    <row r="737">
      <c r="A737" s="59">
        <v>45376.0</v>
      </c>
      <c r="B737" s="58" t="s">
        <v>326</v>
      </c>
      <c r="C737" s="58" t="s">
        <v>287</v>
      </c>
      <c r="D737" s="58" t="s">
        <v>63</v>
      </c>
      <c r="E737" s="58" t="s">
        <v>62</v>
      </c>
      <c r="F737" s="58" t="b">
        <f>AND(LEN(E737) = 6, ISNUMBER(MATCH(LEFT(E737,4), 'species codes'!$A$2:$A$15, 0)))</f>
        <v>1</v>
      </c>
      <c r="G737" s="58">
        <v>6.0</v>
      </c>
    </row>
    <row r="738">
      <c r="A738" s="61">
        <v>45376.0</v>
      </c>
      <c r="B738" s="58" t="s">
        <v>326</v>
      </c>
      <c r="C738" s="58" t="s">
        <v>292</v>
      </c>
      <c r="D738" s="58" t="s">
        <v>343</v>
      </c>
      <c r="E738" s="58" t="s">
        <v>62</v>
      </c>
      <c r="F738" s="58" t="b">
        <f>AND(LEN(E738) = 6, ISNUMBER(MATCH(LEFT(E738,4), 'species codes'!$A$2:$A$15, 0)))</f>
        <v>1</v>
      </c>
      <c r="G738" s="58">
        <v>4.0</v>
      </c>
    </row>
    <row r="739">
      <c r="A739" s="59">
        <v>45376.0</v>
      </c>
      <c r="B739" s="58" t="s">
        <v>326</v>
      </c>
      <c r="C739" s="58" t="s">
        <v>287</v>
      </c>
      <c r="D739" s="58" t="s">
        <v>86</v>
      </c>
      <c r="E739" s="58" t="s">
        <v>67</v>
      </c>
      <c r="F739" s="58" t="b">
        <f>AND(LEN(E739) = 6, ISNUMBER(MATCH(LEFT(E739,4), 'species codes'!$A$2:$A$15, 0)))</f>
        <v>1</v>
      </c>
      <c r="G739" s="58">
        <v>8.0</v>
      </c>
    </row>
    <row r="740">
      <c r="A740" s="61">
        <v>45376.0</v>
      </c>
      <c r="B740" s="58" t="s">
        <v>326</v>
      </c>
      <c r="C740" s="58" t="s">
        <v>292</v>
      </c>
      <c r="D740" s="58" t="s">
        <v>343</v>
      </c>
      <c r="E740" s="58" t="s">
        <v>67</v>
      </c>
      <c r="F740" s="58" t="b">
        <f>AND(LEN(E740) = 6, ISNUMBER(MATCH(LEFT(E740,4), 'species codes'!$A$2:$A$15, 0)))</f>
        <v>1</v>
      </c>
      <c r="G740" s="58">
        <v>4.0</v>
      </c>
    </row>
    <row r="741">
      <c r="A741" s="59">
        <v>45376.0</v>
      </c>
      <c r="B741" s="58" t="s">
        <v>326</v>
      </c>
      <c r="C741" s="58" t="s">
        <v>287</v>
      </c>
      <c r="D741" s="58" t="s">
        <v>72</v>
      </c>
      <c r="E741" s="58" t="s">
        <v>71</v>
      </c>
      <c r="F741" s="58" t="b">
        <f>AND(LEN(E741) = 6, ISNUMBER(MATCH(LEFT(E741,4), 'species codes'!$A$2:$A$15, 0)))</f>
        <v>1</v>
      </c>
      <c r="G741" s="58">
        <v>73.0</v>
      </c>
      <c r="J741" s="58">
        <v>1.0</v>
      </c>
    </row>
    <row r="742">
      <c r="A742" s="61">
        <v>45376.0</v>
      </c>
      <c r="B742" s="62" t="s">
        <v>334</v>
      </c>
      <c r="C742" s="58" t="s">
        <v>287</v>
      </c>
      <c r="D742" s="58" t="s">
        <v>346</v>
      </c>
      <c r="E742" s="58" t="s">
        <v>71</v>
      </c>
      <c r="F742" s="58" t="b">
        <f>AND(LEN(E742) = 6, ISNUMBER(MATCH(LEFT(E742,4), 'species codes'!$A$2:$A$15, 0)))</f>
        <v>1</v>
      </c>
      <c r="G742" s="58">
        <v>27.0</v>
      </c>
    </row>
    <row r="743">
      <c r="A743" s="61">
        <v>45376.0</v>
      </c>
      <c r="B743" s="62" t="s">
        <v>334</v>
      </c>
      <c r="C743" s="58" t="s">
        <v>287</v>
      </c>
      <c r="D743" s="58" t="s">
        <v>335</v>
      </c>
      <c r="E743" s="58" t="s">
        <v>71</v>
      </c>
      <c r="F743" s="58" t="b">
        <f>AND(LEN(E743) = 6, ISNUMBER(MATCH(LEFT(E743,4), 'species codes'!$A$2:$A$15, 0)))</f>
        <v>1</v>
      </c>
      <c r="G743" s="58">
        <v>26.0</v>
      </c>
    </row>
    <row r="744">
      <c r="A744" s="61">
        <v>45376.0</v>
      </c>
      <c r="B744" s="58" t="s">
        <v>326</v>
      </c>
      <c r="C744" s="58" t="s">
        <v>292</v>
      </c>
      <c r="D744" s="58" t="s">
        <v>343</v>
      </c>
      <c r="E744" s="58" t="s">
        <v>71</v>
      </c>
      <c r="F744" s="58" t="b">
        <f>AND(LEN(E744) = 6, ISNUMBER(MATCH(LEFT(E744,4), 'species codes'!$A$2:$A$15, 0)))</f>
        <v>1</v>
      </c>
      <c r="G744" s="58">
        <v>4.0</v>
      </c>
    </row>
    <row r="745">
      <c r="A745" s="59">
        <v>45376.0</v>
      </c>
      <c r="B745" s="58" t="s">
        <v>326</v>
      </c>
      <c r="C745" s="58" t="s">
        <v>287</v>
      </c>
      <c r="D745" s="58" t="s">
        <v>75</v>
      </c>
      <c r="E745" s="58" t="s">
        <v>74</v>
      </c>
      <c r="F745" s="58" t="b">
        <f>AND(LEN(E745) = 6, ISNUMBER(MATCH(LEFT(E745,4), 'species codes'!$A$2:$A$15, 0)))</f>
        <v>1</v>
      </c>
      <c r="G745" s="58">
        <v>51.0</v>
      </c>
    </row>
    <row r="746">
      <c r="A746" s="61">
        <v>45376.0</v>
      </c>
      <c r="B746" s="58" t="s">
        <v>326</v>
      </c>
      <c r="C746" s="58" t="s">
        <v>292</v>
      </c>
      <c r="D746" s="58" t="s">
        <v>343</v>
      </c>
      <c r="E746" s="58" t="s">
        <v>74</v>
      </c>
      <c r="F746" s="58" t="b">
        <f>AND(LEN(E746) = 6, ISNUMBER(MATCH(LEFT(E746,4), 'species codes'!$A$2:$A$15, 0)))</f>
        <v>1</v>
      </c>
      <c r="G746" s="58">
        <v>4.0</v>
      </c>
    </row>
    <row r="747">
      <c r="A747" s="61">
        <v>45376.0</v>
      </c>
      <c r="B747" s="62" t="s">
        <v>334</v>
      </c>
      <c r="C747" s="58" t="s">
        <v>287</v>
      </c>
      <c r="D747" s="58" t="s">
        <v>78</v>
      </c>
      <c r="E747" s="58" t="s">
        <v>76</v>
      </c>
      <c r="F747" s="58" t="b">
        <f>AND(LEN(E747) = 6, ISNUMBER(MATCH(LEFT(E747,4), 'species codes'!$A$2:$A$15, 0)))</f>
        <v>1</v>
      </c>
      <c r="G747" s="58">
        <v>20.0</v>
      </c>
    </row>
    <row r="748">
      <c r="A748" s="59">
        <v>45376.0</v>
      </c>
      <c r="B748" s="58" t="s">
        <v>326</v>
      </c>
      <c r="C748" s="58" t="s">
        <v>287</v>
      </c>
      <c r="D748" s="58" t="s">
        <v>77</v>
      </c>
      <c r="E748" s="58" t="s">
        <v>76</v>
      </c>
      <c r="F748" s="58" t="b">
        <f>AND(LEN(E748) = 6, ISNUMBER(MATCH(LEFT(E748,4), 'species codes'!$A$2:$A$15, 0)))</f>
        <v>1</v>
      </c>
      <c r="G748" s="58">
        <v>15.0</v>
      </c>
    </row>
    <row r="749">
      <c r="A749" s="61">
        <v>45376.0</v>
      </c>
      <c r="B749" s="58" t="s">
        <v>326</v>
      </c>
      <c r="C749" s="58" t="s">
        <v>292</v>
      </c>
      <c r="D749" s="58" t="s">
        <v>343</v>
      </c>
      <c r="E749" s="58" t="s">
        <v>76</v>
      </c>
      <c r="F749" s="58" t="b">
        <f>AND(LEN(E749) = 6, ISNUMBER(MATCH(LEFT(E749,4), 'species codes'!$A$2:$A$15, 0)))</f>
        <v>1</v>
      </c>
      <c r="G749" s="58">
        <v>4.0</v>
      </c>
    </row>
    <row r="750">
      <c r="A750" s="61">
        <v>45376.0</v>
      </c>
      <c r="B750" s="58" t="s">
        <v>326</v>
      </c>
      <c r="C750" s="58" t="s">
        <v>292</v>
      </c>
      <c r="D750" s="58" t="s">
        <v>344</v>
      </c>
      <c r="E750" s="58" t="s">
        <v>80</v>
      </c>
      <c r="F750" s="58" t="b">
        <f>AND(LEN(E750) = 6, ISNUMBER(MATCH(LEFT(E750,4), 'species codes'!$A$2:$A$15, 0)))</f>
        <v>1</v>
      </c>
      <c r="G750" s="58">
        <v>60.0</v>
      </c>
    </row>
    <row r="751">
      <c r="A751" s="61">
        <v>45376.0</v>
      </c>
      <c r="B751" s="62" t="s">
        <v>334</v>
      </c>
      <c r="C751" s="58" t="s">
        <v>287</v>
      </c>
      <c r="D751" s="58" t="s">
        <v>82</v>
      </c>
      <c r="E751" s="58" t="s">
        <v>80</v>
      </c>
      <c r="F751" s="58" t="b">
        <f>AND(LEN(E751) = 6, ISNUMBER(MATCH(LEFT(E751,4), 'species codes'!$A$2:$A$15, 0)))</f>
        <v>1</v>
      </c>
      <c r="G751" s="58">
        <v>35.0</v>
      </c>
    </row>
    <row r="752">
      <c r="A752" s="59">
        <v>45376.0</v>
      </c>
      <c r="B752" s="58" t="s">
        <v>326</v>
      </c>
      <c r="C752" s="58" t="s">
        <v>287</v>
      </c>
      <c r="D752" s="58" t="s">
        <v>353</v>
      </c>
      <c r="E752" s="58" t="s">
        <v>80</v>
      </c>
      <c r="F752" s="58" t="b">
        <f>AND(LEN(E752) = 6, ISNUMBER(MATCH(LEFT(E752,4), 'species codes'!$A$2:$A$15, 0)))</f>
        <v>1</v>
      </c>
      <c r="G752" s="58">
        <v>19.0</v>
      </c>
      <c r="H752" s="58">
        <v>13.0</v>
      </c>
    </row>
    <row r="753">
      <c r="A753" s="59">
        <v>45376.0</v>
      </c>
      <c r="B753" s="58" t="s">
        <v>326</v>
      </c>
      <c r="C753" s="58" t="s">
        <v>287</v>
      </c>
      <c r="D753" s="58" t="s">
        <v>77</v>
      </c>
      <c r="E753" s="58" t="s">
        <v>80</v>
      </c>
      <c r="F753" s="58" t="b">
        <f>AND(LEN(E753) = 6, ISNUMBER(MATCH(LEFT(E753,4), 'species codes'!$A$2:$A$15, 0)))</f>
        <v>1</v>
      </c>
      <c r="G753" s="58">
        <v>12.0</v>
      </c>
    </row>
    <row r="754">
      <c r="A754" s="61">
        <v>45376.0</v>
      </c>
      <c r="B754" s="58" t="s">
        <v>326</v>
      </c>
      <c r="C754" s="58" t="s">
        <v>292</v>
      </c>
      <c r="D754" s="58" t="s">
        <v>343</v>
      </c>
      <c r="E754" s="58" t="s">
        <v>80</v>
      </c>
      <c r="F754" s="58" t="b">
        <f>AND(LEN(E754) = 6, ISNUMBER(MATCH(LEFT(E754,4), 'species codes'!$A$2:$A$15, 0)))</f>
        <v>1</v>
      </c>
      <c r="G754" s="58">
        <v>4.0</v>
      </c>
    </row>
    <row r="755">
      <c r="A755" s="59">
        <v>45376.0</v>
      </c>
      <c r="B755" s="58" t="s">
        <v>326</v>
      </c>
      <c r="C755" s="58" t="s">
        <v>287</v>
      </c>
      <c r="D755" s="58" t="s">
        <v>86</v>
      </c>
      <c r="E755" s="58" t="s">
        <v>84</v>
      </c>
      <c r="F755" s="58" t="b">
        <f>AND(LEN(E755) = 6, ISNUMBER(MATCH(LEFT(E755,4), 'species codes'!$A$2:$A$15, 0)))</f>
        <v>1</v>
      </c>
      <c r="G755" s="58">
        <v>16.0</v>
      </c>
    </row>
    <row r="756">
      <c r="A756" s="61">
        <v>45376.0</v>
      </c>
      <c r="B756" s="58" t="s">
        <v>326</v>
      </c>
      <c r="C756" s="58" t="s">
        <v>292</v>
      </c>
      <c r="D756" s="58" t="s">
        <v>343</v>
      </c>
      <c r="E756" s="58" t="s">
        <v>84</v>
      </c>
      <c r="F756" s="58" t="b">
        <f>AND(LEN(E756) = 6, ISNUMBER(MATCH(LEFT(E756,4), 'species codes'!$A$2:$A$15, 0)))</f>
        <v>1</v>
      </c>
      <c r="G756" s="58">
        <v>4.0</v>
      </c>
    </row>
    <row r="757">
      <c r="A757" s="59">
        <v>45376.0</v>
      </c>
      <c r="B757" s="58" t="s">
        <v>326</v>
      </c>
      <c r="C757" s="58" t="s">
        <v>287</v>
      </c>
      <c r="D757" s="58" t="s">
        <v>86</v>
      </c>
      <c r="E757" s="58" t="s">
        <v>89</v>
      </c>
      <c r="F757" s="58" t="b">
        <f>AND(LEN(E757) = 6, ISNUMBER(MATCH(LEFT(E757,4), 'species codes'!$A$2:$A$15, 0)))</f>
        <v>1</v>
      </c>
      <c r="G757" s="58">
        <v>4.0</v>
      </c>
    </row>
    <row r="758">
      <c r="A758" s="61">
        <v>45376.0</v>
      </c>
      <c r="B758" s="58" t="s">
        <v>326</v>
      </c>
      <c r="C758" s="58" t="s">
        <v>292</v>
      </c>
      <c r="D758" s="58" t="s">
        <v>343</v>
      </c>
      <c r="E758" s="58" t="s">
        <v>89</v>
      </c>
      <c r="F758" s="58" t="b">
        <f>AND(LEN(E758) = 6, ISNUMBER(MATCH(LEFT(E758,4), 'species codes'!$A$2:$A$15, 0)))</f>
        <v>1</v>
      </c>
      <c r="G758" s="58">
        <v>4.0</v>
      </c>
    </row>
    <row r="759">
      <c r="A759" s="59">
        <v>45376.0</v>
      </c>
      <c r="B759" s="58" t="s">
        <v>326</v>
      </c>
      <c r="C759" s="58" t="s">
        <v>287</v>
      </c>
      <c r="D759" s="58" t="s">
        <v>86</v>
      </c>
      <c r="E759" s="58" t="s">
        <v>91</v>
      </c>
      <c r="F759" s="58" t="b">
        <f>AND(LEN(E759) = 6, ISNUMBER(MATCH(LEFT(E759,4), 'species codes'!$A$2:$A$15, 0)))</f>
        <v>1</v>
      </c>
      <c r="G759" s="58">
        <v>4.0</v>
      </c>
    </row>
    <row r="760">
      <c r="A760" s="61">
        <v>45376.0</v>
      </c>
      <c r="B760" s="58" t="s">
        <v>326</v>
      </c>
      <c r="C760" s="58" t="s">
        <v>292</v>
      </c>
      <c r="D760" s="58" t="s">
        <v>343</v>
      </c>
      <c r="E760" s="58" t="s">
        <v>91</v>
      </c>
      <c r="F760" s="58" t="b">
        <f>AND(LEN(E760) = 6, ISNUMBER(MATCH(LEFT(E760,4), 'species codes'!$A$2:$A$15, 0)))</f>
        <v>1</v>
      </c>
      <c r="G760" s="58">
        <v>4.0</v>
      </c>
    </row>
    <row r="761">
      <c r="A761" s="61">
        <v>45376.0</v>
      </c>
      <c r="B761" s="58" t="s">
        <v>326</v>
      </c>
      <c r="C761" s="58" t="s">
        <v>292</v>
      </c>
      <c r="D761" s="58" t="s">
        <v>343</v>
      </c>
      <c r="E761" s="58" t="s">
        <v>92</v>
      </c>
      <c r="F761" s="58" t="b">
        <f>AND(LEN(E761) = 6, ISNUMBER(MATCH(LEFT(E761,4), 'species codes'!$A$2:$A$15, 0)))</f>
        <v>1</v>
      </c>
      <c r="G761" s="58">
        <v>1.0</v>
      </c>
    </row>
    <row r="762">
      <c r="A762" s="61">
        <v>45376.0</v>
      </c>
      <c r="B762" s="58" t="s">
        <v>326</v>
      </c>
      <c r="C762" s="58" t="s">
        <v>292</v>
      </c>
      <c r="D762" s="58" t="s">
        <v>333</v>
      </c>
      <c r="E762" s="58" t="s">
        <v>94</v>
      </c>
      <c r="F762" s="58" t="b">
        <f>AND(LEN(E762) = 6, ISNUMBER(MATCH(LEFT(E762,4), 'species codes'!$A$2:$A$15, 0)))</f>
        <v>1</v>
      </c>
      <c r="G762" s="58">
        <v>11.0</v>
      </c>
    </row>
    <row r="763">
      <c r="A763" s="61">
        <v>45376.0</v>
      </c>
      <c r="B763" s="58" t="s">
        <v>326</v>
      </c>
      <c r="C763" s="58" t="s">
        <v>292</v>
      </c>
      <c r="D763" s="58" t="s">
        <v>343</v>
      </c>
      <c r="E763" s="58" t="s">
        <v>94</v>
      </c>
      <c r="F763" s="58" t="b">
        <f>AND(LEN(E763) = 6, ISNUMBER(MATCH(LEFT(E763,4), 'species codes'!$A$2:$A$15, 0)))</f>
        <v>1</v>
      </c>
      <c r="G763" s="58">
        <v>3.0</v>
      </c>
    </row>
    <row r="764">
      <c r="A764" s="61">
        <v>45376.0</v>
      </c>
      <c r="B764" s="62" t="s">
        <v>334</v>
      </c>
      <c r="C764" s="58" t="s">
        <v>287</v>
      </c>
      <c r="D764" s="58" t="s">
        <v>82</v>
      </c>
      <c r="E764" s="58" t="s">
        <v>95</v>
      </c>
      <c r="F764" s="58" t="b">
        <f>AND(LEN(E764) = 6, ISNUMBER(MATCH(LEFT(E764,4), 'species codes'!$A$2:$A$15, 0)))</f>
        <v>1</v>
      </c>
      <c r="G764" s="58">
        <v>14.0</v>
      </c>
    </row>
    <row r="765">
      <c r="A765" s="61">
        <v>45376.0</v>
      </c>
      <c r="B765" s="58" t="s">
        <v>326</v>
      </c>
      <c r="C765" s="58" t="s">
        <v>292</v>
      </c>
      <c r="D765" s="58" t="s">
        <v>343</v>
      </c>
      <c r="E765" s="58" t="s">
        <v>95</v>
      </c>
      <c r="F765" s="58" t="b">
        <f>AND(LEN(E765) = 6, ISNUMBER(MATCH(LEFT(E765,4), 'species codes'!$A$2:$A$15, 0)))</f>
        <v>1</v>
      </c>
      <c r="G765" s="58">
        <v>5.0</v>
      </c>
    </row>
    <row r="766">
      <c r="A766" s="61">
        <v>45376.0</v>
      </c>
      <c r="B766" s="62" t="s">
        <v>334</v>
      </c>
      <c r="C766" s="58" t="s">
        <v>287</v>
      </c>
      <c r="D766" s="58" t="s">
        <v>331</v>
      </c>
      <c r="E766" s="58" t="s">
        <v>96</v>
      </c>
      <c r="F766" s="58" t="b">
        <f>AND(LEN(E766) = 6, ISNUMBER(MATCH(LEFT(E766,4), 'species codes'!$A$2:$A$15, 0)))</f>
        <v>1</v>
      </c>
      <c r="G766" s="58">
        <v>26.0</v>
      </c>
    </row>
    <row r="767">
      <c r="A767" s="61">
        <v>45376.0</v>
      </c>
      <c r="B767" s="58" t="s">
        <v>334</v>
      </c>
      <c r="C767" s="58" t="s">
        <v>292</v>
      </c>
      <c r="D767" s="58" t="s">
        <v>196</v>
      </c>
      <c r="E767" s="58" t="s">
        <v>96</v>
      </c>
      <c r="F767" s="58" t="b">
        <f>AND(LEN(E767) = 6, ISNUMBER(MATCH(LEFT(E767,4), 'species codes'!$A$2:$A$15, 0)))</f>
        <v>1</v>
      </c>
      <c r="G767" s="58">
        <v>14.0</v>
      </c>
    </row>
    <row r="768">
      <c r="A768" s="61">
        <v>45376.0</v>
      </c>
      <c r="B768" s="58" t="s">
        <v>326</v>
      </c>
      <c r="C768" s="58" t="s">
        <v>292</v>
      </c>
      <c r="D768" s="58" t="s">
        <v>97</v>
      </c>
      <c r="E768" s="58" t="s">
        <v>96</v>
      </c>
      <c r="F768" s="58" t="b">
        <f>AND(LEN(E768) = 6, ISNUMBER(MATCH(LEFT(E768,4), 'species codes'!$A$2:$A$15, 0)))</f>
        <v>1</v>
      </c>
      <c r="G768" s="58">
        <v>11.0</v>
      </c>
    </row>
    <row r="769">
      <c r="A769" s="61">
        <v>45376.0</v>
      </c>
      <c r="B769" s="58" t="s">
        <v>326</v>
      </c>
      <c r="C769" s="58" t="s">
        <v>292</v>
      </c>
      <c r="D769" s="58" t="s">
        <v>343</v>
      </c>
      <c r="E769" s="58" t="s">
        <v>96</v>
      </c>
      <c r="F769" s="58" t="b">
        <f>AND(LEN(E769) = 6, ISNUMBER(MATCH(LEFT(E769,4), 'species codes'!$A$2:$A$15, 0)))</f>
        <v>1</v>
      </c>
      <c r="G769" s="58">
        <v>4.0</v>
      </c>
    </row>
    <row r="770">
      <c r="A770" s="59">
        <v>45376.0</v>
      </c>
      <c r="B770" s="58" t="s">
        <v>326</v>
      </c>
      <c r="C770" s="58" t="s">
        <v>287</v>
      </c>
      <c r="D770" s="58" t="s">
        <v>86</v>
      </c>
      <c r="E770" s="58" t="s">
        <v>109</v>
      </c>
      <c r="F770" s="58" t="b">
        <f>AND(LEN(E770) = 6, ISNUMBER(MATCH(LEFT(E770,4), 'species codes'!$A$2:$A$15, 0)))</f>
        <v>1</v>
      </c>
      <c r="G770" s="58">
        <v>16.0</v>
      </c>
    </row>
    <row r="771">
      <c r="A771" s="61">
        <v>45376.0</v>
      </c>
      <c r="B771" s="58" t="s">
        <v>326</v>
      </c>
      <c r="C771" s="58" t="s">
        <v>292</v>
      </c>
      <c r="D771" s="58" t="s">
        <v>343</v>
      </c>
      <c r="E771" s="58" t="s">
        <v>109</v>
      </c>
      <c r="F771" s="58" t="b">
        <f>AND(LEN(E771) = 6, ISNUMBER(MATCH(LEFT(E771,4), 'species codes'!$A$2:$A$15, 0)))</f>
        <v>1</v>
      </c>
      <c r="G771" s="58">
        <v>4.0</v>
      </c>
    </row>
    <row r="772">
      <c r="A772" s="61">
        <v>45376.0</v>
      </c>
      <c r="B772" s="58" t="s">
        <v>326</v>
      </c>
      <c r="C772" s="58" t="s">
        <v>292</v>
      </c>
      <c r="D772" s="58" t="s">
        <v>348</v>
      </c>
      <c r="E772" s="58" t="s">
        <v>113</v>
      </c>
      <c r="F772" s="58" t="b">
        <f>AND(LEN(E772) = 6, ISNUMBER(MATCH(LEFT(E772,4), 'species codes'!$A$2:$A$15, 0)))</f>
        <v>1</v>
      </c>
      <c r="G772" s="58">
        <v>3.0</v>
      </c>
    </row>
    <row r="773">
      <c r="A773" s="61">
        <v>45376.0</v>
      </c>
      <c r="B773" s="58" t="s">
        <v>326</v>
      </c>
      <c r="C773" s="58" t="s">
        <v>292</v>
      </c>
      <c r="D773" s="58" t="s">
        <v>343</v>
      </c>
      <c r="E773" s="58" t="s">
        <v>124</v>
      </c>
      <c r="F773" s="58" t="b">
        <f>AND(LEN(E773) = 6, ISNUMBER(MATCH(LEFT(E773,4), 'species codes'!$A$2:$A$15, 0)))</f>
        <v>1</v>
      </c>
      <c r="G773" s="58">
        <v>1.0</v>
      </c>
    </row>
    <row r="774">
      <c r="A774" s="59">
        <v>45376.0</v>
      </c>
      <c r="B774" s="58" t="s">
        <v>326</v>
      </c>
      <c r="C774" s="58" t="s">
        <v>287</v>
      </c>
      <c r="D774" s="58" t="s">
        <v>128</v>
      </c>
      <c r="E774" s="58" t="s">
        <v>127</v>
      </c>
      <c r="F774" s="58" t="b">
        <f>AND(LEN(E774) = 6, ISNUMBER(MATCH(LEFT(E774,4), 'species codes'!$A$2:$A$15, 0)))</f>
        <v>1</v>
      </c>
      <c r="G774" s="58">
        <v>31.0</v>
      </c>
    </row>
    <row r="775">
      <c r="A775" s="61">
        <v>45376.0</v>
      </c>
      <c r="B775" s="58" t="s">
        <v>326</v>
      </c>
      <c r="C775" s="58" t="s">
        <v>292</v>
      </c>
      <c r="D775" s="58" t="s">
        <v>343</v>
      </c>
      <c r="E775" s="58" t="s">
        <v>127</v>
      </c>
      <c r="F775" s="58" t="b">
        <f>AND(LEN(E775) = 6, ISNUMBER(MATCH(LEFT(E775,4), 'species codes'!$A$2:$A$15, 0)))</f>
        <v>1</v>
      </c>
      <c r="G775" s="58">
        <v>4.0</v>
      </c>
    </row>
    <row r="776">
      <c r="A776" s="59">
        <v>45376.0</v>
      </c>
      <c r="B776" s="58" t="s">
        <v>326</v>
      </c>
      <c r="C776" s="58" t="s">
        <v>287</v>
      </c>
      <c r="D776" s="58" t="s">
        <v>131</v>
      </c>
      <c r="E776" s="58" t="s">
        <v>130</v>
      </c>
      <c r="F776" s="58" t="b">
        <f>AND(LEN(E776) = 6, ISNUMBER(MATCH(LEFT(E776,4), 'species codes'!$A$2:$A$15, 0)))</f>
        <v>1</v>
      </c>
      <c r="G776" s="58">
        <v>46.0</v>
      </c>
      <c r="H776" s="58">
        <v>1.0</v>
      </c>
      <c r="K776" s="58">
        <v>1.0</v>
      </c>
      <c r="L776" s="58" t="s">
        <v>329</v>
      </c>
    </row>
    <row r="777">
      <c r="A777" s="61">
        <v>45376.0</v>
      </c>
      <c r="B777" s="58" t="s">
        <v>326</v>
      </c>
      <c r="C777" s="58" t="s">
        <v>292</v>
      </c>
      <c r="D777" s="58" t="s">
        <v>343</v>
      </c>
      <c r="E777" s="58" t="s">
        <v>130</v>
      </c>
      <c r="F777" s="58" t="b">
        <f>AND(LEN(E777) = 6, ISNUMBER(MATCH(LEFT(E777,4), 'species codes'!$A$2:$A$15, 0)))</f>
        <v>1</v>
      </c>
      <c r="G777" s="58">
        <v>4.0</v>
      </c>
    </row>
    <row r="778">
      <c r="A778" s="61">
        <v>45376.0</v>
      </c>
      <c r="B778" s="58" t="s">
        <v>326</v>
      </c>
      <c r="C778" s="58" t="s">
        <v>292</v>
      </c>
      <c r="D778" s="58" t="s">
        <v>133</v>
      </c>
      <c r="E778" s="58" t="s">
        <v>132</v>
      </c>
      <c r="F778" s="58" t="b">
        <f>AND(LEN(E778) = 6, ISNUMBER(MATCH(LEFT(E778,4), 'species codes'!$A$2:$A$15, 0)))</f>
        <v>1</v>
      </c>
      <c r="G778" s="58">
        <v>63.0</v>
      </c>
    </row>
    <row r="779">
      <c r="A779" s="59">
        <v>45376.0</v>
      </c>
      <c r="B779" s="58" t="s">
        <v>326</v>
      </c>
      <c r="C779" s="58" t="s">
        <v>287</v>
      </c>
      <c r="D779" s="58" t="s">
        <v>135</v>
      </c>
      <c r="E779" s="58" t="s">
        <v>134</v>
      </c>
      <c r="F779" s="58" t="b">
        <f>AND(LEN(E779) = 6, ISNUMBER(MATCH(LEFT(E779,4), 'species codes'!$A$2:$A$15, 0)))</f>
        <v>1</v>
      </c>
      <c r="G779" s="58">
        <v>62.0</v>
      </c>
    </row>
    <row r="780">
      <c r="A780" s="59">
        <v>45376.0</v>
      </c>
      <c r="B780" s="58" t="s">
        <v>326</v>
      </c>
      <c r="C780" s="58" t="s">
        <v>287</v>
      </c>
      <c r="D780" s="58" t="s">
        <v>75</v>
      </c>
      <c r="E780" s="58" t="s">
        <v>136</v>
      </c>
      <c r="F780" s="58" t="b">
        <f>AND(LEN(E780) = 6, ISNUMBER(MATCH(LEFT(E780,4), 'species codes'!$A$2:$A$15, 0)))</f>
        <v>1</v>
      </c>
      <c r="G780" s="58">
        <v>20.0</v>
      </c>
    </row>
    <row r="781">
      <c r="A781" s="61">
        <v>45376.0</v>
      </c>
      <c r="B781" s="58" t="s">
        <v>326</v>
      </c>
      <c r="C781" s="58" t="s">
        <v>292</v>
      </c>
      <c r="D781" s="58" t="s">
        <v>343</v>
      </c>
      <c r="E781" s="58" t="s">
        <v>136</v>
      </c>
      <c r="F781" s="58" t="b">
        <f>AND(LEN(E781) = 6, ISNUMBER(MATCH(LEFT(E781,4), 'species codes'!$A$2:$A$15, 0)))</f>
        <v>1</v>
      </c>
      <c r="G781" s="58">
        <v>4.0</v>
      </c>
    </row>
    <row r="782">
      <c r="A782" s="61">
        <v>45376.0</v>
      </c>
      <c r="B782" s="58" t="s">
        <v>326</v>
      </c>
      <c r="C782" s="58" t="s">
        <v>292</v>
      </c>
      <c r="D782" s="58" t="s">
        <v>97</v>
      </c>
      <c r="E782" s="58" t="s">
        <v>137</v>
      </c>
      <c r="F782" s="58" t="b">
        <f>AND(LEN(E782) = 6, ISNUMBER(MATCH(LEFT(E782,4), 'species codes'!$A$2:$A$15, 0)))</f>
        <v>1</v>
      </c>
      <c r="G782" s="58">
        <v>47.0</v>
      </c>
    </row>
    <row r="783">
      <c r="A783" s="61">
        <v>45376.0</v>
      </c>
      <c r="B783" s="58" t="s">
        <v>326</v>
      </c>
      <c r="C783" s="58" t="s">
        <v>292</v>
      </c>
      <c r="D783" s="58" t="s">
        <v>343</v>
      </c>
      <c r="E783" s="58" t="s">
        <v>137</v>
      </c>
      <c r="F783" s="58" t="b">
        <f>AND(LEN(E783) = 6, ISNUMBER(MATCH(LEFT(E783,4), 'species codes'!$A$2:$A$15, 0)))</f>
        <v>1</v>
      </c>
      <c r="G783" s="58">
        <v>4.0</v>
      </c>
    </row>
    <row r="784">
      <c r="A784" s="59">
        <v>45376.0</v>
      </c>
      <c r="B784" s="58" t="s">
        <v>326</v>
      </c>
      <c r="C784" s="58" t="s">
        <v>287</v>
      </c>
      <c r="D784" s="58" t="s">
        <v>345</v>
      </c>
      <c r="E784" s="58" t="s">
        <v>140</v>
      </c>
      <c r="F784" s="58" t="b">
        <f>AND(LEN(E784) = 6, ISNUMBER(MATCH(LEFT(E784,4), 'species codes'!$A$2:$A$15, 0)))</f>
        <v>1</v>
      </c>
      <c r="G784" s="58">
        <v>72.0</v>
      </c>
    </row>
    <row r="785">
      <c r="A785" s="61">
        <v>45376.0</v>
      </c>
      <c r="B785" s="58" t="s">
        <v>326</v>
      </c>
      <c r="C785" s="58" t="s">
        <v>292</v>
      </c>
      <c r="D785" s="58" t="s">
        <v>348</v>
      </c>
      <c r="E785" s="58" t="s">
        <v>140</v>
      </c>
      <c r="F785" s="58" t="b">
        <f>AND(LEN(E785) = 6, ISNUMBER(MATCH(LEFT(E785,4), 'species codes'!$A$2:$A$15, 0)))</f>
        <v>1</v>
      </c>
      <c r="G785" s="58">
        <v>3.0</v>
      </c>
    </row>
    <row r="786">
      <c r="A786" s="61">
        <v>45376.0</v>
      </c>
      <c r="B786" s="58" t="s">
        <v>326</v>
      </c>
      <c r="C786" s="58" t="s">
        <v>292</v>
      </c>
      <c r="D786" s="58" t="s">
        <v>348</v>
      </c>
      <c r="E786" s="58" t="s">
        <v>142</v>
      </c>
      <c r="F786" s="58" t="b">
        <f>AND(LEN(E786) = 6, ISNUMBER(MATCH(LEFT(E786,4), 'species codes'!$A$2:$A$15, 0)))</f>
        <v>1</v>
      </c>
      <c r="G786" s="58">
        <v>4.0</v>
      </c>
    </row>
    <row r="787">
      <c r="A787" s="59">
        <v>45376.0</v>
      </c>
      <c r="B787" s="58" t="s">
        <v>326</v>
      </c>
      <c r="C787" s="58" t="s">
        <v>287</v>
      </c>
      <c r="D787" s="58" t="s">
        <v>144</v>
      </c>
      <c r="E787" s="58" t="s">
        <v>143</v>
      </c>
      <c r="F787" s="58" t="b">
        <f>AND(LEN(E787) = 6, ISNUMBER(MATCH(LEFT(E787,4), 'species codes'!$A$2:$A$15, 0)))</f>
        <v>1</v>
      </c>
      <c r="G787" s="58">
        <v>39.0</v>
      </c>
      <c r="H787" s="58">
        <v>9.0</v>
      </c>
      <c r="K787" s="58">
        <v>1.0</v>
      </c>
      <c r="L787" s="58" t="s">
        <v>329</v>
      </c>
    </row>
    <row r="788">
      <c r="A788" s="61">
        <v>45376.0</v>
      </c>
      <c r="B788" s="58" t="s">
        <v>326</v>
      </c>
      <c r="C788" s="58" t="s">
        <v>292</v>
      </c>
      <c r="D788" s="58" t="s">
        <v>348</v>
      </c>
      <c r="E788" s="58" t="s">
        <v>143</v>
      </c>
      <c r="F788" s="58" t="b">
        <f>AND(LEN(E788) = 6, ISNUMBER(MATCH(LEFT(E788,4), 'species codes'!$A$2:$A$15, 0)))</f>
        <v>1</v>
      </c>
      <c r="G788" s="58">
        <v>3.0</v>
      </c>
    </row>
    <row r="789">
      <c r="A789" s="61">
        <v>45376.0</v>
      </c>
      <c r="B789" s="58" t="s">
        <v>326</v>
      </c>
      <c r="C789" s="58" t="s">
        <v>292</v>
      </c>
      <c r="D789" s="58" t="s">
        <v>146</v>
      </c>
      <c r="E789" s="58" t="s">
        <v>145</v>
      </c>
      <c r="F789" s="58" t="b">
        <f>AND(LEN(E789) = 6, ISNUMBER(MATCH(LEFT(E789,4), 'species codes'!$A$2:$A$15, 0)))</f>
        <v>1</v>
      </c>
      <c r="G789" s="58">
        <v>49.0</v>
      </c>
      <c r="H789" s="58">
        <v>2.0</v>
      </c>
      <c r="K789" s="58">
        <v>8.0</v>
      </c>
      <c r="L789" s="58" t="s">
        <v>329</v>
      </c>
    </row>
    <row r="790">
      <c r="A790" s="61">
        <v>45376.0</v>
      </c>
      <c r="B790" s="58" t="s">
        <v>326</v>
      </c>
      <c r="C790" s="58" t="s">
        <v>292</v>
      </c>
      <c r="D790" s="58" t="s">
        <v>348</v>
      </c>
      <c r="E790" s="58" t="s">
        <v>145</v>
      </c>
      <c r="F790" s="58" t="b">
        <f>AND(LEN(E790) = 6, ISNUMBER(MATCH(LEFT(E790,4), 'species codes'!$A$2:$A$15, 0)))</f>
        <v>1</v>
      </c>
      <c r="G790" s="58">
        <v>4.0</v>
      </c>
    </row>
    <row r="791">
      <c r="A791" s="61">
        <v>45376.0</v>
      </c>
      <c r="B791" s="58" t="s">
        <v>326</v>
      </c>
      <c r="C791" s="58" t="s">
        <v>292</v>
      </c>
      <c r="D791" s="58" t="s">
        <v>138</v>
      </c>
      <c r="E791" s="58" t="s">
        <v>148</v>
      </c>
      <c r="F791" s="58" t="b">
        <f>AND(LEN(E791) = 6, ISNUMBER(MATCH(LEFT(E791,4), 'species codes'!$A$2:$A$15, 0)))</f>
        <v>1</v>
      </c>
      <c r="G791" s="58">
        <v>55.0</v>
      </c>
    </row>
    <row r="792">
      <c r="A792" s="59">
        <v>45376.0</v>
      </c>
      <c r="B792" s="58" t="s">
        <v>326</v>
      </c>
      <c r="C792" s="58" t="s">
        <v>287</v>
      </c>
      <c r="D792" s="58" t="s">
        <v>128</v>
      </c>
      <c r="E792" s="58" t="s">
        <v>148</v>
      </c>
      <c r="F792" s="58" t="b">
        <f>AND(LEN(E792) = 6, ISNUMBER(MATCH(LEFT(E792,4), 'species codes'!$A$2:$A$15, 0)))</f>
        <v>1</v>
      </c>
      <c r="G792" s="58">
        <v>25.0</v>
      </c>
      <c r="J792" s="58">
        <v>6.0</v>
      </c>
      <c r="K792" s="58">
        <v>1.0</v>
      </c>
      <c r="L792" s="58" t="s">
        <v>329</v>
      </c>
    </row>
    <row r="793">
      <c r="A793" s="61">
        <v>45376.0</v>
      </c>
      <c r="B793" s="58" t="s">
        <v>326</v>
      </c>
      <c r="C793" s="58" t="s">
        <v>292</v>
      </c>
      <c r="D793" s="58" t="s">
        <v>348</v>
      </c>
      <c r="E793" s="58" t="s">
        <v>148</v>
      </c>
      <c r="F793" s="58" t="b">
        <f>AND(LEN(E793) = 6, ISNUMBER(MATCH(LEFT(E793,4), 'species codes'!$A$2:$A$15, 0)))</f>
        <v>1</v>
      </c>
      <c r="G793" s="58">
        <v>4.0</v>
      </c>
    </row>
    <row r="794">
      <c r="A794" s="61">
        <v>45376.0</v>
      </c>
      <c r="B794" s="58" t="s">
        <v>326</v>
      </c>
      <c r="C794" s="58" t="s">
        <v>292</v>
      </c>
      <c r="D794" s="58" t="s">
        <v>150</v>
      </c>
      <c r="E794" s="58" t="s">
        <v>149</v>
      </c>
      <c r="F794" s="58" t="b">
        <f>AND(LEN(E794) = 6, ISNUMBER(MATCH(LEFT(E794,4), 'species codes'!$A$2:$A$15, 0)))</f>
        <v>1</v>
      </c>
      <c r="G794" s="58">
        <v>74.0</v>
      </c>
    </row>
    <row r="795">
      <c r="A795" s="61">
        <v>45376.0</v>
      </c>
      <c r="B795" s="58" t="s">
        <v>326</v>
      </c>
      <c r="C795" s="58" t="s">
        <v>292</v>
      </c>
      <c r="D795" s="58" t="s">
        <v>348</v>
      </c>
      <c r="E795" s="58" t="s">
        <v>149</v>
      </c>
      <c r="F795" s="58" t="b">
        <f>AND(LEN(E795) = 6, ISNUMBER(MATCH(LEFT(E795,4), 'species codes'!$A$2:$A$15, 0)))</f>
        <v>1</v>
      </c>
      <c r="G795" s="58">
        <v>4.0</v>
      </c>
    </row>
    <row r="796">
      <c r="A796" s="61">
        <v>45376.0</v>
      </c>
      <c r="B796" s="58" t="s">
        <v>326</v>
      </c>
      <c r="C796" s="58" t="s">
        <v>292</v>
      </c>
      <c r="D796" s="58" t="s">
        <v>187</v>
      </c>
      <c r="E796" s="58" t="s">
        <v>176</v>
      </c>
      <c r="F796" s="58" t="b">
        <f>AND(LEN(E796) = 6, ISNUMBER(MATCH(LEFT(E796,4), 'species codes'!$A$2:$A$15, 0)))</f>
        <v>1</v>
      </c>
      <c r="G796" s="58">
        <v>33.0</v>
      </c>
      <c r="H796" s="58">
        <v>1.0</v>
      </c>
    </row>
    <row r="797">
      <c r="A797" s="61">
        <v>45376.0</v>
      </c>
      <c r="B797" s="58" t="s">
        <v>326</v>
      </c>
      <c r="C797" s="58" t="s">
        <v>292</v>
      </c>
      <c r="D797" s="58" t="s">
        <v>177</v>
      </c>
      <c r="E797" s="58" t="s">
        <v>176</v>
      </c>
      <c r="F797" s="58" t="b">
        <f>AND(LEN(E797) = 6, ISNUMBER(MATCH(LEFT(E797,4), 'species codes'!$A$2:$A$15, 0)))</f>
        <v>1</v>
      </c>
      <c r="G797" s="58">
        <v>30.0</v>
      </c>
    </row>
    <row r="798">
      <c r="A798" s="61">
        <v>45376.0</v>
      </c>
      <c r="B798" s="58" t="s">
        <v>326</v>
      </c>
      <c r="C798" s="58" t="s">
        <v>292</v>
      </c>
      <c r="D798" s="58" t="s">
        <v>359</v>
      </c>
      <c r="E798" s="58" t="s">
        <v>176</v>
      </c>
      <c r="F798" s="58" t="b">
        <f>AND(LEN(E798) = 6, ISNUMBER(MATCH(LEFT(E798,4), 'species codes'!$A$2:$A$15, 0)))</f>
        <v>1</v>
      </c>
      <c r="G798" s="58">
        <v>4.0</v>
      </c>
    </row>
    <row r="799">
      <c r="A799" s="61">
        <v>45376.0</v>
      </c>
      <c r="B799" s="58" t="s">
        <v>326</v>
      </c>
      <c r="C799" s="58" t="s">
        <v>292</v>
      </c>
      <c r="D799" s="58" t="s">
        <v>359</v>
      </c>
      <c r="E799" s="58" t="s">
        <v>181</v>
      </c>
      <c r="F799" s="58" t="b">
        <f>AND(LEN(E799) = 6, ISNUMBER(MATCH(LEFT(E799,4), 'species codes'!$A$2:$A$15, 0)))</f>
        <v>1</v>
      </c>
      <c r="G799" s="58">
        <v>4.0</v>
      </c>
      <c r="O799" s="58" t="s">
        <v>363</v>
      </c>
    </row>
    <row r="800">
      <c r="A800" s="61">
        <v>45376.0</v>
      </c>
      <c r="B800" s="58" t="s">
        <v>326</v>
      </c>
      <c r="C800" s="58" t="s">
        <v>292</v>
      </c>
      <c r="D800" s="58" t="s">
        <v>330</v>
      </c>
      <c r="E800" s="58" t="s">
        <v>182</v>
      </c>
      <c r="F800" s="58" t="b">
        <f>AND(LEN(E800) = 6, ISNUMBER(MATCH(LEFT(E800,4), 'species codes'!$A$2:$A$15, 0)))</f>
        <v>1</v>
      </c>
      <c r="G800" s="58">
        <v>70.0</v>
      </c>
    </row>
    <row r="801">
      <c r="A801" s="61">
        <v>45376.0</v>
      </c>
      <c r="B801" s="62" t="s">
        <v>334</v>
      </c>
      <c r="C801" s="58" t="s">
        <v>287</v>
      </c>
      <c r="D801" s="58" t="s">
        <v>339</v>
      </c>
      <c r="E801" s="58" t="s">
        <v>182</v>
      </c>
      <c r="F801" s="58" t="b">
        <f>AND(LEN(E801) = 6, ISNUMBER(MATCH(LEFT(E801,4), 'species codes'!$A$2:$A$15, 0)))</f>
        <v>1</v>
      </c>
      <c r="G801" s="58">
        <v>29.0</v>
      </c>
    </row>
    <row r="802">
      <c r="A802" s="59">
        <v>45376.0</v>
      </c>
      <c r="B802" s="58" t="s">
        <v>326</v>
      </c>
      <c r="C802" s="58" t="s">
        <v>287</v>
      </c>
      <c r="D802" s="58" t="s">
        <v>355</v>
      </c>
      <c r="E802" s="58" t="s">
        <v>182</v>
      </c>
      <c r="F802" s="58" t="b">
        <f>AND(LEN(E802) = 6, ISNUMBER(MATCH(LEFT(E802,4), 'species codes'!$A$2:$A$15, 0)))</f>
        <v>1</v>
      </c>
      <c r="G802" s="58">
        <v>27.0</v>
      </c>
      <c r="H802" s="58">
        <v>2.0</v>
      </c>
    </row>
    <row r="803">
      <c r="A803" s="61">
        <v>45376.0</v>
      </c>
      <c r="B803" s="62" t="s">
        <v>334</v>
      </c>
      <c r="C803" s="58" t="s">
        <v>287</v>
      </c>
      <c r="D803" s="58" t="s">
        <v>341</v>
      </c>
      <c r="E803" s="58" t="s">
        <v>182</v>
      </c>
      <c r="F803" s="58" t="b">
        <f>AND(LEN(E803) = 6, ISNUMBER(MATCH(LEFT(E803,4), 'species codes'!$A$2:$A$15, 0)))</f>
        <v>1</v>
      </c>
      <c r="G803" s="58">
        <v>27.0</v>
      </c>
    </row>
    <row r="804">
      <c r="A804" s="61">
        <v>45376.0</v>
      </c>
      <c r="B804" s="62" t="s">
        <v>334</v>
      </c>
      <c r="C804" s="58" t="s">
        <v>287</v>
      </c>
      <c r="D804" s="58" t="s">
        <v>352</v>
      </c>
      <c r="E804" s="58" t="s">
        <v>182</v>
      </c>
      <c r="F804" s="58" t="b">
        <f>AND(LEN(E804) = 6, ISNUMBER(MATCH(LEFT(E804,4), 'species codes'!$A$2:$A$15, 0)))</f>
        <v>1</v>
      </c>
      <c r="G804" s="58">
        <v>25.0</v>
      </c>
      <c r="H804" s="58">
        <v>2.0</v>
      </c>
      <c r="J804" s="58">
        <v>2.0</v>
      </c>
    </row>
    <row r="805">
      <c r="A805" s="61">
        <v>45376.0</v>
      </c>
      <c r="B805" s="58" t="s">
        <v>326</v>
      </c>
      <c r="C805" s="58" t="s">
        <v>292</v>
      </c>
      <c r="D805" s="58" t="s">
        <v>355</v>
      </c>
      <c r="E805" s="58" t="s">
        <v>182</v>
      </c>
      <c r="F805" s="58" t="b">
        <f>AND(LEN(E805) = 6, ISNUMBER(MATCH(LEFT(E805,4), 'species codes'!$A$2:$A$15, 0)))</f>
        <v>1</v>
      </c>
      <c r="G805" s="58">
        <v>24.0</v>
      </c>
      <c r="H805" s="58">
        <v>2.0</v>
      </c>
    </row>
    <row r="806">
      <c r="A806" s="61">
        <v>45376.0</v>
      </c>
      <c r="B806" s="58" t="s">
        <v>326</v>
      </c>
      <c r="C806" s="58" t="s">
        <v>292</v>
      </c>
      <c r="D806" s="58" t="s">
        <v>359</v>
      </c>
      <c r="E806" s="58" t="s">
        <v>182</v>
      </c>
      <c r="F806" s="58" t="b">
        <f>AND(LEN(E806) = 6, ISNUMBER(MATCH(LEFT(E806,4), 'species codes'!$A$2:$A$15, 0)))</f>
        <v>1</v>
      </c>
      <c r="G806" s="58">
        <v>4.0</v>
      </c>
    </row>
    <row r="807">
      <c r="A807" s="61">
        <v>45376.0</v>
      </c>
      <c r="B807" s="58" t="s">
        <v>326</v>
      </c>
      <c r="C807" s="58" t="s">
        <v>292</v>
      </c>
      <c r="D807" s="58" t="s">
        <v>359</v>
      </c>
      <c r="E807" s="58" t="s">
        <v>186</v>
      </c>
      <c r="F807" s="58" t="b">
        <f>AND(LEN(E807) = 6, ISNUMBER(MATCH(LEFT(E807,4), 'species codes'!$A$2:$A$15, 0)))</f>
        <v>1</v>
      </c>
      <c r="G807" s="58">
        <v>4.0</v>
      </c>
    </row>
    <row r="808">
      <c r="A808" s="61">
        <v>45376.0</v>
      </c>
      <c r="B808" s="58" t="s">
        <v>326</v>
      </c>
      <c r="C808" s="58" t="s">
        <v>292</v>
      </c>
      <c r="D808" s="58" t="s">
        <v>189</v>
      </c>
      <c r="E808" s="58" t="s">
        <v>188</v>
      </c>
      <c r="F808" s="58" t="b">
        <f>AND(LEN(E808) = 6, ISNUMBER(MATCH(LEFT(E808,4), 'species codes'!$A$2:$A$15, 0)))</f>
        <v>1</v>
      </c>
      <c r="G808" s="58">
        <v>60.0</v>
      </c>
      <c r="K808" s="58">
        <v>3.0</v>
      </c>
      <c r="L808" s="58" t="s">
        <v>329</v>
      </c>
    </row>
    <row r="809">
      <c r="A809" s="61">
        <v>45376.0</v>
      </c>
      <c r="B809" s="58" t="s">
        <v>326</v>
      </c>
      <c r="C809" s="58" t="s">
        <v>292</v>
      </c>
      <c r="D809" s="58" t="s">
        <v>359</v>
      </c>
      <c r="E809" s="58" t="s">
        <v>188</v>
      </c>
      <c r="F809" s="58" t="b">
        <f>AND(LEN(E809) = 6, ISNUMBER(MATCH(LEFT(E809,4), 'species codes'!$A$2:$A$15, 0)))</f>
        <v>1</v>
      </c>
      <c r="G809" s="58">
        <v>4.0</v>
      </c>
    </row>
    <row r="810">
      <c r="A810" s="61">
        <v>45376.0</v>
      </c>
      <c r="B810" s="58" t="s">
        <v>326</v>
      </c>
      <c r="C810" s="58" t="s">
        <v>292</v>
      </c>
      <c r="D810" s="58" t="s">
        <v>191</v>
      </c>
      <c r="E810" s="58" t="s">
        <v>190</v>
      </c>
      <c r="F810" s="58" t="b">
        <f>AND(LEN(E810) = 6, ISNUMBER(MATCH(LEFT(E810,4), 'species codes'!$A$2:$A$15, 0)))</f>
        <v>1</v>
      </c>
      <c r="G810" s="58">
        <v>25.0</v>
      </c>
    </row>
    <row r="811">
      <c r="A811" s="61">
        <v>45376.0</v>
      </c>
      <c r="B811" s="58" t="s">
        <v>326</v>
      </c>
      <c r="C811" s="58" t="s">
        <v>292</v>
      </c>
      <c r="D811" s="58" t="s">
        <v>359</v>
      </c>
      <c r="E811" s="58" t="s">
        <v>190</v>
      </c>
      <c r="F811" s="58" t="b">
        <f>AND(LEN(E811) = 6, ISNUMBER(MATCH(LEFT(E811,4), 'species codes'!$A$2:$A$15, 0)))</f>
        <v>1</v>
      </c>
      <c r="G811" s="58">
        <v>4.0</v>
      </c>
    </row>
    <row r="812">
      <c r="A812" s="61">
        <v>45376.0</v>
      </c>
      <c r="B812" s="58" t="s">
        <v>334</v>
      </c>
      <c r="C812" s="58" t="s">
        <v>292</v>
      </c>
      <c r="D812" s="58" t="s">
        <v>196</v>
      </c>
      <c r="E812" s="58" t="s">
        <v>194</v>
      </c>
      <c r="F812" s="58" t="b">
        <f>AND(LEN(E812) = 6, ISNUMBER(MATCH(LEFT(E812,4), 'species codes'!$A$2:$A$15, 0)))</f>
        <v>1</v>
      </c>
      <c r="G812" s="58">
        <v>8.0</v>
      </c>
    </row>
    <row r="813">
      <c r="A813" s="61">
        <v>45376.0</v>
      </c>
      <c r="B813" s="58" t="s">
        <v>334</v>
      </c>
      <c r="C813" s="58" t="s">
        <v>292</v>
      </c>
      <c r="D813" s="58" t="s">
        <v>47</v>
      </c>
      <c r="E813" s="58" t="s">
        <v>202</v>
      </c>
      <c r="F813" s="58" t="b">
        <f>AND(LEN(E813) = 6, ISNUMBER(MATCH(LEFT(E813,4), 'species codes'!$A$2:$A$15, 0)))</f>
        <v>1</v>
      </c>
      <c r="G813" s="58">
        <v>36.0</v>
      </c>
    </row>
    <row r="814">
      <c r="A814" s="61">
        <v>45376.0</v>
      </c>
      <c r="B814" s="58" t="s">
        <v>334</v>
      </c>
      <c r="C814" s="58" t="s">
        <v>292</v>
      </c>
      <c r="D814" s="58" t="s">
        <v>47</v>
      </c>
      <c r="E814" s="58" t="s">
        <v>205</v>
      </c>
      <c r="F814" s="58" t="b">
        <f>AND(LEN(E814) = 6, ISNUMBER(MATCH(LEFT(E814,4), 'species codes'!$A$2:$A$15, 0)))</f>
        <v>1</v>
      </c>
      <c r="G814" s="58">
        <v>12.0</v>
      </c>
    </row>
    <row r="815">
      <c r="A815" s="61">
        <v>45376.0</v>
      </c>
      <c r="B815" s="58" t="s">
        <v>334</v>
      </c>
      <c r="C815" s="58" t="s">
        <v>292</v>
      </c>
      <c r="D815" s="58" t="s">
        <v>47</v>
      </c>
      <c r="E815" s="58" t="s">
        <v>208</v>
      </c>
      <c r="F815" s="58" t="b">
        <f>AND(LEN(E815) = 6, ISNUMBER(MATCH(LEFT(E815,4), 'species codes'!$A$2:$A$15, 0)))</f>
        <v>1</v>
      </c>
      <c r="G815" s="58">
        <v>9.0</v>
      </c>
    </row>
    <row r="816">
      <c r="A816" s="61">
        <v>45376.0</v>
      </c>
      <c r="B816" s="58" t="s">
        <v>334</v>
      </c>
      <c r="C816" s="58" t="s">
        <v>292</v>
      </c>
      <c r="D816" s="58" t="s">
        <v>47</v>
      </c>
      <c r="E816" s="58" t="s">
        <v>213</v>
      </c>
      <c r="F816" s="58" t="b">
        <f>AND(LEN(E816) = 6, ISNUMBER(MATCH(LEFT(E816,4), 'species codes'!$A$2:$A$15, 0)))</f>
        <v>1</v>
      </c>
      <c r="G816" s="58">
        <v>3.0</v>
      </c>
    </row>
    <row r="817">
      <c r="A817" s="61">
        <v>45376.0</v>
      </c>
      <c r="B817" s="58" t="s">
        <v>334</v>
      </c>
      <c r="C817" s="58" t="s">
        <v>292</v>
      </c>
      <c r="D817" s="58" t="s">
        <v>47</v>
      </c>
      <c r="E817" s="58" t="s">
        <v>214</v>
      </c>
      <c r="F817" s="58" t="b">
        <f>AND(LEN(E817) = 6, ISNUMBER(MATCH(LEFT(E817,4), 'species codes'!$A$2:$A$15, 0)))</f>
        <v>1</v>
      </c>
      <c r="G817" s="58">
        <v>7.0</v>
      </c>
      <c r="H817" s="58">
        <v>1.0</v>
      </c>
    </row>
    <row r="818">
      <c r="A818" s="61">
        <v>45376.0</v>
      </c>
      <c r="B818" s="58" t="s">
        <v>334</v>
      </c>
      <c r="C818" s="58" t="s">
        <v>292</v>
      </c>
      <c r="D818" s="58" t="s">
        <v>47</v>
      </c>
      <c r="E818" s="58" t="s">
        <v>216</v>
      </c>
      <c r="F818" s="58" t="b">
        <f>AND(LEN(E818) = 6, ISNUMBER(MATCH(LEFT(E818,4), 'species codes'!$A$2:$A$15, 0)))</f>
        <v>1</v>
      </c>
      <c r="G818" s="58">
        <v>14.0</v>
      </c>
    </row>
    <row r="819">
      <c r="A819" s="61">
        <v>45376.0</v>
      </c>
      <c r="B819" s="58" t="s">
        <v>334</v>
      </c>
      <c r="C819" s="58" t="s">
        <v>292</v>
      </c>
      <c r="D819" s="58" t="s">
        <v>47</v>
      </c>
      <c r="E819" s="58" t="s">
        <v>218</v>
      </c>
      <c r="F819" s="58" t="b">
        <f>AND(LEN(E819) = 6, ISNUMBER(MATCH(LEFT(E819,4), 'species codes'!$A$2:$A$15, 0)))</f>
        <v>1</v>
      </c>
      <c r="G819" s="58">
        <v>4.0</v>
      </c>
    </row>
    <row r="820">
      <c r="A820" s="61">
        <v>45376.0</v>
      </c>
      <c r="B820" s="58" t="s">
        <v>334</v>
      </c>
      <c r="C820" s="58" t="s">
        <v>292</v>
      </c>
      <c r="D820" s="58" t="s">
        <v>47</v>
      </c>
      <c r="E820" s="58" t="s">
        <v>219</v>
      </c>
      <c r="F820" s="58" t="b">
        <f>AND(LEN(E820) = 6, ISNUMBER(MATCH(LEFT(E820,4), 'species codes'!$A$2:$A$15, 0)))</f>
        <v>1</v>
      </c>
      <c r="G820" s="58">
        <v>13.0</v>
      </c>
    </row>
    <row r="821">
      <c r="A821" s="61">
        <v>45376.0</v>
      </c>
      <c r="B821" s="58" t="s">
        <v>334</v>
      </c>
      <c r="C821" s="58" t="s">
        <v>292</v>
      </c>
      <c r="D821" s="58" t="s">
        <v>47</v>
      </c>
      <c r="E821" s="58" t="s">
        <v>224</v>
      </c>
      <c r="F821" s="58" t="b">
        <f>AND(LEN(E821) = 6, ISNUMBER(MATCH(LEFT(E821,4), 'species codes'!$A$2:$A$15, 0)))</f>
        <v>1</v>
      </c>
      <c r="G821" s="58">
        <v>20.0</v>
      </c>
      <c r="H821" s="58">
        <v>2.0</v>
      </c>
    </row>
    <row r="822">
      <c r="A822" s="61">
        <v>45376.0</v>
      </c>
      <c r="B822" s="58" t="s">
        <v>334</v>
      </c>
      <c r="C822" s="58" t="s">
        <v>292</v>
      </c>
      <c r="D822" s="58" t="s">
        <v>47</v>
      </c>
      <c r="E822" s="58" t="s">
        <v>225</v>
      </c>
      <c r="F822" s="58" t="b">
        <f>AND(LEN(E822) = 6, ISNUMBER(MATCH(LEFT(E822,4), 'species codes'!$A$2:$A$15, 0)))</f>
        <v>1</v>
      </c>
      <c r="G822" s="58">
        <v>4.0</v>
      </c>
    </row>
    <row r="823">
      <c r="A823" s="61">
        <v>45376.0</v>
      </c>
      <c r="B823" s="58" t="s">
        <v>334</v>
      </c>
      <c r="C823" s="58" t="s">
        <v>292</v>
      </c>
      <c r="D823" s="58" t="s">
        <v>47</v>
      </c>
      <c r="E823" s="58" t="s">
        <v>226</v>
      </c>
      <c r="F823" s="58" t="b">
        <f>AND(LEN(E823) = 6, ISNUMBER(MATCH(LEFT(E823,4), 'species codes'!$A$2:$A$15, 0)))</f>
        <v>1</v>
      </c>
      <c r="G823" s="58">
        <v>19.0</v>
      </c>
      <c r="M823" s="58">
        <v>2.0</v>
      </c>
      <c r="N823" s="58" t="s">
        <v>364</v>
      </c>
    </row>
    <row r="824">
      <c r="A824" s="61">
        <v>45376.0</v>
      </c>
      <c r="B824" s="58" t="s">
        <v>334</v>
      </c>
      <c r="C824" s="58" t="s">
        <v>292</v>
      </c>
      <c r="D824" s="58" t="s">
        <v>47</v>
      </c>
      <c r="E824" s="58" t="s">
        <v>227</v>
      </c>
      <c r="F824" s="58" t="b">
        <f>AND(LEN(E824) = 6, ISNUMBER(MATCH(LEFT(E824,4), 'species codes'!$A$2:$A$15, 0)))</f>
        <v>1</v>
      </c>
      <c r="G824" s="58">
        <v>17.0</v>
      </c>
    </row>
    <row r="825">
      <c r="A825" s="61">
        <v>45376.0</v>
      </c>
      <c r="B825" s="58" t="s">
        <v>334</v>
      </c>
      <c r="C825" s="58" t="s">
        <v>292</v>
      </c>
      <c r="D825" s="58" t="s">
        <v>47</v>
      </c>
      <c r="E825" s="58" t="s">
        <v>228</v>
      </c>
      <c r="F825" s="58" t="b">
        <f>AND(LEN(E825) = 6, ISNUMBER(MATCH(LEFT(E825,4), 'species codes'!$A$2:$A$15, 0)))</f>
        <v>1</v>
      </c>
      <c r="G825" s="58">
        <v>20.0</v>
      </c>
      <c r="H825" s="58">
        <v>1.0</v>
      </c>
    </row>
    <row r="826">
      <c r="A826" s="61">
        <v>45376.0</v>
      </c>
      <c r="B826" s="58" t="s">
        <v>334</v>
      </c>
      <c r="C826" s="58" t="s">
        <v>292</v>
      </c>
      <c r="D826" s="58" t="s">
        <v>47</v>
      </c>
      <c r="E826" s="58" t="s">
        <v>229</v>
      </c>
      <c r="F826" s="58" t="b">
        <f>AND(LEN(E826) = 6, ISNUMBER(MATCH(LEFT(E826,4), 'species codes'!$A$2:$A$15, 0)))</f>
        <v>1</v>
      </c>
      <c r="G826" s="58">
        <v>14.0</v>
      </c>
    </row>
    <row r="827">
      <c r="A827" s="61">
        <v>45376.0</v>
      </c>
      <c r="B827" s="58" t="s">
        <v>334</v>
      </c>
      <c r="C827" s="58" t="s">
        <v>292</v>
      </c>
      <c r="D827" s="58" t="s">
        <v>47</v>
      </c>
      <c r="E827" s="58" t="s">
        <v>230</v>
      </c>
      <c r="F827" s="58" t="b">
        <f>AND(LEN(E827) = 6, ISNUMBER(MATCH(LEFT(E827,4), 'species codes'!$A$2:$A$15, 0)))</f>
        <v>1</v>
      </c>
      <c r="G827" s="58">
        <v>13.0</v>
      </c>
    </row>
    <row r="828">
      <c r="A828" s="61">
        <v>45376.0</v>
      </c>
      <c r="B828" s="58" t="s">
        <v>334</v>
      </c>
      <c r="C828" s="58" t="s">
        <v>292</v>
      </c>
      <c r="D828" s="58" t="s">
        <v>47</v>
      </c>
      <c r="E828" s="58" t="s">
        <v>231</v>
      </c>
      <c r="F828" s="58" t="b">
        <f>AND(LEN(E828) = 6, ISNUMBER(MATCH(LEFT(E828,4), 'species codes'!$A$2:$A$15, 0)))</f>
        <v>1</v>
      </c>
      <c r="G828" s="58">
        <v>6.0</v>
      </c>
    </row>
    <row r="829">
      <c r="A829" s="61">
        <v>45376.0</v>
      </c>
      <c r="B829" s="58" t="s">
        <v>334</v>
      </c>
      <c r="C829" s="58" t="s">
        <v>292</v>
      </c>
      <c r="D829" s="58" t="s">
        <v>47</v>
      </c>
      <c r="E829" s="58" t="s">
        <v>232</v>
      </c>
      <c r="F829" s="58" t="b">
        <f>AND(LEN(E829) = 6, ISNUMBER(MATCH(LEFT(E829,4), 'species codes'!$A$2:$A$15, 0)))</f>
        <v>1</v>
      </c>
      <c r="G829" s="58">
        <v>8.0</v>
      </c>
    </row>
    <row r="830">
      <c r="A830" s="61">
        <v>45376.0</v>
      </c>
      <c r="B830" s="58" t="s">
        <v>334</v>
      </c>
      <c r="C830" s="58" t="s">
        <v>292</v>
      </c>
      <c r="D830" s="58" t="s">
        <v>47</v>
      </c>
      <c r="E830" s="58" t="s">
        <v>241</v>
      </c>
      <c r="F830" s="58" t="b">
        <f>AND(LEN(E830) = 6, ISNUMBER(MATCH(LEFT(E830,4), 'species codes'!$A$2:$A$15, 0)))</f>
        <v>1</v>
      </c>
      <c r="G830" s="58">
        <v>10.0</v>
      </c>
    </row>
    <row r="831">
      <c r="A831" s="61">
        <v>45376.0</v>
      </c>
      <c r="B831" s="58" t="s">
        <v>334</v>
      </c>
      <c r="C831" s="58" t="s">
        <v>292</v>
      </c>
      <c r="D831" s="58" t="s">
        <v>47</v>
      </c>
      <c r="E831" s="58" t="s">
        <v>242</v>
      </c>
      <c r="F831" s="58" t="b">
        <f>AND(LEN(E831) = 6, ISNUMBER(MATCH(LEFT(E831,4), 'species codes'!$A$2:$A$15, 0)))</f>
        <v>1</v>
      </c>
      <c r="G831" s="58">
        <v>27.0</v>
      </c>
    </row>
    <row r="832">
      <c r="A832" s="61">
        <v>45376.0</v>
      </c>
      <c r="B832" s="58" t="s">
        <v>334</v>
      </c>
      <c r="C832" s="58" t="s">
        <v>292</v>
      </c>
      <c r="D832" s="58" t="s">
        <v>47</v>
      </c>
      <c r="E832" s="58" t="s">
        <v>243</v>
      </c>
      <c r="F832" s="58" t="b">
        <f>AND(LEN(E832) = 6, ISNUMBER(MATCH(LEFT(E832,4), 'species codes'!$A$2:$A$15, 0)))</f>
        <v>1</v>
      </c>
      <c r="G832" s="58">
        <v>15.0</v>
      </c>
      <c r="M832" s="58">
        <v>2.0</v>
      </c>
      <c r="N832" s="58" t="s">
        <v>364</v>
      </c>
    </row>
    <row r="833">
      <c r="A833" s="61">
        <v>45376.0</v>
      </c>
      <c r="B833" s="58" t="s">
        <v>334</v>
      </c>
      <c r="C833" s="58" t="s">
        <v>292</v>
      </c>
      <c r="D833" s="58" t="s">
        <v>47</v>
      </c>
      <c r="E833" s="58" t="s">
        <v>244</v>
      </c>
      <c r="F833" s="58" t="b">
        <f>AND(LEN(E833) = 6, ISNUMBER(MATCH(LEFT(E833,4), 'species codes'!$A$2:$A$15, 0)))</f>
        <v>1</v>
      </c>
      <c r="G833" s="58">
        <v>8.0</v>
      </c>
    </row>
    <row r="834">
      <c r="A834" s="61">
        <v>45376.0</v>
      </c>
      <c r="B834" s="58" t="s">
        <v>334</v>
      </c>
      <c r="C834" s="58" t="s">
        <v>292</v>
      </c>
      <c r="D834" s="58" t="s">
        <v>47</v>
      </c>
      <c r="E834" s="58" t="s">
        <v>246</v>
      </c>
      <c r="F834" s="58" t="b">
        <f>AND(LEN(E834) = 6, ISNUMBER(MATCH(LEFT(E834,4), 'species codes'!$A$2:$A$15, 0)))</f>
        <v>1</v>
      </c>
      <c r="G834" s="58">
        <v>10.0</v>
      </c>
    </row>
    <row r="835">
      <c r="A835" s="61">
        <v>45376.0</v>
      </c>
      <c r="B835" s="58" t="s">
        <v>334</v>
      </c>
      <c r="C835" s="58" t="s">
        <v>292</v>
      </c>
      <c r="D835" s="58" t="s">
        <v>196</v>
      </c>
      <c r="E835" s="58" t="s">
        <v>260</v>
      </c>
      <c r="F835" s="58" t="b">
        <f>AND(LEN(E835) = 6, ISNUMBER(MATCH(LEFT(E835,4), 'species codes'!$A$2:$A$15, 0)))</f>
        <v>1</v>
      </c>
      <c r="G835" s="58">
        <v>23.0</v>
      </c>
    </row>
    <row r="836">
      <c r="A836" s="61">
        <v>45376.0</v>
      </c>
      <c r="B836" s="58" t="s">
        <v>334</v>
      </c>
      <c r="C836" s="58" t="s">
        <v>292</v>
      </c>
      <c r="D836" s="58" t="s">
        <v>196</v>
      </c>
      <c r="E836" s="58" t="s">
        <v>261</v>
      </c>
      <c r="F836" s="58" t="b">
        <f>AND(LEN(E836) = 6, ISNUMBER(MATCH(LEFT(E836,4), 'species codes'!$A$2:$A$15, 0)))</f>
        <v>1</v>
      </c>
      <c r="G836" s="58">
        <v>5.0</v>
      </c>
      <c r="H836" s="58">
        <v>1.0</v>
      </c>
      <c r="O836" s="58" t="s">
        <v>365</v>
      </c>
    </row>
    <row r="837">
      <c r="A837" s="61">
        <v>45376.0</v>
      </c>
      <c r="B837" s="58" t="s">
        <v>334</v>
      </c>
      <c r="C837" s="58" t="s">
        <v>292</v>
      </c>
      <c r="D837" s="58" t="s">
        <v>196</v>
      </c>
      <c r="E837" s="58" t="s">
        <v>262</v>
      </c>
      <c r="F837" s="58" t="b">
        <f>AND(LEN(E837) = 6, ISNUMBER(MATCH(LEFT(E837,4), 'species codes'!$A$2:$A$15, 0)))</f>
        <v>1</v>
      </c>
      <c r="G837" s="58">
        <v>19.0</v>
      </c>
      <c r="O837" s="58" t="s">
        <v>366</v>
      </c>
    </row>
    <row r="838">
      <c r="A838" s="61">
        <v>45376.0</v>
      </c>
      <c r="B838" s="58" t="s">
        <v>334</v>
      </c>
      <c r="C838" s="58" t="s">
        <v>292</v>
      </c>
      <c r="D838" s="58" t="s">
        <v>47</v>
      </c>
      <c r="E838" s="58" t="s">
        <v>263</v>
      </c>
      <c r="F838" s="58" t="b">
        <f>AND(LEN(E838) = 6, ISNUMBER(MATCH(LEFT(E838,4), 'species codes'!$A$2:$A$15, 0)))</f>
        <v>1</v>
      </c>
      <c r="G838" s="58">
        <v>46.0</v>
      </c>
    </row>
    <row r="839">
      <c r="A839" s="61">
        <v>45376.0</v>
      </c>
      <c r="B839" s="58" t="s">
        <v>334</v>
      </c>
      <c r="C839" s="58" t="s">
        <v>292</v>
      </c>
      <c r="D839" s="58" t="s">
        <v>47</v>
      </c>
      <c r="E839" s="58" t="s">
        <v>264</v>
      </c>
      <c r="F839" s="58" t="b">
        <f>AND(LEN(E839) = 6, ISNUMBER(MATCH(LEFT(E839,4), 'species codes'!$A$2:$A$15, 0)))</f>
        <v>1</v>
      </c>
      <c r="G839" s="58">
        <v>25.0</v>
      </c>
    </row>
    <row r="840">
      <c r="A840" s="61">
        <v>45376.0</v>
      </c>
      <c r="B840" s="58" t="s">
        <v>334</v>
      </c>
      <c r="C840" s="58" t="s">
        <v>292</v>
      </c>
      <c r="D840" s="58" t="s">
        <v>47</v>
      </c>
      <c r="E840" s="58" t="s">
        <v>265</v>
      </c>
      <c r="F840" s="58" t="b">
        <f>AND(LEN(E840) = 6, ISNUMBER(MATCH(LEFT(E840,4), 'species codes'!$A$2:$A$15, 0)))</f>
        <v>1</v>
      </c>
      <c r="G840" s="58">
        <v>18.0</v>
      </c>
    </row>
    <row r="841">
      <c r="A841" s="61">
        <v>45376.0</v>
      </c>
      <c r="B841" s="58" t="s">
        <v>334</v>
      </c>
      <c r="C841" s="58" t="s">
        <v>292</v>
      </c>
      <c r="D841" s="58" t="s">
        <v>47</v>
      </c>
      <c r="E841" s="58" t="s">
        <v>267</v>
      </c>
      <c r="F841" s="58" t="b">
        <f>AND(LEN(E841) = 6, ISNUMBER(MATCH(LEFT(E841,4), 'species codes'!$A$2:$A$15, 0)))</f>
        <v>1</v>
      </c>
      <c r="G841" s="58">
        <v>16.0</v>
      </c>
    </row>
    <row r="842">
      <c r="A842" s="61">
        <v>45376.0</v>
      </c>
      <c r="B842" s="58" t="s">
        <v>334</v>
      </c>
      <c r="C842" s="58" t="s">
        <v>292</v>
      </c>
      <c r="D842" s="58" t="s">
        <v>47</v>
      </c>
      <c r="E842" s="58" t="s">
        <v>269</v>
      </c>
      <c r="F842" s="58" t="b">
        <f>AND(LEN(E842) = 6, ISNUMBER(MATCH(LEFT(E842,4), 'species codes'!$A$2:$A$15, 0)))</f>
        <v>1</v>
      </c>
      <c r="G842" s="58">
        <v>7.0</v>
      </c>
    </row>
    <row r="843">
      <c r="A843" s="59">
        <v>45404.0</v>
      </c>
      <c r="B843" s="58" t="s">
        <v>326</v>
      </c>
      <c r="C843" s="58" t="s">
        <v>287</v>
      </c>
      <c r="D843" s="58" t="s">
        <v>332</v>
      </c>
      <c r="E843" s="58" t="s">
        <v>43</v>
      </c>
      <c r="F843" s="58" t="b">
        <f>AND(LEN(E843) = 6, ISNUMBER(MATCH(LEFT(E843,4), 'species codes'!$A$2:$A$15, 0)))</f>
        <v>1</v>
      </c>
      <c r="G843" s="58">
        <v>28.0</v>
      </c>
    </row>
    <row r="844">
      <c r="A844" s="59">
        <v>45404.0</v>
      </c>
      <c r="B844" s="58" t="s">
        <v>326</v>
      </c>
      <c r="C844" s="58" t="s">
        <v>287</v>
      </c>
      <c r="D844" s="58" t="s">
        <v>57</v>
      </c>
      <c r="E844" s="58" t="s">
        <v>43</v>
      </c>
      <c r="F844" s="58" t="b">
        <f>AND(LEN(E844) = 6, ISNUMBER(MATCH(LEFT(E844,4), 'species codes'!$A$2:$A$15, 0)))</f>
        <v>1</v>
      </c>
      <c r="G844" s="58">
        <v>22.0</v>
      </c>
      <c r="O844" s="58" t="s">
        <v>367</v>
      </c>
    </row>
    <row r="845">
      <c r="A845" s="59">
        <v>45404.0</v>
      </c>
      <c r="B845" s="58" t="s">
        <v>326</v>
      </c>
      <c r="C845" s="58" t="s">
        <v>287</v>
      </c>
      <c r="D845" s="58" t="s">
        <v>327</v>
      </c>
      <c r="E845" s="58" t="s">
        <v>43</v>
      </c>
      <c r="F845" s="58" t="b">
        <f>AND(LEN(E845) = 6, ISNUMBER(MATCH(LEFT(E845,4), 'species codes'!$A$2:$A$15, 0)))</f>
        <v>1</v>
      </c>
      <c r="G845" s="58">
        <v>4.0</v>
      </c>
    </row>
    <row r="846">
      <c r="A846" s="59">
        <v>45404.0</v>
      </c>
      <c r="B846" s="58" t="s">
        <v>326</v>
      </c>
      <c r="C846" s="58" t="s">
        <v>287</v>
      </c>
      <c r="D846" s="58" t="s">
        <v>338</v>
      </c>
      <c r="E846" s="58" t="s">
        <v>49</v>
      </c>
      <c r="F846" s="58" t="b">
        <f>AND(LEN(E846) = 6, ISNUMBER(MATCH(LEFT(E846,4), 'species codes'!$A$2:$A$15, 0)))</f>
        <v>1</v>
      </c>
      <c r="G846" s="58">
        <v>21.0</v>
      </c>
      <c r="H846" s="58">
        <v>1.0</v>
      </c>
    </row>
    <row r="847">
      <c r="A847" s="59">
        <v>45404.0</v>
      </c>
      <c r="B847" s="58" t="s">
        <v>326</v>
      </c>
      <c r="C847" s="58" t="s">
        <v>287</v>
      </c>
      <c r="D847" s="58" t="s">
        <v>327</v>
      </c>
      <c r="E847" s="58" t="s">
        <v>49</v>
      </c>
      <c r="F847" s="58" t="b">
        <f>AND(LEN(E847) = 6, ISNUMBER(MATCH(LEFT(E847,4), 'species codes'!$A$2:$A$15, 0)))</f>
        <v>1</v>
      </c>
      <c r="G847" s="58">
        <v>4.0</v>
      </c>
    </row>
    <row r="848">
      <c r="A848" s="59">
        <v>45404.0</v>
      </c>
      <c r="B848" s="58" t="s">
        <v>326</v>
      </c>
      <c r="C848" s="58" t="s">
        <v>287</v>
      </c>
      <c r="D848" s="58" t="s">
        <v>327</v>
      </c>
      <c r="E848" s="58" t="s">
        <v>52</v>
      </c>
      <c r="F848" s="58" t="b">
        <f>AND(LEN(E848) = 6, ISNUMBER(MATCH(LEFT(E848,4), 'species codes'!$A$2:$A$15, 0)))</f>
        <v>1</v>
      </c>
      <c r="G848" s="58">
        <v>4.0</v>
      </c>
    </row>
    <row r="849">
      <c r="A849" s="59">
        <v>45404.0</v>
      </c>
      <c r="B849" s="58" t="s">
        <v>326</v>
      </c>
      <c r="C849" s="58" t="s">
        <v>287</v>
      </c>
      <c r="D849" s="58" t="s">
        <v>327</v>
      </c>
      <c r="E849" s="58" t="s">
        <v>54</v>
      </c>
      <c r="F849" s="58" t="b">
        <f>AND(LEN(E849) = 6, ISNUMBER(MATCH(LEFT(E849,4), 'species codes'!$A$2:$A$15, 0)))</f>
        <v>1</v>
      </c>
      <c r="G849" s="58">
        <v>4.0</v>
      </c>
    </row>
    <row r="850">
      <c r="A850" s="59">
        <v>45404.0</v>
      </c>
      <c r="B850" s="58" t="s">
        <v>326</v>
      </c>
      <c r="C850" s="58" t="s">
        <v>287</v>
      </c>
      <c r="D850" s="58" t="s">
        <v>57</v>
      </c>
      <c r="E850" s="58" t="s">
        <v>55</v>
      </c>
      <c r="F850" s="58" t="b">
        <f>AND(LEN(E850) = 6, ISNUMBER(MATCH(LEFT(E850,4), 'species codes'!$A$2:$A$15, 0)))</f>
        <v>1</v>
      </c>
      <c r="G850" s="58">
        <v>48.0</v>
      </c>
    </row>
    <row r="851">
      <c r="A851" s="59">
        <v>45404.0</v>
      </c>
      <c r="B851" s="58" t="s">
        <v>326</v>
      </c>
      <c r="C851" s="58" t="s">
        <v>287</v>
      </c>
      <c r="D851" s="58" t="s">
        <v>327</v>
      </c>
      <c r="E851" s="58" t="s">
        <v>55</v>
      </c>
      <c r="F851" s="58" t="b">
        <f>AND(LEN(E851) = 6, ISNUMBER(MATCH(LEFT(E851,4), 'species codes'!$A$2:$A$15, 0)))</f>
        <v>1</v>
      </c>
      <c r="G851" s="58">
        <v>4.0</v>
      </c>
    </row>
    <row r="852">
      <c r="A852" s="59">
        <v>45404.0</v>
      </c>
      <c r="B852" s="58" t="s">
        <v>326</v>
      </c>
      <c r="C852" s="58" t="s">
        <v>287</v>
      </c>
      <c r="D852" s="58" t="s">
        <v>63</v>
      </c>
      <c r="E852" s="58" t="s">
        <v>62</v>
      </c>
      <c r="F852" s="58" t="b">
        <f>AND(LEN(E852) = 6, ISNUMBER(MATCH(LEFT(E852,4), 'species codes'!$A$2:$A$15, 0)))</f>
        <v>1</v>
      </c>
      <c r="G852" s="58">
        <v>6.0</v>
      </c>
    </row>
    <row r="853">
      <c r="A853" s="59">
        <v>45404.0</v>
      </c>
      <c r="B853" s="58" t="s">
        <v>326</v>
      </c>
      <c r="C853" s="58" t="s">
        <v>287</v>
      </c>
      <c r="D853" s="58" t="s">
        <v>343</v>
      </c>
      <c r="E853" s="58" t="s">
        <v>62</v>
      </c>
      <c r="F853" s="58" t="b">
        <f>AND(LEN(E853) = 6, ISNUMBER(MATCH(LEFT(E853,4), 'species codes'!$A$2:$A$15, 0)))</f>
        <v>1</v>
      </c>
      <c r="G853" s="58">
        <v>4.0</v>
      </c>
    </row>
    <row r="854">
      <c r="A854" s="59">
        <v>45404.0</v>
      </c>
      <c r="B854" s="58" t="s">
        <v>326</v>
      </c>
      <c r="C854" s="58" t="s">
        <v>287</v>
      </c>
      <c r="D854" s="58" t="s">
        <v>86</v>
      </c>
      <c r="E854" s="58" t="s">
        <v>67</v>
      </c>
      <c r="F854" s="58" t="b">
        <f>AND(LEN(E854) = 6, ISNUMBER(MATCH(LEFT(E854,4), 'species codes'!$A$2:$A$15, 0)))</f>
        <v>1</v>
      </c>
      <c r="G854" s="58">
        <v>8.0</v>
      </c>
    </row>
    <row r="855">
      <c r="A855" s="59">
        <v>45404.0</v>
      </c>
      <c r="B855" s="58" t="s">
        <v>326</v>
      </c>
      <c r="C855" s="58" t="s">
        <v>287</v>
      </c>
      <c r="D855" s="58" t="s">
        <v>343</v>
      </c>
      <c r="E855" s="58" t="s">
        <v>67</v>
      </c>
      <c r="F855" s="58" t="b">
        <f>AND(LEN(E855) = 6, ISNUMBER(MATCH(LEFT(E855,4), 'species codes'!$A$2:$A$15, 0)))</f>
        <v>1</v>
      </c>
      <c r="G855" s="58">
        <v>4.0</v>
      </c>
    </row>
    <row r="856">
      <c r="A856" s="59">
        <v>45404.0</v>
      </c>
      <c r="B856" s="58" t="s">
        <v>326</v>
      </c>
      <c r="C856" s="58" t="s">
        <v>287</v>
      </c>
      <c r="D856" s="58" t="s">
        <v>72</v>
      </c>
      <c r="E856" s="58" t="s">
        <v>71</v>
      </c>
      <c r="F856" s="58" t="b">
        <f>AND(LEN(E856) = 6, ISNUMBER(MATCH(LEFT(E856,4), 'species codes'!$A$2:$A$15, 0)))</f>
        <v>1</v>
      </c>
      <c r="G856" s="58">
        <v>70.0</v>
      </c>
      <c r="M856" s="58">
        <v>3.0</v>
      </c>
      <c r="N856" s="58" t="s">
        <v>368</v>
      </c>
    </row>
    <row r="857">
      <c r="A857" s="59">
        <v>45404.0</v>
      </c>
      <c r="B857" s="58" t="s">
        <v>334</v>
      </c>
      <c r="C857" s="58" t="s">
        <v>287</v>
      </c>
      <c r="D857" s="58" t="s">
        <v>335</v>
      </c>
      <c r="E857" s="58" t="s">
        <v>71</v>
      </c>
      <c r="F857" s="58" t="b">
        <f>AND(LEN(E857) = 6, ISNUMBER(MATCH(LEFT(E857,4), 'species codes'!$A$2:$A$15, 0)))</f>
        <v>1</v>
      </c>
      <c r="G857" s="58">
        <v>28.0</v>
      </c>
    </row>
    <row r="858">
      <c r="A858" s="59">
        <v>45404.0</v>
      </c>
      <c r="B858" s="58" t="s">
        <v>334</v>
      </c>
      <c r="C858" s="58" t="s">
        <v>287</v>
      </c>
      <c r="D858" s="58" t="s">
        <v>346</v>
      </c>
      <c r="E858" s="58" t="s">
        <v>71</v>
      </c>
      <c r="F858" s="58" t="b">
        <f>AND(LEN(E858) = 6, ISNUMBER(MATCH(LEFT(E858,4), 'species codes'!$A$2:$A$15, 0)))</f>
        <v>1</v>
      </c>
      <c r="G858" s="58">
        <v>27.0</v>
      </c>
    </row>
    <row r="859">
      <c r="A859" s="59">
        <v>45404.0</v>
      </c>
      <c r="B859" s="58" t="s">
        <v>326</v>
      </c>
      <c r="C859" s="58" t="s">
        <v>287</v>
      </c>
      <c r="D859" s="58" t="s">
        <v>343</v>
      </c>
      <c r="E859" s="58" t="s">
        <v>71</v>
      </c>
      <c r="F859" s="58" t="b">
        <f>AND(LEN(E859) = 6, ISNUMBER(MATCH(LEFT(E859,4), 'species codes'!$A$2:$A$15, 0)))</f>
        <v>1</v>
      </c>
      <c r="G859" s="58">
        <v>4.0</v>
      </c>
    </row>
    <row r="860">
      <c r="A860" s="59">
        <v>45404.0</v>
      </c>
      <c r="B860" s="58" t="s">
        <v>326</v>
      </c>
      <c r="C860" s="58" t="s">
        <v>287</v>
      </c>
      <c r="D860" s="58" t="s">
        <v>75</v>
      </c>
      <c r="E860" s="58" t="s">
        <v>74</v>
      </c>
      <c r="F860" s="58" t="b">
        <f>AND(LEN(E860) = 6, ISNUMBER(MATCH(LEFT(E860,4), 'species codes'!$A$2:$A$15, 0)))</f>
        <v>1</v>
      </c>
      <c r="G860" s="58">
        <v>51.0</v>
      </c>
    </row>
    <row r="861">
      <c r="A861" s="59">
        <v>45404.0</v>
      </c>
      <c r="B861" s="58" t="s">
        <v>326</v>
      </c>
      <c r="C861" s="58" t="s">
        <v>287</v>
      </c>
      <c r="D861" s="58" t="s">
        <v>343</v>
      </c>
      <c r="E861" s="58" t="s">
        <v>74</v>
      </c>
      <c r="F861" s="58" t="b">
        <f>AND(LEN(E861) = 6, ISNUMBER(MATCH(LEFT(E861,4), 'species codes'!$A$2:$A$15, 0)))</f>
        <v>1</v>
      </c>
      <c r="G861" s="58">
        <v>4.0</v>
      </c>
    </row>
    <row r="862">
      <c r="A862" s="59">
        <v>45404.0</v>
      </c>
      <c r="B862" s="58" t="s">
        <v>326</v>
      </c>
      <c r="C862" s="58" t="s">
        <v>287</v>
      </c>
      <c r="D862" s="58" t="s">
        <v>77</v>
      </c>
      <c r="E862" s="58" t="s">
        <v>76</v>
      </c>
      <c r="F862" s="58" t="b">
        <f>AND(LEN(E862) = 6, ISNUMBER(MATCH(LEFT(E862,4), 'species codes'!$A$2:$A$15, 0)))</f>
        <v>1</v>
      </c>
      <c r="G862" s="58">
        <v>27.0</v>
      </c>
    </row>
    <row r="863">
      <c r="A863" s="59">
        <v>45404.0</v>
      </c>
      <c r="B863" s="58" t="s">
        <v>334</v>
      </c>
      <c r="C863" s="58" t="s">
        <v>287</v>
      </c>
      <c r="D863" s="58" t="s">
        <v>78</v>
      </c>
      <c r="E863" s="58" t="s">
        <v>76</v>
      </c>
      <c r="F863" s="58" t="b">
        <f>AND(LEN(E863) = 6, ISNUMBER(MATCH(LEFT(E863,4), 'species codes'!$A$2:$A$15, 0)))</f>
        <v>1</v>
      </c>
      <c r="G863" s="58">
        <v>20.0</v>
      </c>
    </row>
    <row r="864">
      <c r="A864" s="59">
        <v>45404.0</v>
      </c>
      <c r="B864" s="58" t="s">
        <v>326</v>
      </c>
      <c r="C864" s="58" t="s">
        <v>287</v>
      </c>
      <c r="D864" s="58" t="s">
        <v>343</v>
      </c>
      <c r="E864" s="58" t="s">
        <v>76</v>
      </c>
      <c r="F864" s="58" t="b">
        <f>AND(LEN(E864) = 6, ISNUMBER(MATCH(LEFT(E864,4), 'species codes'!$A$2:$A$15, 0)))</f>
        <v>1</v>
      </c>
      <c r="G864" s="58">
        <v>4.0</v>
      </c>
    </row>
    <row r="865">
      <c r="A865" s="59">
        <v>45404.0</v>
      </c>
      <c r="B865" s="58" t="s">
        <v>326</v>
      </c>
      <c r="C865" s="58" t="s">
        <v>287</v>
      </c>
      <c r="D865" s="58" t="s">
        <v>344</v>
      </c>
      <c r="E865" s="58" t="s">
        <v>80</v>
      </c>
      <c r="F865" s="58" t="b">
        <f>AND(LEN(E865) = 6, ISNUMBER(MATCH(LEFT(E865,4), 'species codes'!$A$2:$A$15, 0)))</f>
        <v>1</v>
      </c>
      <c r="G865" s="58">
        <v>62.0</v>
      </c>
    </row>
    <row r="866">
      <c r="A866" s="59">
        <v>45404.0</v>
      </c>
      <c r="B866" s="58" t="s">
        <v>334</v>
      </c>
      <c r="C866" s="58" t="s">
        <v>287</v>
      </c>
      <c r="D866" s="58" t="s">
        <v>82</v>
      </c>
      <c r="E866" s="58" t="s">
        <v>80</v>
      </c>
      <c r="F866" s="58" t="b">
        <f>AND(LEN(E866) = 6, ISNUMBER(MATCH(LEFT(E866,4), 'species codes'!$A$2:$A$15, 0)))</f>
        <v>1</v>
      </c>
      <c r="G866" s="58">
        <v>34.0</v>
      </c>
    </row>
    <row r="867">
      <c r="A867" s="59">
        <v>45404.0</v>
      </c>
      <c r="B867" s="58" t="s">
        <v>326</v>
      </c>
      <c r="C867" s="58" t="s">
        <v>287</v>
      </c>
      <c r="D867" s="58" t="s">
        <v>353</v>
      </c>
      <c r="E867" s="58" t="s">
        <v>80</v>
      </c>
      <c r="F867" s="58" t="b">
        <f>AND(LEN(E867) = 6, ISNUMBER(MATCH(LEFT(E867,4), 'species codes'!$A$2:$A$15, 0)))</f>
        <v>1</v>
      </c>
      <c r="G867" s="58">
        <v>18.0</v>
      </c>
    </row>
    <row r="868">
      <c r="A868" s="59">
        <v>45404.0</v>
      </c>
      <c r="B868" s="58" t="s">
        <v>326</v>
      </c>
      <c r="C868" s="58" t="s">
        <v>287</v>
      </c>
      <c r="D868" s="58" t="s">
        <v>86</v>
      </c>
      <c r="E868" s="58" t="s">
        <v>80</v>
      </c>
      <c r="F868" s="58" t="b">
        <f>AND(LEN(E868) = 6, ISNUMBER(MATCH(LEFT(E868,4), 'species codes'!$A$2:$A$15, 0)))</f>
        <v>1</v>
      </c>
      <c r="G868" s="58">
        <v>16.0</v>
      </c>
    </row>
    <row r="869">
      <c r="A869" s="59">
        <v>45404.0</v>
      </c>
      <c r="B869" s="58" t="s">
        <v>326</v>
      </c>
      <c r="C869" s="58" t="s">
        <v>287</v>
      </c>
      <c r="D869" s="58" t="s">
        <v>343</v>
      </c>
      <c r="E869" s="58" t="s">
        <v>80</v>
      </c>
      <c r="F869" s="58" t="b">
        <f>AND(LEN(E869) = 6, ISNUMBER(MATCH(LEFT(E869,4), 'species codes'!$A$2:$A$15, 0)))</f>
        <v>1</v>
      </c>
      <c r="G869" s="58">
        <v>4.0</v>
      </c>
    </row>
    <row r="870">
      <c r="A870" s="59">
        <v>45404.0</v>
      </c>
      <c r="B870" s="58" t="s">
        <v>326</v>
      </c>
      <c r="C870" s="58" t="s">
        <v>287</v>
      </c>
      <c r="D870" s="58" t="s">
        <v>343</v>
      </c>
      <c r="E870" s="58" t="s">
        <v>84</v>
      </c>
      <c r="F870" s="58" t="b">
        <f>AND(LEN(E870) = 6, ISNUMBER(MATCH(LEFT(E870,4), 'species codes'!$A$2:$A$15, 0)))</f>
        <v>1</v>
      </c>
      <c r="G870" s="58">
        <v>4.0</v>
      </c>
    </row>
    <row r="871">
      <c r="A871" s="59">
        <v>45404.0</v>
      </c>
      <c r="B871" s="58" t="s">
        <v>326</v>
      </c>
      <c r="C871" s="58" t="s">
        <v>287</v>
      </c>
      <c r="D871" s="58" t="s">
        <v>343</v>
      </c>
      <c r="E871" s="58" t="s">
        <v>89</v>
      </c>
      <c r="F871" s="58" t="b">
        <f>AND(LEN(E871) = 6, ISNUMBER(MATCH(LEFT(E871,4), 'species codes'!$A$2:$A$15, 0)))</f>
        <v>1</v>
      </c>
      <c r="G871" s="58">
        <v>4.0</v>
      </c>
    </row>
    <row r="872">
      <c r="A872" s="59">
        <v>45404.0</v>
      </c>
      <c r="B872" s="58" t="s">
        <v>326</v>
      </c>
      <c r="C872" s="58" t="s">
        <v>287</v>
      </c>
      <c r="D872" s="58" t="s">
        <v>86</v>
      </c>
      <c r="E872" s="58" t="s">
        <v>89</v>
      </c>
      <c r="F872" s="58" t="b">
        <f>AND(LEN(E872) = 6, ISNUMBER(MATCH(LEFT(E872,4), 'species codes'!$A$2:$A$15, 0)))</f>
        <v>1</v>
      </c>
      <c r="G872" s="58">
        <v>4.0</v>
      </c>
    </row>
    <row r="873">
      <c r="A873" s="59">
        <v>45404.0</v>
      </c>
      <c r="B873" s="58" t="s">
        <v>326</v>
      </c>
      <c r="C873" s="58" t="s">
        <v>287</v>
      </c>
      <c r="D873" s="58" t="s">
        <v>86</v>
      </c>
      <c r="E873" s="58" t="s">
        <v>91</v>
      </c>
      <c r="F873" s="58" t="b">
        <f>AND(LEN(E873) = 6, ISNUMBER(MATCH(LEFT(E873,4), 'species codes'!$A$2:$A$15, 0)))</f>
        <v>1</v>
      </c>
      <c r="G873" s="58">
        <v>24.0</v>
      </c>
    </row>
    <row r="874">
      <c r="A874" s="59">
        <v>45404.0</v>
      </c>
      <c r="B874" s="58" t="s">
        <v>326</v>
      </c>
      <c r="C874" s="58" t="s">
        <v>287</v>
      </c>
      <c r="D874" s="58" t="s">
        <v>343</v>
      </c>
      <c r="E874" s="58" t="s">
        <v>91</v>
      </c>
      <c r="F874" s="58" t="b">
        <f>AND(LEN(E874) = 6, ISNUMBER(MATCH(LEFT(E874,4), 'species codes'!$A$2:$A$15, 0)))</f>
        <v>1</v>
      </c>
      <c r="G874" s="58">
        <v>4.0</v>
      </c>
    </row>
    <row r="875">
      <c r="A875" s="59">
        <v>45404.0</v>
      </c>
      <c r="B875" s="58" t="s">
        <v>326</v>
      </c>
      <c r="C875" s="58" t="s">
        <v>287</v>
      </c>
      <c r="D875" s="58" t="s">
        <v>343</v>
      </c>
      <c r="E875" s="58" t="s">
        <v>92</v>
      </c>
      <c r="F875" s="58" t="b">
        <f>AND(LEN(E875) = 6, ISNUMBER(MATCH(LEFT(E875,4), 'species codes'!$A$2:$A$15, 0)))</f>
        <v>1</v>
      </c>
      <c r="G875" s="58">
        <v>1.0</v>
      </c>
    </row>
    <row r="876">
      <c r="A876" s="59">
        <v>45404.0</v>
      </c>
      <c r="B876" s="58" t="s">
        <v>326</v>
      </c>
      <c r="C876" s="58" t="s">
        <v>287</v>
      </c>
      <c r="D876" s="58" t="s">
        <v>333</v>
      </c>
      <c r="E876" s="58" t="s">
        <v>94</v>
      </c>
      <c r="F876" s="58" t="b">
        <f>AND(LEN(E876) = 6, ISNUMBER(MATCH(LEFT(E876,4), 'species codes'!$A$2:$A$15, 0)))</f>
        <v>1</v>
      </c>
      <c r="G876" s="58">
        <v>9.0</v>
      </c>
      <c r="K876" s="58">
        <v>2.0</v>
      </c>
      <c r="L876" s="58" t="s">
        <v>329</v>
      </c>
      <c r="M876" s="58">
        <v>1.0</v>
      </c>
      <c r="N876" s="58" t="s">
        <v>368</v>
      </c>
    </row>
    <row r="877">
      <c r="A877" s="59">
        <v>45404.0</v>
      </c>
      <c r="B877" s="58" t="s">
        <v>326</v>
      </c>
      <c r="C877" s="58" t="s">
        <v>287</v>
      </c>
      <c r="D877" s="58" t="s">
        <v>343</v>
      </c>
      <c r="E877" s="58" t="s">
        <v>94</v>
      </c>
      <c r="F877" s="58" t="b">
        <f>AND(LEN(E877) = 6, ISNUMBER(MATCH(LEFT(E877,4), 'species codes'!$A$2:$A$15, 0)))</f>
        <v>1</v>
      </c>
      <c r="G877" s="58">
        <v>3.0</v>
      </c>
    </row>
    <row r="878">
      <c r="A878" s="59">
        <v>45404.0</v>
      </c>
      <c r="B878" s="58" t="s">
        <v>334</v>
      </c>
      <c r="C878" s="58" t="s">
        <v>287</v>
      </c>
      <c r="D878" s="58" t="s">
        <v>82</v>
      </c>
      <c r="E878" s="58" t="s">
        <v>95</v>
      </c>
      <c r="F878" s="58" t="b">
        <f>AND(LEN(E878) = 6, ISNUMBER(MATCH(LEFT(E878,4), 'species codes'!$A$2:$A$15, 0)))</f>
        <v>1</v>
      </c>
      <c r="G878" s="58">
        <v>14.0</v>
      </c>
    </row>
    <row r="879">
      <c r="A879" s="59">
        <v>45404.0</v>
      </c>
      <c r="B879" s="58" t="s">
        <v>334</v>
      </c>
      <c r="C879" s="58" t="s">
        <v>287</v>
      </c>
      <c r="D879" s="58" t="s">
        <v>331</v>
      </c>
      <c r="E879" s="58" t="s">
        <v>96</v>
      </c>
      <c r="F879" s="58" t="b">
        <f>AND(LEN(E879) = 6, ISNUMBER(MATCH(LEFT(E879,4), 'species codes'!$A$2:$A$15, 0)))</f>
        <v>1</v>
      </c>
      <c r="G879" s="58">
        <v>26.0</v>
      </c>
    </row>
    <row r="880">
      <c r="A880" s="59">
        <v>45404.0</v>
      </c>
      <c r="B880" s="58" t="s">
        <v>334</v>
      </c>
      <c r="C880" s="58" t="s">
        <v>287</v>
      </c>
      <c r="D880" s="58" t="s">
        <v>196</v>
      </c>
      <c r="E880" s="58" t="s">
        <v>96</v>
      </c>
      <c r="F880" s="58" t="b">
        <f>AND(LEN(E880) = 6, ISNUMBER(MATCH(LEFT(E880,4), 'species codes'!$A$2:$A$15, 0)))</f>
        <v>1</v>
      </c>
      <c r="G880" s="58">
        <v>14.0</v>
      </c>
    </row>
    <row r="881">
      <c r="A881" s="59">
        <v>45404.0</v>
      </c>
      <c r="B881" s="58" t="s">
        <v>326</v>
      </c>
      <c r="C881" s="58" t="s">
        <v>287</v>
      </c>
      <c r="D881" s="58" t="s">
        <v>97</v>
      </c>
      <c r="E881" s="58" t="s">
        <v>96</v>
      </c>
      <c r="F881" s="58" t="b">
        <f>AND(LEN(E881) = 6, ISNUMBER(MATCH(LEFT(E881,4), 'species codes'!$A$2:$A$15, 0)))</f>
        <v>1</v>
      </c>
      <c r="G881" s="58">
        <v>11.0</v>
      </c>
    </row>
    <row r="882">
      <c r="A882" s="59">
        <v>45404.0</v>
      </c>
      <c r="B882" s="58" t="s">
        <v>326</v>
      </c>
      <c r="C882" s="58" t="s">
        <v>287</v>
      </c>
      <c r="D882" s="58" t="s">
        <v>343</v>
      </c>
      <c r="E882" s="58" t="s">
        <v>96</v>
      </c>
      <c r="F882" s="58" t="b">
        <f>AND(LEN(E882) = 6, ISNUMBER(MATCH(LEFT(E882,4), 'species codes'!$A$2:$A$15, 0)))</f>
        <v>1</v>
      </c>
      <c r="G882" s="58">
        <v>4.0</v>
      </c>
    </row>
    <row r="883">
      <c r="A883" s="59">
        <v>45404.0</v>
      </c>
      <c r="B883" s="58" t="s">
        <v>326</v>
      </c>
      <c r="C883" s="58" t="s">
        <v>287</v>
      </c>
      <c r="D883" s="58" t="s">
        <v>343</v>
      </c>
      <c r="E883" s="58" t="s">
        <v>109</v>
      </c>
      <c r="F883" s="58" t="b">
        <f>AND(LEN(E883) = 6, ISNUMBER(MATCH(LEFT(E883,4), 'species codes'!$A$2:$A$15, 0)))</f>
        <v>1</v>
      </c>
      <c r="G883" s="58">
        <v>4.0</v>
      </c>
    </row>
    <row r="884">
      <c r="A884" s="59">
        <v>45404.0</v>
      </c>
      <c r="B884" s="58" t="s">
        <v>326</v>
      </c>
      <c r="C884" s="58" t="s">
        <v>287</v>
      </c>
      <c r="D884" s="58" t="s">
        <v>348</v>
      </c>
      <c r="E884" s="58" t="s">
        <v>113</v>
      </c>
      <c r="F884" s="58" t="b">
        <f>AND(LEN(E884) = 6, ISNUMBER(MATCH(LEFT(E884,4), 'species codes'!$A$2:$A$15, 0)))</f>
        <v>1</v>
      </c>
      <c r="G884" s="58">
        <v>3.0</v>
      </c>
    </row>
    <row r="885">
      <c r="A885" s="59">
        <v>45404.0</v>
      </c>
      <c r="B885" s="58" t="s">
        <v>326</v>
      </c>
      <c r="C885" s="58" t="s">
        <v>287</v>
      </c>
      <c r="D885" s="58" t="s">
        <v>343</v>
      </c>
      <c r="E885" s="58" t="s">
        <v>124</v>
      </c>
      <c r="F885" s="58" t="b">
        <f>AND(LEN(E885) = 6, ISNUMBER(MATCH(LEFT(E885,4), 'species codes'!$A$2:$A$15, 0)))</f>
        <v>1</v>
      </c>
      <c r="G885" s="58">
        <v>1.0</v>
      </c>
    </row>
    <row r="886">
      <c r="A886" s="59">
        <v>45404.0</v>
      </c>
      <c r="B886" s="58" t="s">
        <v>326</v>
      </c>
      <c r="C886" s="58" t="s">
        <v>287</v>
      </c>
      <c r="D886" s="58" t="s">
        <v>128</v>
      </c>
      <c r="E886" s="58" t="s">
        <v>127</v>
      </c>
      <c r="F886" s="58" t="b">
        <f>AND(LEN(E886) = 6, ISNUMBER(MATCH(LEFT(E886,4), 'species codes'!$A$2:$A$15, 0)))</f>
        <v>1</v>
      </c>
      <c r="G886" s="58">
        <v>30.0</v>
      </c>
      <c r="H886" s="58">
        <v>1.0</v>
      </c>
    </row>
    <row r="887">
      <c r="A887" s="59">
        <v>45404.0</v>
      </c>
      <c r="B887" s="58" t="s">
        <v>326</v>
      </c>
      <c r="C887" s="58" t="s">
        <v>287</v>
      </c>
      <c r="D887" s="58" t="s">
        <v>131</v>
      </c>
      <c r="E887" s="58" t="s">
        <v>130</v>
      </c>
      <c r="F887" s="58" t="b">
        <f>AND(LEN(E887) = 6, ISNUMBER(MATCH(LEFT(E887,4), 'species codes'!$A$2:$A$15, 0)))</f>
        <v>1</v>
      </c>
      <c r="G887" s="58">
        <v>46.0</v>
      </c>
    </row>
    <row r="888">
      <c r="A888" s="59">
        <v>45404.0</v>
      </c>
      <c r="B888" s="58" t="s">
        <v>326</v>
      </c>
      <c r="C888" s="58" t="s">
        <v>287</v>
      </c>
      <c r="D888" s="58" t="s">
        <v>343</v>
      </c>
      <c r="E888" s="58" t="s">
        <v>130</v>
      </c>
      <c r="F888" s="58" t="b">
        <f>AND(LEN(E888) = 6, ISNUMBER(MATCH(LEFT(E888,4), 'species codes'!$A$2:$A$15, 0)))</f>
        <v>1</v>
      </c>
      <c r="G888" s="58">
        <v>4.0</v>
      </c>
    </row>
    <row r="889">
      <c r="A889" s="59">
        <v>45404.0</v>
      </c>
      <c r="B889" s="58" t="s">
        <v>326</v>
      </c>
      <c r="C889" s="58" t="s">
        <v>287</v>
      </c>
      <c r="D889" s="58" t="s">
        <v>133</v>
      </c>
      <c r="E889" s="58" t="s">
        <v>132</v>
      </c>
      <c r="F889" s="58" t="b">
        <f>AND(LEN(E889) = 6, ISNUMBER(MATCH(LEFT(E889,4), 'species codes'!$A$2:$A$15, 0)))</f>
        <v>1</v>
      </c>
      <c r="G889" s="58">
        <v>63.0</v>
      </c>
    </row>
    <row r="890">
      <c r="A890" s="59">
        <v>45404.0</v>
      </c>
      <c r="B890" s="58" t="s">
        <v>326</v>
      </c>
      <c r="C890" s="58" t="s">
        <v>287</v>
      </c>
      <c r="D890" s="58" t="s">
        <v>135</v>
      </c>
      <c r="E890" s="58" t="s">
        <v>134</v>
      </c>
      <c r="F890" s="58" t="b">
        <f>AND(LEN(E890) = 6, ISNUMBER(MATCH(LEFT(E890,4), 'species codes'!$A$2:$A$15, 0)))</f>
        <v>1</v>
      </c>
      <c r="G890" s="58">
        <v>61.0</v>
      </c>
      <c r="H890" s="58">
        <v>1.0</v>
      </c>
    </row>
    <row r="891">
      <c r="A891" s="59">
        <v>45404.0</v>
      </c>
      <c r="B891" s="58" t="s">
        <v>326</v>
      </c>
      <c r="C891" s="58" t="s">
        <v>287</v>
      </c>
      <c r="D891" s="58" t="s">
        <v>75</v>
      </c>
      <c r="E891" s="58" t="s">
        <v>136</v>
      </c>
      <c r="F891" s="58" t="b">
        <f>AND(LEN(E891) = 6, ISNUMBER(MATCH(LEFT(E891,4), 'species codes'!$A$2:$A$15, 0)))</f>
        <v>1</v>
      </c>
      <c r="G891" s="58">
        <v>20.0</v>
      </c>
    </row>
    <row r="892">
      <c r="A892" s="59">
        <v>45404.0</v>
      </c>
      <c r="B892" s="58" t="s">
        <v>326</v>
      </c>
      <c r="C892" s="58" t="s">
        <v>287</v>
      </c>
      <c r="D892" s="58" t="s">
        <v>343</v>
      </c>
      <c r="E892" s="58" t="s">
        <v>136</v>
      </c>
      <c r="F892" s="58" t="b">
        <f>AND(LEN(E892) = 6, ISNUMBER(MATCH(LEFT(E892,4), 'species codes'!$A$2:$A$15, 0)))</f>
        <v>1</v>
      </c>
      <c r="G892" s="58">
        <v>4.0</v>
      </c>
    </row>
    <row r="893">
      <c r="A893" s="59">
        <v>45404.0</v>
      </c>
      <c r="B893" s="58" t="s">
        <v>326</v>
      </c>
      <c r="C893" s="58" t="s">
        <v>287</v>
      </c>
      <c r="D893" s="58" t="s">
        <v>97</v>
      </c>
      <c r="E893" s="58" t="s">
        <v>137</v>
      </c>
      <c r="F893" s="58" t="b">
        <f>AND(LEN(E893) = 6, ISNUMBER(MATCH(LEFT(E893,4), 'species codes'!$A$2:$A$15, 0)))</f>
        <v>1</v>
      </c>
      <c r="G893" s="58">
        <v>39.0</v>
      </c>
    </row>
    <row r="894">
      <c r="A894" s="59">
        <v>45404.0</v>
      </c>
      <c r="B894" s="58" t="s">
        <v>326</v>
      </c>
      <c r="C894" s="58" t="s">
        <v>287</v>
      </c>
      <c r="D894" s="58" t="s">
        <v>343</v>
      </c>
      <c r="E894" s="58" t="s">
        <v>137</v>
      </c>
      <c r="F894" s="58" t="b">
        <f>AND(LEN(E894) = 6, ISNUMBER(MATCH(LEFT(E894,4), 'species codes'!$A$2:$A$15, 0)))</f>
        <v>1</v>
      </c>
      <c r="G894" s="58">
        <v>4.0</v>
      </c>
    </row>
    <row r="895">
      <c r="A895" s="59">
        <v>45404.0</v>
      </c>
      <c r="B895" s="58" t="s">
        <v>326</v>
      </c>
      <c r="C895" s="58" t="s">
        <v>287</v>
      </c>
      <c r="D895" s="58" t="s">
        <v>345</v>
      </c>
      <c r="E895" s="58" t="s">
        <v>140</v>
      </c>
      <c r="F895" s="58" t="b">
        <f>AND(LEN(E895) = 6, ISNUMBER(MATCH(LEFT(E895,4), 'species codes'!$A$2:$A$15, 0)))</f>
        <v>1</v>
      </c>
      <c r="G895" s="58">
        <v>72.0</v>
      </c>
    </row>
    <row r="896">
      <c r="A896" s="59">
        <v>45404.0</v>
      </c>
      <c r="B896" s="58" t="s">
        <v>326</v>
      </c>
      <c r="C896" s="58" t="s">
        <v>287</v>
      </c>
      <c r="D896" s="58" t="s">
        <v>348</v>
      </c>
      <c r="E896" s="58" t="s">
        <v>140</v>
      </c>
      <c r="F896" s="58" t="b">
        <f>AND(LEN(E896) = 6, ISNUMBER(MATCH(LEFT(E896,4), 'species codes'!$A$2:$A$15, 0)))</f>
        <v>1</v>
      </c>
      <c r="G896" s="58">
        <v>4.0</v>
      </c>
    </row>
    <row r="897">
      <c r="A897" s="59">
        <v>45404.0</v>
      </c>
      <c r="B897" s="58" t="s">
        <v>326</v>
      </c>
      <c r="C897" s="58" t="s">
        <v>287</v>
      </c>
      <c r="D897" s="58" t="s">
        <v>138</v>
      </c>
      <c r="E897" s="58" t="s">
        <v>142</v>
      </c>
      <c r="F897" s="58" t="b">
        <f>AND(LEN(E897) = 6, ISNUMBER(MATCH(LEFT(E897,4), 'species codes'!$A$2:$A$15, 0)))</f>
        <v>1</v>
      </c>
      <c r="G897" s="58">
        <v>55.0</v>
      </c>
    </row>
    <row r="898">
      <c r="A898" s="59">
        <v>45404.0</v>
      </c>
      <c r="B898" s="58" t="s">
        <v>326</v>
      </c>
      <c r="C898" s="58" t="s">
        <v>287</v>
      </c>
      <c r="D898" s="58" t="s">
        <v>348</v>
      </c>
      <c r="E898" s="58" t="s">
        <v>142</v>
      </c>
      <c r="F898" s="58" t="b">
        <f>AND(LEN(E898) = 6, ISNUMBER(MATCH(LEFT(E898,4), 'species codes'!$A$2:$A$15, 0)))</f>
        <v>1</v>
      </c>
      <c r="G898" s="58">
        <v>4.0</v>
      </c>
    </row>
    <row r="899">
      <c r="A899" s="59">
        <v>45404.0</v>
      </c>
      <c r="B899" s="58" t="s">
        <v>326</v>
      </c>
      <c r="C899" s="58" t="s">
        <v>287</v>
      </c>
      <c r="D899" s="58" t="s">
        <v>144</v>
      </c>
      <c r="E899" s="58" t="s">
        <v>143</v>
      </c>
      <c r="F899" s="58" t="b">
        <f>AND(LEN(E899) = 6, ISNUMBER(MATCH(LEFT(E899,4), 'species codes'!$A$2:$A$15, 0)))</f>
        <v>1</v>
      </c>
      <c r="G899" s="58">
        <v>35.0</v>
      </c>
      <c r="H899" s="63">
        <v>4.0</v>
      </c>
      <c r="K899" s="58">
        <v>1.0</v>
      </c>
      <c r="L899" s="58" t="s">
        <v>329</v>
      </c>
    </row>
    <row r="900">
      <c r="A900" s="59">
        <v>45404.0</v>
      </c>
      <c r="B900" s="58" t="s">
        <v>326</v>
      </c>
      <c r="C900" s="58" t="s">
        <v>287</v>
      </c>
      <c r="D900" s="58" t="s">
        <v>348</v>
      </c>
      <c r="E900" s="58" t="s">
        <v>143</v>
      </c>
      <c r="F900" s="58" t="b">
        <f>AND(LEN(E900) = 6, ISNUMBER(MATCH(LEFT(E900,4), 'species codes'!$A$2:$A$15, 0)))</f>
        <v>1</v>
      </c>
      <c r="G900" s="58">
        <v>3.0</v>
      </c>
    </row>
    <row r="901">
      <c r="A901" s="59">
        <v>45404.0</v>
      </c>
      <c r="B901" s="58" t="s">
        <v>326</v>
      </c>
      <c r="C901" s="58" t="s">
        <v>287</v>
      </c>
      <c r="D901" s="58" t="s">
        <v>146</v>
      </c>
      <c r="E901" s="58" t="s">
        <v>145</v>
      </c>
      <c r="F901" s="58" t="b">
        <f>AND(LEN(E901) = 6, ISNUMBER(MATCH(LEFT(E901,4), 'species codes'!$A$2:$A$15, 0)))</f>
        <v>1</v>
      </c>
      <c r="G901" s="58">
        <v>50.0</v>
      </c>
      <c r="K901" s="58">
        <v>1.0</v>
      </c>
      <c r="L901" s="58" t="s">
        <v>329</v>
      </c>
    </row>
    <row r="902">
      <c r="A902" s="59">
        <v>45404.0</v>
      </c>
      <c r="B902" s="58" t="s">
        <v>326</v>
      </c>
      <c r="C902" s="58" t="s">
        <v>287</v>
      </c>
      <c r="D902" s="58" t="s">
        <v>348</v>
      </c>
      <c r="E902" s="58" t="s">
        <v>145</v>
      </c>
      <c r="F902" s="58" t="b">
        <f>AND(LEN(E902) = 6, ISNUMBER(MATCH(LEFT(E902,4), 'species codes'!$A$2:$A$15, 0)))</f>
        <v>1</v>
      </c>
      <c r="G902" s="58">
        <v>3.0</v>
      </c>
      <c r="H902" s="58">
        <v>1.0</v>
      </c>
    </row>
    <row r="903">
      <c r="A903" s="59">
        <v>45404.0</v>
      </c>
      <c r="B903" s="58" t="s">
        <v>326</v>
      </c>
      <c r="C903" s="58" t="s">
        <v>287</v>
      </c>
      <c r="D903" s="58" t="s">
        <v>128</v>
      </c>
      <c r="E903" s="58" t="s">
        <v>148</v>
      </c>
      <c r="F903" s="58" t="b">
        <f>AND(LEN(E903) = 6, ISNUMBER(MATCH(LEFT(E903,4), 'species codes'!$A$2:$A$15, 0)))</f>
        <v>1</v>
      </c>
      <c r="G903" s="58">
        <v>39.0</v>
      </c>
      <c r="H903" s="58">
        <v>1.0</v>
      </c>
    </row>
    <row r="904">
      <c r="A904" s="59">
        <v>45404.0</v>
      </c>
      <c r="B904" s="58" t="s">
        <v>326</v>
      </c>
      <c r="C904" s="58" t="s">
        <v>287</v>
      </c>
      <c r="D904" s="58" t="s">
        <v>348</v>
      </c>
      <c r="E904" s="58" t="s">
        <v>148</v>
      </c>
      <c r="F904" s="58" t="b">
        <f>AND(LEN(E904) = 6, ISNUMBER(MATCH(LEFT(E904,4), 'species codes'!$A$2:$A$15, 0)))</f>
        <v>1</v>
      </c>
      <c r="G904" s="58">
        <v>4.0</v>
      </c>
    </row>
    <row r="905">
      <c r="A905" s="59">
        <v>45404.0</v>
      </c>
      <c r="B905" s="58" t="s">
        <v>326</v>
      </c>
      <c r="C905" s="58" t="s">
        <v>287</v>
      </c>
      <c r="D905" s="58" t="s">
        <v>150</v>
      </c>
      <c r="E905" s="58" t="s">
        <v>149</v>
      </c>
      <c r="F905" s="58" t="b">
        <f>AND(LEN(E905) = 6, ISNUMBER(MATCH(LEFT(E905,4), 'species codes'!$A$2:$A$15, 0)))</f>
        <v>1</v>
      </c>
      <c r="G905" s="58">
        <v>72.0</v>
      </c>
      <c r="H905" s="58">
        <v>1.0</v>
      </c>
    </row>
    <row r="906">
      <c r="A906" s="59">
        <v>45404.0</v>
      </c>
      <c r="B906" s="58" t="s">
        <v>326</v>
      </c>
      <c r="C906" s="58" t="s">
        <v>287</v>
      </c>
      <c r="D906" s="58" t="s">
        <v>348</v>
      </c>
      <c r="E906" s="58" t="s">
        <v>149</v>
      </c>
      <c r="F906" s="58" t="b">
        <f>AND(LEN(E906) = 6, ISNUMBER(MATCH(LEFT(E906,4), 'species codes'!$A$2:$A$15, 0)))</f>
        <v>1</v>
      </c>
      <c r="G906" s="58">
        <v>4.0</v>
      </c>
    </row>
    <row r="907">
      <c r="A907" s="59">
        <v>45404.0</v>
      </c>
      <c r="B907" s="58" t="s">
        <v>326</v>
      </c>
      <c r="C907" s="58" t="s">
        <v>287</v>
      </c>
      <c r="D907" s="58" t="s">
        <v>177</v>
      </c>
      <c r="E907" s="58" t="s">
        <v>176</v>
      </c>
      <c r="F907" s="58" t="b">
        <f>AND(LEN(E907) = 6, ISNUMBER(MATCH(LEFT(E907,4), 'species codes'!$A$2:$A$15, 0)))</f>
        <v>1</v>
      </c>
      <c r="G907" s="58">
        <v>32.0</v>
      </c>
    </row>
    <row r="908">
      <c r="A908" s="59">
        <v>45404.0</v>
      </c>
      <c r="B908" s="58" t="s">
        <v>326</v>
      </c>
      <c r="C908" s="58" t="s">
        <v>287</v>
      </c>
      <c r="D908" s="58" t="s">
        <v>359</v>
      </c>
      <c r="E908" s="58" t="s">
        <v>176</v>
      </c>
      <c r="F908" s="58" t="b">
        <f>AND(LEN(E908) = 6, ISNUMBER(MATCH(LEFT(E908,4), 'species codes'!$A$2:$A$15, 0)))</f>
        <v>1</v>
      </c>
      <c r="G908" s="58">
        <v>4.0</v>
      </c>
    </row>
    <row r="909">
      <c r="A909" s="59">
        <v>45404.0</v>
      </c>
      <c r="B909" s="58" t="s">
        <v>326</v>
      </c>
      <c r="C909" s="58" t="s">
        <v>287</v>
      </c>
      <c r="D909" s="58" t="s">
        <v>359</v>
      </c>
      <c r="E909" s="58" t="s">
        <v>181</v>
      </c>
      <c r="F909" s="58" t="b">
        <f>AND(LEN(E909) = 6, ISNUMBER(MATCH(LEFT(E909,4), 'species codes'!$A$2:$A$15, 0)))</f>
        <v>1</v>
      </c>
      <c r="G909" s="58">
        <v>4.0</v>
      </c>
    </row>
    <row r="910">
      <c r="A910" s="59">
        <v>45404.0</v>
      </c>
      <c r="B910" s="58" t="s">
        <v>326</v>
      </c>
      <c r="C910" s="58" t="s">
        <v>287</v>
      </c>
      <c r="D910" s="58" t="s">
        <v>359</v>
      </c>
      <c r="E910" s="58" t="s">
        <v>181</v>
      </c>
      <c r="F910" s="58" t="b">
        <f>AND(LEN(E910) = 6, ISNUMBER(MATCH(LEFT(E910,4), 'species codes'!$A$2:$A$15, 0)))</f>
        <v>1</v>
      </c>
      <c r="G910" s="58">
        <v>2.0</v>
      </c>
      <c r="K910" s="58">
        <v>1.0</v>
      </c>
      <c r="L910" s="58" t="s">
        <v>329</v>
      </c>
    </row>
    <row r="911">
      <c r="A911" s="59">
        <v>45404.0</v>
      </c>
      <c r="B911" s="58" t="s">
        <v>326</v>
      </c>
      <c r="C911" s="58" t="s">
        <v>287</v>
      </c>
      <c r="D911" s="58" t="s">
        <v>330</v>
      </c>
      <c r="E911" s="58" t="s">
        <v>182</v>
      </c>
      <c r="F911" s="58" t="b">
        <f>AND(LEN(E911) = 6, ISNUMBER(MATCH(LEFT(E911,4), 'species codes'!$A$2:$A$15, 0)))</f>
        <v>1</v>
      </c>
      <c r="G911" s="58">
        <v>69.0</v>
      </c>
    </row>
    <row r="912">
      <c r="A912" s="59">
        <v>45404.0</v>
      </c>
      <c r="B912" s="58" t="s">
        <v>334</v>
      </c>
      <c r="C912" s="58" t="s">
        <v>287</v>
      </c>
      <c r="D912" s="58" t="s">
        <v>341</v>
      </c>
      <c r="E912" s="58" t="s">
        <v>182</v>
      </c>
      <c r="F912" s="58" t="b">
        <f>AND(LEN(E912) = 6, ISNUMBER(MATCH(LEFT(E912,4), 'species codes'!$A$2:$A$15, 0)))</f>
        <v>1</v>
      </c>
      <c r="G912" s="58">
        <v>30.0</v>
      </c>
    </row>
    <row r="913">
      <c r="A913" s="59">
        <v>45404.0</v>
      </c>
      <c r="B913" s="58" t="s">
        <v>326</v>
      </c>
      <c r="C913" s="58" t="s">
        <v>287</v>
      </c>
      <c r="D913" s="58" t="s">
        <v>355</v>
      </c>
      <c r="E913" s="58" t="s">
        <v>182</v>
      </c>
      <c r="F913" s="58" t="b">
        <f>AND(LEN(E913) = 6, ISNUMBER(MATCH(LEFT(E913,4), 'species codes'!$A$2:$A$15, 0)))</f>
        <v>1</v>
      </c>
      <c r="G913" s="58">
        <v>28.0</v>
      </c>
      <c r="H913" s="58">
        <v>2.0</v>
      </c>
    </row>
    <row r="914">
      <c r="A914" s="59">
        <v>45404.0</v>
      </c>
      <c r="B914" s="58" t="s">
        <v>334</v>
      </c>
      <c r="C914" s="58" t="s">
        <v>287</v>
      </c>
      <c r="D914" s="58" t="s">
        <v>339</v>
      </c>
      <c r="E914" s="58" t="s">
        <v>182</v>
      </c>
      <c r="F914" s="58" t="b">
        <f>AND(LEN(E914) = 6, ISNUMBER(MATCH(LEFT(E914,4), 'species codes'!$A$2:$A$15, 0)))</f>
        <v>1</v>
      </c>
      <c r="G914" s="58">
        <v>26.0</v>
      </c>
    </row>
    <row r="915">
      <c r="A915" s="59">
        <v>45404.0</v>
      </c>
      <c r="B915" s="58" t="s">
        <v>334</v>
      </c>
      <c r="C915" s="58" t="s">
        <v>287</v>
      </c>
      <c r="D915" s="58" t="s">
        <v>352</v>
      </c>
      <c r="E915" s="58" t="s">
        <v>182</v>
      </c>
      <c r="F915" s="58" t="b">
        <f>AND(LEN(E915) = 6, ISNUMBER(MATCH(LEFT(E915,4), 'species codes'!$A$2:$A$15, 0)))</f>
        <v>1</v>
      </c>
      <c r="G915" s="58">
        <v>26.0</v>
      </c>
      <c r="J915" s="58">
        <v>1.0</v>
      </c>
      <c r="K915" s="58">
        <v>4.0</v>
      </c>
      <c r="L915" s="58" t="s">
        <v>329</v>
      </c>
    </row>
    <row r="916">
      <c r="A916" s="59">
        <v>45404.0</v>
      </c>
      <c r="B916" s="58" t="s">
        <v>326</v>
      </c>
      <c r="C916" s="58" t="s">
        <v>287</v>
      </c>
      <c r="D916" s="58" t="s">
        <v>359</v>
      </c>
      <c r="E916" s="58" t="s">
        <v>182</v>
      </c>
      <c r="F916" s="58" t="b">
        <f>AND(LEN(E916) = 6, ISNUMBER(MATCH(LEFT(E916,4), 'species codes'!$A$2:$A$15, 0)))</f>
        <v>1</v>
      </c>
      <c r="G916" s="58">
        <v>4.0</v>
      </c>
    </row>
    <row r="917">
      <c r="A917" s="59">
        <v>45404.0</v>
      </c>
      <c r="B917" s="58" t="s">
        <v>326</v>
      </c>
      <c r="C917" s="58" t="s">
        <v>287</v>
      </c>
      <c r="D917" s="58" t="s">
        <v>187</v>
      </c>
      <c r="E917" s="58" t="s">
        <v>186</v>
      </c>
      <c r="F917" s="58" t="b">
        <f>AND(LEN(E917) = 6, ISNUMBER(MATCH(LEFT(E917,4), 'species codes'!$A$2:$A$15, 0)))</f>
        <v>1</v>
      </c>
      <c r="G917" s="58">
        <v>27.0</v>
      </c>
      <c r="K917" s="58">
        <v>1.0</v>
      </c>
      <c r="L917" s="58" t="s">
        <v>329</v>
      </c>
    </row>
    <row r="918">
      <c r="A918" s="59">
        <v>45404.0</v>
      </c>
      <c r="B918" s="58" t="s">
        <v>326</v>
      </c>
      <c r="C918" s="58" t="s">
        <v>287</v>
      </c>
      <c r="D918" s="58" t="s">
        <v>359</v>
      </c>
      <c r="E918" s="58" t="s">
        <v>186</v>
      </c>
      <c r="F918" s="58" t="b">
        <f>AND(LEN(E918) = 6, ISNUMBER(MATCH(LEFT(E918,4), 'species codes'!$A$2:$A$15, 0)))</f>
        <v>1</v>
      </c>
      <c r="G918" s="58">
        <v>4.0</v>
      </c>
    </row>
    <row r="919">
      <c r="A919" s="59">
        <v>45404.0</v>
      </c>
      <c r="B919" s="58" t="s">
        <v>326</v>
      </c>
      <c r="C919" s="58" t="s">
        <v>287</v>
      </c>
      <c r="D919" s="58" t="s">
        <v>189</v>
      </c>
      <c r="E919" s="58" t="s">
        <v>188</v>
      </c>
      <c r="F919" s="58" t="b">
        <f>AND(LEN(E919) = 6, ISNUMBER(MATCH(LEFT(E919,4), 'species codes'!$A$2:$A$15, 0)))</f>
        <v>1</v>
      </c>
      <c r="G919" s="58">
        <v>59.0</v>
      </c>
      <c r="K919" s="58">
        <v>1.0</v>
      </c>
      <c r="L919" s="58" t="s">
        <v>329</v>
      </c>
    </row>
    <row r="920">
      <c r="A920" s="59">
        <v>45404.0</v>
      </c>
      <c r="B920" s="58" t="s">
        <v>326</v>
      </c>
      <c r="C920" s="58" t="s">
        <v>287</v>
      </c>
      <c r="D920" s="58" t="s">
        <v>359</v>
      </c>
      <c r="E920" s="58" t="s">
        <v>188</v>
      </c>
      <c r="F920" s="58" t="b">
        <f>AND(LEN(E920) = 6, ISNUMBER(MATCH(LEFT(E920,4), 'species codes'!$A$2:$A$15, 0)))</f>
        <v>1</v>
      </c>
      <c r="G920" s="58">
        <v>4.0</v>
      </c>
    </row>
    <row r="921">
      <c r="A921" s="59">
        <v>45404.0</v>
      </c>
      <c r="B921" s="58" t="s">
        <v>326</v>
      </c>
      <c r="C921" s="58" t="s">
        <v>287</v>
      </c>
      <c r="D921" s="58" t="s">
        <v>191</v>
      </c>
      <c r="E921" s="58" t="s">
        <v>190</v>
      </c>
      <c r="F921" s="58" t="b">
        <f>AND(LEN(E921) = 6, ISNUMBER(MATCH(LEFT(E921,4), 'species codes'!$A$2:$A$15, 0)))</f>
        <v>1</v>
      </c>
      <c r="G921" s="58">
        <v>25.0</v>
      </c>
    </row>
    <row r="922">
      <c r="A922" s="59">
        <v>45404.0</v>
      </c>
      <c r="B922" s="58" t="s">
        <v>326</v>
      </c>
      <c r="C922" s="58" t="s">
        <v>287</v>
      </c>
      <c r="D922" s="58" t="s">
        <v>359</v>
      </c>
      <c r="E922" s="58" t="s">
        <v>190</v>
      </c>
      <c r="F922" s="58" t="b">
        <f>AND(LEN(E922) = 6, ISNUMBER(MATCH(LEFT(E922,4), 'species codes'!$A$2:$A$15, 0)))</f>
        <v>1</v>
      </c>
      <c r="G922" s="58">
        <v>4.0</v>
      </c>
    </row>
    <row r="923">
      <c r="A923" s="59">
        <v>45404.0</v>
      </c>
      <c r="B923" s="58" t="s">
        <v>334</v>
      </c>
      <c r="C923" s="58" t="s">
        <v>287</v>
      </c>
      <c r="D923" s="58" t="s">
        <v>196</v>
      </c>
      <c r="E923" s="58" t="s">
        <v>194</v>
      </c>
      <c r="F923" s="58" t="b">
        <f>AND(LEN(E923) = 6, ISNUMBER(MATCH(LEFT(E923,4), 'species codes'!$A$2:$A$15, 0)))</f>
        <v>1</v>
      </c>
      <c r="G923" s="58">
        <v>8.0</v>
      </c>
    </row>
    <row r="924">
      <c r="A924" s="59">
        <v>45404.0</v>
      </c>
      <c r="B924" s="58" t="s">
        <v>334</v>
      </c>
      <c r="C924" s="58" t="s">
        <v>287</v>
      </c>
      <c r="D924" s="58" t="s">
        <v>47</v>
      </c>
      <c r="E924" s="58" t="s">
        <v>202</v>
      </c>
      <c r="F924" s="58" t="b">
        <f>AND(LEN(E924) = 6, ISNUMBER(MATCH(LEFT(E924,4), 'species codes'!$A$2:$A$15, 0)))</f>
        <v>1</v>
      </c>
      <c r="G924" s="58">
        <v>36.0</v>
      </c>
    </row>
    <row r="925">
      <c r="A925" s="59">
        <v>45404.0</v>
      </c>
      <c r="B925" s="58" t="s">
        <v>334</v>
      </c>
      <c r="C925" s="58" t="s">
        <v>287</v>
      </c>
      <c r="D925" s="58" t="s">
        <v>47</v>
      </c>
      <c r="E925" s="58" t="s">
        <v>205</v>
      </c>
      <c r="F925" s="58" t="b">
        <f>AND(LEN(E925) = 6, ISNUMBER(MATCH(LEFT(E925,4), 'species codes'!$A$2:$A$15, 0)))</f>
        <v>1</v>
      </c>
      <c r="G925" s="58">
        <v>12.0</v>
      </c>
    </row>
    <row r="926">
      <c r="A926" s="59">
        <v>45404.0</v>
      </c>
      <c r="B926" s="58" t="s">
        <v>334</v>
      </c>
      <c r="C926" s="58" t="s">
        <v>287</v>
      </c>
      <c r="D926" s="58" t="s">
        <v>47</v>
      </c>
      <c r="E926" s="58" t="s">
        <v>208</v>
      </c>
      <c r="F926" s="58" t="b">
        <f>AND(LEN(E926) = 6, ISNUMBER(MATCH(LEFT(E926,4), 'species codes'!$A$2:$A$15, 0)))</f>
        <v>1</v>
      </c>
      <c r="G926" s="58">
        <v>9.0</v>
      </c>
    </row>
    <row r="927">
      <c r="A927" s="59">
        <v>45404.0</v>
      </c>
      <c r="B927" s="58" t="s">
        <v>334</v>
      </c>
      <c r="C927" s="58" t="s">
        <v>287</v>
      </c>
      <c r="D927" s="58" t="s">
        <v>47</v>
      </c>
      <c r="E927" s="58" t="s">
        <v>213</v>
      </c>
      <c r="F927" s="58" t="b">
        <f>AND(LEN(E927) = 6, ISNUMBER(MATCH(LEFT(E927,4), 'species codes'!$A$2:$A$15, 0)))</f>
        <v>1</v>
      </c>
      <c r="G927" s="58">
        <v>3.0</v>
      </c>
    </row>
    <row r="928">
      <c r="A928" s="59">
        <v>45404.0</v>
      </c>
      <c r="B928" s="58" t="s">
        <v>334</v>
      </c>
      <c r="C928" s="58" t="s">
        <v>287</v>
      </c>
      <c r="D928" s="58" t="s">
        <v>47</v>
      </c>
      <c r="E928" s="58" t="s">
        <v>214</v>
      </c>
      <c r="F928" s="58" t="b">
        <f>AND(LEN(E928) = 6, ISNUMBER(MATCH(LEFT(E928,4), 'species codes'!$A$2:$A$15, 0)))</f>
        <v>1</v>
      </c>
      <c r="G928" s="58">
        <v>7.0</v>
      </c>
    </row>
    <row r="929">
      <c r="A929" s="59">
        <v>45404.0</v>
      </c>
      <c r="B929" s="58" t="s">
        <v>334</v>
      </c>
      <c r="C929" s="58" t="s">
        <v>287</v>
      </c>
      <c r="D929" s="58" t="s">
        <v>47</v>
      </c>
      <c r="E929" s="58" t="s">
        <v>216</v>
      </c>
      <c r="F929" s="58" t="b">
        <f>AND(LEN(E929) = 6, ISNUMBER(MATCH(LEFT(E929,4), 'species codes'!$A$2:$A$15, 0)))</f>
        <v>1</v>
      </c>
      <c r="G929" s="58">
        <v>14.0</v>
      </c>
    </row>
    <row r="930">
      <c r="A930" s="59">
        <v>45404.0</v>
      </c>
      <c r="B930" s="58" t="s">
        <v>334</v>
      </c>
      <c r="C930" s="58" t="s">
        <v>287</v>
      </c>
      <c r="D930" s="58" t="s">
        <v>47</v>
      </c>
      <c r="E930" s="58" t="s">
        <v>218</v>
      </c>
      <c r="F930" s="58" t="b">
        <f>AND(LEN(E930) = 6, ISNUMBER(MATCH(LEFT(E930,4), 'species codes'!$A$2:$A$15, 0)))</f>
        <v>1</v>
      </c>
      <c r="J930" s="58">
        <v>4.0</v>
      </c>
    </row>
    <row r="931">
      <c r="A931" s="59">
        <v>45404.0</v>
      </c>
      <c r="B931" s="58" t="s">
        <v>334</v>
      </c>
      <c r="C931" s="58" t="s">
        <v>287</v>
      </c>
      <c r="D931" s="58" t="s">
        <v>47</v>
      </c>
      <c r="E931" s="58" t="s">
        <v>219</v>
      </c>
      <c r="F931" s="58" t="b">
        <f>AND(LEN(E931) = 6, ISNUMBER(MATCH(LEFT(E931,4), 'species codes'!$A$2:$A$15, 0)))</f>
        <v>1</v>
      </c>
      <c r="G931" s="58">
        <v>13.0</v>
      </c>
    </row>
    <row r="932">
      <c r="A932" s="59">
        <v>45404.0</v>
      </c>
      <c r="B932" s="58" t="s">
        <v>334</v>
      </c>
      <c r="C932" s="58" t="s">
        <v>287</v>
      </c>
      <c r="D932" s="58" t="s">
        <v>47</v>
      </c>
      <c r="E932" s="58" t="s">
        <v>224</v>
      </c>
      <c r="F932" s="58" t="b">
        <f>AND(LEN(E932) = 6, ISNUMBER(MATCH(LEFT(E932,4), 'species codes'!$A$2:$A$15, 0)))</f>
        <v>1</v>
      </c>
      <c r="G932" s="58">
        <v>19.0</v>
      </c>
      <c r="H932" s="58">
        <v>3.0</v>
      </c>
    </row>
    <row r="933">
      <c r="A933" s="59">
        <v>45404.0</v>
      </c>
      <c r="B933" s="58" t="s">
        <v>334</v>
      </c>
      <c r="C933" s="58" t="s">
        <v>287</v>
      </c>
      <c r="D933" s="58" t="s">
        <v>47</v>
      </c>
      <c r="E933" s="58" t="s">
        <v>225</v>
      </c>
      <c r="F933" s="58" t="b">
        <f>AND(LEN(E933) = 6, ISNUMBER(MATCH(LEFT(E933,4), 'species codes'!$A$2:$A$15, 0)))</f>
        <v>1</v>
      </c>
      <c r="G933" s="58">
        <v>4.0</v>
      </c>
    </row>
    <row r="934">
      <c r="A934" s="59">
        <v>45404.0</v>
      </c>
      <c r="B934" s="58" t="s">
        <v>334</v>
      </c>
      <c r="C934" s="58" t="s">
        <v>287</v>
      </c>
      <c r="D934" s="58" t="s">
        <v>47</v>
      </c>
      <c r="E934" s="58" t="s">
        <v>226</v>
      </c>
      <c r="F934" s="58" t="b">
        <f>AND(LEN(E934) = 6, ISNUMBER(MATCH(LEFT(E934,4), 'species codes'!$A$2:$A$15, 0)))</f>
        <v>1</v>
      </c>
      <c r="G934" s="58">
        <v>20.0</v>
      </c>
      <c r="M934" s="58">
        <v>1.0</v>
      </c>
      <c r="N934" s="58" t="s">
        <v>368</v>
      </c>
    </row>
    <row r="935">
      <c r="A935" s="59">
        <v>45404.0</v>
      </c>
      <c r="B935" s="58" t="s">
        <v>334</v>
      </c>
      <c r="C935" s="58" t="s">
        <v>287</v>
      </c>
      <c r="D935" s="58" t="s">
        <v>47</v>
      </c>
      <c r="E935" s="58" t="s">
        <v>227</v>
      </c>
      <c r="F935" s="58" t="b">
        <f>AND(LEN(E935) = 6, ISNUMBER(MATCH(LEFT(E935,4), 'species codes'!$A$2:$A$15, 0)))</f>
        <v>1</v>
      </c>
      <c r="G935" s="58">
        <v>16.0</v>
      </c>
      <c r="H935" s="58">
        <v>1.0</v>
      </c>
    </row>
    <row r="936">
      <c r="A936" s="59">
        <v>45404.0</v>
      </c>
      <c r="B936" s="58" t="s">
        <v>334</v>
      </c>
      <c r="C936" s="58" t="s">
        <v>287</v>
      </c>
      <c r="D936" s="58" t="s">
        <v>47</v>
      </c>
      <c r="E936" s="58" t="s">
        <v>228</v>
      </c>
      <c r="F936" s="58" t="b">
        <f>AND(LEN(E936) = 6, ISNUMBER(MATCH(LEFT(E936,4), 'species codes'!$A$2:$A$15, 0)))</f>
        <v>1</v>
      </c>
      <c r="G936" s="58">
        <v>20.0</v>
      </c>
    </row>
    <row r="937">
      <c r="A937" s="59">
        <v>45404.0</v>
      </c>
      <c r="B937" s="58" t="s">
        <v>334</v>
      </c>
      <c r="C937" s="58" t="s">
        <v>287</v>
      </c>
      <c r="D937" s="58" t="s">
        <v>47</v>
      </c>
      <c r="E937" s="58" t="s">
        <v>229</v>
      </c>
      <c r="F937" s="58" t="b">
        <f>AND(LEN(E937) = 6, ISNUMBER(MATCH(LEFT(E937,4), 'species codes'!$A$2:$A$15, 0)))</f>
        <v>1</v>
      </c>
      <c r="G937" s="58">
        <v>13.0</v>
      </c>
      <c r="M937" s="58">
        <v>1.0</v>
      </c>
      <c r="N937" s="58" t="s">
        <v>368</v>
      </c>
    </row>
    <row r="938">
      <c r="A938" s="59">
        <v>45404.0</v>
      </c>
      <c r="B938" s="58" t="s">
        <v>334</v>
      </c>
      <c r="C938" s="58" t="s">
        <v>287</v>
      </c>
      <c r="D938" s="58" t="s">
        <v>47</v>
      </c>
      <c r="E938" s="58" t="s">
        <v>230</v>
      </c>
      <c r="F938" s="58" t="b">
        <f>AND(LEN(E938) = 6, ISNUMBER(MATCH(LEFT(E938,4), 'species codes'!$A$2:$A$15, 0)))</f>
        <v>1</v>
      </c>
      <c r="G938" s="58">
        <v>12.0</v>
      </c>
      <c r="M938" s="58">
        <v>1.0</v>
      </c>
      <c r="N938" s="58" t="s">
        <v>368</v>
      </c>
    </row>
    <row r="939">
      <c r="A939" s="59">
        <v>45404.0</v>
      </c>
      <c r="B939" s="58" t="s">
        <v>334</v>
      </c>
      <c r="C939" s="58" t="s">
        <v>287</v>
      </c>
      <c r="D939" s="58" t="s">
        <v>47</v>
      </c>
      <c r="E939" s="58" t="s">
        <v>231</v>
      </c>
      <c r="F939" s="58" t="b">
        <f>AND(LEN(E939) = 6, ISNUMBER(MATCH(LEFT(E939,4), 'species codes'!$A$2:$A$15, 0)))</f>
        <v>1</v>
      </c>
      <c r="G939" s="58">
        <v>1.0</v>
      </c>
      <c r="M939" s="58">
        <v>5.0</v>
      </c>
      <c r="N939" s="58" t="s">
        <v>368</v>
      </c>
    </row>
    <row r="940">
      <c r="A940" s="59">
        <v>45404.0</v>
      </c>
      <c r="B940" s="58" t="s">
        <v>334</v>
      </c>
      <c r="C940" s="58" t="s">
        <v>287</v>
      </c>
      <c r="D940" s="58" t="s">
        <v>47</v>
      </c>
      <c r="E940" s="58" t="s">
        <v>232</v>
      </c>
      <c r="F940" s="58" t="b">
        <f>AND(LEN(E940) = 6, ISNUMBER(MATCH(LEFT(E940,4), 'species codes'!$A$2:$A$15, 0)))</f>
        <v>1</v>
      </c>
      <c r="G940" s="58">
        <v>8.0</v>
      </c>
    </row>
    <row r="941">
      <c r="A941" s="59">
        <v>45404.0</v>
      </c>
      <c r="B941" s="58" t="s">
        <v>334</v>
      </c>
      <c r="C941" s="58" t="s">
        <v>287</v>
      </c>
      <c r="D941" s="58" t="s">
        <v>47</v>
      </c>
      <c r="E941" s="58" t="s">
        <v>241</v>
      </c>
      <c r="F941" s="58" t="b">
        <f>AND(LEN(E941) = 6, ISNUMBER(MATCH(LEFT(E941,4), 'species codes'!$A$2:$A$15, 0)))</f>
        <v>1</v>
      </c>
      <c r="G941" s="58">
        <v>4.0</v>
      </c>
      <c r="M941" s="58">
        <v>6.0</v>
      </c>
      <c r="N941" s="58" t="s">
        <v>368</v>
      </c>
    </row>
    <row r="942">
      <c r="A942" s="59">
        <v>45404.0</v>
      </c>
      <c r="B942" s="58" t="s">
        <v>334</v>
      </c>
      <c r="C942" s="58" t="s">
        <v>287</v>
      </c>
      <c r="D942" s="58" t="s">
        <v>47</v>
      </c>
      <c r="E942" s="58" t="s">
        <v>242</v>
      </c>
      <c r="F942" s="58" t="b">
        <f>AND(LEN(E942) = 6, ISNUMBER(MATCH(LEFT(E942,4), 'species codes'!$A$2:$A$15, 0)))</f>
        <v>1</v>
      </c>
      <c r="G942" s="58">
        <v>20.0</v>
      </c>
      <c r="J942" s="58">
        <v>4.0</v>
      </c>
      <c r="K942" s="58">
        <v>1.0</v>
      </c>
      <c r="L942" s="58" t="s">
        <v>329</v>
      </c>
    </row>
    <row r="943">
      <c r="A943" s="59">
        <v>45404.0</v>
      </c>
      <c r="B943" s="58" t="s">
        <v>334</v>
      </c>
      <c r="C943" s="58" t="s">
        <v>287</v>
      </c>
      <c r="D943" s="58" t="s">
        <v>47</v>
      </c>
      <c r="E943" s="58" t="s">
        <v>243</v>
      </c>
      <c r="F943" s="58" t="b">
        <f>AND(LEN(E943) = 6, ISNUMBER(MATCH(LEFT(E943,4), 'species codes'!$A$2:$A$15, 0)))</f>
        <v>1</v>
      </c>
      <c r="G943" s="58">
        <v>20.0</v>
      </c>
    </row>
    <row r="944">
      <c r="A944" s="59">
        <v>45404.0</v>
      </c>
      <c r="B944" s="58" t="s">
        <v>334</v>
      </c>
      <c r="C944" s="58" t="s">
        <v>287</v>
      </c>
      <c r="D944" s="58" t="s">
        <v>47</v>
      </c>
      <c r="E944" s="58" t="s">
        <v>244</v>
      </c>
      <c r="F944" s="58" t="b">
        <f>AND(LEN(E944) = 6, ISNUMBER(MATCH(LEFT(E944,4), 'species codes'!$A$2:$A$15, 0)))</f>
        <v>1</v>
      </c>
      <c r="G944" s="58">
        <v>9.0</v>
      </c>
    </row>
    <row r="945">
      <c r="A945" s="59">
        <v>45404.0</v>
      </c>
      <c r="B945" s="58" t="s">
        <v>334</v>
      </c>
      <c r="C945" s="58" t="s">
        <v>287</v>
      </c>
      <c r="D945" s="58" t="s">
        <v>47</v>
      </c>
      <c r="E945" s="58" t="s">
        <v>246</v>
      </c>
      <c r="F945" s="58" t="b">
        <f>AND(LEN(E945) = 6, ISNUMBER(MATCH(LEFT(E945,4), 'species codes'!$A$2:$A$15, 0)))</f>
        <v>1</v>
      </c>
      <c r="G945" s="58">
        <v>12.0</v>
      </c>
    </row>
    <row r="946">
      <c r="A946" s="59">
        <v>45404.0</v>
      </c>
      <c r="B946" s="58" t="s">
        <v>334</v>
      </c>
      <c r="C946" s="58" t="s">
        <v>287</v>
      </c>
      <c r="D946" s="58" t="s">
        <v>196</v>
      </c>
      <c r="E946" s="58" t="s">
        <v>260</v>
      </c>
      <c r="F946" s="58" t="b">
        <f>AND(LEN(E946) = 6, ISNUMBER(MATCH(LEFT(E946,4), 'species codes'!$A$2:$A$15, 0)))</f>
        <v>1</v>
      </c>
      <c r="G946" s="58">
        <v>22.0</v>
      </c>
    </row>
    <row r="947">
      <c r="A947" s="59">
        <v>45404.0</v>
      </c>
      <c r="B947" s="58" t="s">
        <v>334</v>
      </c>
      <c r="C947" s="58" t="s">
        <v>287</v>
      </c>
      <c r="D947" s="58" t="s">
        <v>196</v>
      </c>
      <c r="E947" s="58" t="s">
        <v>261</v>
      </c>
      <c r="F947" s="58" t="b">
        <f>AND(LEN(E947) = 6, ISNUMBER(MATCH(LEFT(E947,4), 'species codes'!$A$2:$A$15, 0)))</f>
        <v>1</v>
      </c>
      <c r="G947" s="58">
        <v>5.0</v>
      </c>
    </row>
    <row r="948">
      <c r="A948" s="59">
        <v>45404.0</v>
      </c>
      <c r="B948" s="58" t="s">
        <v>334</v>
      </c>
      <c r="C948" s="58" t="s">
        <v>287</v>
      </c>
      <c r="D948" s="58" t="s">
        <v>196</v>
      </c>
      <c r="E948" s="58" t="s">
        <v>262</v>
      </c>
      <c r="F948" s="58" t="b">
        <f>AND(LEN(E948) = 6, ISNUMBER(MATCH(LEFT(E948,4), 'species codes'!$A$2:$A$15, 0)))</f>
        <v>1</v>
      </c>
      <c r="G948" s="58">
        <v>19.0</v>
      </c>
    </row>
    <row r="949">
      <c r="A949" s="59">
        <v>45404.0</v>
      </c>
      <c r="B949" s="58" t="s">
        <v>334</v>
      </c>
      <c r="C949" s="58" t="s">
        <v>287</v>
      </c>
      <c r="D949" s="58" t="s">
        <v>47</v>
      </c>
      <c r="E949" s="58" t="s">
        <v>263</v>
      </c>
      <c r="F949" s="58" t="b">
        <f>AND(LEN(E949) = 6, ISNUMBER(MATCH(LEFT(E949,4), 'species codes'!$A$2:$A$15, 0)))</f>
        <v>1</v>
      </c>
      <c r="G949" s="58">
        <v>45.0</v>
      </c>
    </row>
    <row r="950">
      <c r="A950" s="59">
        <v>45404.0</v>
      </c>
      <c r="B950" s="58" t="s">
        <v>334</v>
      </c>
      <c r="C950" s="58" t="s">
        <v>287</v>
      </c>
      <c r="D950" s="58" t="s">
        <v>47</v>
      </c>
      <c r="E950" s="58" t="s">
        <v>264</v>
      </c>
      <c r="F950" s="58" t="b">
        <f>AND(LEN(E950) = 6, ISNUMBER(MATCH(LEFT(E950,4), 'species codes'!$A$2:$A$15, 0)))</f>
        <v>1</v>
      </c>
      <c r="G950" s="58">
        <v>24.0</v>
      </c>
      <c r="J950" s="58">
        <v>1.0</v>
      </c>
    </row>
    <row r="951">
      <c r="A951" s="59">
        <v>45404.0</v>
      </c>
      <c r="B951" s="58" t="s">
        <v>334</v>
      </c>
      <c r="C951" s="58" t="s">
        <v>287</v>
      </c>
      <c r="D951" s="58" t="s">
        <v>47</v>
      </c>
      <c r="E951" s="58" t="s">
        <v>265</v>
      </c>
      <c r="F951" s="58" t="b">
        <f>AND(LEN(E951) = 6, ISNUMBER(MATCH(LEFT(E951,4), 'species codes'!$A$2:$A$15, 0)))</f>
        <v>1</v>
      </c>
      <c r="G951" s="58">
        <v>18.0</v>
      </c>
    </row>
    <row r="952">
      <c r="A952" s="59">
        <v>45404.0</v>
      </c>
      <c r="B952" s="58" t="s">
        <v>334</v>
      </c>
      <c r="C952" s="58" t="s">
        <v>287</v>
      </c>
      <c r="D952" s="58" t="s">
        <v>47</v>
      </c>
      <c r="E952" s="58" t="s">
        <v>267</v>
      </c>
      <c r="F952" s="58" t="b">
        <f>AND(LEN(E952) = 6, ISNUMBER(MATCH(LEFT(E952,4), 'species codes'!$A$2:$A$15, 0)))</f>
        <v>1</v>
      </c>
      <c r="G952" s="58">
        <v>16.0</v>
      </c>
    </row>
    <row r="953">
      <c r="A953" s="59">
        <v>45404.0</v>
      </c>
      <c r="B953" s="58" t="s">
        <v>334</v>
      </c>
      <c r="C953" s="58" t="s">
        <v>287</v>
      </c>
      <c r="D953" s="58" t="s">
        <v>47</v>
      </c>
      <c r="E953" s="58" t="s">
        <v>269</v>
      </c>
      <c r="F953" s="58" t="b">
        <f>AND(LEN(E953) = 6, ISNUMBER(MATCH(LEFT(E953,4), 'species codes'!$A$2:$A$15, 0)))</f>
        <v>1</v>
      </c>
      <c r="G953" s="58">
        <v>7.0</v>
      </c>
    </row>
    <row r="954">
      <c r="A954" s="59">
        <v>45432.0</v>
      </c>
      <c r="B954" s="58" t="s">
        <v>326</v>
      </c>
      <c r="C954" s="58" t="s">
        <v>287</v>
      </c>
      <c r="D954" s="58" t="s">
        <v>332</v>
      </c>
      <c r="E954" s="58" t="s">
        <v>43</v>
      </c>
      <c r="F954" s="58" t="b">
        <f>AND(LEN(E954) = 6, ISNUMBER(MATCH(LEFT(E954,4), 'species codes'!$A$2:$A$15, 0)))</f>
        <v>1</v>
      </c>
      <c r="G954" s="58">
        <v>28.0</v>
      </c>
    </row>
    <row r="955">
      <c r="A955" s="59">
        <v>45432.0</v>
      </c>
      <c r="B955" s="58" t="s">
        <v>326</v>
      </c>
      <c r="C955" s="58" t="s">
        <v>287</v>
      </c>
      <c r="D955" s="58" t="s">
        <v>57</v>
      </c>
      <c r="E955" s="58" t="s">
        <v>43</v>
      </c>
      <c r="F955" s="58" t="b">
        <f>AND(LEN(E955) = 6, ISNUMBER(MATCH(LEFT(E955,4), 'species codes'!$A$2:$A$15, 0)))</f>
        <v>1</v>
      </c>
      <c r="G955" s="58">
        <v>19.0</v>
      </c>
    </row>
    <row r="956">
      <c r="A956" s="59">
        <v>45432.0</v>
      </c>
      <c r="B956" s="58" t="s">
        <v>326</v>
      </c>
      <c r="C956" s="58" t="s">
        <v>287</v>
      </c>
      <c r="D956" s="58" t="s">
        <v>327</v>
      </c>
      <c r="E956" s="58" t="s">
        <v>43</v>
      </c>
      <c r="F956" s="58" t="b">
        <f>AND(LEN(E956) = 6, ISNUMBER(MATCH(LEFT(E956,4), 'species codes'!$A$2:$A$15, 0)))</f>
        <v>1</v>
      </c>
      <c r="G956" s="58">
        <v>4.0</v>
      </c>
    </row>
    <row r="957">
      <c r="A957" s="59">
        <v>45432.0</v>
      </c>
      <c r="B957" s="58" t="s">
        <v>326</v>
      </c>
      <c r="C957" s="58" t="s">
        <v>287</v>
      </c>
      <c r="D957" s="58" t="s">
        <v>338</v>
      </c>
      <c r="E957" s="58" t="s">
        <v>49</v>
      </c>
      <c r="F957" s="58" t="b">
        <f>AND(LEN(E957) = 6, ISNUMBER(MATCH(LEFT(E957,4), 'species codes'!$A$2:$A$15, 0)))</f>
        <v>1</v>
      </c>
      <c r="G957" s="58">
        <v>21.0</v>
      </c>
    </row>
    <row r="958">
      <c r="A958" s="59">
        <v>45432.0</v>
      </c>
      <c r="B958" s="58" t="s">
        <v>326</v>
      </c>
      <c r="C958" s="58" t="s">
        <v>287</v>
      </c>
      <c r="D958" s="58" t="s">
        <v>327</v>
      </c>
      <c r="E958" s="58" t="s">
        <v>49</v>
      </c>
      <c r="F958" s="58" t="b">
        <f>AND(LEN(E958) = 6, ISNUMBER(MATCH(LEFT(E958,4), 'species codes'!$A$2:$A$15, 0)))</f>
        <v>1</v>
      </c>
      <c r="G958" s="58">
        <v>4.0</v>
      </c>
    </row>
    <row r="959">
      <c r="A959" s="59">
        <v>45432.0</v>
      </c>
      <c r="B959" s="58" t="s">
        <v>326</v>
      </c>
      <c r="C959" s="58" t="s">
        <v>287</v>
      </c>
      <c r="D959" s="58" t="s">
        <v>327</v>
      </c>
      <c r="E959" s="58" t="s">
        <v>52</v>
      </c>
      <c r="F959" s="58" t="b">
        <f>AND(LEN(E959) = 6, ISNUMBER(MATCH(LEFT(E959,4), 'species codes'!$A$2:$A$15, 0)))</f>
        <v>1</v>
      </c>
      <c r="G959" s="58">
        <v>4.0</v>
      </c>
    </row>
    <row r="960">
      <c r="A960" s="59">
        <v>45432.0</v>
      </c>
      <c r="B960" s="58" t="s">
        <v>326</v>
      </c>
      <c r="C960" s="58" t="s">
        <v>287</v>
      </c>
      <c r="D960" s="58" t="s">
        <v>327</v>
      </c>
      <c r="E960" s="58" t="s">
        <v>54</v>
      </c>
      <c r="F960" s="58" t="b">
        <f>AND(LEN(E960) = 6, ISNUMBER(MATCH(LEFT(E960,4), 'species codes'!$A$2:$A$15, 0)))</f>
        <v>1</v>
      </c>
      <c r="G960" s="58">
        <v>4.0</v>
      </c>
    </row>
    <row r="961">
      <c r="A961" s="59">
        <v>45432.0</v>
      </c>
      <c r="B961" s="58" t="s">
        <v>326</v>
      </c>
      <c r="C961" s="58" t="s">
        <v>287</v>
      </c>
      <c r="D961" s="58" t="s">
        <v>57</v>
      </c>
      <c r="E961" s="58" t="s">
        <v>55</v>
      </c>
      <c r="F961" s="58" t="b">
        <f>AND(LEN(E961) = 6, ISNUMBER(MATCH(LEFT(E961,4), 'species codes'!$A$2:$A$15, 0)))</f>
        <v>1</v>
      </c>
      <c r="G961" s="58">
        <v>48.0</v>
      </c>
    </row>
    <row r="962">
      <c r="A962" s="59">
        <v>45432.0</v>
      </c>
      <c r="B962" s="58" t="s">
        <v>326</v>
      </c>
      <c r="C962" s="58" t="s">
        <v>287</v>
      </c>
      <c r="D962" s="58" t="s">
        <v>327</v>
      </c>
      <c r="E962" s="58" t="s">
        <v>55</v>
      </c>
      <c r="F962" s="58" t="b">
        <f>AND(LEN(E962) = 6, ISNUMBER(MATCH(LEFT(E962,4), 'species codes'!$A$2:$A$15, 0)))</f>
        <v>1</v>
      </c>
      <c r="G962" s="58">
        <v>4.0</v>
      </c>
    </row>
    <row r="963">
      <c r="A963" s="59">
        <v>45432.0</v>
      </c>
      <c r="B963" s="58" t="s">
        <v>326</v>
      </c>
      <c r="C963" s="58" t="s">
        <v>287</v>
      </c>
      <c r="D963" s="58" t="s">
        <v>343</v>
      </c>
      <c r="E963" s="58" t="s">
        <v>62</v>
      </c>
      <c r="F963" s="58" t="b">
        <f>AND(LEN(E963) = 6, ISNUMBER(MATCH(LEFT(E963,4), 'species codes'!$A$2:$A$15, 0)))</f>
        <v>1</v>
      </c>
      <c r="G963" s="58">
        <v>4.0</v>
      </c>
    </row>
    <row r="964">
      <c r="A964" s="59">
        <v>45432.0</v>
      </c>
      <c r="B964" s="58" t="s">
        <v>326</v>
      </c>
      <c r="C964" s="58" t="s">
        <v>287</v>
      </c>
      <c r="D964" s="58" t="s">
        <v>63</v>
      </c>
      <c r="E964" s="58" t="s">
        <v>62</v>
      </c>
      <c r="F964" s="58" t="b">
        <f>AND(LEN(E964) = 6, ISNUMBER(MATCH(LEFT(E964,4), 'species codes'!$A$2:$A$15, 0)))</f>
        <v>1</v>
      </c>
      <c r="G964" s="58">
        <v>1.0</v>
      </c>
      <c r="M964" s="58">
        <v>5.0</v>
      </c>
      <c r="N964" s="58" t="s">
        <v>368</v>
      </c>
    </row>
    <row r="965">
      <c r="A965" s="59">
        <v>45432.0</v>
      </c>
      <c r="B965" s="58" t="s">
        <v>326</v>
      </c>
      <c r="C965" s="58" t="s">
        <v>287</v>
      </c>
      <c r="D965" s="58" t="s">
        <v>86</v>
      </c>
      <c r="E965" s="58" t="s">
        <v>67</v>
      </c>
      <c r="F965" s="58" t="b">
        <f>AND(LEN(E965) = 6, ISNUMBER(MATCH(LEFT(E965,4), 'species codes'!$A$2:$A$15, 0)))</f>
        <v>1</v>
      </c>
      <c r="G965" s="58">
        <v>8.0</v>
      </c>
    </row>
    <row r="966">
      <c r="A966" s="59">
        <v>45432.0</v>
      </c>
      <c r="B966" s="58" t="s">
        <v>326</v>
      </c>
      <c r="C966" s="58" t="s">
        <v>287</v>
      </c>
      <c r="D966" s="58" t="s">
        <v>343</v>
      </c>
      <c r="E966" s="58" t="s">
        <v>67</v>
      </c>
      <c r="F966" s="58" t="b">
        <f>AND(LEN(E966) = 6, ISNUMBER(MATCH(LEFT(E966,4), 'species codes'!$A$2:$A$15, 0)))</f>
        <v>1</v>
      </c>
      <c r="G966" s="58">
        <v>4.0</v>
      </c>
    </row>
    <row r="967">
      <c r="A967" s="59">
        <v>45432.0</v>
      </c>
      <c r="B967" s="58" t="s">
        <v>326</v>
      </c>
      <c r="C967" s="58" t="s">
        <v>287</v>
      </c>
      <c r="D967" s="58" t="s">
        <v>72</v>
      </c>
      <c r="E967" s="58" t="s">
        <v>71</v>
      </c>
      <c r="F967" s="58" t="b">
        <f>AND(LEN(E967) = 6, ISNUMBER(MATCH(LEFT(E967,4), 'species codes'!$A$2:$A$15, 0)))</f>
        <v>1</v>
      </c>
      <c r="G967" s="58">
        <v>63.0</v>
      </c>
      <c r="M967" s="58">
        <v>11.0</v>
      </c>
      <c r="N967" s="58" t="s">
        <v>368</v>
      </c>
    </row>
    <row r="968">
      <c r="A968" s="59">
        <v>45432.0</v>
      </c>
      <c r="B968" s="58" t="s">
        <v>334</v>
      </c>
      <c r="C968" s="58" t="s">
        <v>287</v>
      </c>
      <c r="D968" s="58" t="s">
        <v>346</v>
      </c>
      <c r="E968" s="58" t="s">
        <v>71</v>
      </c>
      <c r="F968" s="58" t="b">
        <f>AND(LEN(E968) = 6, ISNUMBER(MATCH(LEFT(E968,4), 'species codes'!$A$2:$A$15, 0)))</f>
        <v>1</v>
      </c>
      <c r="G968" s="58">
        <v>26.0</v>
      </c>
    </row>
    <row r="969">
      <c r="A969" s="59">
        <v>45432.0</v>
      </c>
      <c r="B969" s="58" t="s">
        <v>334</v>
      </c>
      <c r="C969" s="58" t="s">
        <v>287</v>
      </c>
      <c r="D969" s="58" t="s">
        <v>335</v>
      </c>
      <c r="E969" s="58" t="s">
        <v>71</v>
      </c>
      <c r="F969" s="58" t="b">
        <f>AND(LEN(E969) = 6, ISNUMBER(MATCH(LEFT(E969,4), 'species codes'!$A$2:$A$15, 0)))</f>
        <v>1</v>
      </c>
      <c r="G969" s="58">
        <v>25.0</v>
      </c>
    </row>
    <row r="970">
      <c r="A970" s="59">
        <v>45432.0</v>
      </c>
      <c r="B970" s="58" t="s">
        <v>326</v>
      </c>
      <c r="C970" s="58" t="s">
        <v>287</v>
      </c>
      <c r="D970" s="58" t="s">
        <v>343</v>
      </c>
      <c r="E970" s="58" t="s">
        <v>71</v>
      </c>
      <c r="F970" s="58" t="b">
        <f>AND(LEN(E970) = 6, ISNUMBER(MATCH(LEFT(E970,4), 'species codes'!$A$2:$A$15, 0)))</f>
        <v>1</v>
      </c>
      <c r="G970" s="58">
        <v>4.0</v>
      </c>
    </row>
    <row r="971">
      <c r="A971" s="59">
        <v>45432.0</v>
      </c>
      <c r="B971" s="58" t="s">
        <v>326</v>
      </c>
      <c r="C971" s="58" t="s">
        <v>287</v>
      </c>
      <c r="D971" s="58" t="s">
        <v>75</v>
      </c>
      <c r="E971" s="58" t="s">
        <v>74</v>
      </c>
      <c r="F971" s="58" t="b">
        <f>AND(LEN(E971) = 6, ISNUMBER(MATCH(LEFT(E971,4), 'species codes'!$A$2:$A$15, 0)))</f>
        <v>1</v>
      </c>
      <c r="G971" s="58">
        <v>48.0</v>
      </c>
      <c r="M971" s="58">
        <v>3.0</v>
      </c>
      <c r="N971" s="58" t="s">
        <v>368</v>
      </c>
    </row>
    <row r="972">
      <c r="A972" s="59">
        <v>45432.0</v>
      </c>
      <c r="B972" s="58" t="s">
        <v>326</v>
      </c>
      <c r="C972" s="58" t="s">
        <v>287</v>
      </c>
      <c r="D972" s="58" t="s">
        <v>343</v>
      </c>
      <c r="E972" s="58" t="s">
        <v>74</v>
      </c>
      <c r="F972" s="58" t="b">
        <f>AND(LEN(E972) = 6, ISNUMBER(MATCH(LEFT(E972,4), 'species codes'!$A$2:$A$15, 0)))</f>
        <v>1</v>
      </c>
      <c r="G972" s="58">
        <v>4.0</v>
      </c>
    </row>
    <row r="973">
      <c r="A973" s="59">
        <v>45432.0</v>
      </c>
      <c r="B973" s="58" t="s">
        <v>334</v>
      </c>
      <c r="C973" s="58" t="s">
        <v>287</v>
      </c>
      <c r="D973" s="58" t="s">
        <v>78</v>
      </c>
      <c r="E973" s="58" t="s">
        <v>76</v>
      </c>
      <c r="F973" s="58" t="b">
        <f>AND(LEN(E973) = 6, ISNUMBER(MATCH(LEFT(E973,4), 'species codes'!$A$2:$A$15, 0)))</f>
        <v>1</v>
      </c>
      <c r="G973" s="58">
        <v>20.0</v>
      </c>
    </row>
    <row r="974">
      <c r="A974" s="59">
        <v>45432.0</v>
      </c>
      <c r="B974" s="58" t="s">
        <v>326</v>
      </c>
      <c r="C974" s="58" t="s">
        <v>287</v>
      </c>
      <c r="D974" s="58" t="s">
        <v>345</v>
      </c>
      <c r="E974" s="58" t="s">
        <v>76</v>
      </c>
      <c r="F974" s="58" t="b">
        <f>AND(LEN(E974) = 6, ISNUMBER(MATCH(LEFT(E974,4), 'species codes'!$A$2:$A$15, 0)))</f>
        <v>1</v>
      </c>
      <c r="G974" s="58">
        <v>19.0</v>
      </c>
    </row>
    <row r="975">
      <c r="A975" s="59">
        <v>45432.0</v>
      </c>
      <c r="B975" s="58" t="s">
        <v>326</v>
      </c>
      <c r="C975" s="58" t="s">
        <v>287</v>
      </c>
      <c r="D975" s="58" t="s">
        <v>343</v>
      </c>
      <c r="E975" s="58" t="s">
        <v>76</v>
      </c>
      <c r="F975" s="58" t="b">
        <f>AND(LEN(E975) = 6, ISNUMBER(MATCH(LEFT(E975,4), 'species codes'!$A$2:$A$15, 0)))</f>
        <v>1</v>
      </c>
      <c r="G975" s="58">
        <v>4.0</v>
      </c>
    </row>
    <row r="976">
      <c r="A976" s="59">
        <v>45432.0</v>
      </c>
      <c r="B976" s="58" t="s">
        <v>326</v>
      </c>
      <c r="C976" s="58" t="s">
        <v>287</v>
      </c>
      <c r="D976" s="58" t="s">
        <v>344</v>
      </c>
      <c r="E976" s="58" t="s">
        <v>80</v>
      </c>
      <c r="F976" s="58" t="b">
        <f>AND(LEN(E976) = 6, ISNUMBER(MATCH(LEFT(E976,4), 'species codes'!$A$2:$A$15, 0)))</f>
        <v>1</v>
      </c>
      <c r="G976" s="58">
        <v>59.0</v>
      </c>
    </row>
    <row r="977">
      <c r="A977" s="59">
        <v>45432.0</v>
      </c>
      <c r="B977" s="58" t="s">
        <v>334</v>
      </c>
      <c r="C977" s="58" t="s">
        <v>287</v>
      </c>
      <c r="D977" s="58" t="s">
        <v>82</v>
      </c>
      <c r="E977" s="58" t="s">
        <v>80</v>
      </c>
      <c r="F977" s="58" t="b">
        <f>AND(LEN(E977) = 6, ISNUMBER(MATCH(LEFT(E977,4), 'species codes'!$A$2:$A$15, 0)))</f>
        <v>1</v>
      </c>
      <c r="G977" s="58">
        <v>34.0</v>
      </c>
    </row>
    <row r="978">
      <c r="A978" s="59">
        <v>45432.0</v>
      </c>
      <c r="B978" s="58" t="s">
        <v>326</v>
      </c>
      <c r="C978" s="58" t="s">
        <v>287</v>
      </c>
      <c r="D978" s="58" t="s">
        <v>353</v>
      </c>
      <c r="E978" s="58" t="s">
        <v>80</v>
      </c>
      <c r="F978" s="58" t="b">
        <f>AND(LEN(E978) = 6, ISNUMBER(MATCH(LEFT(E978,4), 'species codes'!$A$2:$A$15, 0)))</f>
        <v>1</v>
      </c>
      <c r="G978" s="58">
        <v>18.0</v>
      </c>
      <c r="K978" s="58">
        <v>1.0</v>
      </c>
      <c r="L978" s="58" t="s">
        <v>369</v>
      </c>
    </row>
    <row r="979">
      <c r="A979" s="59">
        <v>45432.0</v>
      </c>
      <c r="B979" s="58" t="s">
        <v>326</v>
      </c>
      <c r="C979" s="58" t="s">
        <v>287</v>
      </c>
      <c r="D979" s="58" t="s">
        <v>77</v>
      </c>
      <c r="E979" s="58" t="s">
        <v>80</v>
      </c>
      <c r="F979" s="58" t="b">
        <f>AND(LEN(E979) = 6, ISNUMBER(MATCH(LEFT(E979,4), 'species codes'!$A$2:$A$15, 0)))</f>
        <v>1</v>
      </c>
      <c r="G979" s="58">
        <v>12.0</v>
      </c>
    </row>
    <row r="980">
      <c r="A980" s="59">
        <v>45432.0</v>
      </c>
      <c r="B980" s="58" t="s">
        <v>326</v>
      </c>
      <c r="C980" s="58" t="s">
        <v>287</v>
      </c>
      <c r="D980" s="58" t="s">
        <v>343</v>
      </c>
      <c r="E980" s="58" t="s">
        <v>80</v>
      </c>
      <c r="F980" s="58" t="b">
        <f>AND(LEN(E980) = 6, ISNUMBER(MATCH(LEFT(E980,4), 'species codes'!$A$2:$A$15, 0)))</f>
        <v>1</v>
      </c>
      <c r="G980" s="58">
        <v>4.0</v>
      </c>
    </row>
    <row r="981">
      <c r="A981" s="59">
        <v>45432.0</v>
      </c>
      <c r="B981" s="58" t="s">
        <v>326</v>
      </c>
      <c r="C981" s="58" t="s">
        <v>287</v>
      </c>
      <c r="D981" s="58" t="s">
        <v>86</v>
      </c>
      <c r="E981" s="58" t="s">
        <v>84</v>
      </c>
      <c r="F981" s="58" t="b">
        <f>AND(LEN(E981) = 6, ISNUMBER(MATCH(LEFT(E981,4), 'species codes'!$A$2:$A$15, 0)))</f>
        <v>1</v>
      </c>
      <c r="G981" s="58">
        <v>20.0</v>
      </c>
    </row>
    <row r="982">
      <c r="A982" s="59">
        <v>45432.0</v>
      </c>
      <c r="B982" s="58" t="s">
        <v>326</v>
      </c>
      <c r="C982" s="58" t="s">
        <v>287</v>
      </c>
      <c r="D982" s="58" t="s">
        <v>343</v>
      </c>
      <c r="E982" s="58" t="s">
        <v>84</v>
      </c>
      <c r="F982" s="58" t="b">
        <f>AND(LEN(E982) = 6, ISNUMBER(MATCH(LEFT(E982,4), 'species codes'!$A$2:$A$15, 0)))</f>
        <v>1</v>
      </c>
      <c r="G982" s="58">
        <v>4.0</v>
      </c>
    </row>
    <row r="983">
      <c r="A983" s="59">
        <v>45432.0</v>
      </c>
      <c r="B983" s="58" t="s">
        <v>326</v>
      </c>
      <c r="C983" s="58" t="s">
        <v>287</v>
      </c>
      <c r="D983" s="58" t="s">
        <v>343</v>
      </c>
      <c r="E983" s="58" t="s">
        <v>89</v>
      </c>
      <c r="F983" s="58" t="b">
        <f>AND(LEN(E983) = 6, ISNUMBER(MATCH(LEFT(E983,4), 'species codes'!$A$2:$A$15, 0)))</f>
        <v>1</v>
      </c>
      <c r="G983" s="58">
        <v>4.0</v>
      </c>
      <c r="O983" s="58" t="s">
        <v>370</v>
      </c>
    </row>
    <row r="984">
      <c r="A984" s="59">
        <v>45432.0</v>
      </c>
      <c r="B984" s="58" t="s">
        <v>326</v>
      </c>
      <c r="C984" s="58" t="s">
        <v>287</v>
      </c>
      <c r="D984" s="58" t="s">
        <v>86</v>
      </c>
      <c r="E984" s="58" t="s">
        <v>89</v>
      </c>
      <c r="F984" s="58" t="b">
        <f>AND(LEN(E984) = 6, ISNUMBER(MATCH(LEFT(E984,4), 'species codes'!$A$2:$A$15, 0)))</f>
        <v>1</v>
      </c>
      <c r="G984" s="58">
        <v>4.0</v>
      </c>
    </row>
    <row r="985">
      <c r="A985" s="59">
        <v>45432.0</v>
      </c>
      <c r="B985" s="58" t="s">
        <v>326</v>
      </c>
      <c r="C985" s="58" t="s">
        <v>287</v>
      </c>
      <c r="D985" s="58" t="s">
        <v>86</v>
      </c>
      <c r="E985" s="58" t="s">
        <v>91</v>
      </c>
      <c r="F985" s="58" t="b">
        <f>AND(LEN(E985) = 6, ISNUMBER(MATCH(LEFT(E985,4), 'species codes'!$A$2:$A$15, 0)))</f>
        <v>1</v>
      </c>
      <c r="G985" s="58">
        <v>4.0</v>
      </c>
    </row>
    <row r="986">
      <c r="A986" s="59">
        <v>45432.0</v>
      </c>
      <c r="B986" s="58" t="s">
        <v>326</v>
      </c>
      <c r="C986" s="58" t="s">
        <v>287</v>
      </c>
      <c r="D986" s="58" t="s">
        <v>343</v>
      </c>
      <c r="E986" s="58" t="s">
        <v>91</v>
      </c>
      <c r="F986" s="58" t="b">
        <f>AND(LEN(E986) = 6, ISNUMBER(MATCH(LEFT(E986,4), 'species codes'!$A$2:$A$15, 0)))</f>
        <v>1</v>
      </c>
      <c r="G986" s="58">
        <v>3.0</v>
      </c>
      <c r="H986" s="58">
        <v>1.0</v>
      </c>
    </row>
    <row r="987">
      <c r="A987" s="59">
        <v>45432.0</v>
      </c>
      <c r="B987" s="58" t="s">
        <v>326</v>
      </c>
      <c r="C987" s="58" t="s">
        <v>287</v>
      </c>
      <c r="D987" s="58" t="s">
        <v>343</v>
      </c>
      <c r="E987" s="58" t="s">
        <v>92</v>
      </c>
      <c r="F987" s="58" t="b">
        <f>AND(LEN(E987) = 6, ISNUMBER(MATCH(LEFT(E987,4), 'species codes'!$A$2:$A$15, 0)))</f>
        <v>1</v>
      </c>
      <c r="G987" s="58">
        <v>1.0</v>
      </c>
    </row>
    <row r="988">
      <c r="A988" s="59">
        <v>45432.0</v>
      </c>
      <c r="B988" s="58" t="s">
        <v>326</v>
      </c>
      <c r="C988" s="58" t="s">
        <v>287</v>
      </c>
      <c r="D988" s="58" t="s">
        <v>343</v>
      </c>
      <c r="E988" s="58" t="s">
        <v>94</v>
      </c>
      <c r="F988" s="58" t="b">
        <f>AND(LEN(E988) = 6, ISNUMBER(MATCH(LEFT(E988,4), 'species codes'!$A$2:$A$15, 0)))</f>
        <v>1</v>
      </c>
      <c r="G988" s="58">
        <v>3.0</v>
      </c>
    </row>
    <row r="989">
      <c r="A989" s="59">
        <v>45432.0</v>
      </c>
      <c r="B989" s="58" t="s">
        <v>326</v>
      </c>
      <c r="C989" s="58" t="s">
        <v>287</v>
      </c>
      <c r="D989" s="58" t="s">
        <v>333</v>
      </c>
      <c r="E989" s="58" t="s">
        <v>94</v>
      </c>
      <c r="F989" s="58" t="b">
        <f>AND(LEN(E989) = 6, ISNUMBER(MATCH(LEFT(E989,4), 'species codes'!$A$2:$A$15, 0)))</f>
        <v>1</v>
      </c>
      <c r="G989" s="58">
        <v>2.0</v>
      </c>
      <c r="H989" s="58">
        <v>1.0</v>
      </c>
      <c r="M989" s="58">
        <v>6.0</v>
      </c>
      <c r="N989" s="58" t="s">
        <v>368</v>
      </c>
    </row>
    <row r="990">
      <c r="A990" s="59">
        <v>45432.0</v>
      </c>
      <c r="B990" s="58" t="s">
        <v>334</v>
      </c>
      <c r="C990" s="58" t="s">
        <v>287</v>
      </c>
      <c r="D990" s="58" t="s">
        <v>82</v>
      </c>
      <c r="E990" s="58" t="s">
        <v>95</v>
      </c>
      <c r="F990" s="58" t="b">
        <f>AND(LEN(E990) = 6, ISNUMBER(MATCH(LEFT(E990,4), 'species codes'!$A$2:$A$15, 0)))</f>
        <v>1</v>
      </c>
      <c r="G990" s="58">
        <v>14.0</v>
      </c>
    </row>
    <row r="991">
      <c r="A991" s="59">
        <v>45432.0</v>
      </c>
      <c r="B991" s="58" t="s">
        <v>326</v>
      </c>
      <c r="C991" s="58" t="s">
        <v>287</v>
      </c>
      <c r="D991" s="58" t="s">
        <v>343</v>
      </c>
      <c r="E991" s="58" t="s">
        <v>95</v>
      </c>
      <c r="F991" s="58" t="b">
        <f>AND(LEN(E991) = 6, ISNUMBER(MATCH(LEFT(E991,4), 'species codes'!$A$2:$A$15, 0)))</f>
        <v>1</v>
      </c>
      <c r="G991" s="58">
        <v>4.0</v>
      </c>
    </row>
    <row r="992">
      <c r="A992" s="59">
        <v>45432.0</v>
      </c>
      <c r="B992" s="58" t="s">
        <v>326</v>
      </c>
      <c r="C992" s="58" t="s">
        <v>287</v>
      </c>
      <c r="D992" s="58" t="s">
        <v>343</v>
      </c>
      <c r="E992" s="58" t="s">
        <v>95</v>
      </c>
      <c r="F992" s="58" t="b">
        <f>AND(LEN(E992) = 6, ISNUMBER(MATCH(LEFT(E992,4), 'species codes'!$A$2:$A$15, 0)))</f>
        <v>1</v>
      </c>
      <c r="G992" s="58">
        <v>1.0</v>
      </c>
      <c r="O992" s="58" t="s">
        <v>370</v>
      </c>
    </row>
    <row r="993">
      <c r="A993" s="59">
        <v>45432.0</v>
      </c>
      <c r="B993" s="58" t="s">
        <v>334</v>
      </c>
      <c r="C993" s="58" t="s">
        <v>287</v>
      </c>
      <c r="D993" s="58" t="s">
        <v>331</v>
      </c>
      <c r="E993" s="58" t="s">
        <v>96</v>
      </c>
      <c r="F993" s="58" t="b">
        <f>AND(LEN(E993) = 6, ISNUMBER(MATCH(LEFT(E993,4), 'species codes'!$A$2:$A$15, 0)))</f>
        <v>1</v>
      </c>
      <c r="G993" s="58">
        <v>26.0</v>
      </c>
    </row>
    <row r="994">
      <c r="A994" s="59">
        <v>45432.0</v>
      </c>
      <c r="B994" s="58" t="s">
        <v>326</v>
      </c>
      <c r="C994" s="58" t="s">
        <v>287</v>
      </c>
      <c r="D994" s="58" t="s">
        <v>97</v>
      </c>
      <c r="E994" s="58" t="s">
        <v>96</v>
      </c>
      <c r="F994" s="58" t="b">
        <f>AND(LEN(E994) = 6, ISNUMBER(MATCH(LEFT(E994,4), 'species codes'!$A$2:$A$15, 0)))</f>
        <v>1</v>
      </c>
      <c r="G994" s="58">
        <v>11.0</v>
      </c>
    </row>
    <row r="995">
      <c r="A995" s="59">
        <v>45432.0</v>
      </c>
      <c r="B995" s="58" t="s">
        <v>326</v>
      </c>
      <c r="C995" s="58" t="s">
        <v>287</v>
      </c>
      <c r="D995" s="58" t="s">
        <v>343</v>
      </c>
      <c r="E995" s="58" t="s">
        <v>96</v>
      </c>
      <c r="F995" s="58" t="b">
        <f>AND(LEN(E995) = 6, ISNUMBER(MATCH(LEFT(E995,4), 'species codes'!$A$2:$A$15, 0)))</f>
        <v>1</v>
      </c>
      <c r="G995" s="58">
        <v>4.0</v>
      </c>
    </row>
    <row r="996">
      <c r="A996" s="59">
        <v>45432.0</v>
      </c>
      <c r="B996" s="58" t="s">
        <v>334</v>
      </c>
      <c r="C996" s="58" t="s">
        <v>287</v>
      </c>
      <c r="D996" s="58" t="s">
        <v>196</v>
      </c>
      <c r="E996" s="58" t="s">
        <v>96</v>
      </c>
      <c r="F996" s="58" t="b">
        <f>AND(LEN(E996) = 6, ISNUMBER(MATCH(LEFT(E996,4), 'species codes'!$A$2:$A$15, 0)))</f>
        <v>1</v>
      </c>
      <c r="J996" s="58">
        <v>14.0</v>
      </c>
    </row>
    <row r="997">
      <c r="A997" s="59">
        <v>45432.0</v>
      </c>
      <c r="B997" s="58" t="s">
        <v>326</v>
      </c>
      <c r="C997" s="58" t="s">
        <v>287</v>
      </c>
      <c r="D997" s="58" t="s">
        <v>86</v>
      </c>
      <c r="E997" s="58" t="s">
        <v>109</v>
      </c>
      <c r="F997" s="58" t="b">
        <f>AND(LEN(E997) = 6, ISNUMBER(MATCH(LEFT(E997,4), 'species codes'!$A$2:$A$15, 0)))</f>
        <v>1</v>
      </c>
      <c r="G997" s="58">
        <v>16.0</v>
      </c>
    </row>
    <row r="998">
      <c r="A998" s="59">
        <v>45432.0</v>
      </c>
      <c r="B998" s="58" t="s">
        <v>326</v>
      </c>
      <c r="C998" s="58" t="s">
        <v>287</v>
      </c>
      <c r="D998" s="58" t="s">
        <v>343</v>
      </c>
      <c r="E998" s="58" t="s">
        <v>109</v>
      </c>
      <c r="F998" s="58" t="b">
        <f>AND(LEN(E998) = 6, ISNUMBER(MATCH(LEFT(E998,4), 'species codes'!$A$2:$A$15, 0)))</f>
        <v>1</v>
      </c>
      <c r="G998" s="58">
        <v>4.0</v>
      </c>
    </row>
    <row r="999">
      <c r="A999" s="59">
        <v>45432.0</v>
      </c>
      <c r="B999" s="58" t="s">
        <v>326</v>
      </c>
      <c r="C999" s="58" t="s">
        <v>287</v>
      </c>
      <c r="D999" s="58" t="s">
        <v>348</v>
      </c>
      <c r="E999" s="58" t="s">
        <v>113</v>
      </c>
      <c r="F999" s="58" t="b">
        <f>AND(LEN(E999) = 6, ISNUMBER(MATCH(LEFT(E999,4), 'species codes'!$A$2:$A$15, 0)))</f>
        <v>1</v>
      </c>
      <c r="G999" s="58">
        <v>3.0</v>
      </c>
    </row>
    <row r="1000">
      <c r="A1000" s="59">
        <v>45432.0</v>
      </c>
      <c r="B1000" s="58" t="s">
        <v>326</v>
      </c>
      <c r="C1000" s="58" t="s">
        <v>287</v>
      </c>
      <c r="D1000" s="58" t="s">
        <v>128</v>
      </c>
      <c r="E1000" s="58" t="s">
        <v>127</v>
      </c>
      <c r="F1000" s="58" t="b">
        <f>AND(LEN(E1000) = 6, ISNUMBER(MATCH(LEFT(E1000,4), 'species codes'!$A$2:$A$15, 0)))</f>
        <v>1</v>
      </c>
      <c r="G1000" s="58">
        <v>28.0</v>
      </c>
      <c r="H1000" s="58">
        <v>1.0</v>
      </c>
      <c r="K1000" s="58">
        <v>1.0</v>
      </c>
      <c r="L1000" s="58" t="s">
        <v>369</v>
      </c>
    </row>
    <row r="1001">
      <c r="A1001" s="59">
        <v>45432.0</v>
      </c>
      <c r="B1001" s="58" t="s">
        <v>326</v>
      </c>
      <c r="C1001" s="58" t="s">
        <v>287</v>
      </c>
      <c r="D1001" s="58" t="s">
        <v>343</v>
      </c>
      <c r="E1001" s="58" t="s">
        <v>127</v>
      </c>
      <c r="F1001" s="58" t="b">
        <f>AND(LEN(E1001) = 6, ISNUMBER(MATCH(LEFT(E1001,4), 'species codes'!$A$2:$A$15, 0)))</f>
        <v>1</v>
      </c>
      <c r="G1001" s="58">
        <v>4.0</v>
      </c>
    </row>
    <row r="1002">
      <c r="A1002" s="59">
        <v>45432.0</v>
      </c>
      <c r="B1002" s="58" t="s">
        <v>326</v>
      </c>
      <c r="C1002" s="58" t="s">
        <v>287</v>
      </c>
      <c r="D1002" s="58" t="s">
        <v>131</v>
      </c>
      <c r="E1002" s="58" t="s">
        <v>130</v>
      </c>
      <c r="F1002" s="58" t="b">
        <f>AND(LEN(E1002) = 6, ISNUMBER(MATCH(LEFT(E1002,4), 'species codes'!$A$2:$A$15, 0)))</f>
        <v>1</v>
      </c>
      <c r="G1002" s="58">
        <v>46.0</v>
      </c>
    </row>
    <row r="1003">
      <c r="A1003" s="59">
        <v>45432.0</v>
      </c>
      <c r="B1003" s="58" t="s">
        <v>326</v>
      </c>
      <c r="C1003" s="58" t="s">
        <v>287</v>
      </c>
      <c r="D1003" s="58" t="s">
        <v>343</v>
      </c>
      <c r="E1003" s="58" t="s">
        <v>130</v>
      </c>
      <c r="F1003" s="58" t="b">
        <f>AND(LEN(E1003) = 6, ISNUMBER(MATCH(LEFT(E1003,4), 'species codes'!$A$2:$A$15, 0)))</f>
        <v>1</v>
      </c>
      <c r="G1003" s="58">
        <v>4.0</v>
      </c>
    </row>
    <row r="1004">
      <c r="A1004" s="59">
        <v>45432.0</v>
      </c>
      <c r="B1004" s="58" t="s">
        <v>326</v>
      </c>
      <c r="C1004" s="58" t="s">
        <v>287</v>
      </c>
      <c r="D1004" s="58" t="s">
        <v>133</v>
      </c>
      <c r="E1004" s="58" t="s">
        <v>132</v>
      </c>
      <c r="F1004" s="58" t="b">
        <f>AND(LEN(E1004) = 6, ISNUMBER(MATCH(LEFT(E1004,4), 'species codes'!$A$2:$A$15, 0)))</f>
        <v>1</v>
      </c>
      <c r="G1004" s="58">
        <v>62.0</v>
      </c>
    </row>
    <row r="1005">
      <c r="A1005" s="59">
        <v>45432.0</v>
      </c>
      <c r="B1005" s="58" t="s">
        <v>326</v>
      </c>
      <c r="C1005" s="58" t="s">
        <v>287</v>
      </c>
      <c r="D1005" s="58" t="s">
        <v>135</v>
      </c>
      <c r="E1005" s="58" t="s">
        <v>134</v>
      </c>
      <c r="F1005" s="58" t="b">
        <f>AND(LEN(E1005) = 6, ISNUMBER(MATCH(LEFT(E1005,4), 'species codes'!$A$2:$A$15, 0)))</f>
        <v>1</v>
      </c>
      <c r="G1005" s="58">
        <v>61.0</v>
      </c>
    </row>
    <row r="1006">
      <c r="A1006" s="59">
        <v>45432.0</v>
      </c>
      <c r="B1006" s="58" t="s">
        <v>326</v>
      </c>
      <c r="C1006" s="58" t="s">
        <v>287</v>
      </c>
      <c r="D1006" s="58" t="s">
        <v>75</v>
      </c>
      <c r="E1006" s="58" t="s">
        <v>136</v>
      </c>
      <c r="F1006" s="58" t="b">
        <f>AND(LEN(E1006) = 6, ISNUMBER(MATCH(LEFT(E1006,4), 'species codes'!$A$2:$A$15, 0)))</f>
        <v>1</v>
      </c>
      <c r="G1006" s="58">
        <v>20.0</v>
      </c>
    </row>
    <row r="1007">
      <c r="A1007" s="59">
        <v>45432.0</v>
      </c>
      <c r="B1007" s="58" t="s">
        <v>326</v>
      </c>
      <c r="C1007" s="58" t="s">
        <v>287</v>
      </c>
      <c r="D1007" s="58" t="s">
        <v>343</v>
      </c>
      <c r="E1007" s="58" t="s">
        <v>136</v>
      </c>
      <c r="F1007" s="58" t="b">
        <f>AND(LEN(E1007) = 6, ISNUMBER(MATCH(LEFT(E1007,4), 'species codes'!$A$2:$A$15, 0)))</f>
        <v>1</v>
      </c>
      <c r="G1007" s="58">
        <v>3.0</v>
      </c>
    </row>
    <row r="1008">
      <c r="A1008" s="59">
        <v>45432.0</v>
      </c>
      <c r="B1008" s="58" t="s">
        <v>326</v>
      </c>
      <c r="C1008" s="58" t="s">
        <v>287</v>
      </c>
      <c r="D1008" s="58" t="s">
        <v>97</v>
      </c>
      <c r="E1008" s="58" t="s">
        <v>137</v>
      </c>
      <c r="F1008" s="58" t="b">
        <f>AND(LEN(E1008) = 6, ISNUMBER(MATCH(LEFT(E1008,4), 'species codes'!$A$2:$A$15, 0)))</f>
        <v>1</v>
      </c>
      <c r="G1008" s="58">
        <v>39.0</v>
      </c>
    </row>
    <row r="1009">
      <c r="A1009" s="59">
        <v>45432.0</v>
      </c>
      <c r="B1009" s="58" t="s">
        <v>326</v>
      </c>
      <c r="C1009" s="58" t="s">
        <v>287</v>
      </c>
      <c r="D1009" s="58" t="s">
        <v>343</v>
      </c>
      <c r="E1009" s="58" t="s">
        <v>137</v>
      </c>
      <c r="F1009" s="58" t="b">
        <f>AND(LEN(E1009) = 6, ISNUMBER(MATCH(LEFT(E1009,4), 'species codes'!$A$2:$A$15, 0)))</f>
        <v>1</v>
      </c>
      <c r="G1009" s="58">
        <v>4.0</v>
      </c>
    </row>
    <row r="1010">
      <c r="A1010" s="59">
        <v>45432.0</v>
      </c>
      <c r="B1010" s="58" t="s">
        <v>326</v>
      </c>
      <c r="C1010" s="58" t="s">
        <v>287</v>
      </c>
      <c r="D1010" s="58" t="s">
        <v>345</v>
      </c>
      <c r="E1010" s="58" t="s">
        <v>140</v>
      </c>
      <c r="F1010" s="58" t="b">
        <f>AND(LEN(E1010) = 6, ISNUMBER(MATCH(LEFT(E1010,4), 'species codes'!$A$2:$A$15, 0)))</f>
        <v>1</v>
      </c>
      <c r="G1010" s="58">
        <v>68.0</v>
      </c>
      <c r="H1010" s="58">
        <v>2.0</v>
      </c>
      <c r="M1010" s="58">
        <v>1.0</v>
      </c>
      <c r="N1010" s="58" t="s">
        <v>368</v>
      </c>
    </row>
    <row r="1011">
      <c r="A1011" s="59">
        <v>45432.0</v>
      </c>
      <c r="B1011" s="58" t="s">
        <v>326</v>
      </c>
      <c r="C1011" s="58" t="s">
        <v>287</v>
      </c>
      <c r="D1011" s="58" t="s">
        <v>348</v>
      </c>
      <c r="E1011" s="58" t="s">
        <v>140</v>
      </c>
      <c r="F1011" s="58" t="b">
        <f>AND(LEN(E1011) = 6, ISNUMBER(MATCH(LEFT(E1011,4), 'species codes'!$A$2:$A$15, 0)))</f>
        <v>1</v>
      </c>
      <c r="G1011" s="58">
        <v>4.0</v>
      </c>
    </row>
    <row r="1012">
      <c r="A1012" s="59">
        <v>45432.0</v>
      </c>
      <c r="B1012" s="58" t="s">
        <v>326</v>
      </c>
      <c r="C1012" s="58" t="s">
        <v>287</v>
      </c>
      <c r="D1012" s="58" t="s">
        <v>348</v>
      </c>
      <c r="E1012" s="58" t="s">
        <v>142</v>
      </c>
      <c r="F1012" s="58" t="b">
        <f>AND(LEN(E1012) = 6, ISNUMBER(MATCH(LEFT(E1012,4), 'species codes'!$A$2:$A$15, 0)))</f>
        <v>1</v>
      </c>
      <c r="G1012" s="58">
        <v>4.0</v>
      </c>
    </row>
    <row r="1013">
      <c r="A1013" s="59">
        <v>45432.0</v>
      </c>
      <c r="B1013" s="58" t="s">
        <v>326</v>
      </c>
      <c r="C1013" s="58" t="s">
        <v>287</v>
      </c>
      <c r="D1013" s="58" t="s">
        <v>144</v>
      </c>
      <c r="E1013" s="58" t="s">
        <v>143</v>
      </c>
      <c r="F1013" s="58" t="b">
        <f>AND(LEN(E1013) = 6, ISNUMBER(MATCH(LEFT(E1013,4), 'species codes'!$A$2:$A$15, 0)))</f>
        <v>1</v>
      </c>
      <c r="G1013" s="58">
        <v>36.0</v>
      </c>
    </row>
    <row r="1014">
      <c r="A1014" s="59">
        <v>45432.0</v>
      </c>
      <c r="B1014" s="58" t="s">
        <v>326</v>
      </c>
      <c r="C1014" s="58" t="s">
        <v>287</v>
      </c>
      <c r="D1014" s="58" t="s">
        <v>348</v>
      </c>
      <c r="E1014" s="58" t="s">
        <v>143</v>
      </c>
      <c r="F1014" s="58" t="b">
        <f>AND(LEN(E1014) = 6, ISNUMBER(MATCH(LEFT(E1014,4), 'species codes'!$A$2:$A$15, 0)))</f>
        <v>1</v>
      </c>
      <c r="G1014" s="58">
        <v>3.0</v>
      </c>
    </row>
    <row r="1015">
      <c r="A1015" s="59">
        <v>45432.0</v>
      </c>
      <c r="B1015" s="58" t="s">
        <v>326</v>
      </c>
      <c r="C1015" s="58" t="s">
        <v>287</v>
      </c>
      <c r="D1015" s="58" t="s">
        <v>146</v>
      </c>
      <c r="E1015" s="58" t="s">
        <v>145</v>
      </c>
      <c r="F1015" s="58" t="b">
        <f>AND(LEN(E1015) = 6, ISNUMBER(MATCH(LEFT(E1015,4), 'species codes'!$A$2:$A$15, 0)))</f>
        <v>1</v>
      </c>
      <c r="G1015" s="58">
        <v>49.0</v>
      </c>
      <c r="J1015" s="58">
        <v>1.0</v>
      </c>
    </row>
    <row r="1016">
      <c r="A1016" s="59">
        <v>45432.0</v>
      </c>
      <c r="B1016" s="58" t="s">
        <v>326</v>
      </c>
      <c r="C1016" s="58" t="s">
        <v>287</v>
      </c>
      <c r="D1016" s="58" t="s">
        <v>348</v>
      </c>
      <c r="E1016" s="58" t="s">
        <v>145</v>
      </c>
      <c r="F1016" s="58" t="b">
        <f>AND(LEN(E1016) = 6, ISNUMBER(MATCH(LEFT(E1016,4), 'species codes'!$A$2:$A$15, 0)))</f>
        <v>1</v>
      </c>
      <c r="G1016" s="58">
        <v>3.0</v>
      </c>
    </row>
    <row r="1017">
      <c r="A1017" s="59">
        <v>45432.0</v>
      </c>
      <c r="B1017" s="58" t="s">
        <v>326</v>
      </c>
      <c r="C1017" s="58" t="s">
        <v>287</v>
      </c>
      <c r="D1017" s="58" t="s">
        <v>128</v>
      </c>
      <c r="E1017" s="58" t="s">
        <v>148</v>
      </c>
      <c r="F1017" s="58" t="b">
        <f>AND(LEN(E1017) = 6, ISNUMBER(MATCH(LEFT(E1017,4), 'species codes'!$A$2:$A$15, 0)))</f>
        <v>1</v>
      </c>
      <c r="G1017" s="58">
        <v>37.0</v>
      </c>
      <c r="J1017" s="58">
        <v>1.0</v>
      </c>
    </row>
    <row r="1018">
      <c r="A1018" s="59">
        <v>45432.0</v>
      </c>
      <c r="B1018" s="58" t="s">
        <v>326</v>
      </c>
      <c r="C1018" s="58" t="s">
        <v>287</v>
      </c>
      <c r="D1018" s="58" t="s">
        <v>348</v>
      </c>
      <c r="E1018" s="58" t="s">
        <v>148</v>
      </c>
      <c r="F1018" s="58" t="b">
        <f>AND(LEN(E1018) = 6, ISNUMBER(MATCH(LEFT(E1018,4), 'species codes'!$A$2:$A$15, 0)))</f>
        <v>1</v>
      </c>
      <c r="G1018" s="58">
        <v>4.0</v>
      </c>
    </row>
    <row r="1019">
      <c r="A1019" s="59">
        <v>45432.0</v>
      </c>
      <c r="B1019" s="58" t="s">
        <v>326</v>
      </c>
      <c r="C1019" s="58" t="s">
        <v>287</v>
      </c>
      <c r="D1019" s="58" t="s">
        <v>150</v>
      </c>
      <c r="E1019" s="58" t="s">
        <v>149</v>
      </c>
      <c r="F1019" s="58" t="b">
        <f>AND(LEN(E1019) = 6, ISNUMBER(MATCH(LEFT(E1019,4), 'species codes'!$A$2:$A$15, 0)))</f>
        <v>1</v>
      </c>
      <c r="G1019" s="58">
        <v>71.0</v>
      </c>
    </row>
    <row r="1020">
      <c r="A1020" s="59">
        <v>45432.0</v>
      </c>
      <c r="B1020" s="58" t="s">
        <v>326</v>
      </c>
      <c r="C1020" s="58" t="s">
        <v>287</v>
      </c>
      <c r="D1020" s="58" t="s">
        <v>348</v>
      </c>
      <c r="E1020" s="58" t="s">
        <v>149</v>
      </c>
      <c r="F1020" s="58" t="b">
        <f>AND(LEN(E1020) = 6, ISNUMBER(MATCH(LEFT(E1020,4), 'species codes'!$A$2:$A$15, 0)))</f>
        <v>1</v>
      </c>
      <c r="G1020" s="58">
        <v>4.0</v>
      </c>
    </row>
    <row r="1021">
      <c r="A1021" s="59">
        <v>45432.0</v>
      </c>
      <c r="B1021" s="58" t="s">
        <v>326</v>
      </c>
      <c r="C1021" s="58" t="s">
        <v>287</v>
      </c>
      <c r="D1021" s="58" t="s">
        <v>177</v>
      </c>
      <c r="E1021" s="58" t="s">
        <v>176</v>
      </c>
      <c r="F1021" s="58" t="b">
        <f>AND(LEN(E1021) = 6, ISNUMBER(MATCH(LEFT(E1021,4), 'species codes'!$A$2:$A$15, 0)))</f>
        <v>1</v>
      </c>
      <c r="G1021" s="58">
        <v>30.0</v>
      </c>
    </row>
    <row r="1022">
      <c r="A1022" s="59">
        <v>45432.0</v>
      </c>
      <c r="B1022" s="58" t="s">
        <v>326</v>
      </c>
      <c r="C1022" s="58" t="s">
        <v>287</v>
      </c>
      <c r="D1022" s="58" t="s">
        <v>359</v>
      </c>
      <c r="E1022" s="58" t="s">
        <v>176</v>
      </c>
      <c r="F1022" s="58" t="b">
        <f>AND(LEN(E1022) = 6, ISNUMBER(MATCH(LEFT(E1022,4), 'species codes'!$A$2:$A$15, 0)))</f>
        <v>1</v>
      </c>
      <c r="G1022" s="58">
        <v>4.0</v>
      </c>
    </row>
    <row r="1023">
      <c r="A1023" s="59">
        <v>45432.0</v>
      </c>
      <c r="B1023" s="58" t="s">
        <v>326</v>
      </c>
      <c r="C1023" s="58" t="s">
        <v>287</v>
      </c>
      <c r="D1023" s="58" t="s">
        <v>359</v>
      </c>
      <c r="E1023" s="58" t="s">
        <v>181</v>
      </c>
      <c r="F1023" s="58" t="b">
        <f>AND(LEN(E1023) = 6, ISNUMBER(MATCH(LEFT(E1023,4), 'species codes'!$A$2:$A$15, 0)))</f>
        <v>1</v>
      </c>
      <c r="G1023" s="58">
        <v>4.0</v>
      </c>
    </row>
    <row r="1024">
      <c r="A1024" s="59">
        <v>45432.0</v>
      </c>
      <c r="B1024" s="58" t="s">
        <v>326</v>
      </c>
      <c r="C1024" s="58" t="s">
        <v>287</v>
      </c>
      <c r="D1024" s="58" t="s">
        <v>359</v>
      </c>
      <c r="E1024" s="58" t="s">
        <v>181</v>
      </c>
      <c r="F1024" s="58" t="b">
        <f>AND(LEN(E1024) = 6, ISNUMBER(MATCH(LEFT(E1024,4), 'species codes'!$A$2:$A$15, 0)))</f>
        <v>1</v>
      </c>
      <c r="G1024" s="58">
        <v>4.0</v>
      </c>
    </row>
    <row r="1025">
      <c r="A1025" s="59">
        <v>45432.0</v>
      </c>
      <c r="B1025" s="58" t="s">
        <v>326</v>
      </c>
      <c r="C1025" s="58" t="s">
        <v>287</v>
      </c>
      <c r="D1025" s="58" t="s">
        <v>330</v>
      </c>
      <c r="E1025" s="58" t="s">
        <v>182</v>
      </c>
      <c r="F1025" s="58" t="b">
        <f>AND(LEN(E1025) = 6, ISNUMBER(MATCH(LEFT(E1025,4), 'species codes'!$A$2:$A$15, 0)))</f>
        <v>1</v>
      </c>
      <c r="G1025" s="58">
        <v>69.0</v>
      </c>
    </row>
    <row r="1026">
      <c r="A1026" s="59">
        <v>45432.0</v>
      </c>
      <c r="B1026" s="58" t="s">
        <v>334</v>
      </c>
      <c r="C1026" s="58" t="s">
        <v>287</v>
      </c>
      <c r="D1026" s="58" t="s">
        <v>339</v>
      </c>
      <c r="E1026" s="58" t="s">
        <v>182</v>
      </c>
      <c r="F1026" s="58" t="b">
        <f>AND(LEN(E1026) = 6, ISNUMBER(MATCH(LEFT(E1026,4), 'species codes'!$A$2:$A$15, 0)))</f>
        <v>1</v>
      </c>
      <c r="G1026" s="58">
        <v>33.0</v>
      </c>
    </row>
    <row r="1027">
      <c r="A1027" s="59">
        <v>45432.0</v>
      </c>
      <c r="B1027" s="58" t="s">
        <v>334</v>
      </c>
      <c r="C1027" s="58" t="s">
        <v>287</v>
      </c>
      <c r="D1027" s="58" t="s">
        <v>352</v>
      </c>
      <c r="E1027" s="58" t="s">
        <v>182</v>
      </c>
      <c r="F1027" s="58" t="b">
        <f>AND(LEN(E1027) = 6, ISNUMBER(MATCH(LEFT(E1027,4), 'species codes'!$A$2:$A$15, 0)))</f>
        <v>1</v>
      </c>
      <c r="G1027" s="58">
        <v>31.0</v>
      </c>
      <c r="J1027" s="58">
        <v>2.0</v>
      </c>
    </row>
    <row r="1028">
      <c r="A1028" s="59">
        <v>45432.0</v>
      </c>
      <c r="B1028" s="58" t="s">
        <v>326</v>
      </c>
      <c r="C1028" s="58" t="s">
        <v>287</v>
      </c>
      <c r="D1028" s="58" t="s">
        <v>355</v>
      </c>
      <c r="E1028" s="58" t="s">
        <v>182</v>
      </c>
      <c r="F1028" s="58" t="b">
        <f>AND(LEN(E1028) = 6, ISNUMBER(MATCH(LEFT(E1028,4), 'species codes'!$A$2:$A$15, 0)))</f>
        <v>1</v>
      </c>
      <c r="G1028" s="58">
        <v>29.0</v>
      </c>
    </row>
    <row r="1029">
      <c r="A1029" s="59">
        <v>45432.0</v>
      </c>
      <c r="B1029" s="58" t="s">
        <v>334</v>
      </c>
      <c r="C1029" s="58" t="s">
        <v>287</v>
      </c>
      <c r="D1029" s="58" t="s">
        <v>341</v>
      </c>
      <c r="E1029" s="58" t="s">
        <v>182</v>
      </c>
      <c r="F1029" s="58" t="b">
        <f>AND(LEN(E1029) = 6, ISNUMBER(MATCH(LEFT(E1029,4), 'species codes'!$A$2:$A$15, 0)))</f>
        <v>1</v>
      </c>
      <c r="G1029" s="58">
        <v>25.0</v>
      </c>
    </row>
    <row r="1030">
      <c r="A1030" s="59">
        <v>45432.0</v>
      </c>
      <c r="B1030" s="58" t="s">
        <v>326</v>
      </c>
      <c r="C1030" s="58" t="s">
        <v>287</v>
      </c>
      <c r="D1030" s="58" t="s">
        <v>359</v>
      </c>
      <c r="E1030" s="58" t="s">
        <v>182</v>
      </c>
      <c r="F1030" s="58" t="b">
        <f>AND(LEN(E1030) = 6, ISNUMBER(MATCH(LEFT(E1030,4), 'species codes'!$A$2:$A$15, 0)))</f>
        <v>1</v>
      </c>
      <c r="G1030" s="58">
        <v>4.0</v>
      </c>
    </row>
    <row r="1031">
      <c r="A1031" s="59">
        <v>45432.0</v>
      </c>
      <c r="B1031" s="58" t="s">
        <v>326</v>
      </c>
      <c r="C1031" s="58" t="s">
        <v>287</v>
      </c>
      <c r="D1031" s="58" t="s">
        <v>187</v>
      </c>
      <c r="E1031" s="58" t="s">
        <v>186</v>
      </c>
      <c r="F1031" s="58" t="b">
        <f>AND(LEN(E1031) = 6, ISNUMBER(MATCH(LEFT(E1031,4), 'species codes'!$A$2:$A$15, 0)))</f>
        <v>1</v>
      </c>
      <c r="G1031" s="58">
        <v>36.0</v>
      </c>
    </row>
    <row r="1032">
      <c r="A1032" s="59">
        <v>45432.0</v>
      </c>
      <c r="B1032" s="58" t="s">
        <v>326</v>
      </c>
      <c r="C1032" s="58" t="s">
        <v>287</v>
      </c>
      <c r="D1032" s="58" t="s">
        <v>359</v>
      </c>
      <c r="E1032" s="58" t="s">
        <v>186</v>
      </c>
      <c r="F1032" s="58" t="b">
        <f>AND(LEN(E1032) = 6, ISNUMBER(MATCH(LEFT(E1032,4), 'species codes'!$A$2:$A$15, 0)))</f>
        <v>1</v>
      </c>
      <c r="G1032" s="58">
        <v>4.0</v>
      </c>
    </row>
    <row r="1033">
      <c r="A1033" s="59">
        <v>45432.0</v>
      </c>
      <c r="B1033" s="58" t="s">
        <v>326</v>
      </c>
      <c r="C1033" s="58" t="s">
        <v>287</v>
      </c>
      <c r="D1033" s="58" t="s">
        <v>189</v>
      </c>
      <c r="E1033" s="58" t="s">
        <v>188</v>
      </c>
      <c r="F1033" s="58" t="b">
        <f>AND(LEN(E1033) = 6, ISNUMBER(MATCH(LEFT(E1033,4), 'species codes'!$A$2:$A$15, 0)))</f>
        <v>1</v>
      </c>
      <c r="G1033" s="58">
        <v>59.0</v>
      </c>
    </row>
    <row r="1034">
      <c r="A1034" s="59">
        <v>45432.0</v>
      </c>
      <c r="B1034" s="58" t="s">
        <v>326</v>
      </c>
      <c r="C1034" s="58" t="s">
        <v>287</v>
      </c>
      <c r="D1034" s="58" t="s">
        <v>359</v>
      </c>
      <c r="E1034" s="58" t="s">
        <v>188</v>
      </c>
      <c r="F1034" s="58" t="b">
        <f>AND(LEN(E1034) = 6, ISNUMBER(MATCH(LEFT(E1034,4), 'species codes'!$A$2:$A$15, 0)))</f>
        <v>1</v>
      </c>
      <c r="G1034" s="58">
        <v>4.0</v>
      </c>
    </row>
    <row r="1035">
      <c r="A1035" s="59">
        <v>45432.0</v>
      </c>
      <c r="B1035" s="58" t="s">
        <v>326</v>
      </c>
      <c r="C1035" s="58" t="s">
        <v>287</v>
      </c>
      <c r="D1035" s="58" t="s">
        <v>191</v>
      </c>
      <c r="E1035" s="58" t="s">
        <v>190</v>
      </c>
      <c r="F1035" s="58" t="b">
        <f>AND(LEN(E1035) = 6, ISNUMBER(MATCH(LEFT(E1035,4), 'species codes'!$A$2:$A$15, 0)))</f>
        <v>1</v>
      </c>
      <c r="G1035" s="58">
        <v>25.0</v>
      </c>
    </row>
    <row r="1036">
      <c r="A1036" s="59">
        <v>45432.0</v>
      </c>
      <c r="B1036" s="58" t="s">
        <v>326</v>
      </c>
      <c r="C1036" s="58" t="s">
        <v>287</v>
      </c>
      <c r="D1036" s="58" t="s">
        <v>359</v>
      </c>
      <c r="E1036" s="58" t="s">
        <v>190</v>
      </c>
      <c r="F1036" s="58" t="b">
        <f>AND(LEN(E1036) = 6, ISNUMBER(MATCH(LEFT(E1036,4), 'species codes'!$A$2:$A$15, 0)))</f>
        <v>1</v>
      </c>
      <c r="G1036" s="58">
        <v>4.0</v>
      </c>
    </row>
    <row r="1037">
      <c r="A1037" s="59">
        <v>45432.0</v>
      </c>
      <c r="B1037" s="58" t="s">
        <v>334</v>
      </c>
      <c r="C1037" s="58" t="s">
        <v>287</v>
      </c>
      <c r="D1037" s="58" t="s">
        <v>196</v>
      </c>
      <c r="E1037" s="58" t="s">
        <v>194</v>
      </c>
      <c r="F1037" s="58" t="b">
        <f>AND(LEN(E1037) = 6, ISNUMBER(MATCH(LEFT(E1037,4), 'species codes'!$A$2:$A$15, 0)))</f>
        <v>1</v>
      </c>
      <c r="G1037" s="58">
        <v>8.0</v>
      </c>
    </row>
    <row r="1038">
      <c r="A1038" s="59">
        <v>45432.0</v>
      </c>
      <c r="B1038" s="58" t="s">
        <v>334</v>
      </c>
      <c r="C1038" s="58" t="s">
        <v>287</v>
      </c>
      <c r="D1038" s="58" t="s">
        <v>47</v>
      </c>
      <c r="E1038" s="58" t="s">
        <v>202</v>
      </c>
      <c r="F1038" s="58" t="b">
        <f>AND(LEN(E1038) = 6, ISNUMBER(MATCH(LEFT(E1038,4), 'species codes'!$A$2:$A$15, 0)))</f>
        <v>1</v>
      </c>
      <c r="G1038" s="58">
        <v>36.0</v>
      </c>
    </row>
    <row r="1039">
      <c r="A1039" s="59">
        <v>45432.0</v>
      </c>
      <c r="B1039" s="58" t="s">
        <v>334</v>
      </c>
      <c r="C1039" s="58" t="s">
        <v>287</v>
      </c>
      <c r="D1039" s="58" t="s">
        <v>206</v>
      </c>
      <c r="E1039" s="58" t="s">
        <v>202</v>
      </c>
      <c r="F1039" s="58" t="b">
        <f>AND(LEN(E1039) = 6, ISNUMBER(MATCH(LEFT(E1039,4), 'species codes'!$A$2:$A$15, 0)))</f>
        <v>1</v>
      </c>
      <c r="G1039" s="58">
        <v>3.0</v>
      </c>
      <c r="K1039" s="58">
        <v>1.0</v>
      </c>
      <c r="L1039" s="58" t="s">
        <v>371</v>
      </c>
    </row>
    <row r="1040">
      <c r="A1040" s="59">
        <v>45432.0</v>
      </c>
      <c r="B1040" s="58" t="s">
        <v>334</v>
      </c>
      <c r="C1040" s="58" t="s">
        <v>287</v>
      </c>
      <c r="D1040" s="58" t="s">
        <v>206</v>
      </c>
      <c r="E1040" s="58" t="s">
        <v>203</v>
      </c>
      <c r="F1040" s="58" t="b">
        <f>AND(LEN(E1040) = 6, ISNUMBER(MATCH(LEFT(E1040,4), 'species codes'!$A$2:$A$15, 0)))</f>
        <v>1</v>
      </c>
      <c r="G1040" s="58">
        <v>3.0</v>
      </c>
    </row>
    <row r="1041">
      <c r="A1041" s="59">
        <v>45432.0</v>
      </c>
      <c r="B1041" s="58" t="s">
        <v>334</v>
      </c>
      <c r="C1041" s="58" t="s">
        <v>287</v>
      </c>
      <c r="D1041" s="58" t="s">
        <v>47</v>
      </c>
      <c r="E1041" s="58" t="s">
        <v>205</v>
      </c>
      <c r="F1041" s="58" t="b">
        <f>AND(LEN(E1041) = 6, ISNUMBER(MATCH(LEFT(E1041,4), 'species codes'!$A$2:$A$15, 0)))</f>
        <v>1</v>
      </c>
      <c r="G1041" s="58">
        <v>12.0</v>
      </c>
    </row>
    <row r="1042">
      <c r="A1042" s="59">
        <v>45432.0</v>
      </c>
      <c r="B1042" s="58" t="s">
        <v>334</v>
      </c>
      <c r="C1042" s="58" t="s">
        <v>287</v>
      </c>
      <c r="D1042" s="58" t="s">
        <v>206</v>
      </c>
      <c r="E1042" s="58" t="s">
        <v>205</v>
      </c>
      <c r="F1042" s="58" t="b">
        <f>AND(LEN(E1042) = 6, ISNUMBER(MATCH(LEFT(E1042,4), 'species codes'!$A$2:$A$15, 0)))</f>
        <v>1</v>
      </c>
      <c r="G1042" s="58">
        <v>4.0</v>
      </c>
    </row>
    <row r="1043">
      <c r="A1043" s="59">
        <v>45432.0</v>
      </c>
      <c r="B1043" s="58" t="s">
        <v>334</v>
      </c>
      <c r="C1043" s="58" t="s">
        <v>287</v>
      </c>
      <c r="D1043" s="58" t="s">
        <v>47</v>
      </c>
      <c r="E1043" s="58" t="s">
        <v>208</v>
      </c>
      <c r="F1043" s="58" t="b">
        <f>AND(LEN(E1043) = 6, ISNUMBER(MATCH(LEFT(E1043,4), 'species codes'!$A$2:$A$15, 0)))</f>
        <v>1</v>
      </c>
      <c r="G1043" s="58">
        <v>9.0</v>
      </c>
    </row>
    <row r="1044">
      <c r="A1044" s="59">
        <v>45432.0</v>
      </c>
      <c r="B1044" s="58" t="s">
        <v>334</v>
      </c>
      <c r="C1044" s="58" t="s">
        <v>287</v>
      </c>
      <c r="D1044" s="58" t="s">
        <v>206</v>
      </c>
      <c r="E1044" s="58" t="s">
        <v>208</v>
      </c>
      <c r="F1044" s="58" t="b">
        <f>AND(LEN(E1044) = 6, ISNUMBER(MATCH(LEFT(E1044,4), 'species codes'!$A$2:$A$15, 0)))</f>
        <v>1</v>
      </c>
      <c r="G1044" s="58">
        <v>3.0</v>
      </c>
      <c r="K1044" s="58">
        <v>1.0</v>
      </c>
      <c r="L1044" s="58" t="s">
        <v>371</v>
      </c>
    </row>
    <row r="1045">
      <c r="A1045" s="59">
        <v>45432.0</v>
      </c>
      <c r="B1045" s="58" t="s">
        <v>334</v>
      </c>
      <c r="C1045" s="58" t="s">
        <v>287</v>
      </c>
      <c r="D1045" s="58" t="s">
        <v>206</v>
      </c>
      <c r="E1045" s="58" t="s">
        <v>213</v>
      </c>
      <c r="F1045" s="58" t="b">
        <f>AND(LEN(E1045) = 6, ISNUMBER(MATCH(LEFT(E1045,4), 'species codes'!$A$2:$A$15, 0)))</f>
        <v>1</v>
      </c>
      <c r="G1045" s="58">
        <v>6.0</v>
      </c>
    </row>
    <row r="1046">
      <c r="A1046" s="59">
        <v>45432.0</v>
      </c>
      <c r="B1046" s="58" t="s">
        <v>334</v>
      </c>
      <c r="C1046" s="58" t="s">
        <v>287</v>
      </c>
      <c r="D1046" s="58" t="s">
        <v>47</v>
      </c>
      <c r="E1046" s="58" t="s">
        <v>213</v>
      </c>
      <c r="F1046" s="58" t="b">
        <f>AND(LEN(E1046) = 6, ISNUMBER(MATCH(LEFT(E1046,4), 'species codes'!$A$2:$A$15, 0)))</f>
        <v>1</v>
      </c>
      <c r="G1046" s="58">
        <v>3.0</v>
      </c>
    </row>
    <row r="1047">
      <c r="A1047" s="59">
        <v>45432.0</v>
      </c>
      <c r="B1047" s="58" t="s">
        <v>334</v>
      </c>
      <c r="C1047" s="58" t="s">
        <v>287</v>
      </c>
      <c r="D1047" s="58" t="s">
        <v>47</v>
      </c>
      <c r="E1047" s="58" t="s">
        <v>214</v>
      </c>
      <c r="F1047" s="58" t="b">
        <f>AND(LEN(E1047) = 6, ISNUMBER(MATCH(LEFT(E1047,4), 'species codes'!$A$2:$A$15, 0)))</f>
        <v>1</v>
      </c>
      <c r="G1047" s="58">
        <v>7.0</v>
      </c>
    </row>
    <row r="1048">
      <c r="A1048" s="59">
        <v>45432.0</v>
      </c>
      <c r="B1048" s="58" t="s">
        <v>334</v>
      </c>
      <c r="C1048" s="58" t="s">
        <v>287</v>
      </c>
      <c r="D1048" s="58" t="s">
        <v>206</v>
      </c>
      <c r="E1048" s="58" t="s">
        <v>214</v>
      </c>
      <c r="F1048" s="58" t="b">
        <f>AND(LEN(E1048) = 6, ISNUMBER(MATCH(LEFT(E1048,4), 'species codes'!$A$2:$A$15, 0)))</f>
        <v>1</v>
      </c>
      <c r="G1048" s="58">
        <v>6.0</v>
      </c>
    </row>
    <row r="1049">
      <c r="A1049" s="59">
        <v>45432.0</v>
      </c>
      <c r="B1049" s="58" t="s">
        <v>334</v>
      </c>
      <c r="C1049" s="58" t="s">
        <v>287</v>
      </c>
      <c r="D1049" s="58" t="s">
        <v>206</v>
      </c>
      <c r="E1049" s="58" t="s">
        <v>216</v>
      </c>
      <c r="F1049" s="58" t="b">
        <f>AND(LEN(E1049) = 6, ISNUMBER(MATCH(LEFT(E1049,4), 'species codes'!$A$2:$A$15, 0)))</f>
        <v>1</v>
      </c>
      <c r="G1049" s="58">
        <v>6.0</v>
      </c>
    </row>
    <row r="1050">
      <c r="A1050" s="59">
        <v>45432.0</v>
      </c>
      <c r="B1050" s="58" t="s">
        <v>334</v>
      </c>
      <c r="C1050" s="58" t="s">
        <v>287</v>
      </c>
      <c r="D1050" s="58" t="s">
        <v>47</v>
      </c>
      <c r="E1050" s="58" t="s">
        <v>216</v>
      </c>
      <c r="F1050" s="58" t="b">
        <f>AND(LEN(E1050) = 6, ISNUMBER(MATCH(LEFT(E1050,4), 'species codes'!$A$2:$A$15, 0)))</f>
        <v>1</v>
      </c>
      <c r="G1050" s="58">
        <v>3.0</v>
      </c>
      <c r="J1050" s="58">
        <v>11.0</v>
      </c>
    </row>
    <row r="1051">
      <c r="A1051" s="59">
        <v>45432.0</v>
      </c>
      <c r="B1051" s="58" t="s">
        <v>334</v>
      </c>
      <c r="C1051" s="58" t="s">
        <v>287</v>
      </c>
      <c r="D1051" s="58" t="s">
        <v>206</v>
      </c>
      <c r="E1051" s="58" t="s">
        <v>218</v>
      </c>
      <c r="F1051" s="58" t="b">
        <f>AND(LEN(E1051) = 6, ISNUMBER(MATCH(LEFT(E1051,4), 'species codes'!$A$2:$A$15, 0)))</f>
        <v>1</v>
      </c>
      <c r="G1051" s="58">
        <v>6.0</v>
      </c>
    </row>
    <row r="1052">
      <c r="A1052" s="59">
        <v>45432.0</v>
      </c>
      <c r="B1052" s="58" t="s">
        <v>334</v>
      </c>
      <c r="C1052" s="58" t="s">
        <v>287</v>
      </c>
      <c r="D1052" s="58" t="s">
        <v>47</v>
      </c>
      <c r="E1052" s="58" t="s">
        <v>218</v>
      </c>
      <c r="F1052" s="58" t="b">
        <f>AND(LEN(E1052) = 6, ISNUMBER(MATCH(LEFT(E1052,4), 'species codes'!$A$2:$A$15, 0)))</f>
        <v>1</v>
      </c>
      <c r="J1052" s="58">
        <v>4.0</v>
      </c>
    </row>
    <row r="1053">
      <c r="A1053" s="59">
        <v>45432.0</v>
      </c>
      <c r="B1053" s="58" t="s">
        <v>334</v>
      </c>
      <c r="C1053" s="58" t="s">
        <v>287</v>
      </c>
      <c r="D1053" s="58" t="s">
        <v>47</v>
      </c>
      <c r="E1053" s="58" t="s">
        <v>219</v>
      </c>
      <c r="F1053" s="58" t="b">
        <f>AND(LEN(E1053) = 6, ISNUMBER(MATCH(LEFT(E1053,4), 'species codes'!$A$2:$A$15, 0)))</f>
        <v>1</v>
      </c>
      <c r="G1053" s="58">
        <v>13.0</v>
      </c>
    </row>
    <row r="1054">
      <c r="A1054" s="59">
        <v>45432.0</v>
      </c>
      <c r="B1054" s="58" t="s">
        <v>334</v>
      </c>
      <c r="C1054" s="58" t="s">
        <v>287</v>
      </c>
      <c r="D1054" s="58" t="s">
        <v>206</v>
      </c>
      <c r="E1054" s="58" t="s">
        <v>219</v>
      </c>
      <c r="F1054" s="58" t="b">
        <f>AND(LEN(E1054) = 6, ISNUMBER(MATCH(LEFT(E1054,4), 'species codes'!$A$2:$A$15, 0)))</f>
        <v>1</v>
      </c>
      <c r="G1054" s="58">
        <v>3.0</v>
      </c>
    </row>
    <row r="1055">
      <c r="A1055" s="59">
        <v>45432.0</v>
      </c>
      <c r="B1055" s="58" t="s">
        <v>334</v>
      </c>
      <c r="C1055" s="58" t="s">
        <v>287</v>
      </c>
      <c r="D1055" s="58" t="s">
        <v>47</v>
      </c>
      <c r="E1055" s="58" t="s">
        <v>224</v>
      </c>
      <c r="F1055" s="58" t="b">
        <f>AND(LEN(E1055) = 6, ISNUMBER(MATCH(LEFT(E1055,4), 'species codes'!$A$2:$A$15, 0)))</f>
        <v>1</v>
      </c>
      <c r="G1055" s="58">
        <v>19.0</v>
      </c>
    </row>
    <row r="1056">
      <c r="A1056" s="59">
        <v>45432.0</v>
      </c>
      <c r="B1056" s="58" t="s">
        <v>334</v>
      </c>
      <c r="C1056" s="58" t="s">
        <v>287</v>
      </c>
      <c r="D1056" s="58" t="s">
        <v>206</v>
      </c>
      <c r="E1056" s="58" t="s">
        <v>224</v>
      </c>
      <c r="F1056" s="58" t="b">
        <f>AND(LEN(E1056) = 6, ISNUMBER(MATCH(LEFT(E1056,4), 'species codes'!$A$2:$A$15, 0)))</f>
        <v>1</v>
      </c>
      <c r="G1056" s="58">
        <v>6.0</v>
      </c>
    </row>
    <row r="1057">
      <c r="A1057" s="59">
        <v>45432.0</v>
      </c>
      <c r="B1057" s="58" t="s">
        <v>334</v>
      </c>
      <c r="C1057" s="58" t="s">
        <v>287</v>
      </c>
      <c r="D1057" s="58" t="s">
        <v>47</v>
      </c>
      <c r="E1057" s="58" t="s">
        <v>225</v>
      </c>
      <c r="F1057" s="58" t="b">
        <f>AND(LEN(E1057) = 6, ISNUMBER(MATCH(LEFT(E1057,4), 'species codes'!$A$2:$A$15, 0)))</f>
        <v>1</v>
      </c>
      <c r="G1057" s="58">
        <v>4.0</v>
      </c>
    </row>
    <row r="1058">
      <c r="A1058" s="59">
        <v>45432.0</v>
      </c>
      <c r="B1058" s="58" t="s">
        <v>334</v>
      </c>
      <c r="C1058" s="58" t="s">
        <v>287</v>
      </c>
      <c r="D1058" s="58" t="s">
        <v>206</v>
      </c>
      <c r="E1058" s="58" t="s">
        <v>225</v>
      </c>
      <c r="F1058" s="58" t="b">
        <f>AND(LEN(E1058) = 6, ISNUMBER(MATCH(LEFT(E1058,4), 'species codes'!$A$2:$A$15, 0)))</f>
        <v>1</v>
      </c>
      <c r="G1058" s="58">
        <v>4.0</v>
      </c>
      <c r="J1058" s="58">
        <v>2.0</v>
      </c>
    </row>
    <row r="1059">
      <c r="A1059" s="59">
        <v>45432.0</v>
      </c>
      <c r="B1059" s="58" t="s">
        <v>334</v>
      </c>
      <c r="C1059" s="58" t="s">
        <v>287</v>
      </c>
      <c r="D1059" s="58" t="s">
        <v>47</v>
      </c>
      <c r="E1059" s="58" t="s">
        <v>226</v>
      </c>
      <c r="F1059" s="58" t="b">
        <f>AND(LEN(E1059) = 6, ISNUMBER(MATCH(LEFT(E1059,4), 'species codes'!$A$2:$A$15, 0)))</f>
        <v>1</v>
      </c>
      <c r="G1059" s="58">
        <v>19.0</v>
      </c>
      <c r="H1059" s="58">
        <v>1.0</v>
      </c>
      <c r="M1059" s="58">
        <v>1.0</v>
      </c>
      <c r="N1059" s="58" t="s">
        <v>368</v>
      </c>
    </row>
    <row r="1060">
      <c r="A1060" s="59">
        <v>45432.0</v>
      </c>
      <c r="B1060" s="58" t="s">
        <v>334</v>
      </c>
      <c r="C1060" s="58" t="s">
        <v>287</v>
      </c>
      <c r="D1060" s="58" t="s">
        <v>153</v>
      </c>
      <c r="E1060" s="58" t="s">
        <v>226</v>
      </c>
      <c r="F1060" s="58" t="b">
        <f>AND(LEN(E1060) = 6, ISNUMBER(MATCH(LEFT(E1060,4), 'species codes'!$A$2:$A$15, 0)))</f>
        <v>1</v>
      </c>
      <c r="G1060" s="58">
        <v>6.0</v>
      </c>
    </row>
    <row r="1061">
      <c r="A1061" s="59">
        <v>45432.0</v>
      </c>
      <c r="B1061" s="58" t="s">
        <v>334</v>
      </c>
      <c r="C1061" s="58" t="s">
        <v>287</v>
      </c>
      <c r="D1061" s="58" t="s">
        <v>47</v>
      </c>
      <c r="E1061" s="58" t="s">
        <v>227</v>
      </c>
      <c r="F1061" s="58" t="b">
        <f>AND(LEN(E1061) = 6, ISNUMBER(MATCH(LEFT(E1061,4), 'species codes'!$A$2:$A$15, 0)))</f>
        <v>1</v>
      </c>
      <c r="G1061" s="58">
        <v>16.0</v>
      </c>
    </row>
    <row r="1062">
      <c r="A1062" s="59">
        <v>45432.0</v>
      </c>
      <c r="B1062" s="58" t="s">
        <v>334</v>
      </c>
      <c r="C1062" s="58" t="s">
        <v>287</v>
      </c>
      <c r="D1062" s="58" t="s">
        <v>153</v>
      </c>
      <c r="E1062" s="58" t="s">
        <v>227</v>
      </c>
      <c r="F1062" s="58" t="b">
        <f>AND(LEN(E1062) = 6, ISNUMBER(MATCH(LEFT(E1062,4), 'species codes'!$A$2:$A$15, 0)))</f>
        <v>1</v>
      </c>
      <c r="G1062" s="58">
        <v>6.0</v>
      </c>
    </row>
    <row r="1063">
      <c r="A1063" s="59">
        <v>45432.0</v>
      </c>
      <c r="B1063" s="58" t="s">
        <v>334</v>
      </c>
      <c r="C1063" s="58" t="s">
        <v>287</v>
      </c>
      <c r="D1063" s="58" t="s">
        <v>47</v>
      </c>
      <c r="E1063" s="58" t="s">
        <v>228</v>
      </c>
      <c r="F1063" s="58" t="b">
        <f>AND(LEN(E1063) = 6, ISNUMBER(MATCH(LEFT(E1063,4), 'species codes'!$A$2:$A$15, 0)))</f>
        <v>1</v>
      </c>
      <c r="G1063" s="58">
        <v>20.0</v>
      </c>
    </row>
    <row r="1064">
      <c r="A1064" s="59">
        <v>45432.0</v>
      </c>
      <c r="B1064" s="58" t="s">
        <v>334</v>
      </c>
      <c r="C1064" s="58" t="s">
        <v>287</v>
      </c>
      <c r="D1064" s="58" t="s">
        <v>153</v>
      </c>
      <c r="E1064" s="58" t="s">
        <v>228</v>
      </c>
      <c r="F1064" s="58" t="b">
        <f>AND(LEN(E1064) = 6, ISNUMBER(MATCH(LEFT(E1064,4), 'species codes'!$A$2:$A$15, 0)))</f>
        <v>1</v>
      </c>
      <c r="G1064" s="58">
        <v>6.0</v>
      </c>
    </row>
    <row r="1065">
      <c r="A1065" s="59">
        <v>45432.0</v>
      </c>
      <c r="B1065" s="58" t="s">
        <v>334</v>
      </c>
      <c r="C1065" s="58" t="s">
        <v>287</v>
      </c>
      <c r="D1065" s="58" t="s">
        <v>47</v>
      </c>
      <c r="E1065" s="58" t="s">
        <v>229</v>
      </c>
      <c r="F1065" s="58" t="b">
        <f>AND(LEN(E1065) = 6, ISNUMBER(MATCH(LEFT(E1065,4), 'species codes'!$A$2:$A$15, 0)))</f>
        <v>1</v>
      </c>
      <c r="G1065" s="58">
        <v>14.0</v>
      </c>
    </row>
    <row r="1066">
      <c r="A1066" s="59">
        <v>45432.0</v>
      </c>
      <c r="B1066" s="58" t="s">
        <v>334</v>
      </c>
      <c r="C1066" s="58" t="s">
        <v>287</v>
      </c>
      <c r="D1066" s="58" t="s">
        <v>153</v>
      </c>
      <c r="E1066" s="58" t="s">
        <v>229</v>
      </c>
      <c r="F1066" s="58" t="b">
        <f>AND(LEN(E1066) = 6, ISNUMBER(MATCH(LEFT(E1066,4), 'species codes'!$A$2:$A$15, 0)))</f>
        <v>1</v>
      </c>
      <c r="G1066" s="58">
        <v>6.0</v>
      </c>
    </row>
    <row r="1067">
      <c r="A1067" s="59">
        <v>45432.0</v>
      </c>
      <c r="B1067" s="58" t="s">
        <v>334</v>
      </c>
      <c r="C1067" s="58" t="s">
        <v>287</v>
      </c>
      <c r="D1067" s="58" t="s">
        <v>47</v>
      </c>
      <c r="E1067" s="58" t="s">
        <v>230</v>
      </c>
      <c r="F1067" s="58" t="b">
        <f>AND(LEN(E1067) = 6, ISNUMBER(MATCH(LEFT(E1067,4), 'species codes'!$A$2:$A$15, 0)))</f>
        <v>1</v>
      </c>
      <c r="G1067" s="58">
        <v>7.0</v>
      </c>
      <c r="M1067" s="58">
        <v>6.0</v>
      </c>
      <c r="N1067" s="58" t="s">
        <v>368</v>
      </c>
    </row>
    <row r="1068">
      <c r="A1068" s="59">
        <v>45432.0</v>
      </c>
      <c r="B1068" s="58" t="s">
        <v>334</v>
      </c>
      <c r="C1068" s="58" t="s">
        <v>287</v>
      </c>
      <c r="D1068" s="58" t="s">
        <v>153</v>
      </c>
      <c r="E1068" s="58" t="s">
        <v>230</v>
      </c>
      <c r="F1068" s="58" t="b">
        <f>AND(LEN(E1068) = 6, ISNUMBER(MATCH(LEFT(E1068,4), 'species codes'!$A$2:$A$15, 0)))</f>
        <v>1</v>
      </c>
      <c r="G1068" s="58">
        <v>4.0</v>
      </c>
      <c r="J1068" s="58">
        <v>2.0</v>
      </c>
    </row>
    <row r="1069">
      <c r="A1069" s="59">
        <v>45432.0</v>
      </c>
      <c r="B1069" s="58" t="s">
        <v>334</v>
      </c>
      <c r="C1069" s="58" t="s">
        <v>287</v>
      </c>
      <c r="D1069" s="58" t="s">
        <v>47</v>
      </c>
      <c r="E1069" s="58" t="s">
        <v>231</v>
      </c>
      <c r="F1069" s="58" t="b">
        <f>AND(LEN(E1069) = 6, ISNUMBER(MATCH(LEFT(E1069,4), 'species codes'!$A$2:$A$15, 0)))</f>
        <v>1</v>
      </c>
      <c r="G1069" s="58">
        <v>6.0</v>
      </c>
    </row>
    <row r="1070">
      <c r="A1070" s="59">
        <v>45432.0</v>
      </c>
      <c r="B1070" s="58" t="s">
        <v>334</v>
      </c>
      <c r="C1070" s="58" t="s">
        <v>287</v>
      </c>
      <c r="D1070" s="58" t="s">
        <v>153</v>
      </c>
      <c r="E1070" s="58" t="s">
        <v>231</v>
      </c>
      <c r="F1070" s="58" t="b">
        <f>AND(LEN(E1070) = 6, ISNUMBER(MATCH(LEFT(E1070,4), 'species codes'!$A$2:$A$15, 0)))</f>
        <v>1</v>
      </c>
      <c r="G1070" s="58">
        <v>5.0</v>
      </c>
      <c r="H1070" s="58">
        <v>1.0</v>
      </c>
    </row>
    <row r="1071">
      <c r="A1071" s="59">
        <v>45432.0</v>
      </c>
      <c r="B1071" s="58" t="s">
        <v>334</v>
      </c>
      <c r="C1071" s="58" t="s">
        <v>287</v>
      </c>
      <c r="D1071" s="58" t="s">
        <v>153</v>
      </c>
      <c r="E1071" s="58" t="s">
        <v>232</v>
      </c>
      <c r="F1071" s="58" t="b">
        <f>AND(LEN(E1071) = 6, ISNUMBER(MATCH(LEFT(E1071,4), 'species codes'!$A$2:$A$15, 0)))</f>
        <v>1</v>
      </c>
      <c r="G1071" s="58">
        <v>6.0</v>
      </c>
    </row>
    <row r="1072">
      <c r="A1072" s="59">
        <v>45432.0</v>
      </c>
      <c r="B1072" s="58" t="s">
        <v>334</v>
      </c>
      <c r="C1072" s="58" t="s">
        <v>287</v>
      </c>
      <c r="D1072" s="58" t="s">
        <v>47</v>
      </c>
      <c r="E1072" s="58" t="s">
        <v>241</v>
      </c>
      <c r="F1072" s="58" t="b">
        <f>AND(LEN(E1072) = 6, ISNUMBER(MATCH(LEFT(E1072,4), 'species codes'!$A$2:$A$15, 0)))</f>
        <v>1</v>
      </c>
      <c r="G1072" s="58">
        <v>10.0</v>
      </c>
    </row>
    <row r="1073">
      <c r="A1073" s="59">
        <v>45432.0</v>
      </c>
      <c r="B1073" s="58" t="s">
        <v>334</v>
      </c>
      <c r="C1073" s="58" t="s">
        <v>287</v>
      </c>
      <c r="D1073" s="58" t="s">
        <v>153</v>
      </c>
      <c r="E1073" s="58" t="s">
        <v>241</v>
      </c>
      <c r="F1073" s="58" t="b">
        <f>AND(LEN(E1073) = 6, ISNUMBER(MATCH(LEFT(E1073,4), 'species codes'!$A$2:$A$15, 0)))</f>
        <v>1</v>
      </c>
      <c r="G1073" s="58">
        <v>8.0</v>
      </c>
    </row>
    <row r="1074">
      <c r="A1074" s="59">
        <v>45432.0</v>
      </c>
      <c r="B1074" s="58" t="s">
        <v>334</v>
      </c>
      <c r="C1074" s="58" t="s">
        <v>287</v>
      </c>
      <c r="D1074" s="58" t="s">
        <v>153</v>
      </c>
      <c r="E1074" s="58" t="s">
        <v>242</v>
      </c>
      <c r="F1074" s="58" t="b">
        <f>AND(LEN(E1074) = 6, ISNUMBER(MATCH(LEFT(E1074,4), 'species codes'!$A$2:$A$15, 0)))</f>
        <v>1</v>
      </c>
      <c r="G1074" s="58">
        <v>6.0</v>
      </c>
    </row>
    <row r="1075">
      <c r="A1075" s="59">
        <v>45432.0</v>
      </c>
      <c r="B1075" s="58" t="s">
        <v>334</v>
      </c>
      <c r="C1075" s="58" t="s">
        <v>287</v>
      </c>
      <c r="D1075" s="58" t="s">
        <v>47</v>
      </c>
      <c r="E1075" s="58" t="s">
        <v>242</v>
      </c>
      <c r="F1075" s="58" t="b">
        <f>AND(LEN(E1075) = 6, ISNUMBER(MATCH(LEFT(E1075,4), 'species codes'!$A$2:$A$15, 0)))</f>
        <v>1</v>
      </c>
      <c r="J1075" s="58">
        <v>27.0</v>
      </c>
    </row>
    <row r="1076">
      <c r="A1076" s="59">
        <v>45432.0</v>
      </c>
      <c r="B1076" s="58" t="s">
        <v>334</v>
      </c>
      <c r="C1076" s="58" t="s">
        <v>287</v>
      </c>
      <c r="D1076" s="58" t="s">
        <v>47</v>
      </c>
      <c r="E1076" s="58" t="s">
        <v>243</v>
      </c>
      <c r="F1076" s="58" t="b">
        <f>AND(LEN(E1076) = 6, ISNUMBER(MATCH(LEFT(E1076,4), 'species codes'!$A$2:$A$15, 0)))</f>
        <v>1</v>
      </c>
      <c r="G1076" s="58">
        <v>17.0</v>
      </c>
      <c r="J1076" s="58">
        <v>3.0</v>
      </c>
    </row>
    <row r="1077">
      <c r="A1077" s="59">
        <v>45432.0</v>
      </c>
      <c r="B1077" s="58" t="s">
        <v>334</v>
      </c>
      <c r="C1077" s="58" t="s">
        <v>287</v>
      </c>
      <c r="D1077" s="58" t="s">
        <v>153</v>
      </c>
      <c r="E1077" s="58" t="s">
        <v>243</v>
      </c>
      <c r="F1077" s="58" t="b">
        <f>AND(LEN(E1077) = 6, ISNUMBER(MATCH(LEFT(E1077,4), 'species codes'!$A$2:$A$15, 0)))</f>
        <v>1</v>
      </c>
      <c r="J1077" s="58">
        <v>6.0</v>
      </c>
    </row>
    <row r="1078">
      <c r="A1078" s="59">
        <v>45432.0</v>
      </c>
      <c r="B1078" s="58" t="s">
        <v>334</v>
      </c>
      <c r="C1078" s="58" t="s">
        <v>287</v>
      </c>
      <c r="D1078" s="58" t="s">
        <v>47</v>
      </c>
      <c r="E1078" s="58" t="s">
        <v>244</v>
      </c>
      <c r="F1078" s="58" t="b">
        <f>AND(LEN(E1078) = 6, ISNUMBER(MATCH(LEFT(E1078,4), 'species codes'!$A$2:$A$15, 0)))</f>
        <v>1</v>
      </c>
      <c r="G1078" s="58">
        <v>9.0</v>
      </c>
    </row>
    <row r="1079">
      <c r="A1079" s="59">
        <v>45432.0</v>
      </c>
      <c r="B1079" s="58" t="s">
        <v>334</v>
      </c>
      <c r="C1079" s="58" t="s">
        <v>287</v>
      </c>
      <c r="D1079" s="58" t="s">
        <v>153</v>
      </c>
      <c r="E1079" s="58" t="s">
        <v>244</v>
      </c>
      <c r="F1079" s="58" t="b">
        <f>AND(LEN(E1079) = 6, ISNUMBER(MATCH(LEFT(E1079,4), 'species codes'!$A$2:$A$15, 0)))</f>
        <v>1</v>
      </c>
      <c r="G1079" s="58">
        <v>5.0</v>
      </c>
      <c r="M1079" s="58">
        <v>1.0</v>
      </c>
      <c r="N1079" s="58" t="s">
        <v>368</v>
      </c>
    </row>
    <row r="1080">
      <c r="A1080" s="59">
        <v>45432.0</v>
      </c>
      <c r="B1080" s="58" t="s">
        <v>334</v>
      </c>
      <c r="C1080" s="58" t="s">
        <v>287</v>
      </c>
      <c r="D1080" s="58" t="s">
        <v>153</v>
      </c>
      <c r="E1080" s="58" t="s">
        <v>245</v>
      </c>
      <c r="F1080" s="58" t="b">
        <f>AND(LEN(E1080) = 6, ISNUMBER(MATCH(LEFT(E1080,4), 'species codes'!$A$2:$A$15, 0)))</f>
        <v>1</v>
      </c>
      <c r="G1080" s="58">
        <v>4.0</v>
      </c>
    </row>
    <row r="1081">
      <c r="A1081" s="59">
        <v>45432.0</v>
      </c>
      <c r="B1081" s="58" t="s">
        <v>334</v>
      </c>
      <c r="C1081" s="58" t="s">
        <v>287</v>
      </c>
      <c r="D1081" s="58" t="s">
        <v>47</v>
      </c>
      <c r="E1081" s="58" t="s">
        <v>246</v>
      </c>
      <c r="F1081" s="58" t="b">
        <f>AND(LEN(E1081) = 6, ISNUMBER(MATCH(LEFT(E1081,4), 'species codes'!$A$2:$A$15, 0)))</f>
        <v>1</v>
      </c>
      <c r="G1081" s="58">
        <v>12.0</v>
      </c>
    </row>
    <row r="1082">
      <c r="A1082" s="59">
        <v>45432.0</v>
      </c>
      <c r="B1082" s="58" t="s">
        <v>334</v>
      </c>
      <c r="C1082" s="58" t="s">
        <v>287</v>
      </c>
      <c r="D1082" s="58" t="s">
        <v>153</v>
      </c>
      <c r="E1082" s="58" t="s">
        <v>246</v>
      </c>
      <c r="F1082" s="58" t="b">
        <f>AND(LEN(E1082) = 6, ISNUMBER(MATCH(LEFT(E1082,4), 'species codes'!$A$2:$A$15, 0)))</f>
        <v>1</v>
      </c>
      <c r="G1082" s="58">
        <v>6.0</v>
      </c>
    </row>
    <row r="1083">
      <c r="A1083" s="59">
        <v>45432.0</v>
      </c>
      <c r="B1083" s="58" t="s">
        <v>334</v>
      </c>
      <c r="C1083" s="58" t="s">
        <v>287</v>
      </c>
      <c r="D1083" s="58" t="s">
        <v>206</v>
      </c>
      <c r="E1083" s="58" t="s">
        <v>255</v>
      </c>
      <c r="F1083" s="58" t="b">
        <f>AND(LEN(E1083) = 6, ISNUMBER(MATCH(LEFT(E1083,4), 'species codes'!$A$2:$A$15, 0)))</f>
        <v>1</v>
      </c>
      <c r="G1083" s="58">
        <v>6.0</v>
      </c>
    </row>
    <row r="1084">
      <c r="A1084" s="59">
        <v>45432.0</v>
      </c>
      <c r="B1084" s="58" t="s">
        <v>334</v>
      </c>
      <c r="C1084" s="58" t="s">
        <v>287</v>
      </c>
      <c r="D1084" s="58" t="s">
        <v>206</v>
      </c>
      <c r="E1084" s="58" t="s">
        <v>256</v>
      </c>
      <c r="F1084" s="58" t="b">
        <f>AND(LEN(E1084) = 6, ISNUMBER(MATCH(LEFT(E1084,4), 'species codes'!$A$2:$A$15, 0)))</f>
        <v>1</v>
      </c>
      <c r="G1084" s="58">
        <v>6.0</v>
      </c>
    </row>
    <row r="1085">
      <c r="A1085" s="59">
        <v>45432.0</v>
      </c>
      <c r="B1085" s="58" t="s">
        <v>334</v>
      </c>
      <c r="C1085" s="58" t="s">
        <v>287</v>
      </c>
      <c r="D1085" s="58" t="s">
        <v>206</v>
      </c>
      <c r="E1085" s="58" t="s">
        <v>258</v>
      </c>
      <c r="F1085" s="58" t="b">
        <f>AND(LEN(E1085) = 6, ISNUMBER(MATCH(LEFT(E1085,4), 'species codes'!$A$2:$A$15, 0)))</f>
        <v>1</v>
      </c>
      <c r="G1085" s="58">
        <v>6.0</v>
      </c>
    </row>
    <row r="1086">
      <c r="A1086" s="59">
        <v>45432.0</v>
      </c>
      <c r="B1086" s="58" t="s">
        <v>334</v>
      </c>
      <c r="C1086" s="58" t="s">
        <v>287</v>
      </c>
      <c r="D1086" s="58" t="s">
        <v>196</v>
      </c>
      <c r="E1086" s="58" t="s">
        <v>260</v>
      </c>
      <c r="F1086" s="58" t="b">
        <f>AND(LEN(E1086) = 6, ISNUMBER(MATCH(LEFT(E1086,4), 'species codes'!$A$2:$A$15, 0)))</f>
        <v>1</v>
      </c>
      <c r="G1086" s="58">
        <v>22.0</v>
      </c>
    </row>
    <row r="1087">
      <c r="A1087" s="59">
        <v>45432.0</v>
      </c>
      <c r="B1087" s="58" t="s">
        <v>334</v>
      </c>
      <c r="C1087" s="58" t="s">
        <v>287</v>
      </c>
      <c r="D1087" s="58" t="s">
        <v>196</v>
      </c>
      <c r="E1087" s="58" t="s">
        <v>261</v>
      </c>
      <c r="F1087" s="58" t="b">
        <f>AND(LEN(E1087) = 6, ISNUMBER(MATCH(LEFT(E1087,4), 'species codes'!$A$2:$A$15, 0)))</f>
        <v>1</v>
      </c>
      <c r="G1087" s="58">
        <v>5.0</v>
      </c>
      <c r="O1087" s="58" t="s">
        <v>372</v>
      </c>
    </row>
    <row r="1088">
      <c r="A1088" s="59">
        <v>45432.0</v>
      </c>
      <c r="B1088" s="58" t="s">
        <v>334</v>
      </c>
      <c r="C1088" s="58" t="s">
        <v>287</v>
      </c>
      <c r="D1088" s="58" t="s">
        <v>196</v>
      </c>
      <c r="E1088" s="58" t="s">
        <v>373</v>
      </c>
      <c r="F1088" s="58" t="b">
        <f>AND(LEN(E1088) = 6, ISNUMBER(MATCH(LEFT(E1088,4), 'species codes'!$A$2:$A$15, 0)))</f>
        <v>1</v>
      </c>
      <c r="G1088" s="58">
        <v>19.0</v>
      </c>
    </row>
    <row r="1089">
      <c r="A1089" s="59">
        <v>45432.0</v>
      </c>
      <c r="B1089" s="58" t="s">
        <v>334</v>
      </c>
      <c r="C1089" s="58" t="s">
        <v>287</v>
      </c>
      <c r="D1089" s="58" t="s">
        <v>47</v>
      </c>
      <c r="E1089" s="58" t="s">
        <v>263</v>
      </c>
      <c r="F1089" s="58" t="b">
        <f>AND(LEN(E1089) = 6, ISNUMBER(MATCH(LEFT(E1089,4), 'species codes'!$A$2:$A$15, 0)))</f>
        <v>1</v>
      </c>
      <c r="G1089" s="58">
        <v>45.0</v>
      </c>
    </row>
    <row r="1090">
      <c r="A1090" s="59">
        <v>45432.0</v>
      </c>
      <c r="B1090" s="58" t="s">
        <v>334</v>
      </c>
      <c r="C1090" s="58" t="s">
        <v>287</v>
      </c>
      <c r="D1090" s="58" t="s">
        <v>153</v>
      </c>
      <c r="E1090" s="58" t="s">
        <v>263</v>
      </c>
      <c r="F1090" s="58" t="b">
        <f>AND(LEN(E1090) = 6, ISNUMBER(MATCH(LEFT(E1090,4), 'species codes'!$A$2:$A$15, 0)))</f>
        <v>1</v>
      </c>
      <c r="G1090" s="58">
        <v>6.0</v>
      </c>
    </row>
    <row r="1091">
      <c r="A1091" s="59">
        <v>45432.0</v>
      </c>
      <c r="B1091" s="58" t="s">
        <v>334</v>
      </c>
      <c r="C1091" s="58" t="s">
        <v>287</v>
      </c>
      <c r="D1091" s="58" t="s">
        <v>47</v>
      </c>
      <c r="E1091" s="58" t="s">
        <v>264</v>
      </c>
      <c r="F1091" s="58" t="b">
        <f>AND(LEN(E1091) = 6, ISNUMBER(MATCH(LEFT(E1091,4), 'species codes'!$A$2:$A$15, 0)))</f>
        <v>1</v>
      </c>
      <c r="G1091" s="58">
        <v>24.0</v>
      </c>
    </row>
    <row r="1092">
      <c r="A1092" s="59">
        <v>45432.0</v>
      </c>
      <c r="B1092" s="58" t="s">
        <v>334</v>
      </c>
      <c r="C1092" s="58" t="s">
        <v>287</v>
      </c>
      <c r="D1092" s="58" t="s">
        <v>153</v>
      </c>
      <c r="E1092" s="58" t="s">
        <v>264</v>
      </c>
      <c r="F1092" s="58" t="b">
        <f>AND(LEN(E1092) = 6, ISNUMBER(MATCH(LEFT(E1092,4), 'species codes'!$A$2:$A$15, 0)))</f>
        <v>1</v>
      </c>
      <c r="G1092" s="58">
        <v>3.0</v>
      </c>
    </row>
    <row r="1093">
      <c r="A1093" s="59">
        <v>45432.0</v>
      </c>
      <c r="B1093" s="58" t="s">
        <v>334</v>
      </c>
      <c r="C1093" s="58" t="s">
        <v>287</v>
      </c>
      <c r="D1093" s="58" t="s">
        <v>47</v>
      </c>
      <c r="E1093" s="58" t="s">
        <v>265</v>
      </c>
      <c r="F1093" s="58" t="b">
        <f>AND(LEN(E1093) = 6, ISNUMBER(MATCH(LEFT(E1093,4), 'species codes'!$A$2:$A$15, 0)))</f>
        <v>1</v>
      </c>
      <c r="G1093" s="58">
        <v>18.0</v>
      </c>
    </row>
    <row r="1094">
      <c r="A1094" s="59">
        <v>45432.0</v>
      </c>
      <c r="B1094" s="58" t="s">
        <v>334</v>
      </c>
      <c r="C1094" s="58" t="s">
        <v>287</v>
      </c>
      <c r="D1094" s="58" t="s">
        <v>153</v>
      </c>
      <c r="E1094" s="58" t="s">
        <v>265</v>
      </c>
      <c r="F1094" s="58" t="b">
        <f>AND(LEN(E1094) = 6, ISNUMBER(MATCH(LEFT(E1094,4), 'species codes'!$A$2:$A$15, 0)))</f>
        <v>1</v>
      </c>
      <c r="G1094" s="58">
        <v>6.0</v>
      </c>
    </row>
    <row r="1095">
      <c r="A1095" s="59">
        <v>45432.0</v>
      </c>
      <c r="B1095" s="58" t="s">
        <v>334</v>
      </c>
      <c r="C1095" s="58" t="s">
        <v>287</v>
      </c>
      <c r="D1095" s="58" t="s">
        <v>153</v>
      </c>
      <c r="E1095" s="58" t="s">
        <v>266</v>
      </c>
      <c r="F1095" s="58" t="b">
        <f>AND(LEN(E1095) = 6, ISNUMBER(MATCH(LEFT(E1095,4), 'species codes'!$A$2:$A$15, 0)))</f>
        <v>1</v>
      </c>
      <c r="G1095" s="58">
        <v>6.0</v>
      </c>
    </row>
    <row r="1096">
      <c r="A1096" s="59">
        <v>45432.0</v>
      </c>
      <c r="B1096" s="58" t="s">
        <v>334</v>
      </c>
      <c r="C1096" s="58" t="s">
        <v>287</v>
      </c>
      <c r="D1096" s="58" t="s">
        <v>47</v>
      </c>
      <c r="E1096" s="58" t="s">
        <v>267</v>
      </c>
      <c r="F1096" s="58" t="b">
        <f>AND(LEN(E1096) = 6, ISNUMBER(MATCH(LEFT(E1096,4), 'species codes'!$A$2:$A$15, 0)))</f>
        <v>1</v>
      </c>
      <c r="G1096" s="58">
        <v>16.0</v>
      </c>
    </row>
    <row r="1097">
      <c r="A1097" s="59">
        <v>45432.0</v>
      </c>
      <c r="B1097" s="58" t="s">
        <v>334</v>
      </c>
      <c r="C1097" s="58" t="s">
        <v>287</v>
      </c>
      <c r="D1097" s="58" t="s">
        <v>153</v>
      </c>
      <c r="E1097" s="58" t="s">
        <v>267</v>
      </c>
      <c r="F1097" s="58" t="b">
        <f>AND(LEN(E1097) = 6, ISNUMBER(MATCH(LEFT(E1097,4), 'species codes'!$A$2:$A$15, 0)))</f>
        <v>1</v>
      </c>
      <c r="G1097" s="58">
        <v>6.0</v>
      </c>
    </row>
    <row r="1098">
      <c r="A1098" s="59">
        <v>45432.0</v>
      </c>
      <c r="B1098" s="58" t="s">
        <v>334</v>
      </c>
      <c r="C1098" s="58" t="s">
        <v>287</v>
      </c>
      <c r="D1098" s="58" t="s">
        <v>153</v>
      </c>
      <c r="E1098" s="58" t="s">
        <v>268</v>
      </c>
      <c r="F1098" s="58" t="b">
        <f>AND(LEN(E1098) = 6, ISNUMBER(MATCH(LEFT(E1098,4), 'species codes'!$A$2:$A$15, 0)))</f>
        <v>1</v>
      </c>
      <c r="G1098" s="58">
        <v>6.0</v>
      </c>
    </row>
    <row r="1099">
      <c r="A1099" s="59">
        <v>45432.0</v>
      </c>
      <c r="B1099" s="58" t="s">
        <v>334</v>
      </c>
      <c r="C1099" s="58" t="s">
        <v>287</v>
      </c>
      <c r="D1099" s="58" t="s">
        <v>47</v>
      </c>
      <c r="E1099" s="58" t="s">
        <v>269</v>
      </c>
      <c r="F1099" s="58" t="b">
        <f>AND(LEN(E1099) = 6, ISNUMBER(MATCH(LEFT(E1099,4), 'species codes'!$A$2:$A$15, 0)))</f>
        <v>1</v>
      </c>
      <c r="G1099" s="58">
        <v>7.0</v>
      </c>
    </row>
    <row r="1100">
      <c r="A1100" s="59">
        <v>45432.0</v>
      </c>
      <c r="B1100" s="58" t="s">
        <v>334</v>
      </c>
      <c r="C1100" s="58" t="s">
        <v>287</v>
      </c>
      <c r="D1100" s="58" t="s">
        <v>153</v>
      </c>
      <c r="E1100" s="58" t="s">
        <v>269</v>
      </c>
      <c r="F1100" s="58" t="b">
        <f>AND(LEN(E1100) = 6, ISNUMBER(MATCH(LEFT(E1100,4), 'species codes'!$A$2:$A$15, 0)))</f>
        <v>1</v>
      </c>
      <c r="G1100" s="58">
        <v>6.0</v>
      </c>
    </row>
    <row r="1101">
      <c r="A1101" s="59">
        <v>45449.0</v>
      </c>
      <c r="B1101" s="58" t="s">
        <v>374</v>
      </c>
      <c r="C1101" s="58" t="s">
        <v>285</v>
      </c>
      <c r="D1101" s="58" t="s">
        <v>153</v>
      </c>
      <c r="E1101" s="58" t="s">
        <v>151</v>
      </c>
      <c r="F1101" s="58" t="b">
        <f>AND(LEN(E1101) = 6, ISNUMBER(MATCH(LEFT(E1101,4), 'species codes'!$A$2:$A$15, 0)))</f>
        <v>1</v>
      </c>
      <c r="G1101" s="58">
        <v>73.0</v>
      </c>
    </row>
    <row r="1102">
      <c r="A1102" s="59">
        <v>45449.0</v>
      </c>
      <c r="B1102" s="58" t="s">
        <v>374</v>
      </c>
      <c r="C1102" s="58" t="s">
        <v>285</v>
      </c>
      <c r="D1102" s="58" t="s">
        <v>163</v>
      </c>
      <c r="E1102" s="58" t="s">
        <v>154</v>
      </c>
      <c r="F1102" s="58" t="b">
        <f>AND(LEN(E1102) = 6, ISNUMBER(MATCH(LEFT(E1102,4), 'species codes'!$A$2:$A$15, 0)))</f>
        <v>1</v>
      </c>
      <c r="G1102" s="58">
        <v>67.0</v>
      </c>
    </row>
    <row r="1103">
      <c r="A1103" s="59">
        <v>45449.0</v>
      </c>
      <c r="B1103" s="58" t="s">
        <v>374</v>
      </c>
      <c r="C1103" s="58" t="s">
        <v>285</v>
      </c>
      <c r="D1103" s="58" t="s">
        <v>165</v>
      </c>
      <c r="E1103" s="58" t="s">
        <v>156</v>
      </c>
      <c r="F1103" s="58" t="b">
        <f>AND(LEN(E1103) = 6, ISNUMBER(MATCH(LEFT(E1103,4), 'species codes'!$A$2:$A$15, 0)))</f>
        <v>1</v>
      </c>
      <c r="G1103" s="58">
        <v>62.0</v>
      </c>
    </row>
    <row r="1104">
      <c r="A1104" s="59">
        <v>45449.0</v>
      </c>
      <c r="B1104" s="58" t="s">
        <v>374</v>
      </c>
      <c r="C1104" s="58" t="s">
        <v>285</v>
      </c>
      <c r="D1104" s="58" t="s">
        <v>47</v>
      </c>
      <c r="E1104" s="58" t="s">
        <v>157</v>
      </c>
      <c r="F1104" s="58" t="b">
        <f>AND(LEN(E1104) = 6, ISNUMBER(MATCH(LEFT(E1104,4), 'species codes'!$A$2:$A$15, 0)))</f>
        <v>1</v>
      </c>
      <c r="G1104" s="58">
        <v>27.0</v>
      </c>
    </row>
    <row r="1105">
      <c r="A1105" s="59">
        <v>45449.0</v>
      </c>
      <c r="B1105" s="58" t="s">
        <v>374</v>
      </c>
      <c r="C1105" s="58" t="s">
        <v>285</v>
      </c>
      <c r="D1105" s="58" t="s">
        <v>82</v>
      </c>
      <c r="E1105" s="58" t="s">
        <v>157</v>
      </c>
      <c r="F1105" s="58" t="b">
        <f>AND(LEN(E1105) = 6, ISNUMBER(MATCH(LEFT(E1105,4), 'species codes'!$A$2:$A$15, 0)))</f>
        <v>1</v>
      </c>
      <c r="G1105" s="58">
        <v>7.0</v>
      </c>
    </row>
    <row r="1106">
      <c r="A1106" s="59">
        <v>45449.0</v>
      </c>
      <c r="B1106" s="58" t="s">
        <v>374</v>
      </c>
      <c r="C1106" s="58" t="s">
        <v>285</v>
      </c>
      <c r="D1106" s="58" t="s">
        <v>354</v>
      </c>
      <c r="E1106" s="58" t="s">
        <v>207</v>
      </c>
      <c r="F1106" s="58" t="b">
        <f>AND(LEN(E1106) = 6, ISNUMBER(MATCH(LEFT(E1106,4), 'species codes'!$A$2:$A$15, 0)))</f>
        <v>1</v>
      </c>
      <c r="G1106" s="58">
        <v>27.0</v>
      </c>
    </row>
    <row r="1107">
      <c r="A1107" s="59">
        <v>45449.0</v>
      </c>
      <c r="B1107" s="58" t="s">
        <v>374</v>
      </c>
      <c r="C1107" s="58" t="s">
        <v>285</v>
      </c>
      <c r="D1107" s="58" t="s">
        <v>206</v>
      </c>
      <c r="E1107" s="58" t="s">
        <v>207</v>
      </c>
      <c r="F1107" s="58" t="b">
        <f>AND(LEN(E1107) = 6, ISNUMBER(MATCH(LEFT(E1107,4), 'species codes'!$A$2:$A$15, 0)))</f>
        <v>1</v>
      </c>
      <c r="G1107" s="58">
        <v>6.0</v>
      </c>
    </row>
    <row r="1108">
      <c r="A1108" s="59">
        <v>45449.0</v>
      </c>
      <c r="B1108" s="58" t="s">
        <v>374</v>
      </c>
      <c r="C1108" s="58" t="s">
        <v>285</v>
      </c>
      <c r="D1108" s="58" t="s">
        <v>354</v>
      </c>
      <c r="E1108" s="58" t="s">
        <v>233</v>
      </c>
      <c r="F1108" s="58" t="b">
        <f>AND(LEN(E1108) = 6, ISNUMBER(MATCH(LEFT(E1108,4), 'species codes'!$A$2:$A$15, 0)))</f>
        <v>1</v>
      </c>
      <c r="G1108" s="58">
        <v>47.0</v>
      </c>
    </row>
    <row r="1109">
      <c r="A1109" s="59">
        <v>45449.0</v>
      </c>
      <c r="B1109" s="58" t="s">
        <v>374</v>
      </c>
      <c r="C1109" s="58" t="s">
        <v>285</v>
      </c>
      <c r="D1109" s="58" t="s">
        <v>206</v>
      </c>
      <c r="E1109" s="58" t="s">
        <v>233</v>
      </c>
      <c r="F1109" s="58" t="b">
        <f>AND(LEN(E1109) = 6, ISNUMBER(MATCH(LEFT(E1109,4), 'species codes'!$A$2:$A$15, 0)))</f>
        <v>1</v>
      </c>
      <c r="G1109" s="58">
        <v>6.0</v>
      </c>
    </row>
    <row r="1110">
      <c r="A1110" s="59">
        <v>45449.0</v>
      </c>
      <c r="B1110" s="58" t="s">
        <v>374</v>
      </c>
      <c r="C1110" s="58" t="s">
        <v>285</v>
      </c>
      <c r="D1110" s="58" t="s">
        <v>354</v>
      </c>
      <c r="E1110" s="58" t="s">
        <v>234</v>
      </c>
      <c r="F1110" s="58" t="b">
        <f>AND(LEN(E1110) = 6, ISNUMBER(MATCH(LEFT(E1110,4), 'species codes'!$A$2:$A$15, 0)))</f>
        <v>1</v>
      </c>
      <c r="G1110" s="58">
        <v>39.0</v>
      </c>
      <c r="O1110" s="58"/>
    </row>
    <row r="1111">
      <c r="A1111" s="59">
        <v>45449.0</v>
      </c>
      <c r="B1111" s="58" t="s">
        <v>374</v>
      </c>
      <c r="C1111" s="58" t="s">
        <v>285</v>
      </c>
      <c r="D1111" s="58" t="s">
        <v>206</v>
      </c>
      <c r="E1111" s="58" t="s">
        <v>234</v>
      </c>
      <c r="F1111" s="58" t="b">
        <f>AND(LEN(E1111) = 6, ISNUMBER(MATCH(LEFT(E1111,4), 'species codes'!$A$2:$A$15, 0)))</f>
        <v>1</v>
      </c>
      <c r="G1111" s="58">
        <v>6.0</v>
      </c>
    </row>
    <row r="1112">
      <c r="A1112" s="59">
        <v>45449.0</v>
      </c>
      <c r="B1112" s="58" t="s">
        <v>374</v>
      </c>
      <c r="C1112" s="58" t="s">
        <v>285</v>
      </c>
      <c r="D1112" s="58" t="s">
        <v>354</v>
      </c>
      <c r="E1112" s="58" t="s">
        <v>236</v>
      </c>
      <c r="F1112" s="58" t="b">
        <f>AND(LEN(E1112) = 6, ISNUMBER(MATCH(LEFT(E1112,4), 'species codes'!$A$2:$A$15, 0)))</f>
        <v>1</v>
      </c>
      <c r="G1112" s="58">
        <v>74.0</v>
      </c>
    </row>
    <row r="1113">
      <c r="A1113" s="59">
        <v>45449.0</v>
      </c>
      <c r="B1113" s="58" t="s">
        <v>374</v>
      </c>
      <c r="C1113" s="58" t="s">
        <v>285</v>
      </c>
      <c r="D1113" s="58" t="s">
        <v>206</v>
      </c>
      <c r="E1113" s="58" t="s">
        <v>236</v>
      </c>
      <c r="F1113" s="58" t="b">
        <f>AND(LEN(E1113) = 6, ISNUMBER(MATCH(LEFT(E1113,4), 'species codes'!$A$2:$A$15, 0)))</f>
        <v>1</v>
      </c>
      <c r="G1113" s="58">
        <v>6.0</v>
      </c>
    </row>
    <row r="1114">
      <c r="A1114" s="59">
        <v>45449.0</v>
      </c>
      <c r="B1114" s="58" t="s">
        <v>374</v>
      </c>
      <c r="C1114" s="58" t="s">
        <v>285</v>
      </c>
      <c r="D1114" s="58" t="s">
        <v>354</v>
      </c>
      <c r="E1114" s="58" t="s">
        <v>237</v>
      </c>
      <c r="F1114" s="58" t="b">
        <f>AND(LEN(E1114) = 6, ISNUMBER(MATCH(LEFT(E1114,4), 'species codes'!$A$2:$A$15, 0)))</f>
        <v>1</v>
      </c>
      <c r="G1114" s="58">
        <v>74.0</v>
      </c>
    </row>
    <row r="1115">
      <c r="A1115" s="59">
        <v>45449.0</v>
      </c>
      <c r="B1115" s="58" t="s">
        <v>374</v>
      </c>
      <c r="C1115" s="58" t="s">
        <v>285</v>
      </c>
      <c r="D1115" s="58" t="s">
        <v>206</v>
      </c>
      <c r="E1115" s="58" t="s">
        <v>237</v>
      </c>
      <c r="F1115" s="58" t="b">
        <f>AND(LEN(E1115) = 6, ISNUMBER(MATCH(LEFT(E1115,4), 'species codes'!$A$2:$A$15, 0)))</f>
        <v>1</v>
      </c>
      <c r="G1115" s="58">
        <v>6.0</v>
      </c>
    </row>
    <row r="1116">
      <c r="A1116" s="59">
        <v>45449.0</v>
      </c>
      <c r="B1116" s="58" t="s">
        <v>374</v>
      </c>
      <c r="C1116" s="58" t="s">
        <v>285</v>
      </c>
      <c r="D1116" s="58" t="s">
        <v>354</v>
      </c>
      <c r="E1116" s="58" t="s">
        <v>247</v>
      </c>
      <c r="F1116" s="58" t="b">
        <f>AND(LEN(E1116) = 6, ISNUMBER(MATCH(LEFT(E1116,4), 'species codes'!$A$2:$A$15, 0)))</f>
        <v>1</v>
      </c>
      <c r="G1116" s="58">
        <v>49.0</v>
      </c>
    </row>
    <row r="1117">
      <c r="A1117" s="59">
        <v>45449.0</v>
      </c>
      <c r="B1117" s="58" t="s">
        <v>374</v>
      </c>
      <c r="C1117" s="58" t="s">
        <v>285</v>
      </c>
      <c r="D1117" s="58" t="s">
        <v>206</v>
      </c>
      <c r="E1117" s="58" t="s">
        <v>247</v>
      </c>
      <c r="F1117" s="58" t="b">
        <f>AND(LEN(E1117) = 6, ISNUMBER(MATCH(LEFT(E1117,4), 'species codes'!$A$2:$A$15, 0)))</f>
        <v>1</v>
      </c>
      <c r="G1117" s="58">
        <v>6.0</v>
      </c>
    </row>
    <row r="1118">
      <c r="A1118" s="59">
        <v>45449.0</v>
      </c>
      <c r="B1118" s="58" t="s">
        <v>374</v>
      </c>
      <c r="C1118" s="58" t="s">
        <v>285</v>
      </c>
      <c r="D1118" s="58" t="s">
        <v>354</v>
      </c>
      <c r="E1118" s="58" t="s">
        <v>248</v>
      </c>
      <c r="F1118" s="58" t="b">
        <f>AND(LEN(E1118) = 6, ISNUMBER(MATCH(LEFT(E1118,4), 'species codes'!$A$2:$A$15, 0)))</f>
        <v>1</v>
      </c>
      <c r="G1118" s="58">
        <v>45.0</v>
      </c>
    </row>
    <row r="1119">
      <c r="A1119" s="59">
        <v>45449.0</v>
      </c>
      <c r="B1119" s="58" t="s">
        <v>374</v>
      </c>
      <c r="C1119" s="58" t="s">
        <v>285</v>
      </c>
      <c r="D1119" s="58" t="s">
        <v>206</v>
      </c>
      <c r="E1119" s="58" t="s">
        <v>248</v>
      </c>
      <c r="F1119" s="58" t="b">
        <f>AND(LEN(E1119) = 6, ISNUMBER(MATCH(LEFT(E1119,4), 'species codes'!$A$2:$A$15, 0)))</f>
        <v>1</v>
      </c>
      <c r="G1119" s="58">
        <v>6.0</v>
      </c>
    </row>
    <row r="1120">
      <c r="A1120" s="59">
        <v>45449.0</v>
      </c>
      <c r="B1120" s="58" t="s">
        <v>374</v>
      </c>
      <c r="C1120" s="58" t="s">
        <v>285</v>
      </c>
      <c r="D1120" s="58" t="s">
        <v>354</v>
      </c>
      <c r="E1120" s="58" t="s">
        <v>375</v>
      </c>
      <c r="F1120" s="58" t="b">
        <f>AND(LEN(E1120) = 6, ISNUMBER(MATCH(LEFT(E1120,4), 'species codes'!$A$2:$A$15, 0)))</f>
        <v>1</v>
      </c>
      <c r="G1120" s="58">
        <v>42.0</v>
      </c>
    </row>
    <row r="1121">
      <c r="A1121" s="59">
        <v>45449.0</v>
      </c>
      <c r="B1121" s="58" t="s">
        <v>374</v>
      </c>
      <c r="C1121" s="58" t="s">
        <v>285</v>
      </c>
      <c r="D1121" s="58" t="s">
        <v>206</v>
      </c>
      <c r="E1121" s="58" t="s">
        <v>375</v>
      </c>
      <c r="F1121" s="58" t="b">
        <f>AND(LEN(E1121) = 6, ISNUMBER(MATCH(LEFT(E1121,4), 'species codes'!$A$2:$A$15, 0)))</f>
        <v>1</v>
      </c>
      <c r="G1121" s="58">
        <v>6.0</v>
      </c>
    </row>
    <row r="1122">
      <c r="A1122" s="59">
        <v>45449.0</v>
      </c>
      <c r="B1122" s="58" t="s">
        <v>374</v>
      </c>
      <c r="C1122" s="58" t="s">
        <v>285</v>
      </c>
      <c r="D1122" s="58" t="s">
        <v>354</v>
      </c>
      <c r="E1122" s="58" t="s">
        <v>249</v>
      </c>
      <c r="F1122" s="58" t="b">
        <f>AND(LEN(E1122) = 6, ISNUMBER(MATCH(LEFT(E1122,4), 'species codes'!$A$2:$A$15, 0)))</f>
        <v>1</v>
      </c>
      <c r="G1122" s="58">
        <v>33.0</v>
      </c>
    </row>
    <row r="1123">
      <c r="A1123" s="59">
        <v>45449.0</v>
      </c>
      <c r="B1123" s="58" t="s">
        <v>374</v>
      </c>
      <c r="C1123" s="58" t="s">
        <v>285</v>
      </c>
      <c r="D1123" s="58" t="s">
        <v>206</v>
      </c>
      <c r="E1123" s="58" t="s">
        <v>249</v>
      </c>
      <c r="F1123" s="58" t="b">
        <f>AND(LEN(E1123) = 6, ISNUMBER(MATCH(LEFT(E1123,4), 'species codes'!$A$2:$A$15, 0)))</f>
        <v>1</v>
      </c>
      <c r="G1123" s="58">
        <v>6.0</v>
      </c>
    </row>
    <row r="1124">
      <c r="A1124" s="59">
        <v>45449.0</v>
      </c>
      <c r="B1124" s="58" t="s">
        <v>374</v>
      </c>
      <c r="C1124" s="58" t="s">
        <v>285</v>
      </c>
      <c r="D1124" s="58" t="s">
        <v>354</v>
      </c>
      <c r="E1124" s="58" t="s">
        <v>259</v>
      </c>
      <c r="F1124" s="58" t="b">
        <f>AND(LEN(E1124) = 6, ISNUMBER(MATCH(LEFT(E1124,4), 'species codes'!$A$2:$A$15, 0)))</f>
        <v>1</v>
      </c>
      <c r="G1124" s="58">
        <v>11.0</v>
      </c>
    </row>
    <row r="1125">
      <c r="A1125" s="59">
        <v>45449.0</v>
      </c>
      <c r="B1125" s="58" t="s">
        <v>374</v>
      </c>
      <c r="C1125" s="58" t="s">
        <v>285</v>
      </c>
      <c r="D1125" s="58" t="s">
        <v>206</v>
      </c>
      <c r="E1125" s="58" t="s">
        <v>259</v>
      </c>
      <c r="F1125" s="58" t="b">
        <f>AND(LEN(E1125) = 6, ISNUMBER(MATCH(LEFT(E1125,4), 'species codes'!$A$2:$A$15, 0)))</f>
        <v>1</v>
      </c>
      <c r="G1125" s="58">
        <v>6.0</v>
      </c>
    </row>
    <row r="1126">
      <c r="A1126" s="59">
        <v>45449.0</v>
      </c>
      <c r="B1126" s="58" t="s">
        <v>374</v>
      </c>
      <c r="C1126" s="58" t="s">
        <v>285</v>
      </c>
      <c r="D1126" s="58" t="s">
        <v>354</v>
      </c>
      <c r="E1126" s="58" t="s">
        <v>270</v>
      </c>
      <c r="F1126" s="58" t="b">
        <f>AND(LEN(E1126) = 6, ISNUMBER(MATCH(LEFT(E1126,4), 'species codes'!$A$2:$A$15, 0)))</f>
        <v>1</v>
      </c>
      <c r="G1126" s="58">
        <v>30.0</v>
      </c>
    </row>
    <row r="1127">
      <c r="A1127" s="59">
        <v>45449.0</v>
      </c>
      <c r="B1127" s="58" t="s">
        <v>374</v>
      </c>
      <c r="C1127" s="58" t="s">
        <v>285</v>
      </c>
      <c r="D1127" s="58" t="s">
        <v>206</v>
      </c>
      <c r="E1127" s="58" t="s">
        <v>270</v>
      </c>
      <c r="F1127" s="58" t="b">
        <f>AND(LEN(E1127) = 6, ISNUMBER(MATCH(LEFT(E1127,4), 'species codes'!$A$2:$A$15, 0)))</f>
        <v>1</v>
      </c>
      <c r="G1127" s="58">
        <v>6.0</v>
      </c>
    </row>
    <row r="1128">
      <c r="A1128" s="59">
        <v>45449.0</v>
      </c>
      <c r="B1128" s="58" t="s">
        <v>374</v>
      </c>
      <c r="C1128" s="58" t="s">
        <v>285</v>
      </c>
      <c r="D1128" s="58" t="s">
        <v>354</v>
      </c>
      <c r="E1128" s="58" t="s">
        <v>271</v>
      </c>
      <c r="F1128" s="58" t="b">
        <f>AND(LEN(E1128) = 6, ISNUMBER(MATCH(LEFT(E1128,4), 'species codes'!$A$2:$A$15, 0)))</f>
        <v>1</v>
      </c>
      <c r="G1128" s="58">
        <v>66.0</v>
      </c>
    </row>
    <row r="1129">
      <c r="A1129" s="59">
        <v>45449.0</v>
      </c>
      <c r="B1129" s="58" t="s">
        <v>374</v>
      </c>
      <c r="C1129" s="58" t="s">
        <v>285</v>
      </c>
      <c r="D1129" s="58" t="s">
        <v>206</v>
      </c>
      <c r="E1129" s="58" t="s">
        <v>271</v>
      </c>
      <c r="F1129" s="58" t="b">
        <f>AND(LEN(E1129) = 6, ISNUMBER(MATCH(LEFT(E1129,4), 'species codes'!$A$2:$A$15, 0)))</f>
        <v>1</v>
      </c>
      <c r="G1129" s="58">
        <v>6.0</v>
      </c>
    </row>
    <row r="1130">
      <c r="A1130" s="59">
        <v>45449.0</v>
      </c>
      <c r="B1130" s="58" t="s">
        <v>374</v>
      </c>
      <c r="C1130" s="58" t="s">
        <v>285</v>
      </c>
      <c r="D1130" s="58" t="s">
        <v>354</v>
      </c>
      <c r="E1130" s="58" t="s">
        <v>272</v>
      </c>
      <c r="F1130" s="58" t="b">
        <f>AND(LEN(E1130) = 6, ISNUMBER(MATCH(LEFT(E1130,4), 'species codes'!$A$2:$A$15, 0)))</f>
        <v>1</v>
      </c>
      <c r="G1130" s="58">
        <v>60.0</v>
      </c>
    </row>
    <row r="1131">
      <c r="A1131" s="59">
        <v>45449.0</v>
      </c>
      <c r="B1131" s="58" t="s">
        <v>374</v>
      </c>
      <c r="C1131" s="58" t="s">
        <v>285</v>
      </c>
      <c r="D1131" s="58" t="s">
        <v>206</v>
      </c>
      <c r="E1131" s="58" t="s">
        <v>272</v>
      </c>
      <c r="F1131" s="58" t="b">
        <f>AND(LEN(E1131) = 6, ISNUMBER(MATCH(LEFT(E1131,4), 'species codes'!$A$2:$A$15, 0)))</f>
        <v>1</v>
      </c>
      <c r="G1131" s="58">
        <v>6.0</v>
      </c>
    </row>
    <row r="1132">
      <c r="A1132" s="59">
        <v>45449.0</v>
      </c>
      <c r="B1132" s="58" t="s">
        <v>374</v>
      </c>
      <c r="C1132" s="58" t="s">
        <v>285</v>
      </c>
      <c r="D1132" s="58" t="s">
        <v>354</v>
      </c>
      <c r="E1132" s="58" t="s">
        <v>273</v>
      </c>
      <c r="F1132" s="58" t="b">
        <f>AND(LEN(E1132) = 6, ISNUMBER(MATCH(LEFT(E1132,4), 'species codes'!$A$2:$A$15, 0)))</f>
        <v>1</v>
      </c>
      <c r="G1132" s="58">
        <v>26.0</v>
      </c>
    </row>
    <row r="1133">
      <c r="A1133" s="59">
        <v>45449.0</v>
      </c>
      <c r="B1133" s="58" t="s">
        <v>374</v>
      </c>
      <c r="C1133" s="58" t="s">
        <v>285</v>
      </c>
      <c r="D1133" s="58" t="s">
        <v>206</v>
      </c>
      <c r="E1133" s="58" t="s">
        <v>273</v>
      </c>
      <c r="F1133" s="58" t="b">
        <f>AND(LEN(E1133) = 6, ISNUMBER(MATCH(LEFT(E1133,4), 'species codes'!$A$2:$A$15, 0)))</f>
        <v>1</v>
      </c>
      <c r="G1133" s="58">
        <v>6.0</v>
      </c>
    </row>
    <row r="1134">
      <c r="A1134" s="59">
        <v>45456.0</v>
      </c>
      <c r="B1134" s="58" t="s">
        <v>326</v>
      </c>
      <c r="C1134" s="58" t="s">
        <v>287</v>
      </c>
      <c r="D1134" s="58" t="s">
        <v>135</v>
      </c>
      <c r="E1134" s="58" t="s">
        <v>134</v>
      </c>
      <c r="F1134" s="58" t="b">
        <f>AND(LEN(E1134) = 6, ISNUMBER(MATCH(LEFT(E1134,4), 'species codes'!$A$2:$A$15, 0)))</f>
        <v>1</v>
      </c>
      <c r="K1134" s="58">
        <v>1.0</v>
      </c>
      <c r="L1134" s="58" t="s">
        <v>329</v>
      </c>
    </row>
    <row r="1135">
      <c r="A1135" s="59">
        <v>45460.0</v>
      </c>
      <c r="B1135" s="58" t="s">
        <v>326</v>
      </c>
      <c r="C1135" s="58" t="s">
        <v>287</v>
      </c>
      <c r="D1135" s="58" t="s">
        <v>332</v>
      </c>
      <c r="E1135" s="58" t="s">
        <v>43</v>
      </c>
      <c r="F1135" s="58" t="b">
        <f>AND(LEN(E1135) = 6, ISNUMBER(MATCH(LEFT(E1135,4), 'species codes'!$A$2:$A$15, 0)))</f>
        <v>1</v>
      </c>
      <c r="G1135" s="58">
        <v>25.0</v>
      </c>
      <c r="M1135" s="58">
        <v>1.0</v>
      </c>
      <c r="N1135" s="58" t="s">
        <v>376</v>
      </c>
    </row>
    <row r="1136">
      <c r="A1136" s="59">
        <v>45460.0</v>
      </c>
      <c r="B1136" s="58" t="s">
        <v>326</v>
      </c>
      <c r="C1136" s="58" t="s">
        <v>287</v>
      </c>
      <c r="D1136" s="58" t="s">
        <v>338</v>
      </c>
      <c r="E1136" s="58" t="s">
        <v>49</v>
      </c>
      <c r="F1136" s="58" t="b">
        <f>AND(LEN(E1136) = 6, ISNUMBER(MATCH(LEFT(E1136,4), 'species codes'!$A$2:$A$15, 0)))</f>
        <v>1</v>
      </c>
      <c r="G1136" s="58">
        <v>21.0</v>
      </c>
    </row>
    <row r="1137">
      <c r="A1137" s="59">
        <v>45460.0</v>
      </c>
      <c r="B1137" s="58" t="s">
        <v>326</v>
      </c>
      <c r="C1137" s="58" t="s">
        <v>287</v>
      </c>
      <c r="D1137" s="58" t="s">
        <v>63</v>
      </c>
      <c r="E1137" s="58" t="s">
        <v>62</v>
      </c>
      <c r="F1137" s="58" t="b">
        <f>AND(LEN(E1137) = 6, ISNUMBER(MATCH(LEFT(E1137,4), 'species codes'!$A$2:$A$15, 0)))</f>
        <v>1</v>
      </c>
      <c r="G1137" s="58">
        <v>6.0</v>
      </c>
    </row>
    <row r="1138">
      <c r="A1138" s="59">
        <v>45460.0</v>
      </c>
      <c r="B1138" s="58" t="s">
        <v>326</v>
      </c>
      <c r="C1138" s="58" t="s">
        <v>287</v>
      </c>
      <c r="D1138" s="58" t="s">
        <v>86</v>
      </c>
      <c r="E1138" s="58" t="s">
        <v>67</v>
      </c>
      <c r="F1138" s="58" t="b">
        <f>AND(LEN(E1138) = 6, ISNUMBER(MATCH(LEFT(E1138,4), 'species codes'!$A$2:$A$15, 0)))</f>
        <v>1</v>
      </c>
      <c r="G1138" s="58">
        <v>8.0</v>
      </c>
    </row>
    <row r="1139">
      <c r="A1139" s="59">
        <v>45460.0</v>
      </c>
      <c r="B1139" s="58" t="s">
        <v>326</v>
      </c>
      <c r="C1139" s="58" t="s">
        <v>287</v>
      </c>
      <c r="D1139" s="58" t="s">
        <v>57</v>
      </c>
      <c r="E1139" s="58" t="s">
        <v>68</v>
      </c>
      <c r="F1139" s="58" t="b">
        <f>AND(LEN(E1139) = 6, ISNUMBER(MATCH(LEFT(E1139,4), 'species codes'!$A$2:$A$15, 0)))</f>
        <v>1</v>
      </c>
      <c r="G1139" s="58">
        <v>18.0</v>
      </c>
    </row>
    <row r="1140">
      <c r="A1140" s="59">
        <v>45460.0</v>
      </c>
      <c r="B1140" s="58" t="s">
        <v>326</v>
      </c>
      <c r="C1140" s="58" t="s">
        <v>287</v>
      </c>
      <c r="D1140" s="58" t="s">
        <v>72</v>
      </c>
      <c r="E1140" s="58" t="s">
        <v>71</v>
      </c>
      <c r="F1140" s="58" t="b">
        <f>AND(LEN(E1140) = 6, ISNUMBER(MATCH(LEFT(E1140,4), 'species codes'!$A$2:$A$15, 0)))</f>
        <v>1</v>
      </c>
      <c r="G1140" s="58">
        <v>74.0</v>
      </c>
    </row>
    <row r="1141">
      <c r="A1141" s="59">
        <v>45460.0</v>
      </c>
      <c r="B1141" s="58" t="s">
        <v>334</v>
      </c>
      <c r="C1141" s="58" t="s">
        <v>287</v>
      </c>
      <c r="D1141" s="58" t="s">
        <v>346</v>
      </c>
      <c r="E1141" s="58" t="s">
        <v>71</v>
      </c>
      <c r="F1141" s="58" t="b">
        <f>AND(LEN(E1141) = 6, ISNUMBER(MATCH(LEFT(E1141,4), 'species codes'!$A$2:$A$15, 0)))</f>
        <v>1</v>
      </c>
      <c r="G1141" s="58">
        <v>27.0</v>
      </c>
    </row>
    <row r="1142">
      <c r="A1142" s="59">
        <v>45460.0</v>
      </c>
      <c r="B1142" s="58" t="s">
        <v>334</v>
      </c>
      <c r="C1142" s="58" t="s">
        <v>287</v>
      </c>
      <c r="D1142" s="58" t="s">
        <v>335</v>
      </c>
      <c r="E1142" s="58" t="s">
        <v>71</v>
      </c>
      <c r="F1142" s="58" t="b">
        <f>AND(LEN(E1142) = 6, ISNUMBER(MATCH(LEFT(E1142,4), 'species codes'!$A$2:$A$15, 0)))</f>
        <v>1</v>
      </c>
      <c r="G1142" s="58">
        <v>20.0</v>
      </c>
      <c r="J1142" s="58">
        <v>6.0</v>
      </c>
    </row>
    <row r="1143">
      <c r="A1143" s="59">
        <v>45460.0</v>
      </c>
      <c r="B1143" s="58" t="s">
        <v>326</v>
      </c>
      <c r="C1143" s="58" t="s">
        <v>287</v>
      </c>
      <c r="D1143" s="58" t="s">
        <v>75</v>
      </c>
      <c r="E1143" s="58" t="s">
        <v>74</v>
      </c>
      <c r="F1143" s="58" t="b">
        <f>AND(LEN(E1143) = 6, ISNUMBER(MATCH(LEFT(E1143,4), 'species codes'!$A$2:$A$15, 0)))</f>
        <v>1</v>
      </c>
      <c r="G1143" s="58">
        <v>42.0</v>
      </c>
      <c r="J1143" s="58">
        <v>1.0</v>
      </c>
    </row>
    <row r="1144">
      <c r="A1144" s="59">
        <v>45460.0</v>
      </c>
      <c r="B1144" s="58" t="s">
        <v>326</v>
      </c>
      <c r="C1144" s="58" t="s">
        <v>287</v>
      </c>
      <c r="D1144" s="58" t="s">
        <v>57</v>
      </c>
      <c r="E1144" s="58" t="s">
        <v>76</v>
      </c>
      <c r="F1144" s="58" t="b">
        <f>AND(LEN(E1144) = 6, ISNUMBER(MATCH(LEFT(E1144,4), 'species codes'!$A$2:$A$15, 0)))</f>
        <v>1</v>
      </c>
      <c r="G1144" s="58">
        <v>44.0</v>
      </c>
    </row>
    <row r="1145">
      <c r="A1145" s="59">
        <v>45460.0</v>
      </c>
      <c r="B1145" s="58" t="s">
        <v>334</v>
      </c>
      <c r="C1145" s="58" t="s">
        <v>287</v>
      </c>
      <c r="D1145" s="58" t="s">
        <v>78</v>
      </c>
      <c r="E1145" s="58" t="s">
        <v>76</v>
      </c>
      <c r="F1145" s="58" t="b">
        <f>AND(LEN(E1145) = 6, ISNUMBER(MATCH(LEFT(E1145,4), 'species codes'!$A$2:$A$15, 0)))</f>
        <v>1</v>
      </c>
      <c r="G1145" s="58">
        <v>18.0</v>
      </c>
      <c r="H1145" s="58">
        <v>1.0</v>
      </c>
      <c r="J1145" s="58">
        <v>1.0</v>
      </c>
    </row>
    <row r="1146">
      <c r="A1146" s="59">
        <v>45460.0</v>
      </c>
      <c r="B1146" s="58" t="s">
        <v>326</v>
      </c>
      <c r="C1146" s="58" t="s">
        <v>287</v>
      </c>
      <c r="D1146" s="58" t="s">
        <v>77</v>
      </c>
      <c r="E1146" s="58" t="s">
        <v>76</v>
      </c>
      <c r="F1146" s="58" t="b">
        <f>AND(LEN(E1146) = 6, ISNUMBER(MATCH(LEFT(E1146,4), 'species codes'!$A$2:$A$15, 0)))</f>
        <v>1</v>
      </c>
      <c r="G1146" s="58">
        <v>11.0</v>
      </c>
    </row>
    <row r="1147">
      <c r="A1147" s="59">
        <v>45460.0</v>
      </c>
      <c r="B1147" s="58" t="s">
        <v>326</v>
      </c>
      <c r="C1147" s="58" t="s">
        <v>287</v>
      </c>
      <c r="D1147" s="58" t="s">
        <v>344</v>
      </c>
      <c r="E1147" s="58" t="s">
        <v>80</v>
      </c>
      <c r="F1147" s="58" t="b">
        <f>AND(LEN(E1147) = 6, ISNUMBER(MATCH(LEFT(E1147,4), 'species codes'!$A$2:$A$15, 0)))</f>
        <v>1</v>
      </c>
      <c r="G1147" s="58">
        <v>60.0</v>
      </c>
    </row>
    <row r="1148">
      <c r="A1148" s="59">
        <v>45460.0</v>
      </c>
      <c r="B1148" s="58" t="s">
        <v>334</v>
      </c>
      <c r="C1148" s="58" t="s">
        <v>287</v>
      </c>
      <c r="D1148" s="58" t="s">
        <v>82</v>
      </c>
      <c r="E1148" s="58" t="s">
        <v>80</v>
      </c>
      <c r="F1148" s="58" t="b">
        <f>AND(LEN(E1148) = 6, ISNUMBER(MATCH(LEFT(E1148,4), 'species codes'!$A$2:$A$15, 0)))</f>
        <v>1</v>
      </c>
      <c r="G1148" s="58">
        <v>39.0</v>
      </c>
    </row>
    <row r="1149">
      <c r="A1149" s="59">
        <v>45460.0</v>
      </c>
      <c r="B1149" s="58" t="s">
        <v>326</v>
      </c>
      <c r="C1149" s="58" t="s">
        <v>287</v>
      </c>
      <c r="D1149" s="58" t="s">
        <v>353</v>
      </c>
      <c r="E1149" s="58" t="s">
        <v>80</v>
      </c>
      <c r="F1149" s="58" t="b">
        <f>AND(LEN(E1149) = 6, ISNUMBER(MATCH(LEFT(E1149,4), 'species codes'!$A$2:$A$15, 0)))</f>
        <v>1</v>
      </c>
      <c r="G1149" s="58">
        <v>17.0</v>
      </c>
      <c r="M1149" s="58">
        <v>1.0</v>
      </c>
      <c r="N1149" s="58" t="s">
        <v>377</v>
      </c>
    </row>
    <row r="1150">
      <c r="A1150" s="59">
        <v>45460.0</v>
      </c>
      <c r="B1150" s="58" t="s">
        <v>326</v>
      </c>
      <c r="C1150" s="58" t="s">
        <v>287</v>
      </c>
      <c r="D1150" s="58" t="s">
        <v>77</v>
      </c>
      <c r="E1150" s="58" t="s">
        <v>80</v>
      </c>
      <c r="F1150" s="58" t="b">
        <f>AND(LEN(E1150) = 6, ISNUMBER(MATCH(LEFT(E1150,4), 'species codes'!$A$2:$A$15, 0)))</f>
        <v>1</v>
      </c>
      <c r="G1150" s="58">
        <v>12.0</v>
      </c>
    </row>
    <row r="1151">
      <c r="A1151" s="59">
        <v>45460.0</v>
      </c>
      <c r="B1151" s="58" t="s">
        <v>326</v>
      </c>
      <c r="C1151" s="58" t="s">
        <v>287</v>
      </c>
      <c r="D1151" s="58" t="s">
        <v>86</v>
      </c>
      <c r="E1151" s="58" t="s">
        <v>84</v>
      </c>
      <c r="F1151" s="58" t="b">
        <f>AND(LEN(E1151) = 6, ISNUMBER(MATCH(LEFT(E1151,4), 'species codes'!$A$2:$A$15, 0)))</f>
        <v>1</v>
      </c>
      <c r="G1151" s="58">
        <v>20.0</v>
      </c>
    </row>
    <row r="1152">
      <c r="A1152" s="59">
        <v>45460.0</v>
      </c>
      <c r="B1152" s="58" t="s">
        <v>326</v>
      </c>
      <c r="C1152" s="58" t="s">
        <v>287</v>
      </c>
      <c r="D1152" s="58" t="s">
        <v>86</v>
      </c>
      <c r="E1152" s="58" t="s">
        <v>89</v>
      </c>
      <c r="F1152" s="58" t="b">
        <f>AND(LEN(E1152) = 6, ISNUMBER(MATCH(LEFT(E1152,4), 'species codes'!$A$2:$A$15, 0)))</f>
        <v>1</v>
      </c>
      <c r="G1152" s="58">
        <v>4.0</v>
      </c>
    </row>
    <row r="1153">
      <c r="A1153" s="59">
        <v>45460.0</v>
      </c>
      <c r="B1153" s="58" t="s">
        <v>326</v>
      </c>
      <c r="C1153" s="58" t="s">
        <v>287</v>
      </c>
      <c r="D1153" s="58" t="s">
        <v>86</v>
      </c>
      <c r="E1153" s="58" t="s">
        <v>91</v>
      </c>
      <c r="F1153" s="58" t="b">
        <f>AND(LEN(E1153) = 6, ISNUMBER(MATCH(LEFT(E1153,4), 'species codes'!$A$2:$A$15, 0)))</f>
        <v>1</v>
      </c>
      <c r="G1153" s="58">
        <v>4.0</v>
      </c>
    </row>
    <row r="1154">
      <c r="A1154" s="59">
        <v>45460.0</v>
      </c>
      <c r="B1154" s="58" t="s">
        <v>326</v>
      </c>
      <c r="C1154" s="58" t="s">
        <v>287</v>
      </c>
      <c r="D1154" s="58" t="s">
        <v>333</v>
      </c>
      <c r="E1154" s="58" t="s">
        <v>94</v>
      </c>
      <c r="F1154" s="58" t="b">
        <f>AND(LEN(E1154) = 6, ISNUMBER(MATCH(LEFT(E1154,4), 'species codes'!$A$2:$A$15, 0)))</f>
        <v>1</v>
      </c>
      <c r="G1154" s="58">
        <v>8.0</v>
      </c>
    </row>
    <row r="1155">
      <c r="A1155" s="59">
        <v>45460.0</v>
      </c>
      <c r="B1155" s="58" t="s">
        <v>334</v>
      </c>
      <c r="C1155" s="58" t="s">
        <v>287</v>
      </c>
      <c r="D1155" s="58" t="s">
        <v>82</v>
      </c>
      <c r="E1155" s="58" t="s">
        <v>95</v>
      </c>
      <c r="F1155" s="58" t="b">
        <f>AND(LEN(E1155) = 6, ISNUMBER(MATCH(LEFT(E1155,4), 'species codes'!$A$2:$A$15, 0)))</f>
        <v>1</v>
      </c>
      <c r="G1155" s="58">
        <v>13.0</v>
      </c>
      <c r="H1155" s="58">
        <v>1.0</v>
      </c>
    </row>
    <row r="1156">
      <c r="A1156" s="59">
        <v>45460.0</v>
      </c>
      <c r="B1156" s="58" t="s">
        <v>334</v>
      </c>
      <c r="C1156" s="58" t="s">
        <v>287</v>
      </c>
      <c r="D1156" s="58" t="s">
        <v>331</v>
      </c>
      <c r="E1156" s="58" t="s">
        <v>96</v>
      </c>
      <c r="F1156" s="58" t="b">
        <f>AND(LEN(E1156) = 6, ISNUMBER(MATCH(LEFT(E1156,4), 'species codes'!$A$2:$A$15, 0)))</f>
        <v>1</v>
      </c>
      <c r="G1156" s="58">
        <v>26.0</v>
      </c>
    </row>
    <row r="1157">
      <c r="A1157" s="59">
        <v>45460.0</v>
      </c>
      <c r="B1157" s="58" t="s">
        <v>334</v>
      </c>
      <c r="C1157" s="58" t="s">
        <v>287</v>
      </c>
      <c r="D1157" s="58" t="s">
        <v>196</v>
      </c>
      <c r="E1157" s="58" t="s">
        <v>96</v>
      </c>
      <c r="F1157" s="58" t="b">
        <f>AND(LEN(E1157) = 6, ISNUMBER(MATCH(LEFT(E1157,4), 'species codes'!$A$2:$A$15, 0)))</f>
        <v>1</v>
      </c>
      <c r="G1157" s="58">
        <v>13.0</v>
      </c>
      <c r="J1157" s="58">
        <v>1.0</v>
      </c>
    </row>
    <row r="1158">
      <c r="A1158" s="59">
        <v>45460.0</v>
      </c>
      <c r="B1158" s="58" t="s">
        <v>326</v>
      </c>
      <c r="C1158" s="58" t="s">
        <v>287</v>
      </c>
      <c r="D1158" s="58" t="s">
        <v>97</v>
      </c>
      <c r="E1158" s="58" t="s">
        <v>96</v>
      </c>
      <c r="F1158" s="58" t="b">
        <f>AND(LEN(E1158) = 6, ISNUMBER(MATCH(LEFT(E1158,4), 'species codes'!$A$2:$A$15, 0)))</f>
        <v>1</v>
      </c>
      <c r="G1158" s="58">
        <v>8.0</v>
      </c>
    </row>
    <row r="1159">
      <c r="A1159" s="59">
        <v>45460.0</v>
      </c>
      <c r="B1159" s="58" t="s">
        <v>326</v>
      </c>
      <c r="C1159" s="58" t="s">
        <v>287</v>
      </c>
      <c r="D1159" s="58" t="s">
        <v>86</v>
      </c>
      <c r="E1159" s="58" t="s">
        <v>109</v>
      </c>
      <c r="F1159" s="58" t="b">
        <f>AND(LEN(E1159) = 6, ISNUMBER(MATCH(LEFT(E1159,4), 'species codes'!$A$2:$A$15, 0)))</f>
        <v>1</v>
      </c>
      <c r="G1159" s="58">
        <v>16.0</v>
      </c>
    </row>
    <row r="1160">
      <c r="A1160" s="59">
        <v>45460.0</v>
      </c>
      <c r="B1160" s="58" t="s">
        <v>326</v>
      </c>
      <c r="C1160" s="58" t="s">
        <v>287</v>
      </c>
      <c r="D1160" s="58" t="s">
        <v>128</v>
      </c>
      <c r="E1160" s="58" t="s">
        <v>127</v>
      </c>
      <c r="F1160" s="58" t="b">
        <f>AND(LEN(E1160) = 6, ISNUMBER(MATCH(LEFT(E1160,4), 'species codes'!$A$2:$A$15, 0)))</f>
        <v>1</v>
      </c>
      <c r="G1160" s="58">
        <v>25.0</v>
      </c>
    </row>
    <row r="1161">
      <c r="A1161" s="59">
        <v>45460.0</v>
      </c>
      <c r="B1161" s="58" t="s">
        <v>326</v>
      </c>
      <c r="C1161" s="58" t="s">
        <v>287</v>
      </c>
      <c r="D1161" s="58" t="s">
        <v>131</v>
      </c>
      <c r="E1161" s="58" t="s">
        <v>130</v>
      </c>
      <c r="F1161" s="58" t="b">
        <f>AND(LEN(E1161) = 6, ISNUMBER(MATCH(LEFT(E1161,4), 'species codes'!$A$2:$A$15, 0)))</f>
        <v>1</v>
      </c>
      <c r="G1161" s="58">
        <v>42.0</v>
      </c>
    </row>
    <row r="1162">
      <c r="A1162" s="59">
        <v>45460.0</v>
      </c>
      <c r="B1162" s="58" t="s">
        <v>326</v>
      </c>
      <c r="C1162" s="58" t="s">
        <v>287</v>
      </c>
      <c r="D1162" s="58" t="s">
        <v>133</v>
      </c>
      <c r="E1162" s="58" t="s">
        <v>132</v>
      </c>
      <c r="F1162" s="58" t="b">
        <f>AND(LEN(E1162) = 6, ISNUMBER(MATCH(LEFT(E1162,4), 'species codes'!$A$2:$A$15, 0)))</f>
        <v>1</v>
      </c>
      <c r="G1162" s="58">
        <v>57.0</v>
      </c>
      <c r="H1162" s="58">
        <v>1.0</v>
      </c>
    </row>
    <row r="1163">
      <c r="A1163" s="59">
        <v>45460.0</v>
      </c>
      <c r="B1163" s="58" t="s">
        <v>326</v>
      </c>
      <c r="C1163" s="58" t="s">
        <v>287</v>
      </c>
      <c r="D1163" s="58" t="s">
        <v>135</v>
      </c>
      <c r="E1163" s="58" t="s">
        <v>134</v>
      </c>
      <c r="F1163" s="58" t="b">
        <f>AND(LEN(E1163) = 6, ISNUMBER(MATCH(LEFT(E1163,4), 'species codes'!$A$2:$A$15, 0)))</f>
        <v>1</v>
      </c>
      <c r="G1163" s="58">
        <v>54.0</v>
      </c>
    </row>
    <row r="1164">
      <c r="A1164" s="59">
        <v>45460.0</v>
      </c>
      <c r="B1164" s="58" t="s">
        <v>326</v>
      </c>
      <c r="C1164" s="58" t="s">
        <v>287</v>
      </c>
      <c r="D1164" s="58" t="s">
        <v>75</v>
      </c>
      <c r="E1164" s="58" t="s">
        <v>136</v>
      </c>
      <c r="F1164" s="58" t="b">
        <f>AND(LEN(E1164) = 6, ISNUMBER(MATCH(LEFT(E1164,4), 'species codes'!$A$2:$A$15, 0)))</f>
        <v>1</v>
      </c>
      <c r="G1164" s="58">
        <v>16.0</v>
      </c>
    </row>
    <row r="1165">
      <c r="A1165" s="59">
        <v>45460.0</v>
      </c>
      <c r="B1165" s="58" t="s">
        <v>326</v>
      </c>
      <c r="C1165" s="58" t="s">
        <v>287</v>
      </c>
      <c r="D1165" s="58" t="s">
        <v>97</v>
      </c>
      <c r="E1165" s="58" t="s">
        <v>137</v>
      </c>
      <c r="F1165" s="58" t="b">
        <f>AND(LEN(E1165) = 6, ISNUMBER(MATCH(LEFT(E1165,4), 'species codes'!$A$2:$A$15, 0)))</f>
        <v>1</v>
      </c>
      <c r="G1165" s="58">
        <v>32.0</v>
      </c>
      <c r="H1165" s="58">
        <v>1.0</v>
      </c>
      <c r="K1165" s="58">
        <v>2.0</v>
      </c>
      <c r="L1165" s="58" t="s">
        <v>329</v>
      </c>
    </row>
    <row r="1166">
      <c r="A1166" s="59">
        <v>45460.0</v>
      </c>
      <c r="B1166" s="58" t="s">
        <v>326</v>
      </c>
      <c r="C1166" s="58" t="s">
        <v>287</v>
      </c>
      <c r="D1166" s="58" t="s">
        <v>345</v>
      </c>
      <c r="E1166" s="58" t="s">
        <v>140</v>
      </c>
      <c r="F1166" s="58" t="b">
        <f>AND(LEN(E1166) = 6, ISNUMBER(MATCH(LEFT(E1166,4), 'species codes'!$A$2:$A$15, 0)))</f>
        <v>1</v>
      </c>
      <c r="G1166" s="58">
        <v>65.0</v>
      </c>
    </row>
    <row r="1167">
      <c r="A1167" s="59">
        <v>45460.0</v>
      </c>
      <c r="B1167" s="58" t="s">
        <v>326</v>
      </c>
      <c r="C1167" s="58" t="s">
        <v>287</v>
      </c>
      <c r="D1167" s="58" t="s">
        <v>138</v>
      </c>
      <c r="E1167" s="58" t="s">
        <v>142</v>
      </c>
      <c r="F1167" s="58" t="b">
        <f>AND(LEN(E1167) = 6, ISNUMBER(MATCH(LEFT(E1167,4), 'species codes'!$A$2:$A$15, 0)))</f>
        <v>1</v>
      </c>
      <c r="G1167" s="58">
        <v>51.0</v>
      </c>
    </row>
    <row r="1168">
      <c r="A1168" s="59">
        <v>45460.0</v>
      </c>
      <c r="B1168" s="58" t="s">
        <v>326</v>
      </c>
      <c r="C1168" s="58" t="s">
        <v>287</v>
      </c>
      <c r="D1168" s="58" t="s">
        <v>144</v>
      </c>
      <c r="E1168" s="58" t="s">
        <v>143</v>
      </c>
      <c r="F1168" s="58" t="b">
        <f>AND(LEN(E1168) = 6, ISNUMBER(MATCH(LEFT(E1168,4), 'species codes'!$A$2:$A$15, 0)))</f>
        <v>1</v>
      </c>
      <c r="G1168" s="58">
        <v>29.0</v>
      </c>
      <c r="H1168" s="58">
        <v>1.0</v>
      </c>
    </row>
    <row r="1169">
      <c r="A1169" s="59">
        <v>45460.0</v>
      </c>
      <c r="B1169" s="58" t="s">
        <v>326</v>
      </c>
      <c r="C1169" s="58" t="s">
        <v>287</v>
      </c>
      <c r="D1169" s="58" t="s">
        <v>146</v>
      </c>
      <c r="E1169" s="58" t="s">
        <v>145</v>
      </c>
      <c r="F1169" s="58" t="b">
        <f>AND(LEN(E1169) = 6, ISNUMBER(MATCH(LEFT(E1169,4), 'species codes'!$A$2:$A$15, 0)))</f>
        <v>1</v>
      </c>
      <c r="G1169" s="58">
        <v>43.0</v>
      </c>
      <c r="H1169" s="58">
        <v>2.0</v>
      </c>
      <c r="K1169" s="58">
        <v>1.0</v>
      </c>
      <c r="L1169" s="58" t="s">
        <v>329</v>
      </c>
    </row>
    <row r="1170">
      <c r="A1170" s="59">
        <v>45460.0</v>
      </c>
      <c r="B1170" s="58" t="s">
        <v>326</v>
      </c>
      <c r="C1170" s="58" t="s">
        <v>287</v>
      </c>
      <c r="D1170" s="58" t="s">
        <v>128</v>
      </c>
      <c r="E1170" s="58" t="s">
        <v>148</v>
      </c>
      <c r="F1170" s="58" t="b">
        <f>AND(LEN(E1170) = 6, ISNUMBER(MATCH(LEFT(E1170,4), 'species codes'!$A$2:$A$15, 0)))</f>
        <v>1</v>
      </c>
      <c r="G1170" s="58">
        <v>32.0</v>
      </c>
      <c r="J1170" s="58">
        <v>2.0</v>
      </c>
      <c r="K1170" s="58">
        <v>1.0</v>
      </c>
      <c r="L1170" s="58" t="s">
        <v>329</v>
      </c>
    </row>
    <row r="1171">
      <c r="A1171" s="59">
        <v>45460.0</v>
      </c>
      <c r="B1171" s="58" t="s">
        <v>326</v>
      </c>
      <c r="C1171" s="58" t="s">
        <v>287</v>
      </c>
      <c r="D1171" s="58" t="s">
        <v>150</v>
      </c>
      <c r="E1171" s="58" t="s">
        <v>149</v>
      </c>
      <c r="F1171" s="58" t="b">
        <f>AND(LEN(E1171) = 6, ISNUMBER(MATCH(LEFT(E1171,4), 'species codes'!$A$2:$A$15, 0)))</f>
        <v>1</v>
      </c>
      <c r="G1171" s="58">
        <v>62.0</v>
      </c>
      <c r="H1171" s="58">
        <v>2.0</v>
      </c>
      <c r="K1171" s="58">
        <v>1.0</v>
      </c>
      <c r="L1171" s="58" t="s">
        <v>329</v>
      </c>
    </row>
    <row r="1172">
      <c r="A1172" s="59">
        <v>45460.0</v>
      </c>
      <c r="B1172" s="58" t="s">
        <v>326</v>
      </c>
      <c r="C1172" s="58" t="s">
        <v>287</v>
      </c>
      <c r="D1172" s="58" t="s">
        <v>177</v>
      </c>
      <c r="E1172" s="58" t="s">
        <v>176</v>
      </c>
      <c r="F1172" s="58" t="b">
        <f>AND(LEN(E1172) = 6, ISNUMBER(MATCH(LEFT(E1172,4), 'species codes'!$A$2:$A$15, 0)))</f>
        <v>1</v>
      </c>
      <c r="G1172" s="58">
        <v>30.0</v>
      </c>
    </row>
    <row r="1173">
      <c r="A1173" s="59">
        <v>45460.0</v>
      </c>
      <c r="B1173" s="58" t="s">
        <v>326</v>
      </c>
      <c r="C1173" s="58" t="s">
        <v>287</v>
      </c>
      <c r="D1173" s="58" t="s">
        <v>330</v>
      </c>
      <c r="E1173" s="58" t="s">
        <v>182</v>
      </c>
      <c r="F1173" s="58" t="b">
        <f>AND(LEN(E1173) = 6, ISNUMBER(MATCH(LEFT(E1173,4), 'species codes'!$A$2:$A$15, 0)))</f>
        <v>1</v>
      </c>
      <c r="G1173" s="58">
        <v>69.0</v>
      </c>
    </row>
    <row r="1174">
      <c r="A1174" s="59">
        <v>45460.0</v>
      </c>
      <c r="B1174" s="58" t="s">
        <v>334</v>
      </c>
      <c r="C1174" s="58" t="s">
        <v>287</v>
      </c>
      <c r="D1174" s="58" t="s">
        <v>339</v>
      </c>
      <c r="E1174" s="58" t="s">
        <v>182</v>
      </c>
      <c r="F1174" s="58" t="b">
        <f>AND(LEN(E1174) = 6, ISNUMBER(MATCH(LEFT(E1174,4), 'species codes'!$A$2:$A$15, 0)))</f>
        <v>1</v>
      </c>
      <c r="G1174" s="58">
        <v>34.0</v>
      </c>
    </row>
    <row r="1175">
      <c r="A1175" s="59">
        <v>45460.0</v>
      </c>
      <c r="B1175" s="58" t="s">
        <v>326</v>
      </c>
      <c r="C1175" s="58" t="s">
        <v>287</v>
      </c>
      <c r="D1175" s="58" t="s">
        <v>355</v>
      </c>
      <c r="E1175" s="58" t="s">
        <v>182</v>
      </c>
      <c r="F1175" s="58" t="b">
        <f>AND(LEN(E1175) = 6, ISNUMBER(MATCH(LEFT(E1175,4), 'species codes'!$A$2:$A$15, 0)))</f>
        <v>1</v>
      </c>
      <c r="G1175" s="58">
        <v>31.0</v>
      </c>
    </row>
    <row r="1176">
      <c r="A1176" s="59">
        <v>45460.0</v>
      </c>
      <c r="B1176" s="58" t="s">
        <v>334</v>
      </c>
      <c r="C1176" s="58" t="s">
        <v>287</v>
      </c>
      <c r="D1176" s="58" t="s">
        <v>352</v>
      </c>
      <c r="E1176" s="58" t="s">
        <v>182</v>
      </c>
      <c r="F1176" s="58" t="b">
        <f>AND(LEN(E1176) = 6, ISNUMBER(MATCH(LEFT(E1176,4), 'species codes'!$A$2:$A$15, 0)))</f>
        <v>1</v>
      </c>
      <c r="G1176" s="58">
        <v>30.0</v>
      </c>
      <c r="J1176" s="58">
        <v>3.0</v>
      </c>
    </row>
    <row r="1177">
      <c r="A1177" s="59">
        <v>45460.0</v>
      </c>
      <c r="B1177" s="58" t="s">
        <v>334</v>
      </c>
      <c r="C1177" s="58" t="s">
        <v>287</v>
      </c>
      <c r="D1177" s="58" t="s">
        <v>341</v>
      </c>
      <c r="E1177" s="58" t="s">
        <v>182</v>
      </c>
      <c r="F1177" s="58" t="b">
        <f>AND(LEN(E1177) = 6, ISNUMBER(MATCH(LEFT(E1177,4), 'species codes'!$A$2:$A$15, 0)))</f>
        <v>1</v>
      </c>
      <c r="G1177" s="58">
        <v>26.0</v>
      </c>
    </row>
    <row r="1178">
      <c r="A1178" s="59">
        <v>45460.0</v>
      </c>
      <c r="B1178" s="58" t="s">
        <v>326</v>
      </c>
      <c r="C1178" s="58" t="s">
        <v>287</v>
      </c>
      <c r="D1178" s="58" t="s">
        <v>187</v>
      </c>
      <c r="E1178" s="58" t="s">
        <v>186</v>
      </c>
      <c r="F1178" s="58" t="b">
        <f>AND(LEN(E1178) = 6, ISNUMBER(MATCH(LEFT(E1178,4), 'species codes'!$A$2:$A$15, 0)))</f>
        <v>1</v>
      </c>
      <c r="G1178" s="58">
        <v>40.0</v>
      </c>
    </row>
    <row r="1179">
      <c r="A1179" s="59">
        <v>45460.0</v>
      </c>
      <c r="B1179" s="58" t="s">
        <v>326</v>
      </c>
      <c r="C1179" s="58" t="s">
        <v>287</v>
      </c>
      <c r="D1179" s="58" t="s">
        <v>189</v>
      </c>
      <c r="E1179" s="58" t="s">
        <v>188</v>
      </c>
      <c r="F1179" s="58" t="b">
        <f>AND(LEN(E1179) = 6, ISNUMBER(MATCH(LEFT(E1179,4), 'species codes'!$A$2:$A$15, 0)))</f>
        <v>1</v>
      </c>
      <c r="G1179" s="58">
        <v>55.0</v>
      </c>
    </row>
    <row r="1180">
      <c r="A1180" s="59">
        <v>45460.0</v>
      </c>
      <c r="B1180" s="58" t="s">
        <v>326</v>
      </c>
      <c r="C1180" s="58" t="s">
        <v>287</v>
      </c>
      <c r="D1180" s="58" t="s">
        <v>191</v>
      </c>
      <c r="E1180" s="58" t="s">
        <v>190</v>
      </c>
      <c r="F1180" s="58" t="b">
        <f>AND(LEN(E1180) = 6, ISNUMBER(MATCH(LEFT(E1180,4), 'species codes'!$A$2:$A$15, 0)))</f>
        <v>1</v>
      </c>
      <c r="G1180" s="58">
        <v>24.0</v>
      </c>
    </row>
    <row r="1181">
      <c r="A1181" s="59">
        <v>45460.0</v>
      </c>
      <c r="B1181" s="58" t="s">
        <v>334</v>
      </c>
      <c r="C1181" s="58" t="s">
        <v>287</v>
      </c>
      <c r="D1181" s="58" t="s">
        <v>196</v>
      </c>
      <c r="E1181" s="58" t="s">
        <v>194</v>
      </c>
      <c r="F1181" s="58" t="b">
        <f>AND(LEN(E1181) = 6, ISNUMBER(MATCH(LEFT(E1181,4), 'species codes'!$A$2:$A$15, 0)))</f>
        <v>1</v>
      </c>
      <c r="G1181" s="58">
        <v>8.0</v>
      </c>
    </row>
    <row r="1182">
      <c r="A1182" s="59">
        <v>45460.0</v>
      </c>
      <c r="B1182" s="58" t="s">
        <v>334</v>
      </c>
      <c r="C1182" s="58" t="s">
        <v>287</v>
      </c>
      <c r="D1182" s="58" t="s">
        <v>47</v>
      </c>
      <c r="E1182" s="58" t="s">
        <v>202</v>
      </c>
      <c r="F1182" s="58" t="b">
        <f>AND(LEN(E1182) = 6, ISNUMBER(MATCH(LEFT(E1182,4), 'species codes'!$A$2:$A$15, 0)))</f>
        <v>1</v>
      </c>
      <c r="G1182" s="58">
        <v>36.0</v>
      </c>
    </row>
    <row r="1183">
      <c r="A1183" s="59">
        <v>45460.0</v>
      </c>
      <c r="B1183" s="58" t="s">
        <v>334</v>
      </c>
      <c r="C1183" s="58" t="s">
        <v>287</v>
      </c>
      <c r="D1183" s="58" t="s">
        <v>206</v>
      </c>
      <c r="E1183" s="58" t="s">
        <v>202</v>
      </c>
      <c r="F1183" s="58" t="b">
        <f>AND(LEN(E1183) = 6, ISNUMBER(MATCH(LEFT(E1183,4), 'species codes'!$A$2:$A$15, 0)))</f>
        <v>1</v>
      </c>
      <c r="G1183" s="58">
        <v>3.0</v>
      </c>
    </row>
    <row r="1184">
      <c r="A1184" s="59">
        <v>45460.0</v>
      </c>
      <c r="B1184" s="58" t="s">
        <v>334</v>
      </c>
      <c r="C1184" s="58" t="s">
        <v>287</v>
      </c>
      <c r="D1184" s="58" t="s">
        <v>206</v>
      </c>
      <c r="E1184" s="58" t="s">
        <v>203</v>
      </c>
      <c r="F1184" s="58" t="b">
        <f>AND(LEN(E1184) = 6, ISNUMBER(MATCH(LEFT(E1184,4), 'species codes'!$A$2:$A$15, 0)))</f>
        <v>1</v>
      </c>
      <c r="G1184" s="58">
        <v>3.0</v>
      </c>
    </row>
    <row r="1185">
      <c r="A1185" s="59">
        <v>45460.0</v>
      </c>
      <c r="B1185" s="58" t="s">
        <v>334</v>
      </c>
      <c r="C1185" s="58" t="s">
        <v>287</v>
      </c>
      <c r="D1185" s="58" t="s">
        <v>47</v>
      </c>
      <c r="E1185" s="58" t="s">
        <v>205</v>
      </c>
      <c r="F1185" s="58" t="b">
        <f>AND(LEN(E1185) = 6, ISNUMBER(MATCH(LEFT(E1185,4), 'species codes'!$A$2:$A$15, 0)))</f>
        <v>1</v>
      </c>
      <c r="G1185" s="58">
        <v>12.0</v>
      </c>
    </row>
    <row r="1186">
      <c r="A1186" s="59">
        <v>45460.0</v>
      </c>
      <c r="B1186" s="58" t="s">
        <v>334</v>
      </c>
      <c r="C1186" s="58" t="s">
        <v>287</v>
      </c>
      <c r="D1186" s="58" t="s">
        <v>206</v>
      </c>
      <c r="E1186" s="58" t="s">
        <v>205</v>
      </c>
      <c r="F1186" s="58" t="b">
        <f>AND(LEN(E1186) = 6, ISNUMBER(MATCH(LEFT(E1186,4), 'species codes'!$A$2:$A$15, 0)))</f>
        <v>1</v>
      </c>
      <c r="G1186" s="58">
        <v>3.0</v>
      </c>
    </row>
    <row r="1187">
      <c r="A1187" s="59">
        <v>45460.0</v>
      </c>
      <c r="B1187" s="58" t="s">
        <v>334</v>
      </c>
      <c r="C1187" s="58" t="s">
        <v>287</v>
      </c>
      <c r="D1187" s="58" t="s">
        <v>47</v>
      </c>
      <c r="E1187" s="58" t="s">
        <v>208</v>
      </c>
      <c r="F1187" s="58" t="b">
        <f>AND(LEN(E1187) = 6, ISNUMBER(MATCH(LEFT(E1187,4), 'species codes'!$A$2:$A$15, 0)))</f>
        <v>1</v>
      </c>
      <c r="G1187" s="58">
        <v>9.0</v>
      </c>
    </row>
    <row r="1188">
      <c r="A1188" s="59">
        <v>45460.0</v>
      </c>
      <c r="B1188" s="58" t="s">
        <v>334</v>
      </c>
      <c r="C1188" s="58" t="s">
        <v>287</v>
      </c>
      <c r="D1188" s="58" t="s">
        <v>206</v>
      </c>
      <c r="E1188" s="58" t="s">
        <v>208</v>
      </c>
      <c r="F1188" s="58" t="b">
        <f>AND(LEN(E1188) = 6, ISNUMBER(MATCH(LEFT(E1188,4), 'species codes'!$A$2:$A$15, 0)))</f>
        <v>1</v>
      </c>
      <c r="G1188" s="58">
        <v>3.0</v>
      </c>
    </row>
    <row r="1189">
      <c r="A1189" s="59">
        <v>45460.0</v>
      </c>
      <c r="B1189" s="58" t="s">
        <v>334</v>
      </c>
      <c r="C1189" s="58" t="s">
        <v>287</v>
      </c>
      <c r="D1189" s="58" t="s">
        <v>206</v>
      </c>
      <c r="E1189" s="58" t="s">
        <v>213</v>
      </c>
      <c r="F1189" s="58" t="b">
        <f>AND(LEN(E1189) = 6, ISNUMBER(MATCH(LEFT(E1189,4), 'species codes'!$A$2:$A$15, 0)))</f>
        <v>1</v>
      </c>
      <c r="G1189" s="58">
        <v>6.0</v>
      </c>
    </row>
    <row r="1190">
      <c r="A1190" s="59">
        <v>45460.0</v>
      </c>
      <c r="B1190" s="58" t="s">
        <v>334</v>
      </c>
      <c r="C1190" s="58" t="s">
        <v>287</v>
      </c>
      <c r="D1190" s="58" t="s">
        <v>47</v>
      </c>
      <c r="E1190" s="58" t="s">
        <v>213</v>
      </c>
      <c r="F1190" s="58" t="b">
        <f>AND(LEN(E1190) = 6, ISNUMBER(MATCH(LEFT(E1190,4), 'species codes'!$A$2:$A$15, 0)))</f>
        <v>1</v>
      </c>
      <c r="G1190" s="58">
        <v>3.0</v>
      </c>
    </row>
    <row r="1191">
      <c r="A1191" s="59">
        <v>45460.0</v>
      </c>
      <c r="B1191" s="58" t="s">
        <v>334</v>
      </c>
      <c r="C1191" s="58" t="s">
        <v>287</v>
      </c>
      <c r="D1191" s="58" t="s">
        <v>47</v>
      </c>
      <c r="E1191" s="58" t="s">
        <v>214</v>
      </c>
      <c r="F1191" s="58" t="b">
        <f>AND(LEN(E1191) = 6, ISNUMBER(MATCH(LEFT(E1191,4), 'species codes'!$A$2:$A$15, 0)))</f>
        <v>1</v>
      </c>
      <c r="G1191" s="58">
        <v>7.0</v>
      </c>
    </row>
    <row r="1192">
      <c r="A1192" s="59">
        <v>45460.0</v>
      </c>
      <c r="B1192" s="58" t="s">
        <v>334</v>
      </c>
      <c r="C1192" s="58" t="s">
        <v>287</v>
      </c>
      <c r="D1192" s="58" t="s">
        <v>206</v>
      </c>
      <c r="E1192" s="58" t="s">
        <v>214</v>
      </c>
      <c r="F1192" s="58" t="b">
        <f>AND(LEN(E1192) = 6, ISNUMBER(MATCH(LEFT(E1192,4), 'species codes'!$A$2:$A$15, 0)))</f>
        <v>1</v>
      </c>
      <c r="G1192" s="58">
        <v>6.0</v>
      </c>
    </row>
    <row r="1193">
      <c r="A1193" s="59">
        <v>45460.0</v>
      </c>
      <c r="B1193" s="58" t="s">
        <v>334</v>
      </c>
      <c r="C1193" s="58" t="s">
        <v>287</v>
      </c>
      <c r="D1193" s="58" t="s">
        <v>47</v>
      </c>
      <c r="E1193" s="58" t="s">
        <v>216</v>
      </c>
      <c r="F1193" s="58" t="b">
        <f>AND(LEN(E1193) = 6, ISNUMBER(MATCH(LEFT(E1193,4), 'species codes'!$A$2:$A$15, 0)))</f>
        <v>1</v>
      </c>
      <c r="G1193" s="58">
        <v>14.0</v>
      </c>
    </row>
    <row r="1194">
      <c r="A1194" s="59">
        <v>45460.0</v>
      </c>
      <c r="B1194" s="58" t="s">
        <v>334</v>
      </c>
      <c r="C1194" s="58" t="s">
        <v>287</v>
      </c>
      <c r="D1194" s="58" t="s">
        <v>206</v>
      </c>
      <c r="E1194" s="58" t="s">
        <v>216</v>
      </c>
      <c r="F1194" s="58" t="b">
        <f>AND(LEN(E1194) = 6, ISNUMBER(MATCH(LEFT(E1194,4), 'species codes'!$A$2:$A$15, 0)))</f>
        <v>1</v>
      </c>
      <c r="G1194" s="58">
        <v>6.0</v>
      </c>
    </row>
    <row r="1195">
      <c r="A1195" s="59">
        <v>45460.0</v>
      </c>
      <c r="B1195" s="58" t="s">
        <v>334</v>
      </c>
      <c r="C1195" s="58" t="s">
        <v>287</v>
      </c>
      <c r="D1195" s="58" t="s">
        <v>206</v>
      </c>
      <c r="E1195" s="58" t="s">
        <v>218</v>
      </c>
      <c r="F1195" s="58" t="b">
        <f>AND(LEN(E1195) = 6, ISNUMBER(MATCH(LEFT(E1195,4), 'species codes'!$A$2:$A$15, 0)))</f>
        <v>1</v>
      </c>
      <c r="G1195" s="58">
        <v>6.0</v>
      </c>
    </row>
    <row r="1196">
      <c r="A1196" s="59">
        <v>45460.0</v>
      </c>
      <c r="B1196" s="58" t="s">
        <v>334</v>
      </c>
      <c r="C1196" s="58" t="s">
        <v>287</v>
      </c>
      <c r="D1196" s="58" t="s">
        <v>47</v>
      </c>
      <c r="E1196" s="58" t="s">
        <v>218</v>
      </c>
      <c r="F1196" s="58" t="b">
        <f>AND(LEN(E1196) = 6, ISNUMBER(MATCH(LEFT(E1196,4), 'species codes'!$A$2:$A$15, 0)))</f>
        <v>1</v>
      </c>
      <c r="G1196" s="58">
        <v>4.0</v>
      </c>
    </row>
    <row r="1197">
      <c r="A1197" s="59">
        <v>45460.0</v>
      </c>
      <c r="B1197" s="58" t="s">
        <v>334</v>
      </c>
      <c r="C1197" s="58" t="s">
        <v>287</v>
      </c>
      <c r="D1197" s="58" t="s">
        <v>47</v>
      </c>
      <c r="E1197" s="58" t="s">
        <v>219</v>
      </c>
      <c r="F1197" s="58" t="b">
        <f>AND(LEN(E1197) = 6, ISNUMBER(MATCH(LEFT(E1197,4), 'species codes'!$A$2:$A$15, 0)))</f>
        <v>1</v>
      </c>
      <c r="G1197" s="58">
        <v>18.0</v>
      </c>
    </row>
    <row r="1198">
      <c r="A1198" s="59">
        <v>45460.0</v>
      </c>
      <c r="B1198" s="58" t="s">
        <v>334</v>
      </c>
      <c r="C1198" s="58" t="s">
        <v>287</v>
      </c>
      <c r="D1198" s="58" t="s">
        <v>206</v>
      </c>
      <c r="E1198" s="58" t="s">
        <v>219</v>
      </c>
      <c r="F1198" s="58" t="b">
        <f>AND(LEN(E1198) = 6, ISNUMBER(MATCH(LEFT(E1198,4), 'species codes'!$A$2:$A$15, 0)))</f>
        <v>1</v>
      </c>
      <c r="G1198" s="58">
        <v>3.0</v>
      </c>
    </row>
    <row r="1199">
      <c r="A1199" s="59">
        <v>45460.0</v>
      </c>
      <c r="B1199" s="58" t="s">
        <v>334</v>
      </c>
      <c r="C1199" s="58" t="s">
        <v>287</v>
      </c>
      <c r="D1199" s="58" t="s">
        <v>47</v>
      </c>
      <c r="E1199" s="58" t="s">
        <v>224</v>
      </c>
      <c r="F1199" s="58" t="b">
        <f>AND(LEN(E1199) = 6, ISNUMBER(MATCH(LEFT(E1199,4), 'species codes'!$A$2:$A$15, 0)))</f>
        <v>1</v>
      </c>
      <c r="G1199" s="58">
        <v>16.0</v>
      </c>
      <c r="H1199" s="58">
        <v>1.0</v>
      </c>
    </row>
    <row r="1200">
      <c r="A1200" s="59">
        <v>45460.0</v>
      </c>
      <c r="B1200" s="58" t="s">
        <v>334</v>
      </c>
      <c r="C1200" s="58" t="s">
        <v>287</v>
      </c>
      <c r="D1200" s="58" t="s">
        <v>206</v>
      </c>
      <c r="E1200" s="58" t="s">
        <v>224</v>
      </c>
      <c r="F1200" s="58" t="b">
        <f>AND(LEN(E1200) = 6, ISNUMBER(MATCH(LEFT(E1200,4), 'species codes'!$A$2:$A$15, 0)))</f>
        <v>1</v>
      </c>
      <c r="G1200" s="58">
        <v>6.0</v>
      </c>
    </row>
    <row r="1201">
      <c r="A1201" s="59">
        <v>45460.0</v>
      </c>
      <c r="B1201" s="58" t="s">
        <v>334</v>
      </c>
      <c r="C1201" s="58" t="s">
        <v>287</v>
      </c>
      <c r="D1201" s="58" t="s">
        <v>47</v>
      </c>
      <c r="E1201" s="58" t="s">
        <v>225</v>
      </c>
      <c r="F1201" s="58" t="b">
        <f>AND(LEN(E1201) = 6, ISNUMBER(MATCH(LEFT(E1201,4), 'species codes'!$A$2:$A$15, 0)))</f>
        <v>1</v>
      </c>
      <c r="G1201" s="58">
        <v>4.0</v>
      </c>
    </row>
    <row r="1202">
      <c r="A1202" s="59">
        <v>45460.0</v>
      </c>
      <c r="B1202" s="58" t="s">
        <v>334</v>
      </c>
      <c r="C1202" s="58" t="s">
        <v>287</v>
      </c>
      <c r="D1202" s="58" t="s">
        <v>206</v>
      </c>
      <c r="E1202" s="58" t="s">
        <v>225</v>
      </c>
      <c r="F1202" s="58" t="b">
        <f>AND(LEN(E1202) = 6, ISNUMBER(MATCH(LEFT(E1202,4), 'species codes'!$A$2:$A$15, 0)))</f>
        <v>1</v>
      </c>
      <c r="G1202" s="58">
        <v>1.0</v>
      </c>
      <c r="M1202" s="58">
        <v>4.0</v>
      </c>
      <c r="N1202" s="58" t="s">
        <v>378</v>
      </c>
    </row>
    <row r="1203">
      <c r="A1203" s="59">
        <v>45460.0</v>
      </c>
      <c r="B1203" s="58" t="s">
        <v>334</v>
      </c>
      <c r="C1203" s="58" t="s">
        <v>287</v>
      </c>
      <c r="D1203" s="58" t="s">
        <v>47</v>
      </c>
      <c r="E1203" s="58" t="s">
        <v>226</v>
      </c>
      <c r="F1203" s="58" t="b">
        <f>AND(LEN(E1203) = 6, ISNUMBER(MATCH(LEFT(E1203,4), 'species codes'!$A$2:$A$15, 0)))</f>
        <v>1</v>
      </c>
      <c r="G1203" s="58">
        <v>20.0</v>
      </c>
    </row>
    <row r="1204">
      <c r="A1204" s="59">
        <v>45460.0</v>
      </c>
      <c r="B1204" s="58" t="s">
        <v>334</v>
      </c>
      <c r="C1204" s="58" t="s">
        <v>287</v>
      </c>
      <c r="D1204" s="58" t="s">
        <v>153</v>
      </c>
      <c r="E1204" s="58" t="s">
        <v>226</v>
      </c>
      <c r="F1204" s="58" t="b">
        <f>AND(LEN(E1204) = 6, ISNUMBER(MATCH(LEFT(E1204,4), 'species codes'!$A$2:$A$15, 0)))</f>
        <v>1</v>
      </c>
      <c r="G1204" s="58">
        <v>6.0</v>
      </c>
    </row>
    <row r="1205">
      <c r="A1205" s="59">
        <v>45460.0</v>
      </c>
      <c r="B1205" s="58" t="s">
        <v>334</v>
      </c>
      <c r="C1205" s="58" t="s">
        <v>287</v>
      </c>
      <c r="D1205" s="58" t="s">
        <v>47</v>
      </c>
      <c r="E1205" s="58" t="s">
        <v>227</v>
      </c>
      <c r="F1205" s="58" t="b">
        <f>AND(LEN(E1205) = 6, ISNUMBER(MATCH(LEFT(E1205,4), 'species codes'!$A$2:$A$15, 0)))</f>
        <v>1</v>
      </c>
      <c r="G1205" s="58">
        <v>16.0</v>
      </c>
    </row>
    <row r="1206">
      <c r="A1206" s="59">
        <v>45460.0</v>
      </c>
      <c r="B1206" s="58" t="s">
        <v>334</v>
      </c>
      <c r="C1206" s="58" t="s">
        <v>287</v>
      </c>
      <c r="D1206" s="58" t="s">
        <v>153</v>
      </c>
      <c r="E1206" s="58" t="s">
        <v>227</v>
      </c>
      <c r="F1206" s="58" t="b">
        <f>AND(LEN(E1206) = 6, ISNUMBER(MATCH(LEFT(E1206,4), 'species codes'!$A$2:$A$15, 0)))</f>
        <v>1</v>
      </c>
      <c r="G1206" s="58">
        <v>6.0</v>
      </c>
    </row>
    <row r="1207">
      <c r="A1207" s="59">
        <v>45460.0</v>
      </c>
      <c r="B1207" s="58" t="s">
        <v>334</v>
      </c>
      <c r="C1207" s="58" t="s">
        <v>287</v>
      </c>
      <c r="D1207" s="58" t="s">
        <v>47</v>
      </c>
      <c r="E1207" s="58" t="s">
        <v>228</v>
      </c>
      <c r="F1207" s="58" t="b">
        <f>AND(LEN(E1207) = 6, ISNUMBER(MATCH(LEFT(E1207,4), 'species codes'!$A$2:$A$15, 0)))</f>
        <v>1</v>
      </c>
      <c r="G1207" s="58">
        <v>20.0</v>
      </c>
    </row>
    <row r="1208">
      <c r="A1208" s="59">
        <v>45460.0</v>
      </c>
      <c r="B1208" s="58" t="s">
        <v>334</v>
      </c>
      <c r="C1208" s="58" t="s">
        <v>287</v>
      </c>
      <c r="D1208" s="58" t="s">
        <v>153</v>
      </c>
      <c r="E1208" s="58" t="s">
        <v>228</v>
      </c>
      <c r="F1208" s="58" t="b">
        <f>AND(LEN(E1208) = 6, ISNUMBER(MATCH(LEFT(E1208,4), 'species codes'!$A$2:$A$15, 0)))</f>
        <v>1</v>
      </c>
      <c r="G1208" s="58">
        <v>6.0</v>
      </c>
    </row>
    <row r="1209">
      <c r="A1209" s="59">
        <v>45460.0</v>
      </c>
      <c r="B1209" s="58" t="s">
        <v>334</v>
      </c>
      <c r="C1209" s="58" t="s">
        <v>287</v>
      </c>
      <c r="D1209" s="58" t="s">
        <v>47</v>
      </c>
      <c r="E1209" s="58" t="s">
        <v>229</v>
      </c>
      <c r="F1209" s="58" t="b">
        <f>AND(LEN(E1209) = 6, ISNUMBER(MATCH(LEFT(E1209,4), 'species codes'!$A$2:$A$15, 0)))</f>
        <v>1</v>
      </c>
      <c r="G1209" s="58">
        <v>14.0</v>
      </c>
    </row>
    <row r="1210">
      <c r="A1210" s="59">
        <v>45460.0</v>
      </c>
      <c r="B1210" s="58" t="s">
        <v>334</v>
      </c>
      <c r="C1210" s="58" t="s">
        <v>287</v>
      </c>
      <c r="D1210" s="58" t="s">
        <v>153</v>
      </c>
      <c r="E1210" s="58" t="s">
        <v>229</v>
      </c>
      <c r="F1210" s="58" t="b">
        <f>AND(LEN(E1210) = 6, ISNUMBER(MATCH(LEFT(E1210,4), 'species codes'!$A$2:$A$15, 0)))</f>
        <v>1</v>
      </c>
      <c r="G1210" s="58">
        <v>6.0</v>
      </c>
    </row>
    <row r="1211">
      <c r="A1211" s="59">
        <v>45460.0</v>
      </c>
      <c r="B1211" s="58" t="s">
        <v>334</v>
      </c>
      <c r="C1211" s="58" t="s">
        <v>287</v>
      </c>
      <c r="D1211" s="58" t="s">
        <v>47</v>
      </c>
      <c r="E1211" s="58" t="s">
        <v>230</v>
      </c>
      <c r="F1211" s="58" t="b">
        <f>AND(LEN(E1211) = 6, ISNUMBER(MATCH(LEFT(E1211,4), 'species codes'!$A$2:$A$15, 0)))</f>
        <v>1</v>
      </c>
      <c r="G1211" s="58">
        <v>13.0</v>
      </c>
    </row>
    <row r="1212">
      <c r="A1212" s="59">
        <v>45460.0</v>
      </c>
      <c r="B1212" s="58" t="s">
        <v>334</v>
      </c>
      <c r="C1212" s="58" t="s">
        <v>287</v>
      </c>
      <c r="D1212" s="58" t="s">
        <v>153</v>
      </c>
      <c r="E1212" s="58" t="s">
        <v>230</v>
      </c>
      <c r="F1212" s="58" t="b">
        <f>AND(LEN(E1212) = 6, ISNUMBER(MATCH(LEFT(E1212,4), 'species codes'!$A$2:$A$15, 0)))</f>
        <v>1</v>
      </c>
      <c r="G1212" s="58">
        <v>6.0</v>
      </c>
    </row>
    <row r="1213">
      <c r="A1213" s="59">
        <v>45460.0</v>
      </c>
      <c r="B1213" s="58" t="s">
        <v>334</v>
      </c>
      <c r="C1213" s="58" t="s">
        <v>287</v>
      </c>
      <c r="D1213" s="58" t="s">
        <v>47</v>
      </c>
      <c r="E1213" s="58" t="s">
        <v>231</v>
      </c>
      <c r="F1213" s="58" t="b">
        <f>AND(LEN(E1213) = 6, ISNUMBER(MATCH(LEFT(E1213,4), 'species codes'!$A$2:$A$15, 0)))</f>
        <v>1</v>
      </c>
      <c r="G1213" s="58">
        <v>6.0</v>
      </c>
    </row>
    <row r="1214">
      <c r="A1214" s="59">
        <v>45460.0</v>
      </c>
      <c r="B1214" s="58" t="s">
        <v>334</v>
      </c>
      <c r="C1214" s="58" t="s">
        <v>287</v>
      </c>
      <c r="D1214" s="58" t="s">
        <v>153</v>
      </c>
      <c r="E1214" s="58" t="s">
        <v>231</v>
      </c>
      <c r="F1214" s="58" t="b">
        <f>AND(LEN(E1214) = 6, ISNUMBER(MATCH(LEFT(E1214,4), 'species codes'!$A$2:$A$15, 0)))</f>
        <v>1</v>
      </c>
      <c r="G1214" s="58">
        <v>5.0</v>
      </c>
    </row>
    <row r="1215">
      <c r="A1215" s="59">
        <v>45460.0</v>
      </c>
      <c r="B1215" s="58" t="s">
        <v>334</v>
      </c>
      <c r="C1215" s="58" t="s">
        <v>287</v>
      </c>
      <c r="D1215" s="58" t="s">
        <v>47</v>
      </c>
      <c r="E1215" s="58" t="s">
        <v>232</v>
      </c>
      <c r="F1215" s="58" t="b">
        <f>AND(LEN(E1215) = 6, ISNUMBER(MATCH(LEFT(E1215,4), 'species codes'!$A$2:$A$15, 0)))</f>
        <v>1</v>
      </c>
      <c r="G1215" s="58">
        <v>8.0</v>
      </c>
    </row>
    <row r="1216">
      <c r="A1216" s="59">
        <v>45460.0</v>
      </c>
      <c r="B1216" s="58" t="s">
        <v>334</v>
      </c>
      <c r="C1216" s="58" t="s">
        <v>287</v>
      </c>
      <c r="D1216" s="58" t="s">
        <v>153</v>
      </c>
      <c r="E1216" s="58" t="s">
        <v>232</v>
      </c>
      <c r="F1216" s="58" t="b">
        <f>AND(LEN(E1216) = 6, ISNUMBER(MATCH(LEFT(E1216,4), 'species codes'!$A$2:$A$15, 0)))</f>
        <v>1</v>
      </c>
      <c r="G1216" s="58">
        <v>6.0</v>
      </c>
    </row>
    <row r="1217">
      <c r="A1217" s="59">
        <v>45460.0</v>
      </c>
      <c r="B1217" s="58" t="s">
        <v>334</v>
      </c>
      <c r="C1217" s="58" t="s">
        <v>287</v>
      </c>
      <c r="D1217" s="58" t="s">
        <v>47</v>
      </c>
      <c r="E1217" s="58" t="s">
        <v>241</v>
      </c>
      <c r="F1217" s="58" t="b">
        <f>AND(LEN(E1217) = 6, ISNUMBER(MATCH(LEFT(E1217,4), 'species codes'!$A$2:$A$15, 0)))</f>
        <v>1</v>
      </c>
      <c r="G1217" s="58">
        <v>10.0</v>
      </c>
    </row>
    <row r="1218">
      <c r="A1218" s="59">
        <v>45460.0</v>
      </c>
      <c r="B1218" s="58" t="s">
        <v>334</v>
      </c>
      <c r="C1218" s="58" t="s">
        <v>287</v>
      </c>
      <c r="D1218" s="58" t="s">
        <v>153</v>
      </c>
      <c r="E1218" s="58" t="s">
        <v>241</v>
      </c>
      <c r="F1218" s="58" t="b">
        <f>AND(LEN(E1218) = 6, ISNUMBER(MATCH(LEFT(E1218,4), 'species codes'!$A$2:$A$15, 0)))</f>
        <v>1</v>
      </c>
      <c r="G1218" s="58">
        <v>8.0</v>
      </c>
    </row>
    <row r="1219">
      <c r="A1219" s="59">
        <v>45460.0</v>
      </c>
      <c r="B1219" s="58" t="s">
        <v>334</v>
      </c>
      <c r="C1219" s="58" t="s">
        <v>287</v>
      </c>
      <c r="D1219" s="58" t="s">
        <v>153</v>
      </c>
      <c r="E1219" s="58" t="s">
        <v>242</v>
      </c>
      <c r="F1219" s="58" t="b">
        <f>AND(LEN(E1219) = 6, ISNUMBER(MATCH(LEFT(E1219,4), 'species codes'!$A$2:$A$15, 0)))</f>
        <v>1</v>
      </c>
      <c r="G1219" s="58">
        <v>6.0</v>
      </c>
    </row>
    <row r="1220">
      <c r="A1220" s="59">
        <v>45460.0</v>
      </c>
      <c r="B1220" s="58" t="s">
        <v>334</v>
      </c>
      <c r="C1220" s="58" t="s">
        <v>287</v>
      </c>
      <c r="D1220" s="58" t="s">
        <v>47</v>
      </c>
      <c r="E1220" s="58" t="s">
        <v>242</v>
      </c>
      <c r="F1220" s="58" t="b">
        <f>AND(LEN(E1220) = 6, ISNUMBER(MATCH(LEFT(E1220,4), 'species codes'!$A$2:$A$15, 0)))</f>
        <v>1</v>
      </c>
      <c r="H1220" s="58">
        <v>1.0</v>
      </c>
      <c r="J1220" s="58">
        <v>26.0</v>
      </c>
    </row>
    <row r="1221">
      <c r="A1221" s="59">
        <v>45460.0</v>
      </c>
      <c r="B1221" s="58" t="s">
        <v>334</v>
      </c>
      <c r="C1221" s="58" t="s">
        <v>287</v>
      </c>
      <c r="D1221" s="58" t="s">
        <v>47</v>
      </c>
      <c r="E1221" s="58" t="s">
        <v>243</v>
      </c>
      <c r="F1221" s="58" t="b">
        <f>AND(LEN(E1221) = 6, ISNUMBER(MATCH(LEFT(E1221,4), 'species codes'!$A$2:$A$15, 0)))</f>
        <v>1</v>
      </c>
      <c r="G1221" s="58">
        <v>24.0</v>
      </c>
      <c r="J1221" s="58">
        <v>6.0</v>
      </c>
    </row>
    <row r="1222">
      <c r="A1222" s="59">
        <v>45460.0</v>
      </c>
      <c r="B1222" s="58" t="s">
        <v>334</v>
      </c>
      <c r="C1222" s="58" t="s">
        <v>287</v>
      </c>
      <c r="D1222" s="58" t="s">
        <v>153</v>
      </c>
      <c r="E1222" s="58" t="s">
        <v>243</v>
      </c>
      <c r="F1222" s="58" t="b">
        <f>AND(LEN(E1222) = 6, ISNUMBER(MATCH(LEFT(E1222,4), 'species codes'!$A$2:$A$15, 0)))</f>
        <v>1</v>
      </c>
      <c r="G1222" s="58">
        <v>5.0</v>
      </c>
      <c r="J1222" s="58">
        <v>1.0</v>
      </c>
    </row>
    <row r="1223">
      <c r="A1223" s="59">
        <v>45460.0</v>
      </c>
      <c r="B1223" s="58" t="s">
        <v>334</v>
      </c>
      <c r="C1223" s="58" t="s">
        <v>287</v>
      </c>
      <c r="D1223" s="58" t="s">
        <v>153</v>
      </c>
      <c r="E1223" s="58" t="s">
        <v>244</v>
      </c>
      <c r="F1223" s="58" t="b">
        <f>AND(LEN(E1223) = 6, ISNUMBER(MATCH(LEFT(E1223,4), 'species codes'!$A$2:$A$15, 0)))</f>
        <v>1</v>
      </c>
      <c r="G1223" s="58">
        <v>5.0</v>
      </c>
    </row>
    <row r="1224">
      <c r="A1224" s="59">
        <v>45460.0</v>
      </c>
      <c r="B1224" s="58" t="s">
        <v>334</v>
      </c>
      <c r="C1224" s="58" t="s">
        <v>287</v>
      </c>
      <c r="D1224" s="58" t="s">
        <v>47</v>
      </c>
      <c r="E1224" s="58" t="s">
        <v>244</v>
      </c>
      <c r="F1224" s="58" t="b">
        <f>AND(LEN(E1224) = 6, ISNUMBER(MATCH(LEFT(E1224,4), 'species codes'!$A$2:$A$15, 0)))</f>
        <v>1</v>
      </c>
      <c r="G1224" s="58">
        <v>4.0</v>
      </c>
    </row>
    <row r="1225">
      <c r="A1225" s="59">
        <v>45460.0</v>
      </c>
      <c r="B1225" s="58" t="s">
        <v>334</v>
      </c>
      <c r="C1225" s="58" t="s">
        <v>287</v>
      </c>
      <c r="D1225" s="58" t="s">
        <v>153</v>
      </c>
      <c r="E1225" s="58" t="s">
        <v>245</v>
      </c>
      <c r="F1225" s="58" t="b">
        <f>AND(LEN(E1225) = 6, ISNUMBER(MATCH(LEFT(E1225,4), 'species codes'!$A$2:$A$15, 0)))</f>
        <v>1</v>
      </c>
      <c r="G1225" s="58">
        <v>4.0</v>
      </c>
    </row>
    <row r="1226">
      <c r="A1226" s="59">
        <v>45460.0</v>
      </c>
      <c r="B1226" s="58" t="s">
        <v>334</v>
      </c>
      <c r="C1226" s="58" t="s">
        <v>287</v>
      </c>
      <c r="D1226" s="58" t="s">
        <v>47</v>
      </c>
      <c r="E1226" s="58" t="s">
        <v>246</v>
      </c>
      <c r="F1226" s="58" t="b">
        <f>AND(LEN(E1226) = 6, ISNUMBER(MATCH(LEFT(E1226,4), 'species codes'!$A$2:$A$15, 0)))</f>
        <v>1</v>
      </c>
      <c r="G1226" s="58">
        <v>12.0</v>
      </c>
    </row>
    <row r="1227">
      <c r="A1227" s="59">
        <v>45460.0</v>
      </c>
      <c r="B1227" s="58" t="s">
        <v>334</v>
      </c>
      <c r="C1227" s="58" t="s">
        <v>287</v>
      </c>
      <c r="D1227" s="58" t="s">
        <v>153</v>
      </c>
      <c r="E1227" s="58" t="s">
        <v>246</v>
      </c>
      <c r="F1227" s="58" t="b">
        <f>AND(LEN(E1227) = 6, ISNUMBER(MATCH(LEFT(E1227,4), 'species codes'!$A$2:$A$15, 0)))</f>
        <v>1</v>
      </c>
      <c r="G1227" s="58">
        <v>6.0</v>
      </c>
    </row>
    <row r="1228">
      <c r="A1228" s="59">
        <v>45460.0</v>
      </c>
      <c r="B1228" s="58" t="s">
        <v>334</v>
      </c>
      <c r="C1228" s="58" t="s">
        <v>287</v>
      </c>
      <c r="D1228" s="58" t="s">
        <v>206</v>
      </c>
      <c r="E1228" s="58" t="s">
        <v>255</v>
      </c>
      <c r="F1228" s="58" t="b">
        <f>AND(LEN(E1228) = 6, ISNUMBER(MATCH(LEFT(E1228,4), 'species codes'!$A$2:$A$15, 0)))</f>
        <v>1</v>
      </c>
      <c r="G1228" s="58">
        <v>6.0</v>
      </c>
    </row>
    <row r="1229">
      <c r="A1229" s="59">
        <v>45460.0</v>
      </c>
      <c r="B1229" s="58" t="s">
        <v>334</v>
      </c>
      <c r="C1229" s="58" t="s">
        <v>287</v>
      </c>
      <c r="D1229" s="58" t="s">
        <v>206</v>
      </c>
      <c r="E1229" s="58" t="s">
        <v>256</v>
      </c>
      <c r="F1229" s="58" t="b">
        <f>AND(LEN(E1229) = 6, ISNUMBER(MATCH(LEFT(E1229,4), 'species codes'!$A$2:$A$15, 0)))</f>
        <v>1</v>
      </c>
      <c r="G1229" s="58">
        <v>6.0</v>
      </c>
    </row>
    <row r="1230">
      <c r="A1230" s="59">
        <v>45460.0</v>
      </c>
      <c r="B1230" s="58" t="s">
        <v>334</v>
      </c>
      <c r="C1230" s="58" t="s">
        <v>287</v>
      </c>
      <c r="D1230" s="58" t="s">
        <v>206</v>
      </c>
      <c r="E1230" s="58" t="s">
        <v>258</v>
      </c>
      <c r="F1230" s="58" t="b">
        <f>AND(LEN(E1230) = 6, ISNUMBER(MATCH(LEFT(E1230,4), 'species codes'!$A$2:$A$15, 0)))</f>
        <v>1</v>
      </c>
      <c r="G1230" s="58">
        <v>6.0</v>
      </c>
    </row>
    <row r="1231">
      <c r="A1231" s="59">
        <v>45460.0</v>
      </c>
      <c r="B1231" s="58" t="s">
        <v>334</v>
      </c>
      <c r="C1231" s="58" t="s">
        <v>287</v>
      </c>
      <c r="D1231" s="58" t="s">
        <v>196</v>
      </c>
      <c r="E1231" s="58" t="s">
        <v>260</v>
      </c>
      <c r="F1231" s="58" t="b">
        <f>AND(LEN(E1231) = 6, ISNUMBER(MATCH(LEFT(E1231,4), 'species codes'!$A$2:$A$15, 0)))</f>
        <v>1</v>
      </c>
      <c r="G1231" s="58">
        <v>22.0</v>
      </c>
    </row>
    <row r="1232">
      <c r="A1232" s="59">
        <v>45460.0</v>
      </c>
      <c r="B1232" s="58" t="s">
        <v>334</v>
      </c>
      <c r="C1232" s="58" t="s">
        <v>287</v>
      </c>
      <c r="D1232" s="58" t="s">
        <v>196</v>
      </c>
      <c r="E1232" s="58" t="s">
        <v>261</v>
      </c>
      <c r="F1232" s="58" t="b">
        <f>AND(LEN(E1232) = 6, ISNUMBER(MATCH(LEFT(E1232,4), 'species codes'!$A$2:$A$15, 0)))</f>
        <v>1</v>
      </c>
      <c r="G1232" s="58">
        <v>19.0</v>
      </c>
    </row>
    <row r="1233">
      <c r="A1233" s="59">
        <v>45460.0</v>
      </c>
      <c r="B1233" s="58" t="s">
        <v>334</v>
      </c>
      <c r="C1233" s="58" t="s">
        <v>287</v>
      </c>
      <c r="D1233" s="58" t="s">
        <v>196</v>
      </c>
      <c r="E1233" s="58" t="s">
        <v>262</v>
      </c>
      <c r="F1233" s="58" t="b">
        <f>AND(LEN(E1233) = 6, ISNUMBER(MATCH(LEFT(E1233,4), 'species codes'!$A$2:$A$15, 0)))</f>
        <v>1</v>
      </c>
      <c r="G1233" s="58">
        <v>5.0</v>
      </c>
    </row>
    <row r="1234">
      <c r="A1234" s="59">
        <v>45460.0</v>
      </c>
      <c r="B1234" s="58" t="s">
        <v>334</v>
      </c>
      <c r="C1234" s="58" t="s">
        <v>287</v>
      </c>
      <c r="D1234" s="58" t="s">
        <v>47</v>
      </c>
      <c r="E1234" s="58" t="s">
        <v>263</v>
      </c>
      <c r="F1234" s="58" t="b">
        <f>AND(LEN(E1234) = 6, ISNUMBER(MATCH(LEFT(E1234,4), 'species codes'!$A$2:$A$15, 0)))</f>
        <v>1</v>
      </c>
      <c r="G1234" s="58">
        <v>45.0</v>
      </c>
    </row>
    <row r="1235">
      <c r="A1235" s="59">
        <v>45460.0</v>
      </c>
      <c r="B1235" s="58" t="s">
        <v>334</v>
      </c>
      <c r="C1235" s="58" t="s">
        <v>287</v>
      </c>
      <c r="D1235" s="58" t="s">
        <v>153</v>
      </c>
      <c r="E1235" s="58" t="s">
        <v>263</v>
      </c>
      <c r="F1235" s="58" t="b">
        <f>AND(LEN(E1235) = 6, ISNUMBER(MATCH(LEFT(E1235,4), 'species codes'!$A$2:$A$15, 0)))</f>
        <v>1</v>
      </c>
      <c r="G1235" s="58">
        <v>6.0</v>
      </c>
    </row>
    <row r="1236">
      <c r="A1236" s="59">
        <v>45460.0</v>
      </c>
      <c r="B1236" s="58" t="s">
        <v>334</v>
      </c>
      <c r="C1236" s="58" t="s">
        <v>287</v>
      </c>
      <c r="D1236" s="58" t="s">
        <v>47</v>
      </c>
      <c r="E1236" s="58" t="s">
        <v>264</v>
      </c>
      <c r="F1236" s="58" t="b">
        <f>AND(LEN(E1236) = 6, ISNUMBER(MATCH(LEFT(E1236,4), 'species codes'!$A$2:$A$15, 0)))</f>
        <v>1</v>
      </c>
      <c r="G1236" s="58">
        <v>24.0</v>
      </c>
    </row>
    <row r="1237">
      <c r="A1237" s="59">
        <v>45460.0</v>
      </c>
      <c r="B1237" s="58" t="s">
        <v>334</v>
      </c>
      <c r="C1237" s="58" t="s">
        <v>287</v>
      </c>
      <c r="D1237" s="58" t="s">
        <v>153</v>
      </c>
      <c r="E1237" s="58" t="s">
        <v>264</v>
      </c>
      <c r="F1237" s="58" t="b">
        <f>AND(LEN(E1237) = 6, ISNUMBER(MATCH(LEFT(E1237,4), 'species codes'!$A$2:$A$15, 0)))</f>
        <v>1</v>
      </c>
      <c r="G1237" s="58">
        <v>3.0</v>
      </c>
    </row>
    <row r="1238">
      <c r="A1238" s="59">
        <v>45460.0</v>
      </c>
      <c r="B1238" s="58" t="s">
        <v>334</v>
      </c>
      <c r="C1238" s="58" t="s">
        <v>287</v>
      </c>
      <c r="D1238" s="58" t="s">
        <v>47</v>
      </c>
      <c r="E1238" s="58" t="s">
        <v>265</v>
      </c>
      <c r="F1238" s="58" t="b">
        <f>AND(LEN(E1238) = 6, ISNUMBER(MATCH(LEFT(E1238,4), 'species codes'!$A$2:$A$15, 0)))</f>
        <v>1</v>
      </c>
      <c r="G1238" s="58">
        <v>18.0</v>
      </c>
    </row>
    <row r="1239">
      <c r="A1239" s="59">
        <v>45460.0</v>
      </c>
      <c r="B1239" s="58" t="s">
        <v>334</v>
      </c>
      <c r="C1239" s="58" t="s">
        <v>287</v>
      </c>
      <c r="D1239" s="58" t="s">
        <v>153</v>
      </c>
      <c r="E1239" s="58" t="s">
        <v>265</v>
      </c>
      <c r="F1239" s="58" t="b">
        <f>AND(LEN(E1239) = 6, ISNUMBER(MATCH(LEFT(E1239,4), 'species codes'!$A$2:$A$15, 0)))</f>
        <v>1</v>
      </c>
      <c r="G1239" s="58">
        <v>6.0</v>
      </c>
    </row>
    <row r="1240">
      <c r="A1240" s="59">
        <v>45460.0</v>
      </c>
      <c r="B1240" s="58" t="s">
        <v>334</v>
      </c>
      <c r="C1240" s="58" t="s">
        <v>287</v>
      </c>
      <c r="D1240" s="58" t="s">
        <v>153</v>
      </c>
      <c r="E1240" s="58" t="s">
        <v>266</v>
      </c>
      <c r="F1240" s="58" t="b">
        <f>AND(LEN(E1240) = 6, ISNUMBER(MATCH(LEFT(E1240,4), 'species codes'!$A$2:$A$15, 0)))</f>
        <v>1</v>
      </c>
      <c r="G1240" s="58">
        <v>6.0</v>
      </c>
    </row>
    <row r="1241">
      <c r="A1241" s="59">
        <v>45460.0</v>
      </c>
      <c r="B1241" s="58" t="s">
        <v>334</v>
      </c>
      <c r="C1241" s="58" t="s">
        <v>287</v>
      </c>
      <c r="D1241" s="58" t="s">
        <v>47</v>
      </c>
      <c r="E1241" s="58" t="s">
        <v>267</v>
      </c>
      <c r="F1241" s="58" t="b">
        <f>AND(LEN(E1241) = 6, ISNUMBER(MATCH(LEFT(E1241,4), 'species codes'!$A$2:$A$15, 0)))</f>
        <v>1</v>
      </c>
      <c r="G1241" s="58">
        <v>16.0</v>
      </c>
    </row>
    <row r="1242">
      <c r="A1242" s="59">
        <v>45460.0</v>
      </c>
      <c r="B1242" s="58" t="s">
        <v>334</v>
      </c>
      <c r="C1242" s="58" t="s">
        <v>287</v>
      </c>
      <c r="D1242" s="58" t="s">
        <v>153</v>
      </c>
      <c r="E1242" s="58" t="s">
        <v>267</v>
      </c>
      <c r="F1242" s="58" t="b">
        <f>AND(LEN(E1242) = 6, ISNUMBER(MATCH(LEFT(E1242,4), 'species codes'!$A$2:$A$15, 0)))</f>
        <v>1</v>
      </c>
      <c r="G1242" s="58">
        <v>6.0</v>
      </c>
    </row>
    <row r="1243">
      <c r="A1243" s="59">
        <v>45460.0</v>
      </c>
      <c r="B1243" s="58" t="s">
        <v>334</v>
      </c>
      <c r="C1243" s="58" t="s">
        <v>287</v>
      </c>
      <c r="D1243" s="58" t="s">
        <v>153</v>
      </c>
      <c r="E1243" s="58" t="s">
        <v>268</v>
      </c>
      <c r="F1243" s="58" t="b">
        <f>AND(LEN(E1243) = 6, ISNUMBER(MATCH(LEFT(E1243,4), 'species codes'!$A$2:$A$15, 0)))</f>
        <v>1</v>
      </c>
      <c r="G1243" s="58">
        <v>6.0</v>
      </c>
    </row>
    <row r="1244">
      <c r="A1244" s="59">
        <v>45460.0</v>
      </c>
      <c r="B1244" s="58" t="s">
        <v>334</v>
      </c>
      <c r="C1244" s="58" t="s">
        <v>287</v>
      </c>
      <c r="D1244" s="58" t="s">
        <v>47</v>
      </c>
      <c r="E1244" s="58" t="s">
        <v>269</v>
      </c>
      <c r="F1244" s="58" t="b">
        <f>AND(LEN(E1244) = 6, ISNUMBER(MATCH(LEFT(E1244,4), 'species codes'!$A$2:$A$15, 0)))</f>
        <v>1</v>
      </c>
      <c r="G1244" s="58">
        <v>7.0</v>
      </c>
    </row>
    <row r="1245">
      <c r="A1245" s="59">
        <v>45460.0</v>
      </c>
      <c r="B1245" s="58" t="s">
        <v>334</v>
      </c>
      <c r="C1245" s="58" t="s">
        <v>287</v>
      </c>
      <c r="D1245" s="58" t="s">
        <v>153</v>
      </c>
      <c r="E1245" s="58" t="s">
        <v>269</v>
      </c>
      <c r="F1245" s="58" t="b">
        <f>AND(LEN(E1245) = 6, ISNUMBER(MATCH(LEFT(E1245,4), 'species codes'!$A$2:$A$15, 0)))</f>
        <v>1</v>
      </c>
      <c r="G1245" s="58">
        <v>6.0</v>
      </c>
    </row>
    <row r="1246">
      <c r="A1246" s="59">
        <v>45489.0</v>
      </c>
      <c r="B1246" s="58" t="s">
        <v>326</v>
      </c>
      <c r="C1246" s="58" t="s">
        <v>287</v>
      </c>
      <c r="D1246" s="58" t="s">
        <v>332</v>
      </c>
      <c r="E1246" s="58" t="s">
        <v>43</v>
      </c>
      <c r="F1246" s="58" t="b">
        <f>AND(LEN(E1246) = 6, ISNUMBER(MATCH(LEFT(E1246,4), 'species codes'!$A$2:$A$15, 0)))</f>
        <v>1</v>
      </c>
      <c r="G1246" s="58">
        <v>24.0</v>
      </c>
      <c r="H1246" s="58">
        <v>1.0</v>
      </c>
      <c r="J1246" s="58">
        <v>1.0</v>
      </c>
    </row>
    <row r="1247">
      <c r="A1247" s="59">
        <v>45489.0</v>
      </c>
      <c r="B1247" s="58" t="s">
        <v>326</v>
      </c>
      <c r="C1247" s="58" t="s">
        <v>287</v>
      </c>
      <c r="D1247" s="58" t="s">
        <v>57</v>
      </c>
      <c r="E1247" s="58" t="s">
        <v>43</v>
      </c>
      <c r="F1247" s="58" t="b">
        <f>AND(LEN(E1247) = 6, ISNUMBER(MATCH(LEFT(E1247,4), 'species codes'!$A$2:$A$15, 0)))</f>
        <v>1</v>
      </c>
      <c r="G1247" s="58">
        <v>16.0</v>
      </c>
    </row>
    <row r="1248">
      <c r="A1248" s="59">
        <v>45489.0</v>
      </c>
      <c r="B1248" s="58" t="s">
        <v>379</v>
      </c>
      <c r="C1248" s="58" t="s">
        <v>287</v>
      </c>
      <c r="D1248" s="58" t="s">
        <v>327</v>
      </c>
      <c r="E1248" s="58" t="s">
        <v>43</v>
      </c>
      <c r="F1248" s="58" t="b">
        <f>AND(LEN(E1248) = 6, ISNUMBER(MATCH(LEFT(E1248,4), 'species codes'!$A$2:$A$15, 0)))</f>
        <v>1</v>
      </c>
      <c r="G1248" s="58">
        <v>4.0</v>
      </c>
    </row>
    <row r="1249">
      <c r="A1249" s="59">
        <v>45489.0</v>
      </c>
      <c r="B1249" s="58" t="s">
        <v>326</v>
      </c>
      <c r="C1249" s="58" t="s">
        <v>287</v>
      </c>
      <c r="D1249" s="58" t="s">
        <v>338</v>
      </c>
      <c r="E1249" s="58" t="s">
        <v>49</v>
      </c>
      <c r="F1249" s="58" t="b">
        <f>AND(LEN(E1249) = 6, ISNUMBER(MATCH(LEFT(E1249,4), 'species codes'!$A$2:$A$15, 0)))</f>
        <v>1</v>
      </c>
      <c r="G1249" s="58">
        <v>21.0</v>
      </c>
    </row>
    <row r="1250">
      <c r="A1250" s="59">
        <v>45489.0</v>
      </c>
      <c r="B1250" s="58" t="s">
        <v>379</v>
      </c>
      <c r="C1250" s="58" t="s">
        <v>287</v>
      </c>
      <c r="D1250" s="58" t="s">
        <v>327</v>
      </c>
      <c r="E1250" s="58" t="s">
        <v>49</v>
      </c>
      <c r="F1250" s="58" t="b">
        <f>AND(LEN(E1250) = 6, ISNUMBER(MATCH(LEFT(E1250,4), 'species codes'!$A$2:$A$15, 0)))</f>
        <v>1</v>
      </c>
      <c r="G1250" s="58">
        <v>4.0</v>
      </c>
    </row>
    <row r="1251">
      <c r="A1251" s="59">
        <v>45489.0</v>
      </c>
      <c r="B1251" s="58" t="s">
        <v>379</v>
      </c>
      <c r="C1251" s="58" t="s">
        <v>287</v>
      </c>
      <c r="D1251" s="58" t="s">
        <v>327</v>
      </c>
      <c r="E1251" s="58" t="s">
        <v>52</v>
      </c>
      <c r="F1251" s="58" t="b">
        <f>AND(LEN(E1251) = 6, ISNUMBER(MATCH(LEFT(E1251,4), 'species codes'!$A$2:$A$15, 0)))</f>
        <v>1</v>
      </c>
      <c r="G1251" s="58">
        <v>4.0</v>
      </c>
    </row>
    <row r="1252">
      <c r="A1252" s="59">
        <v>45489.0</v>
      </c>
      <c r="B1252" s="58" t="s">
        <v>379</v>
      </c>
      <c r="C1252" s="58" t="s">
        <v>287</v>
      </c>
      <c r="D1252" s="58" t="s">
        <v>327</v>
      </c>
      <c r="E1252" s="58" t="s">
        <v>54</v>
      </c>
      <c r="F1252" s="58" t="b">
        <f>AND(LEN(E1252) = 6, ISNUMBER(MATCH(LEFT(E1252,4), 'species codes'!$A$2:$A$15, 0)))</f>
        <v>1</v>
      </c>
      <c r="G1252" s="58">
        <v>4.0</v>
      </c>
    </row>
    <row r="1253">
      <c r="A1253" s="59">
        <v>45489.0</v>
      </c>
      <c r="B1253" s="58" t="s">
        <v>326</v>
      </c>
      <c r="C1253" s="58" t="s">
        <v>287</v>
      </c>
      <c r="D1253" s="58" t="s">
        <v>57</v>
      </c>
      <c r="E1253" s="58" t="s">
        <v>55</v>
      </c>
      <c r="F1253" s="58" t="b">
        <f>AND(LEN(E1253) = 6, ISNUMBER(MATCH(LEFT(E1253,4), 'species codes'!$A$2:$A$15, 0)))</f>
        <v>1</v>
      </c>
      <c r="G1253" s="58">
        <v>36.0</v>
      </c>
      <c r="H1253" s="58">
        <v>4.0</v>
      </c>
      <c r="K1253" s="58">
        <v>5.0</v>
      </c>
      <c r="L1253" s="58" t="s">
        <v>369</v>
      </c>
    </row>
    <row r="1254">
      <c r="A1254" s="59">
        <v>45489.0</v>
      </c>
      <c r="B1254" s="58" t="s">
        <v>379</v>
      </c>
      <c r="C1254" s="58" t="s">
        <v>287</v>
      </c>
      <c r="D1254" s="58" t="s">
        <v>327</v>
      </c>
      <c r="E1254" s="58" t="s">
        <v>55</v>
      </c>
      <c r="F1254" s="58" t="b">
        <f>AND(LEN(E1254) = 6, ISNUMBER(MATCH(LEFT(E1254,4), 'species codes'!$A$2:$A$15, 0)))</f>
        <v>1</v>
      </c>
      <c r="G1254" s="58">
        <v>4.0</v>
      </c>
    </row>
    <row r="1255">
      <c r="A1255" s="59">
        <v>45489.0</v>
      </c>
      <c r="B1255" s="58" t="s">
        <v>379</v>
      </c>
      <c r="C1255" s="58" t="s">
        <v>287</v>
      </c>
      <c r="D1255" s="58" t="s">
        <v>343</v>
      </c>
      <c r="E1255" s="46" t="s">
        <v>62</v>
      </c>
      <c r="F1255" s="58" t="b">
        <f>AND(LEN(E1255) = 6, ISNUMBER(MATCH(LEFT(E1255,4), 'species codes'!$A$2:$A$15, 0)))</f>
        <v>1</v>
      </c>
      <c r="G1255" s="58">
        <v>4.0</v>
      </c>
    </row>
    <row r="1256">
      <c r="A1256" s="59">
        <v>45489.0</v>
      </c>
      <c r="B1256" s="58" t="s">
        <v>326</v>
      </c>
      <c r="C1256" s="58" t="s">
        <v>287</v>
      </c>
      <c r="D1256" s="58" t="s">
        <v>86</v>
      </c>
      <c r="E1256" s="58" t="s">
        <v>67</v>
      </c>
      <c r="F1256" s="58" t="b">
        <f>AND(LEN(E1256) = 6, ISNUMBER(MATCH(LEFT(E1256,4), 'species codes'!$A$2:$A$15, 0)))</f>
        <v>1</v>
      </c>
      <c r="G1256" s="58">
        <v>7.0</v>
      </c>
      <c r="H1256" s="58">
        <v>1.0</v>
      </c>
    </row>
    <row r="1257">
      <c r="A1257" s="59">
        <v>45489.0</v>
      </c>
      <c r="B1257" s="58" t="s">
        <v>379</v>
      </c>
      <c r="C1257" s="58" t="s">
        <v>287</v>
      </c>
      <c r="D1257" s="58" t="s">
        <v>343</v>
      </c>
      <c r="E1257" s="46" t="s">
        <v>67</v>
      </c>
      <c r="F1257" s="58" t="b">
        <f>AND(LEN(E1257) = 6, ISNUMBER(MATCH(LEFT(E1257,4), 'species codes'!$A$2:$A$15, 0)))</f>
        <v>1</v>
      </c>
      <c r="G1257" s="58">
        <v>4.0</v>
      </c>
    </row>
    <row r="1258">
      <c r="A1258" s="59">
        <v>45489.0</v>
      </c>
      <c r="B1258" s="58" t="s">
        <v>326</v>
      </c>
      <c r="C1258" s="58" t="s">
        <v>287</v>
      </c>
      <c r="D1258" s="58" t="s">
        <v>72</v>
      </c>
      <c r="E1258" s="58" t="s">
        <v>71</v>
      </c>
      <c r="F1258" s="58" t="b">
        <f>AND(LEN(E1258) = 6, ISNUMBER(MATCH(LEFT(E1258,4), 'species codes'!$A$2:$A$15, 0)))</f>
        <v>1</v>
      </c>
      <c r="G1258" s="58">
        <v>70.0</v>
      </c>
    </row>
    <row r="1259">
      <c r="A1259" s="59">
        <v>45489.0</v>
      </c>
      <c r="B1259" s="58" t="s">
        <v>334</v>
      </c>
      <c r="C1259" s="58" t="s">
        <v>287</v>
      </c>
      <c r="D1259" s="58" t="s">
        <v>346</v>
      </c>
      <c r="E1259" s="58" t="s">
        <v>71</v>
      </c>
      <c r="F1259" s="58" t="b">
        <f>AND(LEN(E1259) = 6, ISNUMBER(MATCH(LEFT(E1259,4), 'species codes'!$A$2:$A$15, 0)))</f>
        <v>1</v>
      </c>
      <c r="G1259" s="58">
        <v>26.0</v>
      </c>
    </row>
    <row r="1260">
      <c r="A1260" s="59">
        <v>45489.0</v>
      </c>
      <c r="B1260" s="58" t="s">
        <v>334</v>
      </c>
      <c r="C1260" s="58" t="s">
        <v>287</v>
      </c>
      <c r="D1260" s="58" t="s">
        <v>335</v>
      </c>
      <c r="E1260" s="58" t="s">
        <v>71</v>
      </c>
      <c r="F1260" s="58" t="b">
        <f>AND(LEN(E1260) = 6, ISNUMBER(MATCH(LEFT(E1260,4), 'species codes'!$A$2:$A$15, 0)))</f>
        <v>1</v>
      </c>
      <c r="G1260" s="58">
        <v>20.0</v>
      </c>
      <c r="J1260" s="58">
        <v>6.0</v>
      </c>
    </row>
    <row r="1261">
      <c r="A1261" s="59">
        <v>45489.0</v>
      </c>
      <c r="B1261" s="58" t="s">
        <v>379</v>
      </c>
      <c r="C1261" s="58" t="s">
        <v>287</v>
      </c>
      <c r="D1261" s="58" t="s">
        <v>343</v>
      </c>
      <c r="E1261" s="46" t="s">
        <v>71</v>
      </c>
      <c r="F1261" s="58" t="b">
        <f>AND(LEN(E1261) = 6, ISNUMBER(MATCH(LEFT(E1261,4), 'species codes'!$A$2:$A$15, 0)))</f>
        <v>1</v>
      </c>
      <c r="G1261" s="58">
        <v>4.0</v>
      </c>
    </row>
    <row r="1262">
      <c r="A1262" s="59">
        <v>45489.0</v>
      </c>
      <c r="B1262" s="58" t="s">
        <v>326</v>
      </c>
      <c r="C1262" s="58" t="s">
        <v>287</v>
      </c>
      <c r="D1262" s="58" t="s">
        <v>75</v>
      </c>
      <c r="E1262" s="58" t="s">
        <v>74</v>
      </c>
      <c r="F1262" s="58" t="b">
        <f>AND(LEN(E1262) = 6, ISNUMBER(MATCH(LEFT(E1262,4), 'species codes'!$A$2:$A$15, 0)))</f>
        <v>1</v>
      </c>
      <c r="G1262" s="58">
        <v>42.0</v>
      </c>
      <c r="H1262" s="58">
        <v>4.0</v>
      </c>
      <c r="K1262" s="58">
        <v>1.0</v>
      </c>
      <c r="L1262" s="58" t="s">
        <v>369</v>
      </c>
    </row>
    <row r="1263">
      <c r="A1263" s="59">
        <v>45489.0</v>
      </c>
      <c r="B1263" s="58" t="s">
        <v>379</v>
      </c>
      <c r="C1263" s="58" t="s">
        <v>287</v>
      </c>
      <c r="D1263" s="58" t="s">
        <v>343</v>
      </c>
      <c r="E1263" s="46" t="s">
        <v>74</v>
      </c>
      <c r="F1263" s="58" t="b">
        <f>AND(LEN(E1263) = 6, ISNUMBER(MATCH(LEFT(E1263,4), 'species codes'!$A$2:$A$15, 0)))</f>
        <v>1</v>
      </c>
      <c r="G1263" s="58">
        <v>4.0</v>
      </c>
    </row>
    <row r="1264">
      <c r="A1264" s="59">
        <v>45489.0</v>
      </c>
      <c r="B1264" s="58" t="s">
        <v>334</v>
      </c>
      <c r="C1264" s="58" t="s">
        <v>287</v>
      </c>
      <c r="D1264" s="58" t="s">
        <v>78</v>
      </c>
      <c r="E1264" s="58" t="s">
        <v>76</v>
      </c>
      <c r="F1264" s="58" t="b">
        <f>AND(LEN(E1264) = 6, ISNUMBER(MATCH(LEFT(E1264,4), 'species codes'!$A$2:$A$15, 0)))</f>
        <v>1</v>
      </c>
      <c r="G1264" s="58">
        <v>19.0</v>
      </c>
    </row>
    <row r="1265">
      <c r="A1265" s="59">
        <v>45489.0</v>
      </c>
      <c r="B1265" s="58" t="s">
        <v>326</v>
      </c>
      <c r="C1265" s="58" t="s">
        <v>287</v>
      </c>
      <c r="D1265" s="58" t="s">
        <v>77</v>
      </c>
      <c r="E1265" s="58" t="s">
        <v>76</v>
      </c>
      <c r="F1265" s="58" t="b">
        <f>AND(LEN(E1265) = 6, ISNUMBER(MATCH(LEFT(E1265,4), 'species codes'!$A$2:$A$15, 0)))</f>
        <v>1</v>
      </c>
      <c r="G1265" s="58">
        <v>11.0</v>
      </c>
    </row>
    <row r="1266">
      <c r="A1266" s="59">
        <v>45489.0</v>
      </c>
      <c r="B1266" s="58" t="s">
        <v>379</v>
      </c>
      <c r="C1266" s="58" t="s">
        <v>287</v>
      </c>
      <c r="D1266" s="58" t="s">
        <v>343</v>
      </c>
      <c r="E1266" s="46" t="s">
        <v>76</v>
      </c>
      <c r="F1266" s="58" t="b">
        <f>AND(LEN(E1266) = 6, ISNUMBER(MATCH(LEFT(E1266,4), 'species codes'!$A$2:$A$15, 0)))</f>
        <v>1</v>
      </c>
      <c r="G1266" s="58">
        <v>4.0</v>
      </c>
    </row>
    <row r="1267">
      <c r="A1267" s="59">
        <v>45489.0</v>
      </c>
      <c r="B1267" s="58" t="s">
        <v>326</v>
      </c>
      <c r="C1267" s="58" t="s">
        <v>287</v>
      </c>
      <c r="D1267" s="58" t="s">
        <v>344</v>
      </c>
      <c r="E1267" s="58" t="s">
        <v>80</v>
      </c>
      <c r="F1267" s="58" t="b">
        <f>AND(LEN(E1267) = 6, ISNUMBER(MATCH(LEFT(E1267,4), 'species codes'!$A$2:$A$15, 0)))</f>
        <v>1</v>
      </c>
      <c r="G1267" s="58">
        <v>59.0</v>
      </c>
    </row>
    <row r="1268">
      <c r="A1268" s="59">
        <v>45489.0</v>
      </c>
      <c r="B1268" s="58" t="s">
        <v>334</v>
      </c>
      <c r="C1268" s="58" t="s">
        <v>287</v>
      </c>
      <c r="D1268" s="58" t="s">
        <v>82</v>
      </c>
      <c r="E1268" s="58" t="s">
        <v>80</v>
      </c>
      <c r="F1268" s="58" t="b">
        <f>AND(LEN(E1268) = 6, ISNUMBER(MATCH(LEFT(E1268,4), 'species codes'!$A$2:$A$15, 0)))</f>
        <v>1</v>
      </c>
      <c r="G1268" s="58">
        <v>41.0</v>
      </c>
    </row>
    <row r="1269">
      <c r="A1269" s="59">
        <v>45489.0</v>
      </c>
      <c r="B1269" s="58" t="s">
        <v>326</v>
      </c>
      <c r="C1269" s="58" t="s">
        <v>287</v>
      </c>
      <c r="D1269" s="58" t="s">
        <v>353</v>
      </c>
      <c r="E1269" s="58" t="s">
        <v>80</v>
      </c>
      <c r="F1269" s="58" t="b">
        <f>AND(LEN(E1269) = 6, ISNUMBER(MATCH(LEFT(E1269,4), 'species codes'!$A$2:$A$15, 0)))</f>
        <v>1</v>
      </c>
      <c r="G1269" s="58">
        <v>15.0</v>
      </c>
      <c r="J1269" s="58">
        <v>1.0</v>
      </c>
      <c r="K1269" s="58">
        <v>1.0</v>
      </c>
      <c r="L1269" s="58" t="s">
        <v>369</v>
      </c>
    </row>
    <row r="1270">
      <c r="A1270" s="59">
        <v>45489.0</v>
      </c>
      <c r="B1270" s="58" t="s">
        <v>326</v>
      </c>
      <c r="C1270" s="58" t="s">
        <v>287</v>
      </c>
      <c r="D1270" s="58" t="s">
        <v>77</v>
      </c>
      <c r="E1270" s="58" t="s">
        <v>80</v>
      </c>
      <c r="F1270" s="58" t="b">
        <f>AND(LEN(E1270) = 6, ISNUMBER(MATCH(LEFT(E1270,4), 'species codes'!$A$2:$A$15, 0)))</f>
        <v>1</v>
      </c>
      <c r="G1270" s="58">
        <v>12.0</v>
      </c>
    </row>
    <row r="1271">
      <c r="A1271" s="59">
        <v>45489.0</v>
      </c>
      <c r="B1271" s="58" t="s">
        <v>379</v>
      </c>
      <c r="C1271" s="58" t="s">
        <v>287</v>
      </c>
      <c r="D1271" s="58" t="s">
        <v>343</v>
      </c>
      <c r="E1271" s="46" t="s">
        <v>80</v>
      </c>
      <c r="F1271" s="58" t="b">
        <f>AND(LEN(E1271) = 6, ISNUMBER(MATCH(LEFT(E1271,4), 'species codes'!$A$2:$A$15, 0)))</f>
        <v>1</v>
      </c>
      <c r="G1271" s="58">
        <v>4.0</v>
      </c>
    </row>
    <row r="1272">
      <c r="A1272" s="59">
        <v>45489.0</v>
      </c>
      <c r="B1272" s="58" t="s">
        <v>326</v>
      </c>
      <c r="C1272" s="58" t="s">
        <v>287</v>
      </c>
      <c r="D1272" s="58" t="s">
        <v>86</v>
      </c>
      <c r="E1272" s="58" t="s">
        <v>84</v>
      </c>
      <c r="F1272" s="58" t="b">
        <f>AND(LEN(E1272) = 6, ISNUMBER(MATCH(LEFT(E1272,4), 'species codes'!$A$2:$A$15, 0)))</f>
        <v>1</v>
      </c>
      <c r="G1272" s="58">
        <v>20.0</v>
      </c>
    </row>
    <row r="1273">
      <c r="A1273" s="59">
        <v>45489.0</v>
      </c>
      <c r="B1273" s="58" t="s">
        <v>379</v>
      </c>
      <c r="C1273" s="58" t="s">
        <v>287</v>
      </c>
      <c r="D1273" s="58" t="s">
        <v>343</v>
      </c>
      <c r="E1273" s="46" t="s">
        <v>84</v>
      </c>
      <c r="F1273" s="58" t="b">
        <f>AND(LEN(E1273) = 6, ISNUMBER(MATCH(LEFT(E1273,4), 'species codes'!$A$2:$A$15, 0)))</f>
        <v>1</v>
      </c>
      <c r="G1273" s="58">
        <v>4.0</v>
      </c>
    </row>
    <row r="1274">
      <c r="A1274" s="59">
        <v>45489.0</v>
      </c>
      <c r="B1274" s="58" t="s">
        <v>326</v>
      </c>
      <c r="C1274" s="58" t="s">
        <v>287</v>
      </c>
      <c r="D1274" s="58" t="s">
        <v>86</v>
      </c>
      <c r="E1274" s="58" t="s">
        <v>89</v>
      </c>
      <c r="F1274" s="58" t="b">
        <f>AND(LEN(E1274) = 6, ISNUMBER(MATCH(LEFT(E1274,4), 'species codes'!$A$2:$A$15, 0)))</f>
        <v>1</v>
      </c>
      <c r="G1274" s="58">
        <v>4.0</v>
      </c>
    </row>
    <row r="1275">
      <c r="A1275" s="59">
        <v>45489.0</v>
      </c>
      <c r="B1275" s="58" t="s">
        <v>379</v>
      </c>
      <c r="C1275" s="58" t="s">
        <v>287</v>
      </c>
      <c r="D1275" s="58" t="s">
        <v>343</v>
      </c>
      <c r="E1275" s="46" t="s">
        <v>89</v>
      </c>
      <c r="F1275" s="58" t="b">
        <f>AND(LEN(E1275) = 6, ISNUMBER(MATCH(LEFT(E1275,4), 'species codes'!$A$2:$A$15, 0)))</f>
        <v>1</v>
      </c>
      <c r="G1275" s="58">
        <v>4.0</v>
      </c>
    </row>
    <row r="1276">
      <c r="A1276" s="59">
        <v>45489.0</v>
      </c>
      <c r="B1276" s="58" t="s">
        <v>326</v>
      </c>
      <c r="C1276" s="58" t="s">
        <v>287</v>
      </c>
      <c r="D1276" s="58" t="s">
        <v>86</v>
      </c>
      <c r="E1276" s="58" t="s">
        <v>91</v>
      </c>
      <c r="F1276" s="58" t="b">
        <f>AND(LEN(E1276) = 6, ISNUMBER(MATCH(LEFT(E1276,4), 'species codes'!$A$2:$A$15, 0)))</f>
        <v>1</v>
      </c>
      <c r="G1276" s="58">
        <v>4.0</v>
      </c>
    </row>
    <row r="1277">
      <c r="A1277" s="59">
        <v>45489.0</v>
      </c>
      <c r="B1277" s="58" t="s">
        <v>379</v>
      </c>
      <c r="C1277" s="58" t="s">
        <v>287</v>
      </c>
      <c r="D1277" s="58" t="s">
        <v>343</v>
      </c>
      <c r="E1277" s="46" t="s">
        <v>91</v>
      </c>
      <c r="F1277" s="58" t="b">
        <f>AND(LEN(E1277) = 6, ISNUMBER(MATCH(LEFT(E1277,4), 'species codes'!$A$2:$A$15, 0)))</f>
        <v>1</v>
      </c>
      <c r="G1277" s="58">
        <v>4.0</v>
      </c>
    </row>
    <row r="1278">
      <c r="A1278" s="59">
        <v>45489.0</v>
      </c>
      <c r="B1278" s="58" t="s">
        <v>379</v>
      </c>
      <c r="C1278" s="58" t="s">
        <v>287</v>
      </c>
      <c r="D1278" s="58" t="s">
        <v>343</v>
      </c>
      <c r="E1278" s="46" t="s">
        <v>92</v>
      </c>
      <c r="F1278" s="58" t="b">
        <f>AND(LEN(E1278) = 6, ISNUMBER(MATCH(LEFT(E1278,4), 'species codes'!$A$2:$A$15, 0)))</f>
        <v>1</v>
      </c>
      <c r="G1278" s="58">
        <v>1.0</v>
      </c>
    </row>
    <row r="1279">
      <c r="A1279" s="59">
        <v>45489.0</v>
      </c>
      <c r="B1279" s="58" t="s">
        <v>326</v>
      </c>
      <c r="C1279" s="58" t="s">
        <v>287</v>
      </c>
      <c r="D1279" s="58" t="s">
        <v>333</v>
      </c>
      <c r="E1279" s="58" t="s">
        <v>94</v>
      </c>
      <c r="F1279" s="58" t="b">
        <f>AND(LEN(E1279) = 6, ISNUMBER(MATCH(LEFT(E1279,4), 'species codes'!$A$2:$A$15, 0)))</f>
        <v>1</v>
      </c>
      <c r="G1279" s="58">
        <v>8.0</v>
      </c>
    </row>
    <row r="1280">
      <c r="A1280" s="59">
        <v>45489.0</v>
      </c>
      <c r="B1280" s="58" t="s">
        <v>379</v>
      </c>
      <c r="C1280" s="58" t="s">
        <v>287</v>
      </c>
      <c r="D1280" s="58" t="s">
        <v>343</v>
      </c>
      <c r="E1280" s="46" t="s">
        <v>94</v>
      </c>
      <c r="F1280" s="58" t="b">
        <f>AND(LEN(E1280) = 6, ISNUMBER(MATCH(LEFT(E1280,4), 'species codes'!$A$2:$A$15, 0)))</f>
        <v>1</v>
      </c>
      <c r="G1280" s="58">
        <v>2.0</v>
      </c>
    </row>
    <row r="1281">
      <c r="A1281" s="59">
        <v>45489.0</v>
      </c>
      <c r="B1281" s="58" t="s">
        <v>334</v>
      </c>
      <c r="C1281" s="58" t="s">
        <v>287</v>
      </c>
      <c r="D1281" s="58" t="s">
        <v>82</v>
      </c>
      <c r="E1281" s="58" t="s">
        <v>95</v>
      </c>
      <c r="F1281" s="58" t="b">
        <f>AND(LEN(E1281) = 6, ISNUMBER(MATCH(LEFT(E1281,4), 'species codes'!$A$2:$A$15, 0)))</f>
        <v>1</v>
      </c>
      <c r="G1281" s="58">
        <v>16.0</v>
      </c>
      <c r="H1281" s="58">
        <v>1.0</v>
      </c>
    </row>
    <row r="1282">
      <c r="A1282" s="59">
        <v>45489.0</v>
      </c>
      <c r="B1282" s="58" t="s">
        <v>379</v>
      </c>
      <c r="C1282" s="58" t="s">
        <v>287</v>
      </c>
      <c r="D1282" s="58" t="s">
        <v>343</v>
      </c>
      <c r="E1282" s="46" t="s">
        <v>95</v>
      </c>
      <c r="F1282" s="58" t="b">
        <f>AND(LEN(E1282) = 6, ISNUMBER(MATCH(LEFT(E1282,4), 'species codes'!$A$2:$A$15, 0)))</f>
        <v>1</v>
      </c>
      <c r="G1282" s="58">
        <v>5.0</v>
      </c>
    </row>
    <row r="1283">
      <c r="A1283" s="59">
        <v>45489.0</v>
      </c>
      <c r="B1283" s="58" t="s">
        <v>334</v>
      </c>
      <c r="C1283" s="58" t="s">
        <v>287</v>
      </c>
      <c r="D1283" s="58" t="s">
        <v>331</v>
      </c>
      <c r="E1283" s="58" t="s">
        <v>96</v>
      </c>
      <c r="F1283" s="58" t="b">
        <f>AND(LEN(E1283) = 6, ISNUMBER(MATCH(LEFT(E1283,4), 'species codes'!$A$2:$A$15, 0)))</f>
        <v>1</v>
      </c>
      <c r="G1283" s="58">
        <v>21.0</v>
      </c>
    </row>
    <row r="1284">
      <c r="A1284" s="59">
        <v>45489.0</v>
      </c>
      <c r="B1284" s="58" t="s">
        <v>334</v>
      </c>
      <c r="C1284" s="58" t="s">
        <v>287</v>
      </c>
      <c r="D1284" s="58" t="s">
        <v>196</v>
      </c>
      <c r="E1284" s="58" t="s">
        <v>96</v>
      </c>
      <c r="F1284" s="58" t="b">
        <f>AND(LEN(E1284) = 6, ISNUMBER(MATCH(LEFT(E1284,4), 'species codes'!$A$2:$A$15, 0)))</f>
        <v>1</v>
      </c>
      <c r="G1284" s="58">
        <v>14.0</v>
      </c>
    </row>
    <row r="1285">
      <c r="A1285" s="59">
        <v>45489.0</v>
      </c>
      <c r="B1285" s="58" t="s">
        <v>326</v>
      </c>
      <c r="C1285" s="58" t="s">
        <v>287</v>
      </c>
      <c r="D1285" s="58" t="s">
        <v>97</v>
      </c>
      <c r="E1285" s="58" t="s">
        <v>96</v>
      </c>
      <c r="F1285" s="58" t="b">
        <f>AND(LEN(E1285) = 6, ISNUMBER(MATCH(LEFT(E1285,4), 'species codes'!$A$2:$A$15, 0)))</f>
        <v>1</v>
      </c>
      <c r="G1285" s="58">
        <v>8.0</v>
      </c>
    </row>
    <row r="1286">
      <c r="A1286" s="59">
        <v>45489.0</v>
      </c>
      <c r="B1286" s="58" t="s">
        <v>379</v>
      </c>
      <c r="C1286" s="58" t="s">
        <v>287</v>
      </c>
      <c r="D1286" s="58" t="s">
        <v>343</v>
      </c>
      <c r="E1286" s="46" t="s">
        <v>96</v>
      </c>
      <c r="F1286" s="58" t="b">
        <f>AND(LEN(E1286) = 6, ISNUMBER(MATCH(LEFT(E1286,4), 'species codes'!$A$2:$A$15, 0)))</f>
        <v>1</v>
      </c>
      <c r="G1286" s="58">
        <v>4.0</v>
      </c>
    </row>
    <row r="1287">
      <c r="A1287" s="59">
        <v>45489.0</v>
      </c>
      <c r="B1287" s="58" t="s">
        <v>326</v>
      </c>
      <c r="C1287" s="58" t="s">
        <v>287</v>
      </c>
      <c r="D1287" s="58" t="s">
        <v>86</v>
      </c>
      <c r="E1287" s="58" t="s">
        <v>109</v>
      </c>
      <c r="F1287" s="58" t="b">
        <f>AND(LEN(E1287) = 6, ISNUMBER(MATCH(LEFT(E1287,4), 'species codes'!$A$2:$A$15, 0)))</f>
        <v>1</v>
      </c>
      <c r="G1287" s="58">
        <v>16.0</v>
      </c>
    </row>
    <row r="1288">
      <c r="A1288" s="59">
        <v>45489.0</v>
      </c>
      <c r="B1288" s="58" t="s">
        <v>379</v>
      </c>
      <c r="C1288" s="58" t="s">
        <v>287</v>
      </c>
      <c r="D1288" s="58" t="s">
        <v>343</v>
      </c>
      <c r="E1288" s="46" t="s">
        <v>109</v>
      </c>
      <c r="F1288" s="58" t="b">
        <f>AND(LEN(E1288) = 6, ISNUMBER(MATCH(LEFT(E1288,4), 'species codes'!$A$2:$A$15, 0)))</f>
        <v>1</v>
      </c>
      <c r="G1288" s="58">
        <v>4.0</v>
      </c>
    </row>
    <row r="1289">
      <c r="A1289" s="59">
        <v>45489.0</v>
      </c>
      <c r="B1289" s="58" t="s">
        <v>379</v>
      </c>
      <c r="C1289" s="58" t="s">
        <v>287</v>
      </c>
      <c r="D1289" s="46" t="s">
        <v>348</v>
      </c>
      <c r="E1289" s="46" t="s">
        <v>113</v>
      </c>
      <c r="F1289" s="58" t="b">
        <f>AND(LEN(E1289) = 6, ISNUMBER(MATCH(LEFT(E1289,4), 'species codes'!$A$2:$A$15, 0)))</f>
        <v>1</v>
      </c>
      <c r="G1289" s="58">
        <v>3.0</v>
      </c>
    </row>
    <row r="1290">
      <c r="A1290" s="59">
        <v>45489.0</v>
      </c>
      <c r="B1290" s="58" t="s">
        <v>379</v>
      </c>
      <c r="C1290" s="58" t="s">
        <v>287</v>
      </c>
      <c r="D1290" s="58" t="s">
        <v>343</v>
      </c>
      <c r="E1290" s="46" t="s">
        <v>124</v>
      </c>
      <c r="F1290" s="58" t="b">
        <f>AND(LEN(E1290) = 6, ISNUMBER(MATCH(LEFT(E1290,4), 'species codes'!$A$2:$A$15, 0)))</f>
        <v>1</v>
      </c>
      <c r="G1290" s="58">
        <v>1.0</v>
      </c>
    </row>
    <row r="1291">
      <c r="A1291" s="59">
        <v>45489.0</v>
      </c>
      <c r="B1291" s="58" t="s">
        <v>326</v>
      </c>
      <c r="C1291" s="58" t="s">
        <v>287</v>
      </c>
      <c r="D1291" s="58" t="s">
        <v>128</v>
      </c>
      <c r="E1291" s="58" t="s">
        <v>127</v>
      </c>
      <c r="F1291" s="58" t="b">
        <f>AND(LEN(E1291) = 6, ISNUMBER(MATCH(LEFT(E1291,4), 'species codes'!$A$2:$A$15, 0)))</f>
        <v>1</v>
      </c>
      <c r="G1291" s="58">
        <v>17.0</v>
      </c>
      <c r="H1291" s="58">
        <v>3.0</v>
      </c>
      <c r="K1291" s="58">
        <v>2.0</v>
      </c>
      <c r="L1291" s="58" t="s">
        <v>369</v>
      </c>
    </row>
    <row r="1292">
      <c r="A1292" s="59">
        <v>45489.0</v>
      </c>
      <c r="B1292" s="58" t="s">
        <v>379</v>
      </c>
      <c r="C1292" s="58" t="s">
        <v>287</v>
      </c>
      <c r="D1292" s="58" t="s">
        <v>343</v>
      </c>
      <c r="E1292" s="46" t="s">
        <v>127</v>
      </c>
      <c r="F1292" s="58" t="b">
        <f>AND(LEN(E1292) = 6, ISNUMBER(MATCH(LEFT(E1292,4), 'species codes'!$A$2:$A$15, 0)))</f>
        <v>1</v>
      </c>
      <c r="G1292" s="58">
        <v>4.0</v>
      </c>
    </row>
    <row r="1293">
      <c r="A1293" s="59">
        <v>45489.0</v>
      </c>
      <c r="B1293" s="58" t="s">
        <v>326</v>
      </c>
      <c r="C1293" s="58" t="s">
        <v>287</v>
      </c>
      <c r="D1293" s="58" t="s">
        <v>131</v>
      </c>
      <c r="E1293" s="58" t="s">
        <v>130</v>
      </c>
      <c r="F1293" s="58" t="b">
        <f>AND(LEN(E1293) = 6, ISNUMBER(MATCH(LEFT(E1293,4), 'species codes'!$A$2:$A$15, 0)))</f>
        <v>1</v>
      </c>
      <c r="G1293" s="58">
        <v>41.0</v>
      </c>
      <c r="H1293" s="58">
        <v>1.0</v>
      </c>
    </row>
    <row r="1294">
      <c r="A1294" s="59">
        <v>45489.0</v>
      </c>
      <c r="B1294" s="58" t="s">
        <v>379</v>
      </c>
      <c r="C1294" s="58" t="s">
        <v>287</v>
      </c>
      <c r="D1294" s="58" t="s">
        <v>343</v>
      </c>
      <c r="E1294" s="46" t="s">
        <v>130</v>
      </c>
      <c r="F1294" s="58" t="b">
        <f>AND(LEN(E1294) = 6, ISNUMBER(MATCH(LEFT(E1294,4), 'species codes'!$A$2:$A$15, 0)))</f>
        <v>1</v>
      </c>
      <c r="G1294" s="58">
        <v>3.0</v>
      </c>
      <c r="K1294" s="58">
        <v>1.0</v>
      </c>
      <c r="L1294" s="58" t="s">
        <v>369</v>
      </c>
    </row>
    <row r="1295">
      <c r="A1295" s="59">
        <v>45489.0</v>
      </c>
      <c r="B1295" s="58" t="s">
        <v>326</v>
      </c>
      <c r="C1295" s="58" t="s">
        <v>287</v>
      </c>
      <c r="D1295" s="58" t="s">
        <v>133</v>
      </c>
      <c r="E1295" s="58" t="s">
        <v>132</v>
      </c>
      <c r="F1295" s="58" t="b">
        <f>AND(LEN(E1295) = 6, ISNUMBER(MATCH(LEFT(E1295,4), 'species codes'!$A$2:$A$15, 0)))</f>
        <v>1</v>
      </c>
      <c r="G1295" s="58">
        <v>56.0</v>
      </c>
    </row>
    <row r="1296">
      <c r="A1296" s="59">
        <v>45489.0</v>
      </c>
      <c r="B1296" s="58" t="s">
        <v>326</v>
      </c>
      <c r="C1296" s="58" t="s">
        <v>287</v>
      </c>
      <c r="D1296" s="58" t="s">
        <v>135</v>
      </c>
      <c r="E1296" s="58" t="s">
        <v>134</v>
      </c>
      <c r="F1296" s="58" t="b">
        <f>AND(LEN(E1296) = 6, ISNUMBER(MATCH(LEFT(E1296,4), 'species codes'!$A$2:$A$15, 0)))</f>
        <v>1</v>
      </c>
      <c r="G1296" s="58">
        <v>46.0</v>
      </c>
      <c r="H1296" s="58">
        <v>5.0</v>
      </c>
      <c r="K1296" s="58">
        <v>1.0</v>
      </c>
      <c r="L1296" s="58" t="s">
        <v>369</v>
      </c>
    </row>
    <row r="1297">
      <c r="A1297" s="59">
        <v>45489.0</v>
      </c>
      <c r="B1297" s="58" t="s">
        <v>326</v>
      </c>
      <c r="C1297" s="58" t="s">
        <v>287</v>
      </c>
      <c r="D1297" s="58" t="s">
        <v>75</v>
      </c>
      <c r="E1297" s="58" t="s">
        <v>136</v>
      </c>
      <c r="F1297" s="58" t="b">
        <f>AND(LEN(E1297) = 6, ISNUMBER(MATCH(LEFT(E1297,4), 'species codes'!$A$2:$A$15, 0)))</f>
        <v>1</v>
      </c>
      <c r="G1297" s="58">
        <v>16.0</v>
      </c>
    </row>
    <row r="1298">
      <c r="A1298" s="59">
        <v>45489.0</v>
      </c>
      <c r="B1298" s="58" t="s">
        <v>379</v>
      </c>
      <c r="C1298" s="58" t="s">
        <v>287</v>
      </c>
      <c r="D1298" s="58" t="s">
        <v>343</v>
      </c>
      <c r="E1298" s="46" t="s">
        <v>136</v>
      </c>
      <c r="F1298" s="58" t="b">
        <f>AND(LEN(E1298) = 6, ISNUMBER(MATCH(LEFT(E1298,4), 'species codes'!$A$2:$A$15, 0)))</f>
        <v>1</v>
      </c>
      <c r="G1298" s="58">
        <v>4.0</v>
      </c>
    </row>
    <row r="1299">
      <c r="A1299" s="59">
        <v>45489.0</v>
      </c>
      <c r="B1299" s="58" t="s">
        <v>326</v>
      </c>
      <c r="C1299" s="58" t="s">
        <v>287</v>
      </c>
      <c r="D1299" s="58" t="s">
        <v>97</v>
      </c>
      <c r="E1299" s="58" t="s">
        <v>137</v>
      </c>
      <c r="F1299" s="58" t="b">
        <f>AND(LEN(E1299) = 6, ISNUMBER(MATCH(LEFT(E1299,4), 'species codes'!$A$2:$A$15, 0)))</f>
        <v>1</v>
      </c>
      <c r="G1299" s="58">
        <v>23.0</v>
      </c>
      <c r="H1299" s="58">
        <v>5.0</v>
      </c>
      <c r="J1299" s="58">
        <v>4.0</v>
      </c>
    </row>
    <row r="1300">
      <c r="A1300" s="59">
        <v>45489.0</v>
      </c>
      <c r="B1300" s="58" t="s">
        <v>379</v>
      </c>
      <c r="C1300" s="58" t="s">
        <v>287</v>
      </c>
      <c r="D1300" s="58" t="s">
        <v>343</v>
      </c>
      <c r="E1300" s="46" t="s">
        <v>137</v>
      </c>
      <c r="F1300" s="58" t="b">
        <f>AND(LEN(E1300) = 6, ISNUMBER(MATCH(LEFT(E1300,4), 'species codes'!$A$2:$A$15, 0)))</f>
        <v>1</v>
      </c>
      <c r="G1300" s="58">
        <v>4.0</v>
      </c>
    </row>
    <row r="1301">
      <c r="A1301" s="59">
        <v>45489.0</v>
      </c>
      <c r="B1301" s="58" t="s">
        <v>326</v>
      </c>
      <c r="C1301" s="58" t="s">
        <v>287</v>
      </c>
      <c r="D1301" s="58" t="s">
        <v>345</v>
      </c>
      <c r="E1301" s="58" t="s">
        <v>140</v>
      </c>
      <c r="F1301" s="58" t="b">
        <f>AND(LEN(E1301) = 6, ISNUMBER(MATCH(LEFT(E1301,4), 'species codes'!$A$2:$A$15, 0)))</f>
        <v>1</v>
      </c>
      <c r="G1301" s="58">
        <v>63.0</v>
      </c>
      <c r="H1301" s="58">
        <v>1.0</v>
      </c>
      <c r="K1301" s="58">
        <v>2.0</v>
      </c>
      <c r="L1301" s="58" t="s">
        <v>369</v>
      </c>
    </row>
    <row r="1302">
      <c r="A1302" s="59">
        <v>45489.0</v>
      </c>
      <c r="B1302" s="58" t="s">
        <v>379</v>
      </c>
      <c r="C1302" s="58" t="s">
        <v>287</v>
      </c>
      <c r="D1302" s="46" t="s">
        <v>348</v>
      </c>
      <c r="E1302" s="46" t="s">
        <v>140</v>
      </c>
      <c r="F1302" s="58" t="b">
        <f>AND(LEN(E1302) = 6, ISNUMBER(MATCH(LEFT(E1302,4), 'species codes'!$A$2:$A$15, 0)))</f>
        <v>1</v>
      </c>
      <c r="G1302" s="58">
        <v>4.0</v>
      </c>
    </row>
    <row r="1303">
      <c r="A1303" s="59">
        <v>45489.0</v>
      </c>
      <c r="B1303" s="58" t="s">
        <v>326</v>
      </c>
      <c r="C1303" s="58" t="s">
        <v>287</v>
      </c>
      <c r="D1303" s="58" t="s">
        <v>138</v>
      </c>
      <c r="E1303" s="58" t="s">
        <v>142</v>
      </c>
      <c r="F1303" s="58" t="b">
        <f>AND(LEN(E1303) = 6, ISNUMBER(MATCH(LEFT(E1303,4), 'species codes'!$A$2:$A$15, 0)))</f>
        <v>1</v>
      </c>
      <c r="G1303" s="58">
        <v>51.0</v>
      </c>
    </row>
    <row r="1304">
      <c r="A1304" s="59">
        <v>45489.0</v>
      </c>
      <c r="B1304" s="58" t="s">
        <v>379</v>
      </c>
      <c r="C1304" s="58" t="s">
        <v>287</v>
      </c>
      <c r="D1304" s="46" t="s">
        <v>348</v>
      </c>
      <c r="E1304" s="46" t="s">
        <v>142</v>
      </c>
      <c r="F1304" s="58" t="b">
        <f>AND(LEN(E1304) = 6, ISNUMBER(MATCH(LEFT(E1304,4), 'species codes'!$A$2:$A$15, 0)))</f>
        <v>1</v>
      </c>
      <c r="G1304" s="58">
        <v>4.0</v>
      </c>
    </row>
    <row r="1305">
      <c r="A1305" s="59">
        <v>45489.0</v>
      </c>
      <c r="B1305" s="58" t="s">
        <v>326</v>
      </c>
      <c r="C1305" s="58" t="s">
        <v>287</v>
      </c>
      <c r="D1305" s="58" t="s">
        <v>144</v>
      </c>
      <c r="E1305" s="58" t="s">
        <v>143</v>
      </c>
      <c r="F1305" s="58" t="b">
        <f>AND(LEN(E1305) = 6, ISNUMBER(MATCH(LEFT(E1305,4), 'species codes'!$A$2:$A$15, 0)))</f>
        <v>1</v>
      </c>
      <c r="G1305" s="58">
        <v>27.0</v>
      </c>
      <c r="H1305" s="58">
        <v>2.0</v>
      </c>
    </row>
    <row r="1306">
      <c r="A1306" s="59">
        <v>45489.0</v>
      </c>
      <c r="B1306" s="58" t="s">
        <v>379</v>
      </c>
      <c r="C1306" s="58" t="s">
        <v>287</v>
      </c>
      <c r="D1306" s="46" t="s">
        <v>348</v>
      </c>
      <c r="E1306" s="46" t="s">
        <v>143</v>
      </c>
      <c r="F1306" s="58" t="b">
        <f>AND(LEN(E1306) = 6, ISNUMBER(MATCH(LEFT(E1306,4), 'species codes'!$A$2:$A$15, 0)))</f>
        <v>1</v>
      </c>
      <c r="G1306" s="58">
        <v>3.0</v>
      </c>
    </row>
    <row r="1307">
      <c r="A1307" s="59">
        <v>45489.0</v>
      </c>
      <c r="B1307" s="58" t="s">
        <v>326</v>
      </c>
      <c r="C1307" s="58" t="s">
        <v>287</v>
      </c>
      <c r="D1307" s="58" t="s">
        <v>146</v>
      </c>
      <c r="E1307" s="58" t="s">
        <v>145</v>
      </c>
      <c r="F1307" s="58" t="b">
        <f>AND(LEN(E1307) = 6, ISNUMBER(MATCH(LEFT(E1307,4), 'species codes'!$A$2:$A$15, 0)))</f>
        <v>1</v>
      </c>
      <c r="G1307" s="58">
        <v>40.0</v>
      </c>
      <c r="H1307" s="58">
        <v>3.0</v>
      </c>
    </row>
    <row r="1308">
      <c r="A1308" s="59">
        <v>45489.0</v>
      </c>
      <c r="B1308" s="58" t="s">
        <v>379</v>
      </c>
      <c r="C1308" s="58" t="s">
        <v>287</v>
      </c>
      <c r="D1308" s="46" t="s">
        <v>348</v>
      </c>
      <c r="E1308" s="46" t="s">
        <v>145</v>
      </c>
      <c r="F1308" s="58" t="b">
        <f>AND(LEN(E1308) = 6, ISNUMBER(MATCH(LEFT(E1308,4), 'species codes'!$A$2:$A$15, 0)))</f>
        <v>1</v>
      </c>
      <c r="G1308" s="58">
        <v>3.0</v>
      </c>
    </row>
    <row r="1309">
      <c r="A1309" s="59">
        <v>45489.0</v>
      </c>
      <c r="B1309" s="58" t="s">
        <v>326</v>
      </c>
      <c r="C1309" s="58" t="s">
        <v>287</v>
      </c>
      <c r="D1309" s="58" t="s">
        <v>128</v>
      </c>
      <c r="E1309" s="58" t="s">
        <v>148</v>
      </c>
      <c r="F1309" s="58" t="b">
        <f>AND(LEN(E1309) = 6, ISNUMBER(MATCH(LEFT(E1309,4), 'species codes'!$A$2:$A$15, 0)))</f>
        <v>1</v>
      </c>
      <c r="G1309" s="58">
        <v>35.0</v>
      </c>
      <c r="J1309" s="58">
        <v>1.0</v>
      </c>
      <c r="K1309" s="58">
        <v>1.0</v>
      </c>
      <c r="L1309" s="58" t="s">
        <v>369</v>
      </c>
    </row>
    <row r="1310">
      <c r="A1310" s="59">
        <v>45489.0</v>
      </c>
      <c r="B1310" s="58" t="s">
        <v>379</v>
      </c>
      <c r="C1310" s="58" t="s">
        <v>287</v>
      </c>
      <c r="D1310" s="46" t="s">
        <v>348</v>
      </c>
      <c r="E1310" s="46" t="s">
        <v>148</v>
      </c>
      <c r="F1310" s="58" t="b">
        <f>AND(LEN(E1310) = 6, ISNUMBER(MATCH(LEFT(E1310,4), 'species codes'!$A$2:$A$15, 0)))</f>
        <v>1</v>
      </c>
      <c r="G1310" s="58">
        <v>4.0</v>
      </c>
    </row>
    <row r="1311">
      <c r="A1311" s="59">
        <v>45489.0</v>
      </c>
      <c r="B1311" s="58" t="s">
        <v>326</v>
      </c>
      <c r="C1311" s="58" t="s">
        <v>287</v>
      </c>
      <c r="D1311" s="58" t="s">
        <v>150</v>
      </c>
      <c r="E1311" s="58" t="s">
        <v>149</v>
      </c>
      <c r="F1311" s="58" t="b">
        <f>AND(LEN(E1311) = 6, ISNUMBER(MATCH(LEFT(E1311,4), 'species codes'!$A$2:$A$15, 0)))</f>
        <v>1</v>
      </c>
      <c r="G1311" s="58">
        <v>61.0</v>
      </c>
      <c r="H1311" s="58">
        <v>3.0</v>
      </c>
    </row>
    <row r="1312">
      <c r="A1312" s="59">
        <v>45489.0</v>
      </c>
      <c r="B1312" s="58" t="s">
        <v>379</v>
      </c>
      <c r="C1312" s="58" t="s">
        <v>287</v>
      </c>
      <c r="D1312" s="46" t="s">
        <v>348</v>
      </c>
      <c r="E1312" s="46" t="s">
        <v>149</v>
      </c>
      <c r="F1312" s="58" t="b">
        <f>AND(LEN(E1312) = 6, ISNUMBER(MATCH(LEFT(E1312,4), 'species codes'!$A$2:$A$15, 0)))</f>
        <v>1</v>
      </c>
      <c r="G1312" s="58">
        <v>4.0</v>
      </c>
    </row>
    <row r="1313">
      <c r="A1313" s="59">
        <v>45489.0</v>
      </c>
      <c r="B1313" s="58" t="s">
        <v>326</v>
      </c>
      <c r="C1313" s="58" t="s">
        <v>287</v>
      </c>
      <c r="D1313" s="58" t="s">
        <v>177</v>
      </c>
      <c r="E1313" s="58" t="s">
        <v>176</v>
      </c>
      <c r="F1313" s="58" t="b">
        <f>AND(LEN(E1313) = 6, ISNUMBER(MATCH(LEFT(E1313,4), 'species codes'!$A$2:$A$15, 0)))</f>
        <v>1</v>
      </c>
      <c r="G1313" s="58">
        <v>29.0</v>
      </c>
    </row>
    <row r="1314">
      <c r="A1314" s="59">
        <v>45489.0</v>
      </c>
      <c r="B1314" s="58" t="s">
        <v>379</v>
      </c>
      <c r="C1314" s="58" t="s">
        <v>287</v>
      </c>
      <c r="D1314" s="58" t="s">
        <v>359</v>
      </c>
      <c r="E1314" s="58" t="s">
        <v>176</v>
      </c>
      <c r="F1314" s="58" t="b">
        <f>AND(LEN(E1314) = 6, ISNUMBER(MATCH(LEFT(E1314,4), 'species codes'!$A$2:$A$15, 0)))</f>
        <v>1</v>
      </c>
      <c r="G1314" s="58">
        <v>4.0</v>
      </c>
    </row>
    <row r="1315">
      <c r="A1315" s="59">
        <v>45489.0</v>
      </c>
      <c r="B1315" s="58" t="s">
        <v>379</v>
      </c>
      <c r="C1315" s="58" t="s">
        <v>287</v>
      </c>
      <c r="D1315" s="58" t="s">
        <v>359</v>
      </c>
      <c r="E1315" s="58" t="s">
        <v>181</v>
      </c>
      <c r="F1315" s="58" t="b">
        <f>AND(LEN(E1315) = 6, ISNUMBER(MATCH(LEFT(E1315,4), 'species codes'!$A$2:$A$15, 0)))</f>
        <v>1</v>
      </c>
      <c r="G1315" s="58">
        <v>4.0</v>
      </c>
    </row>
    <row r="1316">
      <c r="A1316" s="59">
        <v>45489.0</v>
      </c>
      <c r="B1316" s="58" t="s">
        <v>326</v>
      </c>
      <c r="C1316" s="58" t="s">
        <v>287</v>
      </c>
      <c r="D1316" s="58" t="s">
        <v>327</v>
      </c>
      <c r="E1316" s="58" t="s">
        <v>181</v>
      </c>
      <c r="F1316" s="58" t="b">
        <f>AND(LEN(E1316) = 6, ISNUMBER(MATCH(LEFT(E1316,4), 'species codes'!$A$2:$A$15, 0)))</f>
        <v>1</v>
      </c>
      <c r="G1316" s="58">
        <v>2.0</v>
      </c>
    </row>
    <row r="1317">
      <c r="A1317" s="59">
        <v>45489.0</v>
      </c>
      <c r="B1317" s="58" t="s">
        <v>326</v>
      </c>
      <c r="C1317" s="58" t="s">
        <v>287</v>
      </c>
      <c r="D1317" s="58" t="s">
        <v>330</v>
      </c>
      <c r="E1317" s="58" t="s">
        <v>182</v>
      </c>
      <c r="F1317" s="58" t="b">
        <f>AND(LEN(E1317) = 6, ISNUMBER(MATCH(LEFT(E1317,4), 'species codes'!$A$2:$A$15, 0)))</f>
        <v>1</v>
      </c>
      <c r="G1317" s="58">
        <v>70.0</v>
      </c>
    </row>
    <row r="1318">
      <c r="A1318" s="59">
        <v>45489.0</v>
      </c>
      <c r="B1318" s="58" t="s">
        <v>334</v>
      </c>
      <c r="C1318" s="58" t="s">
        <v>287</v>
      </c>
      <c r="D1318" s="58" t="s">
        <v>352</v>
      </c>
      <c r="E1318" s="58" t="s">
        <v>182</v>
      </c>
      <c r="F1318" s="58" t="b">
        <f>AND(LEN(E1318) = 6, ISNUMBER(MATCH(LEFT(E1318,4), 'species codes'!$A$2:$A$15, 0)))</f>
        <v>1</v>
      </c>
      <c r="G1318" s="58">
        <v>41.0</v>
      </c>
    </row>
    <row r="1319">
      <c r="A1319" s="59">
        <v>45489.0</v>
      </c>
      <c r="B1319" s="58" t="s">
        <v>334</v>
      </c>
      <c r="C1319" s="58" t="s">
        <v>287</v>
      </c>
      <c r="D1319" s="58" t="s">
        <v>339</v>
      </c>
      <c r="E1319" s="58" t="s">
        <v>182</v>
      </c>
      <c r="F1319" s="58" t="b">
        <f>AND(LEN(E1319) = 6, ISNUMBER(MATCH(LEFT(E1319,4), 'species codes'!$A$2:$A$15, 0)))</f>
        <v>1</v>
      </c>
      <c r="G1319" s="58">
        <v>33.0</v>
      </c>
    </row>
    <row r="1320">
      <c r="A1320" s="59">
        <v>45489.0</v>
      </c>
      <c r="B1320" s="58" t="s">
        <v>326</v>
      </c>
      <c r="C1320" s="58" t="s">
        <v>287</v>
      </c>
      <c r="D1320" s="58" t="s">
        <v>355</v>
      </c>
      <c r="E1320" s="58" t="s">
        <v>182</v>
      </c>
      <c r="F1320" s="58" t="b">
        <f>AND(LEN(E1320) = 6, ISNUMBER(MATCH(LEFT(E1320,4), 'species codes'!$A$2:$A$15, 0)))</f>
        <v>1</v>
      </c>
      <c r="G1320" s="58">
        <v>28.0</v>
      </c>
      <c r="J1320" s="58">
        <v>2.0</v>
      </c>
    </row>
    <row r="1321">
      <c r="A1321" s="59">
        <v>45489.0</v>
      </c>
      <c r="B1321" s="58" t="s">
        <v>334</v>
      </c>
      <c r="C1321" s="58" t="s">
        <v>287</v>
      </c>
      <c r="D1321" s="58" t="s">
        <v>341</v>
      </c>
      <c r="E1321" s="58" t="s">
        <v>182</v>
      </c>
      <c r="F1321" s="58" t="b">
        <f>AND(LEN(E1321) = 6, ISNUMBER(MATCH(LEFT(E1321,4), 'species codes'!$A$2:$A$15, 0)))</f>
        <v>1</v>
      </c>
      <c r="G1321" s="58">
        <v>25.0</v>
      </c>
    </row>
    <row r="1322">
      <c r="A1322" s="59">
        <v>45489.0</v>
      </c>
      <c r="B1322" s="58" t="s">
        <v>379</v>
      </c>
      <c r="C1322" s="58" t="s">
        <v>287</v>
      </c>
      <c r="D1322" s="58" t="s">
        <v>359</v>
      </c>
      <c r="E1322" s="58" t="s">
        <v>182</v>
      </c>
      <c r="F1322" s="58" t="b">
        <f>AND(LEN(E1322) = 6, ISNUMBER(MATCH(LEFT(E1322,4), 'species codes'!$A$2:$A$15, 0)))</f>
        <v>1</v>
      </c>
      <c r="G1322" s="58">
        <v>4.0</v>
      </c>
    </row>
    <row r="1323">
      <c r="A1323" s="59">
        <v>45489.0</v>
      </c>
      <c r="B1323" s="58" t="s">
        <v>326</v>
      </c>
      <c r="C1323" s="58" t="s">
        <v>287</v>
      </c>
      <c r="D1323" s="58" t="s">
        <v>187</v>
      </c>
      <c r="E1323" s="58" t="s">
        <v>186</v>
      </c>
      <c r="F1323" s="58" t="b">
        <f>AND(LEN(E1323) = 6, ISNUMBER(MATCH(LEFT(E1323,4), 'species codes'!$A$2:$A$15, 0)))</f>
        <v>1</v>
      </c>
      <c r="G1323" s="58">
        <v>38.0</v>
      </c>
    </row>
    <row r="1324">
      <c r="A1324" s="59">
        <v>45489.0</v>
      </c>
      <c r="B1324" s="58" t="s">
        <v>379</v>
      </c>
      <c r="C1324" s="58" t="s">
        <v>287</v>
      </c>
      <c r="D1324" s="58" t="s">
        <v>359</v>
      </c>
      <c r="E1324" s="58" t="s">
        <v>186</v>
      </c>
      <c r="F1324" s="58" t="b">
        <f>AND(LEN(E1324) = 6, ISNUMBER(MATCH(LEFT(E1324,4), 'species codes'!$A$2:$A$15, 0)))</f>
        <v>1</v>
      </c>
      <c r="G1324" s="58">
        <v>4.0</v>
      </c>
    </row>
    <row r="1325">
      <c r="A1325" s="59">
        <v>45489.0</v>
      </c>
      <c r="B1325" s="58" t="s">
        <v>326</v>
      </c>
      <c r="C1325" s="58" t="s">
        <v>287</v>
      </c>
      <c r="D1325" s="58" t="s">
        <v>189</v>
      </c>
      <c r="E1325" s="58" t="s">
        <v>188</v>
      </c>
      <c r="F1325" s="58" t="b">
        <f>AND(LEN(E1325) = 6, ISNUMBER(MATCH(LEFT(E1325,4), 'species codes'!$A$2:$A$15, 0)))</f>
        <v>1</v>
      </c>
      <c r="G1325" s="58">
        <v>55.0</v>
      </c>
    </row>
    <row r="1326">
      <c r="A1326" s="59">
        <v>45489.0</v>
      </c>
      <c r="B1326" s="58" t="s">
        <v>379</v>
      </c>
      <c r="C1326" s="58" t="s">
        <v>287</v>
      </c>
      <c r="D1326" s="58" t="s">
        <v>359</v>
      </c>
      <c r="E1326" s="58" t="s">
        <v>188</v>
      </c>
      <c r="F1326" s="58" t="b">
        <f>AND(LEN(E1326) = 6, ISNUMBER(MATCH(LEFT(E1326,4), 'species codes'!$A$2:$A$15, 0)))</f>
        <v>1</v>
      </c>
      <c r="G1326" s="58">
        <v>4.0</v>
      </c>
    </row>
    <row r="1327">
      <c r="A1327" s="59">
        <v>45489.0</v>
      </c>
      <c r="B1327" s="58" t="s">
        <v>326</v>
      </c>
      <c r="C1327" s="58" t="s">
        <v>287</v>
      </c>
      <c r="D1327" s="58" t="s">
        <v>191</v>
      </c>
      <c r="E1327" s="58" t="s">
        <v>190</v>
      </c>
      <c r="F1327" s="58" t="b">
        <f>AND(LEN(E1327) = 6, ISNUMBER(MATCH(LEFT(E1327,4), 'species codes'!$A$2:$A$15, 0)))</f>
        <v>1</v>
      </c>
      <c r="G1327" s="58">
        <v>24.0</v>
      </c>
      <c r="K1327" s="58">
        <v>1.0</v>
      </c>
      <c r="L1327" s="58" t="s">
        <v>369</v>
      </c>
    </row>
    <row r="1328">
      <c r="A1328" s="59">
        <v>45489.0</v>
      </c>
      <c r="B1328" s="58" t="s">
        <v>379</v>
      </c>
      <c r="C1328" s="58" t="s">
        <v>287</v>
      </c>
      <c r="D1328" s="58" t="s">
        <v>359</v>
      </c>
      <c r="E1328" s="58" t="s">
        <v>190</v>
      </c>
      <c r="F1328" s="58" t="b">
        <f>AND(LEN(E1328) = 6, ISNUMBER(MATCH(LEFT(E1328,4), 'species codes'!$A$2:$A$15, 0)))</f>
        <v>1</v>
      </c>
      <c r="G1328" s="58">
        <v>4.0</v>
      </c>
    </row>
    <row r="1329">
      <c r="A1329" s="59">
        <v>45489.0</v>
      </c>
      <c r="B1329" s="58" t="s">
        <v>334</v>
      </c>
      <c r="C1329" s="58" t="s">
        <v>287</v>
      </c>
      <c r="D1329" s="58" t="s">
        <v>196</v>
      </c>
      <c r="E1329" s="58" t="s">
        <v>194</v>
      </c>
      <c r="F1329" s="58" t="b">
        <f>AND(LEN(E1329) = 6, ISNUMBER(MATCH(LEFT(E1329,4), 'species codes'!$A$2:$A$15, 0)))</f>
        <v>1</v>
      </c>
      <c r="G1329" s="58">
        <v>8.0</v>
      </c>
    </row>
    <row r="1330">
      <c r="A1330" s="59">
        <v>45489.0</v>
      </c>
      <c r="B1330" s="58" t="s">
        <v>334</v>
      </c>
      <c r="C1330" s="58" t="s">
        <v>287</v>
      </c>
      <c r="D1330" s="58" t="s">
        <v>47</v>
      </c>
      <c r="E1330" s="58" t="s">
        <v>202</v>
      </c>
      <c r="F1330" s="58" t="b">
        <f>AND(LEN(E1330) = 6, ISNUMBER(MATCH(LEFT(E1330,4), 'species codes'!$A$2:$A$15, 0)))</f>
        <v>1</v>
      </c>
      <c r="G1330" s="58">
        <v>37.0</v>
      </c>
      <c r="H1330" s="58">
        <v>1.0</v>
      </c>
    </row>
    <row r="1331">
      <c r="A1331" s="59">
        <v>45489.0</v>
      </c>
      <c r="B1331" s="58" t="s">
        <v>334</v>
      </c>
      <c r="C1331" s="58" t="s">
        <v>287</v>
      </c>
      <c r="D1331" s="58" t="s">
        <v>206</v>
      </c>
      <c r="E1331" s="58" t="s">
        <v>202</v>
      </c>
      <c r="F1331" s="58" t="b">
        <f>AND(LEN(E1331) = 6, ISNUMBER(MATCH(LEFT(E1331,4), 'species codes'!$A$2:$A$15, 0)))</f>
        <v>1</v>
      </c>
      <c r="G1331" s="58">
        <v>3.0</v>
      </c>
    </row>
    <row r="1332">
      <c r="A1332" s="59">
        <v>45489.0</v>
      </c>
      <c r="B1332" s="58" t="s">
        <v>334</v>
      </c>
      <c r="C1332" s="58" t="s">
        <v>287</v>
      </c>
      <c r="D1332" s="58" t="s">
        <v>206</v>
      </c>
      <c r="E1332" s="58" t="s">
        <v>203</v>
      </c>
      <c r="F1332" s="58" t="b">
        <f>AND(LEN(E1332) = 6, ISNUMBER(MATCH(LEFT(E1332,4), 'species codes'!$A$2:$A$15, 0)))</f>
        <v>1</v>
      </c>
      <c r="G1332" s="58">
        <v>3.0</v>
      </c>
    </row>
    <row r="1333">
      <c r="A1333" s="59">
        <v>45489.0</v>
      </c>
      <c r="B1333" s="58" t="s">
        <v>334</v>
      </c>
      <c r="C1333" s="58" t="s">
        <v>287</v>
      </c>
      <c r="D1333" s="58" t="s">
        <v>47</v>
      </c>
      <c r="E1333" s="58" t="s">
        <v>205</v>
      </c>
      <c r="F1333" s="58" t="b">
        <f>AND(LEN(E1333) = 6, ISNUMBER(MATCH(LEFT(E1333,4), 'species codes'!$A$2:$A$15, 0)))</f>
        <v>1</v>
      </c>
      <c r="G1333" s="58">
        <v>11.0</v>
      </c>
      <c r="H1333" s="58">
        <v>1.0</v>
      </c>
    </row>
    <row r="1334">
      <c r="A1334" s="59">
        <v>45489.0</v>
      </c>
      <c r="B1334" s="58" t="s">
        <v>334</v>
      </c>
      <c r="C1334" s="58" t="s">
        <v>287</v>
      </c>
      <c r="D1334" s="58" t="s">
        <v>206</v>
      </c>
      <c r="E1334" s="58" t="s">
        <v>205</v>
      </c>
      <c r="F1334" s="58" t="b">
        <f>AND(LEN(E1334) = 6, ISNUMBER(MATCH(LEFT(E1334,4), 'species codes'!$A$2:$A$15, 0)))</f>
        <v>1</v>
      </c>
      <c r="G1334" s="58">
        <v>3.0</v>
      </c>
    </row>
    <row r="1335">
      <c r="A1335" s="59">
        <v>45489.0</v>
      </c>
      <c r="B1335" s="58" t="s">
        <v>334</v>
      </c>
      <c r="C1335" s="58" t="s">
        <v>287</v>
      </c>
      <c r="D1335" s="58" t="s">
        <v>47</v>
      </c>
      <c r="E1335" s="58" t="s">
        <v>208</v>
      </c>
      <c r="F1335" s="58" t="b">
        <f>AND(LEN(E1335) = 6, ISNUMBER(MATCH(LEFT(E1335,4), 'species codes'!$A$2:$A$15, 0)))</f>
        <v>1</v>
      </c>
      <c r="G1335" s="58">
        <v>9.0</v>
      </c>
    </row>
    <row r="1336">
      <c r="A1336" s="59">
        <v>45489.0</v>
      </c>
      <c r="B1336" s="58" t="s">
        <v>334</v>
      </c>
      <c r="C1336" s="58" t="s">
        <v>287</v>
      </c>
      <c r="D1336" s="58" t="s">
        <v>206</v>
      </c>
      <c r="E1336" s="58" t="s">
        <v>208</v>
      </c>
      <c r="F1336" s="58" t="b">
        <f>AND(LEN(E1336) = 6, ISNUMBER(MATCH(LEFT(E1336,4), 'species codes'!$A$2:$A$15, 0)))</f>
        <v>1</v>
      </c>
      <c r="G1336" s="58">
        <v>1.0</v>
      </c>
    </row>
    <row r="1337">
      <c r="A1337" s="59">
        <v>45489.0</v>
      </c>
      <c r="B1337" s="58" t="s">
        <v>334</v>
      </c>
      <c r="C1337" s="58" t="s">
        <v>287</v>
      </c>
      <c r="D1337" s="58" t="s">
        <v>206</v>
      </c>
      <c r="E1337" s="58" t="s">
        <v>213</v>
      </c>
      <c r="F1337" s="58" t="b">
        <f>AND(LEN(E1337) = 6, ISNUMBER(MATCH(LEFT(E1337,4), 'species codes'!$A$2:$A$15, 0)))</f>
        <v>1</v>
      </c>
      <c r="G1337" s="58">
        <v>6.0</v>
      </c>
    </row>
    <row r="1338">
      <c r="A1338" s="59">
        <v>45489.0</v>
      </c>
      <c r="B1338" s="58" t="s">
        <v>334</v>
      </c>
      <c r="C1338" s="58" t="s">
        <v>287</v>
      </c>
      <c r="D1338" s="58" t="s">
        <v>47</v>
      </c>
      <c r="E1338" s="58" t="s">
        <v>213</v>
      </c>
      <c r="F1338" s="58" t="b">
        <f>AND(LEN(E1338) = 6, ISNUMBER(MATCH(LEFT(E1338,4), 'species codes'!$A$2:$A$15, 0)))</f>
        <v>1</v>
      </c>
      <c r="K1338" s="58">
        <v>3.0</v>
      </c>
      <c r="L1338" s="58" t="s">
        <v>369</v>
      </c>
    </row>
    <row r="1339">
      <c r="A1339" s="59">
        <v>45489.0</v>
      </c>
      <c r="B1339" s="58" t="s">
        <v>334</v>
      </c>
      <c r="C1339" s="58" t="s">
        <v>287</v>
      </c>
      <c r="D1339" s="58" t="s">
        <v>206</v>
      </c>
      <c r="E1339" s="58" t="s">
        <v>214</v>
      </c>
      <c r="F1339" s="58" t="b">
        <f>AND(LEN(E1339) = 6, ISNUMBER(MATCH(LEFT(E1339,4), 'species codes'!$A$2:$A$15, 0)))</f>
        <v>1</v>
      </c>
      <c r="G1339" s="58">
        <v>6.0</v>
      </c>
    </row>
    <row r="1340">
      <c r="A1340" s="59">
        <v>45489.0</v>
      </c>
      <c r="B1340" s="58" t="s">
        <v>334</v>
      </c>
      <c r="C1340" s="58" t="s">
        <v>287</v>
      </c>
      <c r="D1340" s="58" t="s">
        <v>47</v>
      </c>
      <c r="E1340" s="58" t="s">
        <v>214</v>
      </c>
      <c r="F1340" s="58" t="b">
        <f>AND(LEN(E1340) = 6, ISNUMBER(MATCH(LEFT(E1340,4), 'species codes'!$A$2:$A$15, 0)))</f>
        <v>1</v>
      </c>
      <c r="K1340" s="58">
        <v>7.0</v>
      </c>
      <c r="L1340" s="58" t="s">
        <v>369</v>
      </c>
    </row>
    <row r="1341">
      <c r="A1341" s="59">
        <v>45489.0</v>
      </c>
      <c r="B1341" s="58" t="s">
        <v>334</v>
      </c>
      <c r="C1341" s="58" t="s">
        <v>287</v>
      </c>
      <c r="D1341" s="58" t="s">
        <v>206</v>
      </c>
      <c r="E1341" s="58" t="s">
        <v>216</v>
      </c>
      <c r="F1341" s="58" t="b">
        <f>AND(LEN(E1341) = 6, ISNUMBER(MATCH(LEFT(E1341,4), 'species codes'!$A$2:$A$15, 0)))</f>
        <v>1</v>
      </c>
      <c r="G1341" s="58">
        <v>6.0</v>
      </c>
    </row>
    <row r="1342">
      <c r="A1342" s="59">
        <v>45489.0</v>
      </c>
      <c r="B1342" s="58" t="s">
        <v>334</v>
      </c>
      <c r="C1342" s="58" t="s">
        <v>287</v>
      </c>
      <c r="D1342" s="58" t="s">
        <v>47</v>
      </c>
      <c r="E1342" s="58" t="s">
        <v>216</v>
      </c>
      <c r="F1342" s="58" t="b">
        <f>AND(LEN(E1342) = 6, ISNUMBER(MATCH(LEFT(E1342,4), 'species codes'!$A$2:$A$15, 0)))</f>
        <v>1</v>
      </c>
      <c r="K1342" s="58">
        <v>14.0</v>
      </c>
      <c r="L1342" s="58" t="s">
        <v>369</v>
      </c>
    </row>
    <row r="1343">
      <c r="A1343" s="59">
        <v>45489.0</v>
      </c>
      <c r="B1343" s="58" t="s">
        <v>334</v>
      </c>
      <c r="C1343" s="58" t="s">
        <v>287</v>
      </c>
      <c r="D1343" s="58" t="s">
        <v>206</v>
      </c>
      <c r="E1343" s="58" t="s">
        <v>218</v>
      </c>
      <c r="F1343" s="58" t="b">
        <f>AND(LEN(E1343) = 6, ISNUMBER(MATCH(LEFT(E1343,4), 'species codes'!$A$2:$A$15, 0)))</f>
        <v>1</v>
      </c>
      <c r="G1343" s="58">
        <v>6.0</v>
      </c>
    </row>
    <row r="1344">
      <c r="A1344" s="59">
        <v>45489.0</v>
      </c>
      <c r="B1344" s="58" t="s">
        <v>334</v>
      </c>
      <c r="C1344" s="58" t="s">
        <v>287</v>
      </c>
      <c r="D1344" s="58" t="s">
        <v>47</v>
      </c>
      <c r="E1344" s="58" t="s">
        <v>218</v>
      </c>
      <c r="F1344" s="58" t="b">
        <f>AND(LEN(E1344) = 6, ISNUMBER(MATCH(LEFT(E1344,4), 'species codes'!$A$2:$A$15, 0)))</f>
        <v>1</v>
      </c>
      <c r="K1344" s="58">
        <v>4.0</v>
      </c>
      <c r="L1344" s="58" t="s">
        <v>369</v>
      </c>
    </row>
    <row r="1345">
      <c r="A1345" s="59">
        <v>45489.0</v>
      </c>
      <c r="B1345" s="58" t="s">
        <v>334</v>
      </c>
      <c r="C1345" s="58" t="s">
        <v>287</v>
      </c>
      <c r="D1345" s="58" t="s">
        <v>206</v>
      </c>
      <c r="E1345" s="58" t="s">
        <v>219</v>
      </c>
      <c r="F1345" s="58" t="b">
        <f>AND(LEN(E1345) = 6, ISNUMBER(MATCH(LEFT(E1345,4), 'species codes'!$A$2:$A$15, 0)))</f>
        <v>1</v>
      </c>
      <c r="G1345" s="58">
        <v>3.0</v>
      </c>
    </row>
    <row r="1346">
      <c r="A1346" s="59">
        <v>45489.0</v>
      </c>
      <c r="B1346" s="58" t="s">
        <v>334</v>
      </c>
      <c r="C1346" s="58" t="s">
        <v>287</v>
      </c>
      <c r="D1346" s="58" t="s">
        <v>47</v>
      </c>
      <c r="E1346" s="58" t="s">
        <v>219</v>
      </c>
      <c r="F1346" s="58" t="b">
        <f>AND(LEN(E1346) = 6, ISNUMBER(MATCH(LEFT(E1346,4), 'species codes'!$A$2:$A$15, 0)))</f>
        <v>1</v>
      </c>
      <c r="K1346" s="58">
        <v>13.0</v>
      </c>
      <c r="L1346" s="58" t="s">
        <v>369</v>
      </c>
    </row>
    <row r="1347">
      <c r="A1347" s="59">
        <v>45489.0</v>
      </c>
      <c r="B1347" s="58" t="s">
        <v>334</v>
      </c>
      <c r="C1347" s="58" t="s">
        <v>287</v>
      </c>
      <c r="D1347" s="58" t="s">
        <v>206</v>
      </c>
      <c r="E1347" s="58" t="s">
        <v>224</v>
      </c>
      <c r="F1347" s="58" t="b">
        <f>AND(LEN(E1347) = 6, ISNUMBER(MATCH(LEFT(E1347,4), 'species codes'!$A$2:$A$15, 0)))</f>
        <v>1</v>
      </c>
      <c r="G1347" s="58">
        <v>6.0</v>
      </c>
    </row>
    <row r="1348">
      <c r="A1348" s="59">
        <v>45489.0</v>
      </c>
      <c r="B1348" s="58" t="s">
        <v>334</v>
      </c>
      <c r="C1348" s="58" t="s">
        <v>287</v>
      </c>
      <c r="D1348" s="58" t="s">
        <v>47</v>
      </c>
      <c r="E1348" s="58" t="s">
        <v>224</v>
      </c>
      <c r="F1348" s="58" t="b">
        <f>AND(LEN(E1348) = 6, ISNUMBER(MATCH(LEFT(E1348,4), 'species codes'!$A$2:$A$15, 0)))</f>
        <v>1</v>
      </c>
      <c r="G1348" s="58">
        <v>2.0</v>
      </c>
      <c r="H1348" s="58">
        <v>4.0</v>
      </c>
      <c r="J1348" s="58">
        <v>1.0</v>
      </c>
      <c r="K1348" s="58">
        <v>8.0</v>
      </c>
      <c r="L1348" s="58" t="s">
        <v>369</v>
      </c>
    </row>
    <row r="1349">
      <c r="A1349" s="59">
        <v>45489.0</v>
      </c>
      <c r="B1349" s="58" t="s">
        <v>334</v>
      </c>
      <c r="C1349" s="58" t="s">
        <v>287</v>
      </c>
      <c r="D1349" s="58" t="s">
        <v>206</v>
      </c>
      <c r="E1349" s="58" t="s">
        <v>225</v>
      </c>
      <c r="F1349" s="58" t="b">
        <f>AND(LEN(E1349) = 6, ISNUMBER(MATCH(LEFT(E1349,4), 'species codes'!$A$2:$A$15, 0)))</f>
        <v>1</v>
      </c>
      <c r="G1349" s="58">
        <v>6.0</v>
      </c>
    </row>
    <row r="1350">
      <c r="A1350" s="59">
        <v>45489.0</v>
      </c>
      <c r="B1350" s="58" t="s">
        <v>334</v>
      </c>
      <c r="C1350" s="58" t="s">
        <v>287</v>
      </c>
      <c r="D1350" s="58" t="s">
        <v>47</v>
      </c>
      <c r="E1350" s="58" t="s">
        <v>225</v>
      </c>
      <c r="F1350" s="58" t="b">
        <f>AND(LEN(E1350) = 6, ISNUMBER(MATCH(LEFT(E1350,4), 'species codes'!$A$2:$A$15, 0)))</f>
        <v>1</v>
      </c>
      <c r="G1350" s="58">
        <v>3.0</v>
      </c>
      <c r="H1350" s="58">
        <v>1.0</v>
      </c>
    </row>
    <row r="1351">
      <c r="A1351" s="59">
        <v>45489.0</v>
      </c>
      <c r="B1351" s="58" t="s">
        <v>334</v>
      </c>
      <c r="C1351" s="58" t="s">
        <v>287</v>
      </c>
      <c r="D1351" s="58" t="s">
        <v>47</v>
      </c>
      <c r="E1351" s="58" t="s">
        <v>226</v>
      </c>
      <c r="F1351" s="58" t="b">
        <f>AND(LEN(E1351) = 6, ISNUMBER(MATCH(LEFT(E1351,4), 'species codes'!$A$2:$A$15, 0)))</f>
        <v>1</v>
      </c>
      <c r="G1351" s="58">
        <v>20.0</v>
      </c>
    </row>
    <row r="1352">
      <c r="A1352" s="59">
        <v>45489.0</v>
      </c>
      <c r="B1352" s="58" t="s">
        <v>334</v>
      </c>
      <c r="C1352" s="58" t="s">
        <v>287</v>
      </c>
      <c r="D1352" s="58" t="s">
        <v>47</v>
      </c>
      <c r="E1352" s="58" t="s">
        <v>227</v>
      </c>
      <c r="F1352" s="58" t="b">
        <f>AND(LEN(E1352) = 6, ISNUMBER(MATCH(LEFT(E1352,4), 'species codes'!$A$2:$A$15, 0)))</f>
        <v>1</v>
      </c>
      <c r="G1352" s="58">
        <v>11.0</v>
      </c>
      <c r="H1352" s="58">
        <v>1.0</v>
      </c>
      <c r="J1352" s="58">
        <v>4.0</v>
      </c>
    </row>
    <row r="1353">
      <c r="A1353" s="59">
        <v>45489.0</v>
      </c>
      <c r="B1353" s="58" t="s">
        <v>334</v>
      </c>
      <c r="C1353" s="58" t="s">
        <v>287</v>
      </c>
      <c r="D1353" s="58" t="s">
        <v>47</v>
      </c>
      <c r="E1353" s="58" t="s">
        <v>228</v>
      </c>
      <c r="F1353" s="58" t="b">
        <f>AND(LEN(E1353) = 6, ISNUMBER(MATCH(LEFT(E1353,4), 'species codes'!$A$2:$A$15, 0)))</f>
        <v>1</v>
      </c>
      <c r="G1353" s="58">
        <v>20.0</v>
      </c>
    </row>
    <row r="1354">
      <c r="A1354" s="59">
        <v>45489.0</v>
      </c>
      <c r="B1354" s="58" t="s">
        <v>334</v>
      </c>
      <c r="C1354" s="58" t="s">
        <v>287</v>
      </c>
      <c r="D1354" s="58" t="s">
        <v>47</v>
      </c>
      <c r="E1354" s="58" t="s">
        <v>229</v>
      </c>
      <c r="F1354" s="58" t="b">
        <f>AND(LEN(E1354) = 6, ISNUMBER(MATCH(LEFT(E1354,4), 'species codes'!$A$2:$A$15, 0)))</f>
        <v>1</v>
      </c>
      <c r="G1354" s="58">
        <v>7.0</v>
      </c>
      <c r="J1354" s="58">
        <v>7.0</v>
      </c>
    </row>
    <row r="1355">
      <c r="A1355" s="59">
        <v>45489.0</v>
      </c>
      <c r="B1355" s="58" t="s">
        <v>334</v>
      </c>
      <c r="C1355" s="58" t="s">
        <v>287</v>
      </c>
      <c r="D1355" s="58" t="s">
        <v>47</v>
      </c>
      <c r="E1355" s="58" t="s">
        <v>230</v>
      </c>
      <c r="F1355" s="58" t="b">
        <f>AND(LEN(E1355) = 6, ISNUMBER(MATCH(LEFT(E1355,4), 'species codes'!$A$2:$A$15, 0)))</f>
        <v>1</v>
      </c>
      <c r="G1355" s="58">
        <v>10.0</v>
      </c>
      <c r="J1355" s="58">
        <v>3.0</v>
      </c>
    </row>
    <row r="1356">
      <c r="A1356" s="59">
        <v>45489.0</v>
      </c>
      <c r="B1356" s="58" t="s">
        <v>334</v>
      </c>
      <c r="C1356" s="58" t="s">
        <v>287</v>
      </c>
      <c r="D1356" s="58" t="s">
        <v>47</v>
      </c>
      <c r="E1356" s="58" t="s">
        <v>231</v>
      </c>
      <c r="F1356" s="58" t="b">
        <f>AND(LEN(E1356) = 6, ISNUMBER(MATCH(LEFT(E1356,4), 'species codes'!$A$2:$A$15, 0)))</f>
        <v>1</v>
      </c>
      <c r="G1356" s="58">
        <v>4.0</v>
      </c>
      <c r="J1356" s="58">
        <v>2.0</v>
      </c>
    </row>
    <row r="1357">
      <c r="A1357" s="59">
        <v>45489.0</v>
      </c>
      <c r="B1357" s="58" t="s">
        <v>334</v>
      </c>
      <c r="C1357" s="58" t="s">
        <v>287</v>
      </c>
      <c r="D1357" s="58" t="s">
        <v>47</v>
      </c>
      <c r="E1357" s="58" t="s">
        <v>241</v>
      </c>
      <c r="F1357" s="58" t="b">
        <f>AND(LEN(E1357) = 6, ISNUMBER(MATCH(LEFT(E1357,4), 'species codes'!$A$2:$A$15, 0)))</f>
        <v>1</v>
      </c>
      <c r="H1357" s="58">
        <v>1.0</v>
      </c>
      <c r="J1357" s="58">
        <v>9.0</v>
      </c>
    </row>
    <row r="1358">
      <c r="A1358" s="59">
        <v>45489.0</v>
      </c>
      <c r="B1358" s="58" t="s">
        <v>334</v>
      </c>
      <c r="C1358" s="58" t="s">
        <v>287</v>
      </c>
      <c r="D1358" s="58" t="s">
        <v>47</v>
      </c>
      <c r="E1358" s="58" t="s">
        <v>242</v>
      </c>
      <c r="F1358" s="58" t="b">
        <f>AND(LEN(E1358) = 6, ISNUMBER(MATCH(LEFT(E1358,4), 'species codes'!$A$2:$A$15, 0)))</f>
        <v>1</v>
      </c>
      <c r="G1358" s="58">
        <v>3.0</v>
      </c>
      <c r="J1358" s="58">
        <v>23.0</v>
      </c>
    </row>
    <row r="1359">
      <c r="A1359" s="59">
        <v>45489.0</v>
      </c>
      <c r="B1359" s="58" t="s">
        <v>334</v>
      </c>
      <c r="C1359" s="58" t="s">
        <v>287</v>
      </c>
      <c r="D1359" s="58" t="s">
        <v>47</v>
      </c>
      <c r="E1359" s="58" t="s">
        <v>243</v>
      </c>
      <c r="F1359" s="58" t="b">
        <f>AND(LEN(E1359) = 6, ISNUMBER(MATCH(LEFT(E1359,4), 'species codes'!$A$2:$A$15, 0)))</f>
        <v>1</v>
      </c>
      <c r="J1359" s="58">
        <v>20.0</v>
      </c>
    </row>
    <row r="1360">
      <c r="A1360" s="59">
        <v>45489.0</v>
      </c>
      <c r="B1360" s="58" t="s">
        <v>334</v>
      </c>
      <c r="C1360" s="58" t="s">
        <v>287</v>
      </c>
      <c r="D1360" s="58" t="s">
        <v>47</v>
      </c>
      <c r="E1360" s="58" t="s">
        <v>244</v>
      </c>
      <c r="F1360" s="58" t="b">
        <f>AND(LEN(E1360) = 6, ISNUMBER(MATCH(LEFT(E1360,4), 'species codes'!$A$2:$A$15, 0)))</f>
        <v>1</v>
      </c>
      <c r="G1360" s="58">
        <v>4.0</v>
      </c>
      <c r="J1360" s="58">
        <v>5.0</v>
      </c>
    </row>
    <row r="1361">
      <c r="A1361" s="59">
        <v>45489.0</v>
      </c>
      <c r="B1361" s="58" t="s">
        <v>334</v>
      </c>
      <c r="C1361" s="58" t="s">
        <v>287</v>
      </c>
      <c r="D1361" s="58" t="s">
        <v>47</v>
      </c>
      <c r="E1361" s="58" t="s">
        <v>245</v>
      </c>
      <c r="F1361" s="58" t="b">
        <f>AND(LEN(E1361) = 6, ISNUMBER(MATCH(LEFT(E1361,4), 'species codes'!$A$2:$A$15, 0)))</f>
        <v>1</v>
      </c>
      <c r="G1361" s="58">
        <v>8.0</v>
      </c>
    </row>
    <row r="1362">
      <c r="A1362" s="59">
        <v>45489.0</v>
      </c>
      <c r="B1362" s="58" t="s">
        <v>334</v>
      </c>
      <c r="C1362" s="58" t="s">
        <v>287</v>
      </c>
      <c r="D1362" s="58" t="s">
        <v>47</v>
      </c>
      <c r="E1362" s="58" t="s">
        <v>246</v>
      </c>
      <c r="F1362" s="58" t="b">
        <f>AND(LEN(E1362) = 6, ISNUMBER(MATCH(LEFT(E1362,4), 'species codes'!$A$2:$A$15, 0)))</f>
        <v>1</v>
      </c>
      <c r="G1362" s="58">
        <v>12.0</v>
      </c>
    </row>
    <row r="1363">
      <c r="A1363" s="59">
        <v>45489.0</v>
      </c>
      <c r="B1363" s="58" t="s">
        <v>334</v>
      </c>
      <c r="C1363" s="58" t="s">
        <v>287</v>
      </c>
      <c r="D1363" s="58" t="s">
        <v>206</v>
      </c>
      <c r="E1363" s="58" t="s">
        <v>255</v>
      </c>
      <c r="F1363" s="58" t="b">
        <f>AND(LEN(E1363) = 6, ISNUMBER(MATCH(LEFT(E1363,4), 'species codes'!$A$2:$A$15, 0)))</f>
        <v>1</v>
      </c>
      <c r="G1363" s="58">
        <v>6.0</v>
      </c>
    </row>
    <row r="1364">
      <c r="A1364" s="59">
        <v>45489.0</v>
      </c>
      <c r="B1364" s="58" t="s">
        <v>334</v>
      </c>
      <c r="C1364" s="58" t="s">
        <v>287</v>
      </c>
      <c r="D1364" s="58" t="s">
        <v>206</v>
      </c>
      <c r="E1364" s="58" t="s">
        <v>256</v>
      </c>
      <c r="F1364" s="58" t="b">
        <f>AND(LEN(E1364) = 6, ISNUMBER(MATCH(LEFT(E1364,4), 'species codes'!$A$2:$A$15, 0)))</f>
        <v>1</v>
      </c>
      <c r="G1364" s="58">
        <v>6.0</v>
      </c>
    </row>
    <row r="1365">
      <c r="A1365" s="59">
        <v>45489.0</v>
      </c>
      <c r="B1365" s="58" t="s">
        <v>334</v>
      </c>
      <c r="C1365" s="58" t="s">
        <v>287</v>
      </c>
      <c r="D1365" s="58" t="s">
        <v>206</v>
      </c>
      <c r="E1365" s="58" t="s">
        <v>258</v>
      </c>
      <c r="F1365" s="58" t="b">
        <f>AND(LEN(E1365) = 6, ISNUMBER(MATCH(LEFT(E1365,4), 'species codes'!$A$2:$A$15, 0)))</f>
        <v>1</v>
      </c>
      <c r="G1365" s="58">
        <v>6.0</v>
      </c>
    </row>
    <row r="1366">
      <c r="A1366" s="59">
        <v>45489.0</v>
      </c>
      <c r="B1366" s="58" t="s">
        <v>334</v>
      </c>
      <c r="C1366" s="58" t="s">
        <v>287</v>
      </c>
      <c r="D1366" s="58" t="s">
        <v>196</v>
      </c>
      <c r="E1366" s="58" t="s">
        <v>260</v>
      </c>
      <c r="F1366" s="58" t="b">
        <f>AND(LEN(E1366) = 6, ISNUMBER(MATCH(LEFT(E1366,4), 'species codes'!$A$2:$A$15, 0)))</f>
        <v>1</v>
      </c>
      <c r="G1366" s="58">
        <v>22.0</v>
      </c>
    </row>
    <row r="1367">
      <c r="A1367" s="59">
        <v>45489.0</v>
      </c>
      <c r="B1367" s="58" t="s">
        <v>334</v>
      </c>
      <c r="C1367" s="58" t="s">
        <v>287</v>
      </c>
      <c r="D1367" s="58" t="s">
        <v>196</v>
      </c>
      <c r="E1367" s="58" t="s">
        <v>261</v>
      </c>
      <c r="F1367" s="58" t="b">
        <f>AND(LEN(E1367) = 6, ISNUMBER(MATCH(LEFT(E1367,4), 'species codes'!$A$2:$A$15, 0)))</f>
        <v>1</v>
      </c>
      <c r="G1367" s="58">
        <v>19.0</v>
      </c>
    </row>
    <row r="1368">
      <c r="A1368" s="59">
        <v>45489.0</v>
      </c>
      <c r="B1368" s="58" t="s">
        <v>334</v>
      </c>
      <c r="C1368" s="58" t="s">
        <v>287</v>
      </c>
      <c r="D1368" s="58" t="s">
        <v>196</v>
      </c>
      <c r="E1368" s="58" t="s">
        <v>262</v>
      </c>
      <c r="F1368" s="58" t="b">
        <f>AND(LEN(E1368) = 6, ISNUMBER(MATCH(LEFT(E1368,4), 'species codes'!$A$2:$A$15, 0)))</f>
        <v>1</v>
      </c>
      <c r="G1368" s="58">
        <v>5.0</v>
      </c>
    </row>
    <row r="1369">
      <c r="A1369" s="59">
        <v>45489.0</v>
      </c>
      <c r="B1369" s="58" t="s">
        <v>334</v>
      </c>
      <c r="C1369" s="58" t="s">
        <v>287</v>
      </c>
      <c r="D1369" s="58" t="s">
        <v>47</v>
      </c>
      <c r="E1369" s="58" t="s">
        <v>263</v>
      </c>
      <c r="F1369" s="58" t="b">
        <f>AND(LEN(E1369) = 6, ISNUMBER(MATCH(LEFT(E1369,4), 'species codes'!$A$2:$A$15, 0)))</f>
        <v>1</v>
      </c>
      <c r="G1369" s="58">
        <v>45.0</v>
      </c>
    </row>
    <row r="1370">
      <c r="A1370" s="59">
        <v>45489.0</v>
      </c>
      <c r="B1370" s="58" t="s">
        <v>334</v>
      </c>
      <c r="C1370" s="58" t="s">
        <v>287</v>
      </c>
      <c r="D1370" s="58" t="s">
        <v>206</v>
      </c>
      <c r="E1370" s="58" t="s">
        <v>263</v>
      </c>
      <c r="F1370" s="58" t="b">
        <f>AND(LEN(E1370) = 6, ISNUMBER(MATCH(LEFT(E1370,4), 'species codes'!$A$2:$A$15, 0)))</f>
        <v>1</v>
      </c>
      <c r="H1370" s="58">
        <v>1.0</v>
      </c>
      <c r="M1370" s="58">
        <v>2.0</v>
      </c>
      <c r="N1370" s="58" t="s">
        <v>380</v>
      </c>
    </row>
    <row r="1371">
      <c r="A1371" s="59">
        <v>45489.0</v>
      </c>
      <c r="B1371" s="58" t="s">
        <v>334</v>
      </c>
      <c r="C1371" s="58" t="s">
        <v>287</v>
      </c>
      <c r="D1371" s="58" t="s">
        <v>47</v>
      </c>
      <c r="E1371" s="58" t="s">
        <v>264</v>
      </c>
      <c r="F1371" s="58" t="b">
        <f>AND(LEN(E1371) = 6, ISNUMBER(MATCH(LEFT(E1371,4), 'species codes'!$A$2:$A$15, 0)))</f>
        <v>1</v>
      </c>
      <c r="G1371" s="58">
        <v>24.0</v>
      </c>
    </row>
    <row r="1372">
      <c r="A1372" s="59">
        <v>45489.0</v>
      </c>
      <c r="B1372" s="58" t="s">
        <v>334</v>
      </c>
      <c r="C1372" s="58" t="s">
        <v>287</v>
      </c>
      <c r="D1372" s="58" t="s">
        <v>47</v>
      </c>
      <c r="E1372" s="58" t="s">
        <v>265</v>
      </c>
      <c r="F1372" s="58" t="b">
        <f>AND(LEN(E1372) = 6, ISNUMBER(MATCH(LEFT(E1372,4), 'species codes'!$A$2:$A$15, 0)))</f>
        <v>1</v>
      </c>
      <c r="G1372" s="58">
        <v>18.0</v>
      </c>
    </row>
    <row r="1373">
      <c r="A1373" s="59">
        <v>45489.0</v>
      </c>
      <c r="B1373" s="58" t="s">
        <v>334</v>
      </c>
      <c r="C1373" s="58" t="s">
        <v>287</v>
      </c>
      <c r="D1373" s="58" t="s">
        <v>206</v>
      </c>
      <c r="E1373" s="58" t="s">
        <v>265</v>
      </c>
      <c r="F1373" s="58" t="b">
        <f>AND(LEN(E1373) = 6, ISNUMBER(MATCH(LEFT(E1373,4), 'species codes'!$A$2:$A$15, 0)))</f>
        <v>1</v>
      </c>
      <c r="G1373" s="58">
        <v>3.0</v>
      </c>
    </row>
    <row r="1374">
      <c r="A1374" s="59">
        <v>45489.0</v>
      </c>
      <c r="B1374" s="58" t="s">
        <v>334</v>
      </c>
      <c r="C1374" s="58" t="s">
        <v>287</v>
      </c>
      <c r="D1374" s="58" t="s">
        <v>206</v>
      </c>
      <c r="E1374" s="58" t="s">
        <v>266</v>
      </c>
      <c r="F1374" s="58" t="b">
        <f>AND(LEN(E1374) = 6, ISNUMBER(MATCH(LEFT(E1374,4), 'species codes'!$A$2:$A$15, 0)))</f>
        <v>1</v>
      </c>
      <c r="G1374" s="58">
        <v>3.0</v>
      </c>
    </row>
    <row r="1375">
      <c r="A1375" s="59">
        <v>45489.0</v>
      </c>
      <c r="B1375" s="58" t="s">
        <v>334</v>
      </c>
      <c r="C1375" s="58" t="s">
        <v>287</v>
      </c>
      <c r="D1375" s="58" t="s">
        <v>47</v>
      </c>
      <c r="E1375" s="58" t="s">
        <v>267</v>
      </c>
      <c r="F1375" s="58" t="b">
        <f>AND(LEN(E1375) = 6, ISNUMBER(MATCH(LEFT(E1375,4), 'species codes'!$A$2:$A$15, 0)))</f>
        <v>1</v>
      </c>
      <c r="G1375" s="58">
        <v>11.0</v>
      </c>
      <c r="K1375" s="58">
        <v>5.0</v>
      </c>
      <c r="L1375" s="58" t="s">
        <v>369</v>
      </c>
    </row>
    <row r="1376">
      <c r="A1376" s="59">
        <v>45489.0</v>
      </c>
      <c r="B1376" s="58" t="s">
        <v>334</v>
      </c>
      <c r="C1376" s="58" t="s">
        <v>287</v>
      </c>
      <c r="D1376" s="58" t="s">
        <v>206</v>
      </c>
      <c r="E1376" s="58" t="s">
        <v>268</v>
      </c>
      <c r="F1376" s="58" t="b">
        <f>AND(LEN(E1376) = 6, ISNUMBER(MATCH(LEFT(E1376,4), 'species codes'!$A$2:$A$15, 0)))</f>
        <v>1</v>
      </c>
      <c r="G1376" s="58">
        <v>3.0</v>
      </c>
    </row>
    <row r="1377">
      <c r="A1377" s="59">
        <v>45489.0</v>
      </c>
      <c r="B1377" s="58" t="s">
        <v>334</v>
      </c>
      <c r="C1377" s="58" t="s">
        <v>287</v>
      </c>
      <c r="D1377" s="58" t="s">
        <v>47</v>
      </c>
      <c r="E1377" s="58" t="s">
        <v>269</v>
      </c>
      <c r="F1377" s="58" t="b">
        <f>AND(LEN(E1377) = 6, ISNUMBER(MATCH(LEFT(E1377,4), 'species codes'!$A$2:$A$15, 0)))</f>
        <v>1</v>
      </c>
      <c r="G1377" s="58">
        <v>7.0</v>
      </c>
    </row>
    <row r="1378">
      <c r="A1378" s="59">
        <v>45489.0</v>
      </c>
      <c r="B1378" s="58" t="s">
        <v>334</v>
      </c>
      <c r="C1378" s="58" t="s">
        <v>287</v>
      </c>
      <c r="D1378" s="58" t="s">
        <v>206</v>
      </c>
      <c r="E1378" s="58" t="s">
        <v>269</v>
      </c>
      <c r="F1378" s="58" t="b">
        <f>AND(LEN(E1378) = 6, ISNUMBER(MATCH(LEFT(E1378,4), 'species codes'!$A$2:$A$15, 0)))</f>
        <v>1</v>
      </c>
      <c r="G1378" s="58">
        <v>3.0</v>
      </c>
    </row>
    <row r="1379">
      <c r="A1379" s="64">
        <v>45492.0</v>
      </c>
      <c r="B1379" s="58" t="s">
        <v>374</v>
      </c>
      <c r="C1379" s="58" t="s">
        <v>287</v>
      </c>
      <c r="D1379" s="58" t="s">
        <v>331</v>
      </c>
      <c r="E1379" s="58" t="s">
        <v>43</v>
      </c>
      <c r="F1379" s="58" t="b">
        <f>AND(LEN(E1379) = 6, ISNUMBER(MATCH(LEFT(E1379,4), 'species codes'!$A$2:$A$15, 0)))</f>
        <v>1</v>
      </c>
      <c r="G1379" s="58">
        <v>4.0</v>
      </c>
    </row>
    <row r="1380">
      <c r="A1380" s="64">
        <v>45492.0</v>
      </c>
      <c r="B1380" s="58" t="s">
        <v>374</v>
      </c>
      <c r="C1380" s="58" t="s">
        <v>287</v>
      </c>
      <c r="D1380" s="58" t="s">
        <v>331</v>
      </c>
      <c r="E1380" s="58" t="s">
        <v>55</v>
      </c>
      <c r="F1380" s="58" t="b">
        <f>AND(LEN(E1380) = 6, ISNUMBER(MATCH(LEFT(E1380,4), 'species codes'!$A$2:$A$15, 0)))</f>
        <v>1</v>
      </c>
      <c r="G1380" s="58">
        <v>4.0</v>
      </c>
    </row>
    <row r="1381">
      <c r="A1381" s="64">
        <v>45492.0</v>
      </c>
      <c r="B1381" s="58" t="s">
        <v>374</v>
      </c>
      <c r="C1381" s="58" t="s">
        <v>287</v>
      </c>
      <c r="D1381" s="58" t="s">
        <v>331</v>
      </c>
      <c r="E1381" s="58" t="s">
        <v>71</v>
      </c>
      <c r="F1381" s="58" t="b">
        <f>AND(LEN(E1381) = 6, ISNUMBER(MATCH(LEFT(E1381,4), 'species codes'!$A$2:$A$15, 0)))</f>
        <v>1</v>
      </c>
      <c r="J1381" s="58">
        <v>4.0</v>
      </c>
    </row>
    <row r="1382">
      <c r="A1382" s="64">
        <v>45492.0</v>
      </c>
      <c r="B1382" s="58" t="s">
        <v>374</v>
      </c>
      <c r="C1382" s="58" t="s">
        <v>287</v>
      </c>
      <c r="D1382" s="58" t="s">
        <v>331</v>
      </c>
      <c r="E1382" s="58" t="s">
        <v>74</v>
      </c>
      <c r="F1382" s="58" t="b">
        <f>AND(LEN(E1382) = 6, ISNUMBER(MATCH(LEFT(E1382,4), 'species codes'!$A$2:$A$15, 0)))</f>
        <v>1</v>
      </c>
      <c r="G1382" s="58">
        <v>4.0</v>
      </c>
    </row>
    <row r="1383">
      <c r="A1383" s="64">
        <v>45492.0</v>
      </c>
      <c r="B1383" s="58" t="s">
        <v>374</v>
      </c>
      <c r="C1383" s="58" t="s">
        <v>287</v>
      </c>
      <c r="D1383" s="58" t="s">
        <v>331</v>
      </c>
      <c r="E1383" s="58" t="s">
        <v>76</v>
      </c>
      <c r="F1383" s="58" t="b">
        <f>AND(LEN(E1383) = 6, ISNUMBER(MATCH(LEFT(E1383,4), 'species codes'!$A$2:$A$15, 0)))</f>
        <v>1</v>
      </c>
      <c r="G1383" s="58">
        <v>4.0</v>
      </c>
    </row>
    <row r="1384">
      <c r="A1384" s="64">
        <v>45492.0</v>
      </c>
      <c r="B1384" s="58" t="s">
        <v>374</v>
      </c>
      <c r="C1384" s="58" t="s">
        <v>287</v>
      </c>
      <c r="D1384" s="58" t="s">
        <v>331</v>
      </c>
      <c r="E1384" s="58" t="s">
        <v>80</v>
      </c>
      <c r="F1384" s="58" t="b">
        <f>AND(LEN(E1384) = 6, ISNUMBER(MATCH(LEFT(E1384,4), 'species codes'!$A$2:$A$15, 0)))</f>
        <v>1</v>
      </c>
      <c r="G1384" s="58">
        <v>4.0</v>
      </c>
    </row>
    <row r="1385">
      <c r="A1385" s="64">
        <v>45492.0</v>
      </c>
      <c r="B1385" s="58" t="s">
        <v>374</v>
      </c>
      <c r="C1385" s="58" t="s">
        <v>287</v>
      </c>
      <c r="D1385" s="58" t="s">
        <v>331</v>
      </c>
      <c r="E1385" s="58" t="s">
        <v>96</v>
      </c>
      <c r="F1385" s="58" t="b">
        <f>AND(LEN(E1385) = 6, ISNUMBER(MATCH(LEFT(E1385,4), 'species codes'!$A$2:$A$15, 0)))</f>
        <v>1</v>
      </c>
      <c r="G1385" s="58">
        <v>3.0</v>
      </c>
    </row>
    <row r="1386">
      <c r="A1386" s="64">
        <v>45492.0</v>
      </c>
      <c r="B1386" s="58" t="s">
        <v>374</v>
      </c>
      <c r="C1386" s="58" t="s">
        <v>287</v>
      </c>
      <c r="D1386" s="58" t="s">
        <v>331</v>
      </c>
      <c r="E1386" s="58" t="s">
        <v>127</v>
      </c>
      <c r="F1386" s="58" t="b">
        <f>AND(LEN(E1386) = 6, ISNUMBER(MATCH(LEFT(E1386,4), 'species codes'!$A$2:$A$15, 0)))</f>
        <v>1</v>
      </c>
      <c r="G1386" s="58">
        <v>3.0</v>
      </c>
    </row>
    <row r="1387">
      <c r="A1387" s="64">
        <v>45492.0</v>
      </c>
      <c r="B1387" s="58" t="s">
        <v>374</v>
      </c>
      <c r="C1387" s="58" t="s">
        <v>287</v>
      </c>
      <c r="D1387" s="58" t="s">
        <v>331</v>
      </c>
      <c r="E1387" s="58" t="s">
        <v>130</v>
      </c>
      <c r="F1387" s="58" t="b">
        <f>AND(LEN(E1387) = 6, ISNUMBER(MATCH(LEFT(E1387,4), 'species codes'!$A$2:$A$15, 0)))</f>
        <v>1</v>
      </c>
      <c r="G1387" s="58">
        <v>4.0</v>
      </c>
    </row>
    <row r="1388">
      <c r="A1388" s="64">
        <v>45492.0</v>
      </c>
      <c r="B1388" s="58" t="s">
        <v>374</v>
      </c>
      <c r="C1388" s="58" t="s">
        <v>287</v>
      </c>
      <c r="D1388" s="58" t="s">
        <v>331</v>
      </c>
      <c r="E1388" s="58" t="s">
        <v>132</v>
      </c>
      <c r="F1388" s="58" t="b">
        <f>AND(LEN(E1388) = 6, ISNUMBER(MATCH(LEFT(E1388,4), 'species codes'!$A$2:$A$15, 0)))</f>
        <v>1</v>
      </c>
      <c r="G1388" s="58">
        <v>4.0</v>
      </c>
    </row>
    <row r="1389">
      <c r="A1389" s="64">
        <v>45492.0</v>
      </c>
      <c r="B1389" s="58" t="s">
        <v>374</v>
      </c>
      <c r="C1389" s="58" t="s">
        <v>287</v>
      </c>
      <c r="D1389" s="58" t="s">
        <v>331</v>
      </c>
      <c r="E1389" s="58" t="s">
        <v>134</v>
      </c>
      <c r="F1389" s="58" t="b">
        <f>AND(LEN(E1389) = 6, ISNUMBER(MATCH(LEFT(E1389,4), 'species codes'!$A$2:$A$15, 0)))</f>
        <v>1</v>
      </c>
      <c r="G1389" s="58">
        <v>3.0</v>
      </c>
      <c r="K1389" s="58">
        <v>1.0</v>
      </c>
      <c r="L1389" s="58" t="s">
        <v>369</v>
      </c>
    </row>
    <row r="1390">
      <c r="A1390" s="64">
        <v>45492.0</v>
      </c>
      <c r="B1390" s="58" t="s">
        <v>374</v>
      </c>
      <c r="C1390" s="58" t="s">
        <v>287</v>
      </c>
      <c r="D1390" s="58" t="s">
        <v>331</v>
      </c>
      <c r="E1390" s="58" t="s">
        <v>136</v>
      </c>
      <c r="F1390" s="58" t="b">
        <f>AND(LEN(E1390) = 6, ISNUMBER(MATCH(LEFT(E1390,4), 'species codes'!$A$2:$A$15, 0)))</f>
        <v>1</v>
      </c>
      <c r="G1390" s="58">
        <v>4.0</v>
      </c>
    </row>
    <row r="1391">
      <c r="A1391" s="64">
        <v>45492.0</v>
      </c>
      <c r="B1391" s="58" t="s">
        <v>374</v>
      </c>
      <c r="C1391" s="58" t="s">
        <v>287</v>
      </c>
      <c r="D1391" s="58" t="s">
        <v>331</v>
      </c>
      <c r="E1391" s="58" t="s">
        <v>137</v>
      </c>
      <c r="F1391" s="58" t="b">
        <f>AND(LEN(E1391) = 6, ISNUMBER(MATCH(LEFT(E1391,4), 'species codes'!$A$2:$A$15, 0)))</f>
        <v>1</v>
      </c>
      <c r="G1391" s="58">
        <v>4.0</v>
      </c>
    </row>
    <row r="1392">
      <c r="A1392" s="64">
        <v>45492.0</v>
      </c>
      <c r="B1392" s="58" t="s">
        <v>374</v>
      </c>
      <c r="C1392" s="58" t="s">
        <v>287</v>
      </c>
      <c r="D1392" s="58" t="s">
        <v>331</v>
      </c>
      <c r="E1392" s="58" t="s">
        <v>140</v>
      </c>
      <c r="F1392" s="58" t="b">
        <f>AND(LEN(E1392) = 6, ISNUMBER(MATCH(LEFT(E1392,4), 'species codes'!$A$2:$A$15, 0)))</f>
        <v>1</v>
      </c>
      <c r="G1392" s="58">
        <v>4.0</v>
      </c>
    </row>
    <row r="1393">
      <c r="A1393" s="64">
        <v>45492.0</v>
      </c>
      <c r="B1393" s="58" t="s">
        <v>374</v>
      </c>
      <c r="C1393" s="58" t="s">
        <v>287</v>
      </c>
      <c r="D1393" s="58" t="s">
        <v>331</v>
      </c>
      <c r="E1393" s="58" t="s">
        <v>142</v>
      </c>
      <c r="F1393" s="58" t="b">
        <f>AND(LEN(E1393) = 6, ISNUMBER(MATCH(LEFT(E1393,4), 'species codes'!$A$2:$A$15, 0)))</f>
        <v>1</v>
      </c>
      <c r="G1393" s="58">
        <v>4.0</v>
      </c>
    </row>
    <row r="1394">
      <c r="A1394" s="64">
        <v>45492.0</v>
      </c>
      <c r="B1394" s="58" t="s">
        <v>374</v>
      </c>
      <c r="C1394" s="58" t="s">
        <v>287</v>
      </c>
      <c r="D1394" s="58" t="s">
        <v>331</v>
      </c>
      <c r="E1394" s="58" t="s">
        <v>143</v>
      </c>
      <c r="F1394" s="58" t="b">
        <f>AND(LEN(E1394) = 6, ISNUMBER(MATCH(LEFT(E1394,4), 'species codes'!$A$2:$A$15, 0)))</f>
        <v>1</v>
      </c>
      <c r="G1394" s="58">
        <v>4.0</v>
      </c>
    </row>
    <row r="1395">
      <c r="A1395" s="64">
        <v>45492.0</v>
      </c>
      <c r="B1395" s="58" t="s">
        <v>374</v>
      </c>
      <c r="C1395" s="58" t="s">
        <v>287</v>
      </c>
      <c r="D1395" s="58" t="s">
        <v>331</v>
      </c>
      <c r="E1395" s="58" t="s">
        <v>145</v>
      </c>
      <c r="F1395" s="58" t="b">
        <f>AND(LEN(E1395) = 6, ISNUMBER(MATCH(LEFT(E1395,4), 'species codes'!$A$2:$A$15, 0)))</f>
        <v>1</v>
      </c>
      <c r="G1395" s="58">
        <v>4.0</v>
      </c>
    </row>
    <row r="1396">
      <c r="A1396" s="64">
        <v>45492.0</v>
      </c>
      <c r="B1396" s="58" t="s">
        <v>374</v>
      </c>
      <c r="C1396" s="58" t="s">
        <v>287</v>
      </c>
      <c r="D1396" s="58" t="s">
        <v>331</v>
      </c>
      <c r="E1396" s="58" t="s">
        <v>148</v>
      </c>
      <c r="F1396" s="58" t="b">
        <f>AND(LEN(E1396) = 6, ISNUMBER(MATCH(LEFT(E1396,4), 'species codes'!$A$2:$A$15, 0)))</f>
        <v>1</v>
      </c>
      <c r="G1396" s="58">
        <v>4.0</v>
      </c>
    </row>
    <row r="1397">
      <c r="A1397" s="64">
        <v>45492.0</v>
      </c>
      <c r="B1397" s="58" t="s">
        <v>374</v>
      </c>
      <c r="C1397" s="58" t="s">
        <v>287</v>
      </c>
      <c r="D1397" s="58" t="s">
        <v>331</v>
      </c>
      <c r="E1397" s="58" t="s">
        <v>149</v>
      </c>
      <c r="F1397" s="58" t="b">
        <f>AND(LEN(E1397) = 6, ISNUMBER(MATCH(LEFT(E1397,4), 'species codes'!$A$2:$A$15, 0)))</f>
        <v>1</v>
      </c>
      <c r="G1397" s="58">
        <v>4.0</v>
      </c>
    </row>
    <row r="1398">
      <c r="A1398" s="64">
        <v>45492.0</v>
      </c>
      <c r="B1398" s="58" t="s">
        <v>374</v>
      </c>
      <c r="C1398" s="58" t="s">
        <v>287</v>
      </c>
      <c r="D1398" s="58" t="s">
        <v>153</v>
      </c>
      <c r="E1398" s="58" t="s">
        <v>151</v>
      </c>
      <c r="F1398" s="58" t="b">
        <f>AND(LEN(E1398) = 6, ISNUMBER(MATCH(LEFT(E1398,4), 'species codes'!$A$2:$A$15, 0)))</f>
        <v>1</v>
      </c>
      <c r="G1398" s="58">
        <v>72.0</v>
      </c>
    </row>
    <row r="1399">
      <c r="A1399" s="64">
        <v>45492.0</v>
      </c>
      <c r="B1399" s="58" t="s">
        <v>374</v>
      </c>
      <c r="C1399" s="58" t="s">
        <v>287</v>
      </c>
      <c r="D1399" s="58" t="s">
        <v>163</v>
      </c>
      <c r="E1399" s="58" t="s">
        <v>154</v>
      </c>
      <c r="F1399" s="58" t="b">
        <f>AND(LEN(E1399) = 6, ISNUMBER(MATCH(LEFT(E1399,4), 'species codes'!$A$2:$A$15, 0)))</f>
        <v>1</v>
      </c>
      <c r="J1399" s="58">
        <v>67.0</v>
      </c>
    </row>
    <row r="1400">
      <c r="A1400" s="64">
        <v>45492.0</v>
      </c>
      <c r="B1400" s="58" t="s">
        <v>374</v>
      </c>
      <c r="C1400" s="58" t="s">
        <v>287</v>
      </c>
      <c r="D1400" s="58" t="s">
        <v>165</v>
      </c>
      <c r="E1400" s="58" t="s">
        <v>156</v>
      </c>
      <c r="F1400" s="58" t="b">
        <f>AND(LEN(E1400) = 6, ISNUMBER(MATCH(LEFT(E1400,4), 'species codes'!$A$2:$A$15, 0)))</f>
        <v>1</v>
      </c>
      <c r="G1400" s="58">
        <v>60.0</v>
      </c>
    </row>
    <row r="1401">
      <c r="A1401" s="64">
        <v>45492.0</v>
      </c>
      <c r="B1401" s="58" t="s">
        <v>374</v>
      </c>
      <c r="C1401" s="58" t="s">
        <v>287</v>
      </c>
      <c r="D1401" s="58" t="s">
        <v>47</v>
      </c>
      <c r="E1401" s="58" t="s">
        <v>157</v>
      </c>
      <c r="F1401" s="58" t="b">
        <f>AND(LEN(E1401) = 6, ISNUMBER(MATCH(LEFT(E1401,4), 'species codes'!$A$2:$A$15, 0)))</f>
        <v>1</v>
      </c>
      <c r="G1401" s="58">
        <v>27.0</v>
      </c>
    </row>
    <row r="1402">
      <c r="A1402" s="64">
        <v>45492.0</v>
      </c>
      <c r="B1402" s="58" t="s">
        <v>374</v>
      </c>
      <c r="C1402" s="58" t="s">
        <v>287</v>
      </c>
      <c r="D1402" s="58" t="s">
        <v>82</v>
      </c>
      <c r="E1402" s="58" t="s">
        <v>157</v>
      </c>
      <c r="F1402" s="58" t="b">
        <f>AND(LEN(E1402) = 6, ISNUMBER(MATCH(LEFT(E1402,4), 'species codes'!$A$2:$A$15, 0)))</f>
        <v>1</v>
      </c>
      <c r="G1402" s="58">
        <v>7.0</v>
      </c>
    </row>
    <row r="1403">
      <c r="A1403" s="64">
        <v>45492.0</v>
      </c>
      <c r="B1403" s="58" t="s">
        <v>374</v>
      </c>
      <c r="C1403" s="58" t="s">
        <v>287</v>
      </c>
      <c r="D1403" s="58" t="s">
        <v>331</v>
      </c>
      <c r="E1403" s="58" t="s">
        <v>188</v>
      </c>
      <c r="F1403" s="58" t="b">
        <f>AND(LEN(E1403) = 6, ISNUMBER(MATCH(LEFT(E1403,4), 'species codes'!$A$2:$A$15, 0)))</f>
        <v>1</v>
      </c>
      <c r="G1403" s="58">
        <v>4.0</v>
      </c>
    </row>
    <row r="1404">
      <c r="A1404" s="64">
        <v>45492.0</v>
      </c>
      <c r="B1404" s="58" t="s">
        <v>374</v>
      </c>
      <c r="C1404" s="58" t="s">
        <v>287</v>
      </c>
      <c r="D1404" s="58" t="s">
        <v>354</v>
      </c>
      <c r="E1404" s="58" t="s">
        <v>207</v>
      </c>
      <c r="F1404" s="58" t="b">
        <f>AND(LEN(E1404) = 6, ISNUMBER(MATCH(LEFT(E1404,4), 'species codes'!$A$2:$A$15, 0)))</f>
        <v>1</v>
      </c>
      <c r="G1404" s="58">
        <v>25.0</v>
      </c>
      <c r="H1404" s="58">
        <v>2.0</v>
      </c>
    </row>
    <row r="1405">
      <c r="A1405" s="64">
        <v>45492.0</v>
      </c>
      <c r="B1405" s="58" t="s">
        <v>374</v>
      </c>
      <c r="C1405" s="58" t="s">
        <v>287</v>
      </c>
      <c r="D1405" s="58" t="s">
        <v>206</v>
      </c>
      <c r="E1405" s="58" t="s">
        <v>207</v>
      </c>
      <c r="F1405" s="58" t="b">
        <f>AND(LEN(E1405) = 6, ISNUMBER(MATCH(LEFT(E1405,4), 'species codes'!$A$2:$A$15, 0)))</f>
        <v>1</v>
      </c>
      <c r="G1405" s="58">
        <v>6.0</v>
      </c>
    </row>
    <row r="1406">
      <c r="A1406" s="64">
        <v>45492.0</v>
      </c>
      <c r="B1406" s="58" t="s">
        <v>374</v>
      </c>
      <c r="C1406" s="58" t="s">
        <v>287</v>
      </c>
      <c r="D1406" s="58" t="s">
        <v>354</v>
      </c>
      <c r="E1406" s="58" t="s">
        <v>233</v>
      </c>
      <c r="F1406" s="58" t="b">
        <f>AND(LEN(E1406) = 6, ISNUMBER(MATCH(LEFT(E1406,4), 'species codes'!$A$2:$A$15, 0)))</f>
        <v>1</v>
      </c>
      <c r="G1406" s="58">
        <v>48.0</v>
      </c>
    </row>
    <row r="1407">
      <c r="A1407" s="64">
        <v>45492.0</v>
      </c>
      <c r="B1407" s="58" t="s">
        <v>374</v>
      </c>
      <c r="C1407" s="58" t="s">
        <v>287</v>
      </c>
      <c r="D1407" s="58" t="s">
        <v>206</v>
      </c>
      <c r="E1407" s="58" t="s">
        <v>233</v>
      </c>
      <c r="F1407" s="58" t="b">
        <f>AND(LEN(E1407) = 6, ISNUMBER(MATCH(LEFT(E1407,4), 'species codes'!$A$2:$A$15, 0)))</f>
        <v>1</v>
      </c>
      <c r="G1407" s="58">
        <v>6.0</v>
      </c>
    </row>
    <row r="1408">
      <c r="A1408" s="64">
        <v>45492.0</v>
      </c>
      <c r="B1408" s="58" t="s">
        <v>374</v>
      </c>
      <c r="C1408" s="58" t="s">
        <v>287</v>
      </c>
      <c r="D1408" s="58" t="s">
        <v>354</v>
      </c>
      <c r="E1408" s="58" t="s">
        <v>234</v>
      </c>
      <c r="F1408" s="58" t="b">
        <f>AND(LEN(E1408) = 6, ISNUMBER(MATCH(LEFT(E1408,4), 'species codes'!$A$2:$A$15, 0)))</f>
        <v>1</v>
      </c>
      <c r="G1408" s="58">
        <v>39.0</v>
      </c>
    </row>
    <row r="1409">
      <c r="A1409" s="64">
        <v>45492.0</v>
      </c>
      <c r="B1409" s="58" t="s">
        <v>374</v>
      </c>
      <c r="C1409" s="58" t="s">
        <v>287</v>
      </c>
      <c r="D1409" s="58" t="s">
        <v>206</v>
      </c>
      <c r="E1409" s="58" t="s">
        <v>234</v>
      </c>
      <c r="F1409" s="58" t="b">
        <f>AND(LEN(E1409) = 6, ISNUMBER(MATCH(LEFT(E1409,4), 'species codes'!$A$2:$A$15, 0)))</f>
        <v>1</v>
      </c>
      <c r="G1409" s="58">
        <v>6.0</v>
      </c>
    </row>
    <row r="1410">
      <c r="A1410" s="64">
        <v>45492.0</v>
      </c>
      <c r="B1410" s="58" t="s">
        <v>374</v>
      </c>
      <c r="C1410" s="58" t="s">
        <v>287</v>
      </c>
      <c r="D1410" s="58" t="s">
        <v>354</v>
      </c>
      <c r="E1410" s="58" t="s">
        <v>235</v>
      </c>
      <c r="F1410" s="58" t="b">
        <f>AND(LEN(E1410) = 6, ISNUMBER(MATCH(LEFT(E1410,4), 'species codes'!$A$2:$A$15, 0)))</f>
        <v>1</v>
      </c>
      <c r="G1410" s="58">
        <v>16.0</v>
      </c>
    </row>
    <row r="1411">
      <c r="A1411" s="64">
        <v>45492.0</v>
      </c>
      <c r="B1411" s="58" t="s">
        <v>374</v>
      </c>
      <c r="C1411" s="58" t="s">
        <v>287</v>
      </c>
      <c r="D1411" s="58" t="s">
        <v>354</v>
      </c>
      <c r="E1411" s="58" t="s">
        <v>236</v>
      </c>
      <c r="F1411" s="58" t="b">
        <f>AND(LEN(E1411) = 6, ISNUMBER(MATCH(LEFT(E1411,4), 'species codes'!$A$2:$A$15, 0)))</f>
        <v>1</v>
      </c>
      <c r="G1411" s="65">
        <f>77-J1411</f>
        <v>58</v>
      </c>
      <c r="J1411" s="58">
        <v>19.0</v>
      </c>
    </row>
    <row r="1412">
      <c r="A1412" s="64">
        <v>45492.0</v>
      </c>
      <c r="B1412" s="58" t="s">
        <v>374</v>
      </c>
      <c r="C1412" s="58" t="s">
        <v>287</v>
      </c>
      <c r="D1412" s="58" t="s">
        <v>206</v>
      </c>
      <c r="E1412" s="58" t="s">
        <v>236</v>
      </c>
      <c r="F1412" s="58" t="b">
        <f>AND(LEN(E1412) = 6, ISNUMBER(MATCH(LEFT(E1412,4), 'species codes'!$A$2:$A$15, 0)))</f>
        <v>1</v>
      </c>
      <c r="G1412" s="58">
        <v>6.0</v>
      </c>
    </row>
    <row r="1413">
      <c r="A1413" s="64">
        <v>45492.0</v>
      </c>
      <c r="B1413" s="58" t="s">
        <v>374</v>
      </c>
      <c r="C1413" s="58" t="s">
        <v>287</v>
      </c>
      <c r="D1413" s="58" t="s">
        <v>354</v>
      </c>
      <c r="E1413" s="58" t="s">
        <v>237</v>
      </c>
      <c r="F1413" s="58" t="b">
        <f>AND(LEN(E1413) = 6, ISNUMBER(MATCH(LEFT(E1413,4), 'species codes'!$A$2:$A$15, 0)))</f>
        <v>1</v>
      </c>
      <c r="G1413" s="58">
        <v>89.0</v>
      </c>
    </row>
    <row r="1414">
      <c r="A1414" s="64">
        <v>45492.0</v>
      </c>
      <c r="B1414" s="58" t="s">
        <v>374</v>
      </c>
      <c r="C1414" s="58" t="s">
        <v>287</v>
      </c>
      <c r="D1414" s="58" t="s">
        <v>206</v>
      </c>
      <c r="E1414" s="58" t="s">
        <v>237</v>
      </c>
      <c r="F1414" s="58" t="b">
        <f>AND(LEN(E1414) = 6, ISNUMBER(MATCH(LEFT(E1414,4), 'species codes'!$A$2:$A$15, 0)))</f>
        <v>1</v>
      </c>
      <c r="G1414" s="58">
        <v>6.0</v>
      </c>
    </row>
    <row r="1415">
      <c r="A1415" s="64">
        <v>45492.0</v>
      </c>
      <c r="B1415" s="58" t="s">
        <v>374</v>
      </c>
      <c r="C1415" s="58" t="s">
        <v>287</v>
      </c>
      <c r="D1415" s="58" t="s">
        <v>354</v>
      </c>
      <c r="E1415" s="58" t="s">
        <v>247</v>
      </c>
      <c r="F1415" s="58" t="b">
        <f>AND(LEN(E1415) = 6, ISNUMBER(MATCH(LEFT(E1415,4), 'species codes'!$A$2:$A$15, 0)))</f>
        <v>1</v>
      </c>
      <c r="G1415" s="58">
        <v>49.0</v>
      </c>
    </row>
    <row r="1416">
      <c r="A1416" s="64">
        <v>45492.0</v>
      </c>
      <c r="B1416" s="58" t="s">
        <v>374</v>
      </c>
      <c r="C1416" s="58" t="s">
        <v>287</v>
      </c>
      <c r="D1416" s="58" t="s">
        <v>206</v>
      </c>
      <c r="E1416" s="58" t="s">
        <v>247</v>
      </c>
      <c r="F1416" s="58" t="b">
        <f>AND(LEN(E1416) = 6, ISNUMBER(MATCH(LEFT(E1416,4), 'species codes'!$A$2:$A$15, 0)))</f>
        <v>1</v>
      </c>
      <c r="G1416" s="58">
        <v>6.0</v>
      </c>
    </row>
    <row r="1417">
      <c r="A1417" s="64">
        <v>45492.0</v>
      </c>
      <c r="B1417" s="58" t="s">
        <v>374</v>
      </c>
      <c r="C1417" s="58" t="s">
        <v>287</v>
      </c>
      <c r="D1417" s="58" t="s">
        <v>354</v>
      </c>
      <c r="E1417" s="58" t="s">
        <v>248</v>
      </c>
      <c r="F1417" s="58" t="b">
        <f>AND(LEN(E1417) = 6, ISNUMBER(MATCH(LEFT(E1417,4), 'species codes'!$A$2:$A$15, 0)))</f>
        <v>1</v>
      </c>
      <c r="G1417" s="58">
        <v>30.0</v>
      </c>
      <c r="H1417" s="58">
        <v>12.0</v>
      </c>
    </row>
    <row r="1418">
      <c r="A1418" s="64">
        <v>45492.0</v>
      </c>
      <c r="B1418" s="58" t="s">
        <v>374</v>
      </c>
      <c r="C1418" s="58" t="s">
        <v>287</v>
      </c>
      <c r="D1418" s="58" t="s">
        <v>206</v>
      </c>
      <c r="E1418" s="58" t="s">
        <v>248</v>
      </c>
      <c r="F1418" s="58" t="b">
        <f>AND(LEN(E1418) = 6, ISNUMBER(MATCH(LEFT(E1418,4), 'species codes'!$A$2:$A$15, 0)))</f>
        <v>1</v>
      </c>
      <c r="G1418" s="58">
        <v>6.0</v>
      </c>
    </row>
    <row r="1419">
      <c r="A1419" s="64">
        <v>45492.0</v>
      </c>
      <c r="B1419" s="58" t="s">
        <v>374</v>
      </c>
      <c r="C1419" s="58" t="s">
        <v>287</v>
      </c>
      <c r="D1419" s="58" t="s">
        <v>354</v>
      </c>
      <c r="E1419" s="58" t="s">
        <v>375</v>
      </c>
      <c r="F1419" s="58" t="b">
        <f>AND(LEN(E1419) = 6, ISNUMBER(MATCH(LEFT(E1419,4), 'species codes'!$A$2:$A$15, 0)))</f>
        <v>1</v>
      </c>
      <c r="G1419" s="58">
        <v>42.0</v>
      </c>
      <c r="H1419" s="58"/>
    </row>
    <row r="1420">
      <c r="A1420" s="64">
        <v>45492.0</v>
      </c>
      <c r="B1420" s="58" t="s">
        <v>374</v>
      </c>
      <c r="C1420" s="58" t="s">
        <v>287</v>
      </c>
      <c r="D1420" s="58" t="s">
        <v>206</v>
      </c>
      <c r="E1420" s="58" t="s">
        <v>375</v>
      </c>
      <c r="F1420" s="58" t="b">
        <f>AND(LEN(E1420) = 6, ISNUMBER(MATCH(LEFT(E1420,4), 'species codes'!$A$2:$A$15, 0)))</f>
        <v>1</v>
      </c>
      <c r="G1420" s="58">
        <v>6.0</v>
      </c>
    </row>
    <row r="1421">
      <c r="A1421" s="64">
        <v>45492.0</v>
      </c>
      <c r="B1421" s="58" t="s">
        <v>374</v>
      </c>
      <c r="C1421" s="58" t="s">
        <v>287</v>
      </c>
      <c r="D1421" s="58" t="s">
        <v>354</v>
      </c>
      <c r="E1421" s="58" t="s">
        <v>249</v>
      </c>
      <c r="F1421" s="58" t="b">
        <f>AND(LEN(E1421) = 6, ISNUMBER(MATCH(LEFT(E1421,4), 'species codes'!$A$2:$A$15, 0)))</f>
        <v>1</v>
      </c>
      <c r="G1421" s="58">
        <v>33.0</v>
      </c>
    </row>
    <row r="1422">
      <c r="A1422" s="64">
        <v>45492.0</v>
      </c>
      <c r="B1422" s="58" t="s">
        <v>374</v>
      </c>
      <c r="C1422" s="58" t="s">
        <v>287</v>
      </c>
      <c r="D1422" s="58" t="s">
        <v>206</v>
      </c>
      <c r="E1422" s="58" t="s">
        <v>249</v>
      </c>
      <c r="F1422" s="58" t="b">
        <f>AND(LEN(E1422) = 6, ISNUMBER(MATCH(LEFT(E1422,4), 'species codes'!$A$2:$A$15, 0)))</f>
        <v>1</v>
      </c>
      <c r="G1422" s="58">
        <v>6.0</v>
      </c>
    </row>
    <row r="1423">
      <c r="A1423" s="64">
        <v>45492.0</v>
      </c>
      <c r="B1423" s="58" t="s">
        <v>374</v>
      </c>
      <c r="C1423" s="58" t="s">
        <v>287</v>
      </c>
      <c r="D1423" s="58" t="s">
        <v>354</v>
      </c>
      <c r="E1423" s="58" t="s">
        <v>259</v>
      </c>
      <c r="F1423" s="58" t="b">
        <f>AND(LEN(E1423) = 6, ISNUMBER(MATCH(LEFT(E1423,4), 'species codes'!$A$2:$A$15, 0)))</f>
        <v>1</v>
      </c>
      <c r="G1423" s="58">
        <v>11.0</v>
      </c>
    </row>
    <row r="1424">
      <c r="A1424" s="64">
        <v>45492.0</v>
      </c>
      <c r="B1424" s="58" t="s">
        <v>374</v>
      </c>
      <c r="C1424" s="58" t="s">
        <v>287</v>
      </c>
      <c r="D1424" s="58" t="s">
        <v>206</v>
      </c>
      <c r="E1424" s="58" t="s">
        <v>259</v>
      </c>
      <c r="F1424" s="58" t="b">
        <f>AND(LEN(E1424) = 6, ISNUMBER(MATCH(LEFT(E1424,4), 'species codes'!$A$2:$A$15, 0)))</f>
        <v>1</v>
      </c>
      <c r="G1424" s="58">
        <v>6.0</v>
      </c>
    </row>
    <row r="1425">
      <c r="A1425" s="64">
        <v>45492.0</v>
      </c>
      <c r="B1425" s="58" t="s">
        <v>374</v>
      </c>
      <c r="C1425" s="58" t="s">
        <v>287</v>
      </c>
      <c r="D1425" s="58" t="s">
        <v>354</v>
      </c>
      <c r="E1425" s="58" t="s">
        <v>270</v>
      </c>
      <c r="F1425" s="58" t="b">
        <f>AND(LEN(E1425) = 6, ISNUMBER(MATCH(LEFT(E1425,4), 'species codes'!$A$2:$A$15, 0)))</f>
        <v>1</v>
      </c>
      <c r="G1425" s="58">
        <v>30.0</v>
      </c>
    </row>
    <row r="1426">
      <c r="A1426" s="64">
        <v>45492.0</v>
      </c>
      <c r="B1426" s="58" t="s">
        <v>374</v>
      </c>
      <c r="C1426" s="58" t="s">
        <v>287</v>
      </c>
      <c r="D1426" s="58" t="s">
        <v>206</v>
      </c>
      <c r="E1426" s="58" t="s">
        <v>270</v>
      </c>
      <c r="F1426" s="58" t="b">
        <f>AND(LEN(E1426) = 6, ISNUMBER(MATCH(LEFT(E1426,4), 'species codes'!$A$2:$A$15, 0)))</f>
        <v>1</v>
      </c>
      <c r="G1426" s="58">
        <v>6.0</v>
      </c>
    </row>
    <row r="1427">
      <c r="A1427" s="64">
        <v>45492.0</v>
      </c>
      <c r="B1427" s="58" t="s">
        <v>374</v>
      </c>
      <c r="C1427" s="58" t="s">
        <v>287</v>
      </c>
      <c r="D1427" s="58" t="s">
        <v>354</v>
      </c>
      <c r="E1427" s="58" t="s">
        <v>271</v>
      </c>
      <c r="F1427" s="58" t="b">
        <f>AND(LEN(E1427) = 6, ISNUMBER(MATCH(LEFT(E1427,4), 'species codes'!$A$2:$A$15, 0)))</f>
        <v>1</v>
      </c>
      <c r="G1427" s="58">
        <v>59.0</v>
      </c>
    </row>
    <row r="1428">
      <c r="A1428" s="64">
        <v>45492.0</v>
      </c>
      <c r="B1428" s="58" t="s">
        <v>374</v>
      </c>
      <c r="C1428" s="58" t="s">
        <v>287</v>
      </c>
      <c r="D1428" s="58" t="s">
        <v>206</v>
      </c>
      <c r="E1428" s="58" t="s">
        <v>271</v>
      </c>
      <c r="F1428" s="58" t="b">
        <f>AND(LEN(E1428) = 6, ISNUMBER(MATCH(LEFT(E1428,4), 'species codes'!$A$2:$A$15, 0)))</f>
        <v>1</v>
      </c>
      <c r="G1428" s="58">
        <v>6.0</v>
      </c>
    </row>
    <row r="1429">
      <c r="A1429" s="64">
        <v>45492.0</v>
      </c>
      <c r="B1429" s="58" t="s">
        <v>374</v>
      </c>
      <c r="C1429" s="58" t="s">
        <v>287</v>
      </c>
      <c r="D1429" s="58" t="s">
        <v>354</v>
      </c>
      <c r="E1429" s="58" t="s">
        <v>272</v>
      </c>
      <c r="F1429" s="58" t="b">
        <f>AND(LEN(E1429) = 6, ISNUMBER(MATCH(LEFT(E1429,4), 'species codes'!$A$2:$A$15, 0)))</f>
        <v>1</v>
      </c>
      <c r="G1429" s="58">
        <v>59.0</v>
      </c>
      <c r="H1429" s="58">
        <v>1.0</v>
      </c>
    </row>
    <row r="1430">
      <c r="A1430" s="64">
        <v>45492.0</v>
      </c>
      <c r="B1430" s="58" t="s">
        <v>374</v>
      </c>
      <c r="C1430" s="58" t="s">
        <v>287</v>
      </c>
      <c r="D1430" s="58" t="s">
        <v>206</v>
      </c>
      <c r="E1430" s="58" t="s">
        <v>272</v>
      </c>
      <c r="F1430" s="58" t="b">
        <f>AND(LEN(E1430) = 6, ISNUMBER(MATCH(LEFT(E1430,4), 'species codes'!$A$2:$A$15, 0)))</f>
        <v>1</v>
      </c>
      <c r="G1430" s="58">
        <v>6.0</v>
      </c>
    </row>
    <row r="1431">
      <c r="A1431" s="64">
        <v>45492.0</v>
      </c>
      <c r="B1431" s="58" t="s">
        <v>374</v>
      </c>
      <c r="C1431" s="58" t="s">
        <v>287</v>
      </c>
      <c r="D1431" s="58" t="s">
        <v>354</v>
      </c>
      <c r="E1431" s="58" t="s">
        <v>273</v>
      </c>
      <c r="F1431" s="58" t="b">
        <f>AND(LEN(E1431) = 6, ISNUMBER(MATCH(LEFT(E1431,4), 'species codes'!$A$2:$A$15, 0)))</f>
        <v>1</v>
      </c>
      <c r="G1431" s="58">
        <v>25.0</v>
      </c>
    </row>
    <row r="1432">
      <c r="A1432" s="64">
        <v>45492.0</v>
      </c>
      <c r="B1432" s="58" t="s">
        <v>374</v>
      </c>
      <c r="C1432" s="58" t="s">
        <v>287</v>
      </c>
      <c r="D1432" s="58" t="s">
        <v>206</v>
      </c>
      <c r="E1432" s="58" t="s">
        <v>273</v>
      </c>
      <c r="F1432" s="58" t="b">
        <f>AND(LEN(E1432) = 6, ISNUMBER(MATCH(LEFT(E1432,4), 'species codes'!$A$2:$A$15, 0)))</f>
        <v>1</v>
      </c>
      <c r="G1432" s="58">
        <v>6.0</v>
      </c>
      <c r="O1432" s="58" t="s">
        <v>381</v>
      </c>
    </row>
    <row r="1433">
      <c r="A1433" s="64">
        <v>45516.0</v>
      </c>
      <c r="B1433" s="58" t="s">
        <v>326</v>
      </c>
      <c r="C1433" s="58" t="s">
        <v>292</v>
      </c>
      <c r="D1433" s="58" t="s">
        <v>332</v>
      </c>
      <c r="E1433" s="58" t="s">
        <v>43</v>
      </c>
      <c r="F1433" s="58" t="b">
        <f>AND(LEN(E1433) = 6, ISNUMBER(MATCH(LEFT(E1433,4), 'species codes'!$A$2:$A$15, 0)))</f>
        <v>1</v>
      </c>
      <c r="G1433" s="58">
        <v>24.0</v>
      </c>
    </row>
    <row r="1434">
      <c r="A1434" s="64">
        <v>45516.0</v>
      </c>
      <c r="B1434" s="58" t="s">
        <v>326</v>
      </c>
      <c r="C1434" s="58" t="s">
        <v>287</v>
      </c>
      <c r="D1434" s="58" t="s">
        <v>57</v>
      </c>
      <c r="E1434" s="58" t="s">
        <v>43</v>
      </c>
      <c r="F1434" s="58" t="b">
        <f>AND(LEN(E1434) = 6, ISNUMBER(MATCH(LEFT(E1434,4), 'species codes'!$A$2:$A$15, 0)))</f>
        <v>1</v>
      </c>
      <c r="G1434" s="58">
        <v>6.0</v>
      </c>
      <c r="H1434" s="58">
        <v>1.0</v>
      </c>
      <c r="J1434" s="58">
        <v>10.0</v>
      </c>
    </row>
    <row r="1435">
      <c r="A1435" s="64">
        <v>45516.0</v>
      </c>
      <c r="B1435" s="58" t="s">
        <v>379</v>
      </c>
      <c r="C1435" s="58" t="s">
        <v>285</v>
      </c>
      <c r="D1435" s="58" t="s">
        <v>382</v>
      </c>
      <c r="E1435" s="58" t="s">
        <v>43</v>
      </c>
      <c r="F1435" s="58" t="b">
        <f>AND(LEN(E1435) = 6, ISNUMBER(MATCH(LEFT(E1435,4), 'species codes'!$A$2:$A$15, 0)))</f>
        <v>1</v>
      </c>
      <c r="G1435" s="58">
        <v>4.0</v>
      </c>
    </row>
    <row r="1436">
      <c r="A1436" s="64">
        <v>45516.0</v>
      </c>
      <c r="B1436" s="58" t="s">
        <v>326</v>
      </c>
      <c r="C1436" s="58" t="s">
        <v>287</v>
      </c>
      <c r="D1436" s="58" t="s">
        <v>338</v>
      </c>
      <c r="E1436" s="58" t="s">
        <v>49</v>
      </c>
      <c r="F1436" s="58" t="b">
        <f>AND(LEN(E1436) = 6, ISNUMBER(MATCH(LEFT(E1436,4), 'species codes'!$A$2:$A$15, 0)))</f>
        <v>1</v>
      </c>
      <c r="G1436" s="58">
        <v>21.0</v>
      </c>
    </row>
    <row r="1437">
      <c r="A1437" s="64">
        <v>45516.0</v>
      </c>
      <c r="B1437" s="58" t="s">
        <v>379</v>
      </c>
      <c r="C1437" s="58" t="s">
        <v>285</v>
      </c>
      <c r="D1437" s="58" t="s">
        <v>382</v>
      </c>
      <c r="E1437" s="58" t="s">
        <v>49</v>
      </c>
      <c r="F1437" s="58" t="b">
        <f>AND(LEN(E1437) = 6, ISNUMBER(MATCH(LEFT(E1437,4), 'species codes'!$A$2:$A$15, 0)))</f>
        <v>1</v>
      </c>
      <c r="G1437" s="58">
        <v>4.0</v>
      </c>
    </row>
    <row r="1438">
      <c r="A1438" s="64">
        <v>45516.0</v>
      </c>
      <c r="B1438" s="58" t="s">
        <v>379</v>
      </c>
      <c r="C1438" s="58" t="s">
        <v>285</v>
      </c>
      <c r="D1438" s="58" t="s">
        <v>382</v>
      </c>
      <c r="E1438" s="58" t="s">
        <v>52</v>
      </c>
      <c r="F1438" s="58" t="b">
        <f>AND(LEN(E1438) = 6, ISNUMBER(MATCH(LEFT(E1438,4), 'species codes'!$A$2:$A$15, 0)))</f>
        <v>1</v>
      </c>
      <c r="G1438" s="58">
        <v>3.0</v>
      </c>
      <c r="J1438" s="58">
        <v>1.0</v>
      </c>
    </row>
    <row r="1439">
      <c r="A1439" s="64">
        <v>45516.0</v>
      </c>
      <c r="B1439" s="58" t="s">
        <v>379</v>
      </c>
      <c r="C1439" s="58" t="s">
        <v>285</v>
      </c>
      <c r="D1439" s="58" t="s">
        <v>382</v>
      </c>
      <c r="E1439" s="58" t="s">
        <v>54</v>
      </c>
      <c r="F1439" s="58" t="b">
        <f>AND(LEN(E1439) = 6, ISNUMBER(MATCH(LEFT(E1439,4), 'species codes'!$A$2:$A$15, 0)))</f>
        <v>1</v>
      </c>
      <c r="G1439" s="58">
        <v>2.0</v>
      </c>
      <c r="H1439" s="58">
        <v>2.0</v>
      </c>
    </row>
    <row r="1440">
      <c r="A1440" s="64">
        <v>45516.0</v>
      </c>
      <c r="B1440" s="58" t="s">
        <v>326</v>
      </c>
      <c r="C1440" s="58" t="s">
        <v>287</v>
      </c>
      <c r="D1440" s="58" t="s">
        <v>57</v>
      </c>
      <c r="E1440" s="58" t="s">
        <v>55</v>
      </c>
      <c r="F1440" s="58" t="b">
        <f>AND(LEN(E1440) = 6, ISNUMBER(MATCH(LEFT(E1440,4), 'species codes'!$A$2:$A$15, 0)))</f>
        <v>1</v>
      </c>
      <c r="G1440" s="58">
        <v>34.0</v>
      </c>
      <c r="J1440" s="58">
        <v>3.0</v>
      </c>
    </row>
    <row r="1441">
      <c r="A1441" s="64">
        <v>45516.0</v>
      </c>
      <c r="B1441" s="58" t="s">
        <v>379</v>
      </c>
      <c r="C1441" s="58" t="s">
        <v>285</v>
      </c>
      <c r="D1441" s="58" t="s">
        <v>382</v>
      </c>
      <c r="E1441" s="58" t="s">
        <v>55</v>
      </c>
      <c r="F1441" s="58" t="b">
        <f>AND(LEN(E1441) = 6, ISNUMBER(MATCH(LEFT(E1441,4), 'species codes'!$A$2:$A$15, 0)))</f>
        <v>1</v>
      </c>
      <c r="G1441" s="58">
        <v>2.0</v>
      </c>
      <c r="H1441" s="58">
        <v>2.0</v>
      </c>
    </row>
    <row r="1442">
      <c r="A1442" s="64">
        <v>45516.0</v>
      </c>
      <c r="B1442" s="58" t="s">
        <v>326</v>
      </c>
      <c r="C1442" s="58" t="s">
        <v>287</v>
      </c>
      <c r="D1442" s="58" t="s">
        <v>63</v>
      </c>
      <c r="E1442" s="58" t="s">
        <v>62</v>
      </c>
      <c r="F1442" s="58" t="b">
        <f>AND(LEN(E1442) = 6, ISNUMBER(MATCH(LEFT(E1442,4), 'species codes'!$A$2:$A$15, 0)))</f>
        <v>1</v>
      </c>
      <c r="G1442" s="58">
        <v>6.0</v>
      </c>
    </row>
    <row r="1443">
      <c r="A1443" s="64">
        <v>45516.0</v>
      </c>
      <c r="B1443" s="58" t="s">
        <v>379</v>
      </c>
      <c r="C1443" s="58" t="s">
        <v>285</v>
      </c>
      <c r="D1443" s="58" t="s">
        <v>382</v>
      </c>
      <c r="E1443" s="58" t="s">
        <v>62</v>
      </c>
      <c r="F1443" s="58" t="b">
        <f>AND(LEN(E1443) = 6, ISNUMBER(MATCH(LEFT(E1443,4), 'species codes'!$A$2:$A$15, 0)))</f>
        <v>1</v>
      </c>
      <c r="G1443" s="58">
        <v>4.0</v>
      </c>
    </row>
    <row r="1444">
      <c r="A1444" s="64">
        <v>45516.0</v>
      </c>
      <c r="B1444" s="58" t="s">
        <v>379</v>
      </c>
      <c r="C1444" s="58" t="s">
        <v>285</v>
      </c>
      <c r="D1444" s="58" t="s">
        <v>382</v>
      </c>
      <c r="E1444" s="58" t="s">
        <v>67</v>
      </c>
      <c r="F1444" s="58" t="b">
        <f>AND(LEN(E1444) = 6, ISNUMBER(MATCH(LEFT(E1444,4), 'species codes'!$A$2:$A$15, 0)))</f>
        <v>1</v>
      </c>
      <c r="G1444" s="58">
        <v>2.0</v>
      </c>
      <c r="H1444" s="58">
        <v>2.0</v>
      </c>
    </row>
    <row r="1445">
      <c r="A1445" s="64">
        <v>45516.0</v>
      </c>
      <c r="B1445" s="58" t="s">
        <v>326</v>
      </c>
      <c r="C1445" s="58" t="s">
        <v>292</v>
      </c>
      <c r="D1445" s="58" t="s">
        <v>86</v>
      </c>
      <c r="E1445" s="58" t="s">
        <v>67</v>
      </c>
      <c r="F1445" s="58" t="b">
        <f>AND(LEN(E1445) = 6, ISNUMBER(MATCH(LEFT(E1445,4), 'species codes'!$A$2:$A$15, 0)))</f>
        <v>1</v>
      </c>
      <c r="G1445" s="58">
        <v>2.0</v>
      </c>
      <c r="H1445" s="58">
        <v>3.0</v>
      </c>
      <c r="J1445" s="58">
        <v>2.0</v>
      </c>
    </row>
    <row r="1446">
      <c r="A1446" s="64">
        <v>45516.0</v>
      </c>
      <c r="B1446" s="58" t="s">
        <v>326</v>
      </c>
      <c r="C1446" s="58" t="s">
        <v>287</v>
      </c>
      <c r="D1446" s="58" t="s">
        <v>72</v>
      </c>
      <c r="E1446" s="58" t="s">
        <v>71</v>
      </c>
      <c r="F1446" s="58" t="b">
        <f>AND(LEN(E1446) = 6, ISNUMBER(MATCH(LEFT(E1446,4), 'species codes'!$A$2:$A$15, 0)))</f>
        <v>1</v>
      </c>
      <c r="G1446" s="58">
        <v>28.0</v>
      </c>
      <c r="H1446" s="58">
        <v>3.0</v>
      </c>
      <c r="I1446" s="58">
        <v>2.0</v>
      </c>
      <c r="J1446" s="58">
        <v>38.0</v>
      </c>
    </row>
    <row r="1447">
      <c r="A1447" s="64">
        <v>45516.0</v>
      </c>
      <c r="B1447" s="58" t="s">
        <v>334</v>
      </c>
      <c r="C1447" s="58" t="s">
        <v>292</v>
      </c>
      <c r="D1447" s="58" t="s">
        <v>335</v>
      </c>
      <c r="E1447" s="58" t="s">
        <v>71</v>
      </c>
      <c r="F1447" s="58" t="b">
        <f>AND(LEN(E1447) = 6, ISNUMBER(MATCH(LEFT(E1447,4), 'species codes'!$A$2:$A$15, 0)))</f>
        <v>1</v>
      </c>
      <c r="G1447" s="58">
        <v>26.0</v>
      </c>
    </row>
    <row r="1448">
      <c r="A1448" s="64">
        <v>45516.0</v>
      </c>
      <c r="B1448" s="58" t="s">
        <v>334</v>
      </c>
      <c r="C1448" s="58" t="s">
        <v>292</v>
      </c>
      <c r="D1448" s="58" t="s">
        <v>346</v>
      </c>
      <c r="E1448" s="58" t="s">
        <v>71</v>
      </c>
      <c r="F1448" s="58" t="b">
        <f>AND(LEN(E1448) = 6, ISNUMBER(MATCH(LEFT(E1448,4), 'species codes'!$A$2:$A$15, 0)))</f>
        <v>1</v>
      </c>
      <c r="G1448" s="58">
        <v>20.0</v>
      </c>
      <c r="J1448" s="58">
        <v>2.0</v>
      </c>
      <c r="K1448" s="58">
        <v>1.0</v>
      </c>
      <c r="L1448" s="58" t="s">
        <v>329</v>
      </c>
    </row>
    <row r="1449">
      <c r="A1449" s="64">
        <v>45516.0</v>
      </c>
      <c r="B1449" s="58" t="s">
        <v>379</v>
      </c>
      <c r="C1449" s="58" t="s">
        <v>285</v>
      </c>
      <c r="D1449" s="58" t="s">
        <v>382</v>
      </c>
      <c r="E1449" s="58" t="s">
        <v>71</v>
      </c>
      <c r="F1449" s="58" t="b">
        <f>AND(LEN(E1449) = 6, ISNUMBER(MATCH(LEFT(E1449,4), 'species codes'!$A$2:$A$15, 0)))</f>
        <v>1</v>
      </c>
      <c r="G1449" s="58">
        <v>4.0</v>
      </c>
    </row>
    <row r="1450">
      <c r="A1450" s="64">
        <v>45516.0</v>
      </c>
      <c r="B1450" s="58" t="s">
        <v>379</v>
      </c>
      <c r="C1450" s="58" t="s">
        <v>285</v>
      </c>
      <c r="D1450" s="58" t="s">
        <v>382</v>
      </c>
      <c r="E1450" s="58" t="s">
        <v>74</v>
      </c>
      <c r="F1450" s="58" t="b">
        <f>AND(LEN(E1450) = 6, ISNUMBER(MATCH(LEFT(E1450,4), 'species codes'!$A$2:$A$15, 0)))</f>
        <v>1</v>
      </c>
      <c r="G1450" s="58">
        <v>3.0</v>
      </c>
    </row>
    <row r="1451">
      <c r="A1451" s="64">
        <v>45516.0</v>
      </c>
      <c r="B1451" s="58" t="s">
        <v>334</v>
      </c>
      <c r="C1451" s="58" t="s">
        <v>292</v>
      </c>
      <c r="D1451" s="58" t="s">
        <v>78</v>
      </c>
      <c r="E1451" s="58" t="s">
        <v>76</v>
      </c>
      <c r="F1451" s="58" t="b">
        <f>AND(LEN(E1451) = 6, ISNUMBER(MATCH(LEFT(E1451,4), 'species codes'!$A$2:$A$15, 0)))</f>
        <v>1</v>
      </c>
      <c r="G1451" s="58">
        <v>17.0</v>
      </c>
    </row>
    <row r="1452">
      <c r="A1452" s="64">
        <v>45516.0</v>
      </c>
      <c r="B1452" s="58" t="s">
        <v>326</v>
      </c>
      <c r="C1452" s="58" t="s">
        <v>287</v>
      </c>
      <c r="D1452" s="58" t="s">
        <v>77</v>
      </c>
      <c r="E1452" s="58" t="s">
        <v>76</v>
      </c>
      <c r="F1452" s="58" t="b">
        <f>AND(LEN(E1452) = 6, ISNUMBER(MATCH(LEFT(E1452,4), 'species codes'!$A$2:$A$15, 0)))</f>
        <v>1</v>
      </c>
      <c r="G1452" s="58">
        <v>11.0</v>
      </c>
      <c r="J1452" s="58">
        <v>5.0</v>
      </c>
    </row>
    <row r="1453">
      <c r="A1453" s="64">
        <v>45516.0</v>
      </c>
      <c r="B1453" s="58" t="s">
        <v>379</v>
      </c>
      <c r="C1453" s="58" t="s">
        <v>285</v>
      </c>
      <c r="D1453" s="58" t="s">
        <v>382</v>
      </c>
      <c r="E1453" s="58" t="s">
        <v>76</v>
      </c>
      <c r="F1453" s="58" t="b">
        <f>AND(LEN(E1453) = 6, ISNUMBER(MATCH(LEFT(E1453,4), 'species codes'!$A$2:$A$15, 0)))</f>
        <v>1</v>
      </c>
      <c r="G1453" s="58">
        <v>4.0</v>
      </c>
    </row>
    <row r="1454">
      <c r="A1454" s="64">
        <v>45516.0</v>
      </c>
      <c r="B1454" s="58" t="s">
        <v>326</v>
      </c>
      <c r="C1454" s="58" t="s">
        <v>292</v>
      </c>
      <c r="D1454" s="58" t="s">
        <v>344</v>
      </c>
      <c r="E1454" s="58" t="s">
        <v>80</v>
      </c>
      <c r="F1454" s="58" t="b">
        <f>AND(LEN(E1454) = 6, ISNUMBER(MATCH(LEFT(E1454,4), 'species codes'!$A$2:$A$15, 0)))</f>
        <v>1</v>
      </c>
      <c r="G1454" s="58">
        <v>54.0</v>
      </c>
      <c r="H1454" s="58">
        <v>1.0</v>
      </c>
      <c r="J1454" s="58">
        <v>3.0</v>
      </c>
    </row>
    <row r="1455">
      <c r="A1455" s="64">
        <v>45516.0</v>
      </c>
      <c r="B1455" s="58" t="s">
        <v>334</v>
      </c>
      <c r="C1455" s="58" t="s">
        <v>287</v>
      </c>
      <c r="D1455" s="58" t="s">
        <v>82</v>
      </c>
      <c r="E1455" s="58" t="s">
        <v>80</v>
      </c>
      <c r="F1455" s="58" t="b">
        <f>AND(LEN(E1455) = 6, ISNUMBER(MATCH(LEFT(E1455,4), 'species codes'!$A$2:$A$15, 0)))</f>
        <v>1</v>
      </c>
      <c r="G1455" s="58">
        <v>30.0</v>
      </c>
      <c r="J1455" s="58">
        <v>8.0</v>
      </c>
    </row>
    <row r="1456">
      <c r="A1456" s="64">
        <v>45516.0</v>
      </c>
      <c r="B1456" s="58" t="s">
        <v>326</v>
      </c>
      <c r="C1456" s="58" t="s">
        <v>287</v>
      </c>
      <c r="D1456" s="58" t="s">
        <v>353</v>
      </c>
      <c r="E1456" s="58" t="s">
        <v>80</v>
      </c>
      <c r="F1456" s="58" t="b">
        <f>AND(LEN(E1456) = 6, ISNUMBER(MATCH(LEFT(E1456,4), 'species codes'!$A$2:$A$15, 0)))</f>
        <v>1</v>
      </c>
      <c r="G1456" s="58">
        <v>16.0</v>
      </c>
      <c r="H1456" s="58">
        <v>1.0</v>
      </c>
    </row>
    <row r="1457">
      <c r="A1457" s="64">
        <v>45516.0</v>
      </c>
      <c r="B1457" s="58" t="s">
        <v>326</v>
      </c>
      <c r="C1457" s="58" t="s">
        <v>287</v>
      </c>
      <c r="D1457" s="58" t="s">
        <v>77</v>
      </c>
      <c r="E1457" s="58" t="s">
        <v>80</v>
      </c>
      <c r="F1457" s="58" t="b">
        <f>AND(LEN(E1457) = 6, ISNUMBER(MATCH(LEFT(E1457,4), 'species codes'!$A$2:$A$15, 0)))</f>
        <v>1</v>
      </c>
      <c r="G1457" s="58">
        <v>4.0</v>
      </c>
      <c r="J1457" s="58">
        <v>3.0</v>
      </c>
    </row>
    <row r="1458">
      <c r="A1458" s="64">
        <v>45516.0</v>
      </c>
      <c r="B1458" s="58" t="s">
        <v>379</v>
      </c>
      <c r="C1458" s="58" t="s">
        <v>285</v>
      </c>
      <c r="D1458" s="58" t="s">
        <v>382</v>
      </c>
      <c r="E1458" s="58" t="s">
        <v>80</v>
      </c>
      <c r="F1458" s="58" t="b">
        <f>AND(LEN(E1458) = 6, ISNUMBER(MATCH(LEFT(E1458,4), 'species codes'!$A$2:$A$15, 0)))</f>
        <v>1</v>
      </c>
      <c r="G1458" s="58">
        <v>3.0</v>
      </c>
    </row>
    <row r="1459">
      <c r="A1459" s="64">
        <v>45516.0</v>
      </c>
      <c r="B1459" s="58" t="s">
        <v>326</v>
      </c>
      <c r="C1459" s="58" t="s">
        <v>292</v>
      </c>
      <c r="D1459" s="58" t="s">
        <v>86</v>
      </c>
      <c r="E1459" s="58" t="s">
        <v>84</v>
      </c>
      <c r="F1459" s="58" t="b">
        <f>AND(LEN(E1459) = 6, ISNUMBER(MATCH(LEFT(E1459,4), 'species codes'!$A$2:$A$15, 0)))</f>
        <v>1</v>
      </c>
      <c r="G1459" s="58">
        <v>20.0</v>
      </c>
    </row>
    <row r="1460">
      <c r="A1460" s="64">
        <v>45516.0</v>
      </c>
      <c r="B1460" s="58" t="s">
        <v>379</v>
      </c>
      <c r="C1460" s="58" t="s">
        <v>285</v>
      </c>
      <c r="D1460" s="58" t="s">
        <v>382</v>
      </c>
      <c r="E1460" s="58" t="s">
        <v>84</v>
      </c>
      <c r="F1460" s="58" t="b">
        <f>AND(LEN(E1460) = 6, ISNUMBER(MATCH(LEFT(E1460,4), 'species codes'!$A$2:$A$15, 0)))</f>
        <v>1</v>
      </c>
      <c r="G1460" s="58">
        <v>4.0</v>
      </c>
    </row>
    <row r="1461">
      <c r="A1461" s="64">
        <v>45516.0</v>
      </c>
      <c r="B1461" s="58" t="s">
        <v>326</v>
      </c>
      <c r="C1461" s="58" t="s">
        <v>292</v>
      </c>
      <c r="D1461" s="58" t="s">
        <v>86</v>
      </c>
      <c r="E1461" s="58" t="s">
        <v>89</v>
      </c>
      <c r="F1461" s="58" t="b">
        <f>AND(LEN(E1461) = 6, ISNUMBER(MATCH(LEFT(E1461,4), 'species codes'!$A$2:$A$15, 0)))</f>
        <v>1</v>
      </c>
      <c r="G1461" s="58">
        <v>4.0</v>
      </c>
    </row>
    <row r="1462">
      <c r="A1462" s="64">
        <v>45516.0</v>
      </c>
      <c r="B1462" s="58" t="s">
        <v>379</v>
      </c>
      <c r="C1462" s="58" t="s">
        <v>285</v>
      </c>
      <c r="D1462" s="58" t="s">
        <v>382</v>
      </c>
      <c r="E1462" s="58" t="s">
        <v>89</v>
      </c>
      <c r="F1462" s="58" t="b">
        <f>AND(LEN(E1462) = 6, ISNUMBER(MATCH(LEFT(E1462,4), 'species codes'!$A$2:$A$15, 0)))</f>
        <v>1</v>
      </c>
      <c r="G1462" s="58">
        <v>3.0</v>
      </c>
      <c r="H1462" s="58">
        <v>1.0</v>
      </c>
    </row>
    <row r="1463">
      <c r="A1463" s="64">
        <v>45516.0</v>
      </c>
      <c r="B1463" s="58" t="s">
        <v>379</v>
      </c>
      <c r="C1463" s="58" t="s">
        <v>285</v>
      </c>
      <c r="D1463" s="58" t="s">
        <v>382</v>
      </c>
      <c r="E1463" s="58" t="s">
        <v>91</v>
      </c>
      <c r="F1463" s="58" t="b">
        <f>AND(LEN(E1463) = 6, ISNUMBER(MATCH(LEFT(E1463,4), 'species codes'!$A$2:$A$15, 0)))</f>
        <v>1</v>
      </c>
      <c r="G1463" s="58">
        <v>3.0</v>
      </c>
    </row>
    <row r="1464">
      <c r="A1464" s="64">
        <v>45516.0</v>
      </c>
      <c r="B1464" s="58" t="s">
        <v>326</v>
      </c>
      <c r="C1464" s="58" t="s">
        <v>292</v>
      </c>
      <c r="D1464" s="58" t="s">
        <v>86</v>
      </c>
      <c r="E1464" s="58" t="s">
        <v>91</v>
      </c>
      <c r="F1464" s="58" t="b">
        <f>AND(LEN(E1464) = 6, ISNUMBER(MATCH(LEFT(E1464,4), 'species codes'!$A$2:$A$15, 0)))</f>
        <v>1</v>
      </c>
      <c r="G1464" s="58">
        <v>3.0</v>
      </c>
      <c r="K1464" s="58">
        <v>1.0</v>
      </c>
      <c r="L1464" s="58" t="s">
        <v>329</v>
      </c>
    </row>
    <row r="1465">
      <c r="A1465" s="64">
        <v>45516.0</v>
      </c>
      <c r="B1465" s="58" t="s">
        <v>379</v>
      </c>
      <c r="C1465" s="58" t="s">
        <v>285</v>
      </c>
      <c r="D1465" s="58" t="s">
        <v>382</v>
      </c>
      <c r="E1465" s="58" t="s">
        <v>92</v>
      </c>
      <c r="F1465" s="58" t="b">
        <f>AND(LEN(E1465) = 6, ISNUMBER(MATCH(LEFT(E1465,4), 'species codes'!$A$2:$A$15, 0)))</f>
        <v>1</v>
      </c>
      <c r="G1465" s="58">
        <v>1.0</v>
      </c>
    </row>
    <row r="1466">
      <c r="A1466" s="64">
        <v>45516.0</v>
      </c>
      <c r="B1466" s="58" t="s">
        <v>326</v>
      </c>
      <c r="C1466" s="58" t="s">
        <v>287</v>
      </c>
      <c r="D1466" s="58" t="s">
        <v>333</v>
      </c>
      <c r="E1466" s="58" t="s">
        <v>94</v>
      </c>
      <c r="F1466" s="58" t="b">
        <f>AND(LEN(E1466) = 6, ISNUMBER(MATCH(LEFT(E1466,4), 'species codes'!$A$2:$A$15, 0)))</f>
        <v>1</v>
      </c>
      <c r="G1466" s="58">
        <v>7.0</v>
      </c>
      <c r="H1466" s="58">
        <v>1.0</v>
      </c>
    </row>
    <row r="1467">
      <c r="A1467" s="64">
        <v>45516.0</v>
      </c>
      <c r="B1467" s="58" t="s">
        <v>379</v>
      </c>
      <c r="C1467" s="58" t="s">
        <v>285</v>
      </c>
      <c r="D1467" s="58" t="s">
        <v>382</v>
      </c>
      <c r="E1467" s="58" t="s">
        <v>94</v>
      </c>
      <c r="F1467" s="58" t="b">
        <f>AND(LEN(E1467) = 6, ISNUMBER(MATCH(LEFT(E1467,4), 'species codes'!$A$2:$A$15, 0)))</f>
        <v>1</v>
      </c>
      <c r="G1467" s="58">
        <v>2.0</v>
      </c>
    </row>
    <row r="1468">
      <c r="A1468" s="64">
        <v>45516.0</v>
      </c>
      <c r="B1468" s="58" t="s">
        <v>334</v>
      </c>
      <c r="C1468" s="58" t="s">
        <v>287</v>
      </c>
      <c r="D1468" s="58" t="s">
        <v>82</v>
      </c>
      <c r="E1468" s="58" t="s">
        <v>95</v>
      </c>
      <c r="F1468" s="58" t="b">
        <f>AND(LEN(E1468) = 6, ISNUMBER(MATCH(LEFT(E1468,4), 'species codes'!$A$2:$A$15, 0)))</f>
        <v>1</v>
      </c>
      <c r="G1468" s="58">
        <v>12.0</v>
      </c>
    </row>
    <row r="1469">
      <c r="A1469" s="64">
        <v>45516.0</v>
      </c>
      <c r="B1469" s="58" t="s">
        <v>379</v>
      </c>
      <c r="C1469" s="58" t="s">
        <v>285</v>
      </c>
      <c r="D1469" s="58" t="s">
        <v>382</v>
      </c>
      <c r="E1469" s="58" t="s">
        <v>95</v>
      </c>
      <c r="F1469" s="58" t="b">
        <f>AND(LEN(E1469) = 6, ISNUMBER(MATCH(LEFT(E1469,4), 'species codes'!$A$2:$A$15, 0)))</f>
        <v>1</v>
      </c>
      <c r="G1469" s="58">
        <v>4.0</v>
      </c>
    </row>
    <row r="1470">
      <c r="A1470" s="64">
        <v>45516.0</v>
      </c>
      <c r="B1470" s="58" t="s">
        <v>334</v>
      </c>
      <c r="C1470" s="58" t="s">
        <v>287</v>
      </c>
      <c r="D1470" s="58" t="s">
        <v>331</v>
      </c>
      <c r="E1470" s="58" t="s">
        <v>96</v>
      </c>
      <c r="F1470" s="58" t="b">
        <f>AND(LEN(E1470) = 6, ISNUMBER(MATCH(LEFT(E1470,4), 'species codes'!$A$2:$A$15, 0)))</f>
        <v>1</v>
      </c>
      <c r="G1470" s="58">
        <v>17.0</v>
      </c>
      <c r="J1470" s="58">
        <v>6.0</v>
      </c>
    </row>
    <row r="1471">
      <c r="A1471" s="64">
        <v>45516.0</v>
      </c>
      <c r="B1471" s="58" t="s">
        <v>334</v>
      </c>
      <c r="C1471" s="58" t="s">
        <v>287</v>
      </c>
      <c r="D1471" s="58" t="s">
        <v>196</v>
      </c>
      <c r="E1471" s="58" t="s">
        <v>96</v>
      </c>
      <c r="F1471" s="58" t="b">
        <f>AND(LEN(E1471) = 6, ISNUMBER(MATCH(LEFT(E1471,4), 'species codes'!$A$2:$A$15, 0)))</f>
        <v>1</v>
      </c>
      <c r="G1471" s="58">
        <v>12.0</v>
      </c>
      <c r="H1471" s="58">
        <v>1.0</v>
      </c>
      <c r="J1471" s="58">
        <v>1.0</v>
      </c>
    </row>
    <row r="1472">
      <c r="A1472" s="64">
        <v>45516.0</v>
      </c>
      <c r="B1472" s="58" t="s">
        <v>326</v>
      </c>
      <c r="C1472" s="58" t="s">
        <v>287</v>
      </c>
      <c r="D1472" s="58" t="s">
        <v>97</v>
      </c>
      <c r="E1472" s="58" t="s">
        <v>96</v>
      </c>
      <c r="F1472" s="58" t="b">
        <f>AND(LEN(E1472) = 6, ISNUMBER(MATCH(LEFT(E1472,4), 'species codes'!$A$2:$A$15, 0)))</f>
        <v>1</v>
      </c>
      <c r="G1472" s="58">
        <v>10.0</v>
      </c>
      <c r="H1472" s="58">
        <v>2.0</v>
      </c>
    </row>
    <row r="1473">
      <c r="A1473" s="64">
        <v>45516.0</v>
      </c>
      <c r="B1473" s="58" t="s">
        <v>379</v>
      </c>
      <c r="C1473" s="58" t="s">
        <v>285</v>
      </c>
      <c r="D1473" s="58" t="s">
        <v>382</v>
      </c>
      <c r="E1473" s="58" t="s">
        <v>96</v>
      </c>
      <c r="F1473" s="58" t="b">
        <f>AND(LEN(E1473) = 6, ISNUMBER(MATCH(LEFT(E1473,4), 'species codes'!$A$2:$A$15, 0)))</f>
        <v>1</v>
      </c>
      <c r="G1473" s="58">
        <v>4.0</v>
      </c>
    </row>
    <row r="1474">
      <c r="A1474" s="64">
        <v>45516.0</v>
      </c>
      <c r="B1474" s="58" t="s">
        <v>326</v>
      </c>
      <c r="C1474" s="58" t="s">
        <v>292</v>
      </c>
      <c r="D1474" s="58" t="s">
        <v>86</v>
      </c>
      <c r="E1474" s="58" t="s">
        <v>109</v>
      </c>
      <c r="F1474" s="58" t="b">
        <f>AND(LEN(E1474) = 6, ISNUMBER(MATCH(LEFT(E1474,4), 'species codes'!$A$2:$A$15, 0)))</f>
        <v>1</v>
      </c>
      <c r="G1474" s="58">
        <v>16.0</v>
      </c>
    </row>
    <row r="1475">
      <c r="A1475" s="64">
        <v>45516.0</v>
      </c>
      <c r="B1475" s="58" t="s">
        <v>379</v>
      </c>
      <c r="C1475" s="58" t="s">
        <v>285</v>
      </c>
      <c r="D1475" s="58" t="s">
        <v>382</v>
      </c>
      <c r="E1475" s="58" t="s">
        <v>109</v>
      </c>
      <c r="F1475" s="58" t="b">
        <f>AND(LEN(E1475) = 6, ISNUMBER(MATCH(LEFT(E1475,4), 'species codes'!$A$2:$A$15, 0)))</f>
        <v>1</v>
      </c>
      <c r="G1475" s="58">
        <v>4.0</v>
      </c>
    </row>
    <row r="1476">
      <c r="A1476" s="64">
        <v>45516.0</v>
      </c>
      <c r="B1476" s="58" t="s">
        <v>379</v>
      </c>
      <c r="C1476" s="58" t="s">
        <v>285</v>
      </c>
      <c r="D1476" s="58" t="s">
        <v>382</v>
      </c>
      <c r="E1476" s="58" t="s">
        <v>113</v>
      </c>
      <c r="F1476" s="58" t="b">
        <f>AND(LEN(E1476) = 6, ISNUMBER(MATCH(LEFT(E1476,4), 'species codes'!$A$2:$A$15, 0)))</f>
        <v>1</v>
      </c>
      <c r="G1476" s="58">
        <v>2.0</v>
      </c>
      <c r="J1476" s="58">
        <v>1.0</v>
      </c>
    </row>
    <row r="1477">
      <c r="A1477" s="64">
        <v>45516.0</v>
      </c>
      <c r="B1477" s="58" t="s">
        <v>379</v>
      </c>
      <c r="C1477" s="58" t="s">
        <v>285</v>
      </c>
      <c r="D1477" s="58" t="s">
        <v>382</v>
      </c>
      <c r="E1477" s="58" t="s">
        <v>124</v>
      </c>
      <c r="F1477" s="58" t="b">
        <f>AND(LEN(E1477) = 6, ISNUMBER(MATCH(LEFT(E1477,4), 'species codes'!$A$2:$A$15, 0)))</f>
        <v>1</v>
      </c>
      <c r="G1477" s="58">
        <v>1.0</v>
      </c>
    </row>
    <row r="1478">
      <c r="A1478" s="64">
        <v>45516.0</v>
      </c>
      <c r="B1478" s="58" t="s">
        <v>326</v>
      </c>
      <c r="C1478" s="58" t="s">
        <v>287</v>
      </c>
      <c r="D1478" s="58" t="s">
        <v>128</v>
      </c>
      <c r="E1478" s="58" t="s">
        <v>127</v>
      </c>
      <c r="F1478" s="58" t="b">
        <f>AND(LEN(E1478) = 6, ISNUMBER(MATCH(LEFT(E1478,4), 'species codes'!$A$2:$A$15, 0)))</f>
        <v>1</v>
      </c>
      <c r="G1478" s="58">
        <v>17.0</v>
      </c>
      <c r="H1478" s="58">
        <v>5.0</v>
      </c>
      <c r="J1478" s="58">
        <v>3.0</v>
      </c>
    </row>
    <row r="1479">
      <c r="A1479" s="64">
        <v>45516.0</v>
      </c>
      <c r="B1479" s="58" t="s">
        <v>379</v>
      </c>
      <c r="C1479" s="58" t="s">
        <v>285</v>
      </c>
      <c r="D1479" s="58" t="s">
        <v>382</v>
      </c>
      <c r="E1479" s="58" t="s">
        <v>127</v>
      </c>
      <c r="F1479" s="58" t="b">
        <f>AND(LEN(E1479) = 6, ISNUMBER(MATCH(LEFT(E1479,4), 'species codes'!$A$2:$A$15, 0)))</f>
        <v>1</v>
      </c>
      <c r="G1479" s="58">
        <v>4.0</v>
      </c>
    </row>
    <row r="1480">
      <c r="A1480" s="64">
        <v>45516.0</v>
      </c>
      <c r="B1480" s="58" t="s">
        <v>326</v>
      </c>
      <c r="C1480" s="58" t="s">
        <v>292</v>
      </c>
      <c r="D1480" s="58" t="s">
        <v>131</v>
      </c>
      <c r="E1480" s="58" t="s">
        <v>130</v>
      </c>
      <c r="F1480" s="58" t="b">
        <f>AND(LEN(E1480) = 6, ISNUMBER(MATCH(LEFT(E1480,4), 'species codes'!$A$2:$A$15, 0)))</f>
        <v>1</v>
      </c>
      <c r="G1480" s="58">
        <v>36.0</v>
      </c>
      <c r="H1480" s="58">
        <v>4.0</v>
      </c>
      <c r="J1480" s="58">
        <v>1.0</v>
      </c>
    </row>
    <row r="1481">
      <c r="A1481" s="64">
        <v>45516.0</v>
      </c>
      <c r="B1481" s="58" t="s">
        <v>379</v>
      </c>
      <c r="C1481" s="58" t="s">
        <v>285</v>
      </c>
      <c r="D1481" s="58" t="s">
        <v>382</v>
      </c>
      <c r="E1481" s="58" t="s">
        <v>130</v>
      </c>
      <c r="F1481" s="58" t="b">
        <f>AND(LEN(E1481) = 6, ISNUMBER(MATCH(LEFT(E1481,4), 'species codes'!$A$2:$A$15, 0)))</f>
        <v>1</v>
      </c>
      <c r="G1481" s="58">
        <v>3.0</v>
      </c>
    </row>
    <row r="1482">
      <c r="A1482" s="64">
        <v>45516.0</v>
      </c>
      <c r="B1482" s="58" t="s">
        <v>326</v>
      </c>
      <c r="C1482" s="58" t="s">
        <v>292</v>
      </c>
      <c r="D1482" s="58" t="s">
        <v>133</v>
      </c>
      <c r="E1482" s="58" t="s">
        <v>132</v>
      </c>
      <c r="F1482" s="58" t="b">
        <f>AND(LEN(E1482) = 6, ISNUMBER(MATCH(LEFT(E1482,4), 'species codes'!$A$2:$A$15, 0)))</f>
        <v>1</v>
      </c>
      <c r="G1482" s="58">
        <v>56.0</v>
      </c>
      <c r="H1482" s="58">
        <v>1.0</v>
      </c>
    </row>
    <row r="1483">
      <c r="A1483" s="64">
        <v>45516.0</v>
      </c>
      <c r="B1483" s="58" t="s">
        <v>326</v>
      </c>
      <c r="C1483" s="58" t="s">
        <v>292</v>
      </c>
      <c r="D1483" s="58" t="s">
        <v>135</v>
      </c>
      <c r="E1483" s="58" t="s">
        <v>134</v>
      </c>
      <c r="F1483" s="58" t="b">
        <f>AND(LEN(E1483) = 6, ISNUMBER(MATCH(LEFT(E1483,4), 'species codes'!$A$2:$A$15, 0)))</f>
        <v>1</v>
      </c>
      <c r="G1483" s="58">
        <v>36.0</v>
      </c>
      <c r="H1483" s="58">
        <v>9.0</v>
      </c>
      <c r="J1483" s="58">
        <v>3.0</v>
      </c>
      <c r="K1483" s="58">
        <v>1.0</v>
      </c>
      <c r="L1483" s="58" t="s">
        <v>329</v>
      </c>
    </row>
    <row r="1484">
      <c r="A1484" s="64">
        <v>45516.0</v>
      </c>
      <c r="B1484" s="58" t="s">
        <v>326</v>
      </c>
      <c r="C1484" s="58" t="s">
        <v>287</v>
      </c>
      <c r="D1484" s="58" t="s">
        <v>75</v>
      </c>
      <c r="E1484" s="58" t="s">
        <v>136</v>
      </c>
      <c r="F1484" s="58" t="b">
        <f>AND(LEN(E1484) = 6, ISNUMBER(MATCH(LEFT(E1484,4), 'species codes'!$A$2:$A$15, 0)))</f>
        <v>1</v>
      </c>
      <c r="G1484" s="58">
        <v>36.0</v>
      </c>
      <c r="H1484" s="58">
        <v>5.0</v>
      </c>
      <c r="J1484" s="58">
        <v>6.0</v>
      </c>
      <c r="K1484" s="58">
        <v>6.0</v>
      </c>
      <c r="L1484" s="58" t="s">
        <v>329</v>
      </c>
    </row>
    <row r="1485">
      <c r="A1485" s="64">
        <v>45516.0</v>
      </c>
      <c r="B1485" s="58" t="s">
        <v>379</v>
      </c>
      <c r="C1485" s="58" t="s">
        <v>285</v>
      </c>
      <c r="D1485" s="58" t="s">
        <v>382</v>
      </c>
      <c r="E1485" s="58" t="s">
        <v>136</v>
      </c>
      <c r="F1485" s="58" t="b">
        <f>AND(LEN(E1485) = 6, ISNUMBER(MATCH(LEFT(E1485,4), 'species codes'!$A$2:$A$15, 0)))</f>
        <v>1</v>
      </c>
      <c r="G1485" s="58">
        <v>4.0</v>
      </c>
    </row>
    <row r="1486">
      <c r="A1486" s="64">
        <v>45516.0</v>
      </c>
      <c r="B1486" s="58" t="s">
        <v>326</v>
      </c>
      <c r="C1486" s="58" t="s">
        <v>287</v>
      </c>
      <c r="D1486" s="58" t="s">
        <v>97</v>
      </c>
      <c r="E1486" s="58" t="s">
        <v>137</v>
      </c>
      <c r="F1486" s="58" t="b">
        <f>AND(LEN(E1486) = 6, ISNUMBER(MATCH(LEFT(E1486,4), 'species codes'!$A$2:$A$15, 0)))</f>
        <v>1</v>
      </c>
      <c r="G1486" s="58">
        <v>15.0</v>
      </c>
      <c r="J1486" s="58">
        <v>7.0</v>
      </c>
    </row>
    <row r="1487">
      <c r="A1487" s="64">
        <v>45516.0</v>
      </c>
      <c r="B1487" s="58" t="s">
        <v>379</v>
      </c>
      <c r="C1487" s="58" t="s">
        <v>285</v>
      </c>
      <c r="D1487" s="58" t="s">
        <v>382</v>
      </c>
      <c r="E1487" s="58" t="s">
        <v>137</v>
      </c>
      <c r="F1487" s="58" t="b">
        <f>AND(LEN(E1487) = 6, ISNUMBER(MATCH(LEFT(E1487,4), 'species codes'!$A$2:$A$15, 0)))</f>
        <v>1</v>
      </c>
      <c r="G1487" s="58">
        <v>4.0</v>
      </c>
    </row>
    <row r="1488">
      <c r="A1488" s="64">
        <v>45516.0</v>
      </c>
      <c r="B1488" s="58" t="s">
        <v>326</v>
      </c>
      <c r="C1488" s="58" t="s">
        <v>287</v>
      </c>
      <c r="D1488" s="58" t="s">
        <v>345</v>
      </c>
      <c r="E1488" s="58" t="s">
        <v>140</v>
      </c>
      <c r="F1488" s="58" t="b">
        <f>AND(LEN(E1488) = 6, ISNUMBER(MATCH(LEFT(E1488,4), 'species codes'!$A$2:$A$15, 0)))</f>
        <v>1</v>
      </c>
      <c r="G1488" s="58">
        <v>50.0</v>
      </c>
      <c r="H1488" s="58">
        <v>4.0</v>
      </c>
      <c r="J1488" s="58">
        <v>6.0</v>
      </c>
    </row>
    <row r="1489">
      <c r="A1489" s="64">
        <v>45516.0</v>
      </c>
      <c r="B1489" s="58" t="s">
        <v>379</v>
      </c>
      <c r="C1489" s="58" t="s">
        <v>285</v>
      </c>
      <c r="D1489" s="58" t="s">
        <v>382</v>
      </c>
      <c r="E1489" s="58" t="s">
        <v>140</v>
      </c>
      <c r="F1489" s="58" t="b">
        <f>AND(LEN(E1489) = 6, ISNUMBER(MATCH(LEFT(E1489,4), 'species codes'!$A$2:$A$15, 0)))</f>
        <v>1</v>
      </c>
      <c r="G1489" s="58">
        <v>4.0</v>
      </c>
    </row>
    <row r="1490">
      <c r="A1490" s="64">
        <v>45516.0</v>
      </c>
      <c r="B1490" s="58" t="s">
        <v>326</v>
      </c>
      <c r="C1490" s="58" t="s">
        <v>287</v>
      </c>
      <c r="D1490" s="58" t="s">
        <v>138</v>
      </c>
      <c r="E1490" s="58" t="s">
        <v>142</v>
      </c>
      <c r="F1490" s="58" t="b">
        <f>AND(LEN(E1490) = 6, ISNUMBER(MATCH(LEFT(E1490,4), 'species codes'!$A$2:$A$15, 0)))</f>
        <v>1</v>
      </c>
      <c r="G1490" s="58">
        <v>49.0</v>
      </c>
      <c r="J1490" s="58">
        <v>2.0</v>
      </c>
    </row>
    <row r="1491">
      <c r="A1491" s="64">
        <v>45516.0</v>
      </c>
      <c r="B1491" s="58" t="s">
        <v>379</v>
      </c>
      <c r="C1491" s="58" t="s">
        <v>285</v>
      </c>
      <c r="D1491" s="58" t="s">
        <v>382</v>
      </c>
      <c r="E1491" s="58" t="s">
        <v>142</v>
      </c>
      <c r="F1491" s="58" t="b">
        <f>AND(LEN(E1491) = 6, ISNUMBER(MATCH(LEFT(E1491,4), 'species codes'!$A$2:$A$15, 0)))</f>
        <v>1</v>
      </c>
      <c r="G1491" s="58">
        <v>4.0</v>
      </c>
    </row>
    <row r="1492">
      <c r="A1492" s="64">
        <v>45516.0</v>
      </c>
      <c r="B1492" s="58" t="s">
        <v>379</v>
      </c>
      <c r="C1492" s="58" t="s">
        <v>285</v>
      </c>
      <c r="D1492" s="58" t="s">
        <v>382</v>
      </c>
      <c r="E1492" s="58" t="s">
        <v>143</v>
      </c>
      <c r="F1492" s="58" t="b">
        <f>AND(LEN(E1492) = 6, ISNUMBER(MATCH(LEFT(E1492,4), 'species codes'!$A$2:$A$15, 0)))</f>
        <v>1</v>
      </c>
      <c r="G1492" s="58">
        <v>2.0</v>
      </c>
      <c r="J1492" s="58">
        <v>1.0</v>
      </c>
      <c r="K1492" s="58">
        <v>1.0</v>
      </c>
      <c r="L1492" s="58" t="s">
        <v>329</v>
      </c>
    </row>
    <row r="1493">
      <c r="A1493" s="64">
        <v>45516.0</v>
      </c>
      <c r="B1493" s="58" t="s">
        <v>326</v>
      </c>
      <c r="C1493" s="58" t="s">
        <v>287</v>
      </c>
      <c r="D1493" s="58" t="s">
        <v>144</v>
      </c>
      <c r="E1493" s="58" t="s">
        <v>143</v>
      </c>
      <c r="F1493" s="58" t="b">
        <f>AND(LEN(E1493) = 6, ISNUMBER(MATCH(LEFT(E1493,4), 'species codes'!$A$2:$A$15, 0)))</f>
        <v>1</v>
      </c>
      <c r="I1493" s="58">
        <v>3.0</v>
      </c>
      <c r="J1493" s="58">
        <v>23.0</v>
      </c>
    </row>
    <row r="1494">
      <c r="A1494" s="64">
        <v>45516.0</v>
      </c>
      <c r="B1494" s="58" t="s">
        <v>326</v>
      </c>
      <c r="C1494" s="58" t="s">
        <v>287</v>
      </c>
      <c r="D1494" s="58" t="s">
        <v>146</v>
      </c>
      <c r="E1494" s="58" t="s">
        <v>145</v>
      </c>
      <c r="F1494" s="58" t="b">
        <f>AND(LEN(E1494) = 6, ISNUMBER(MATCH(LEFT(E1494,4), 'species codes'!$A$2:$A$15, 0)))</f>
        <v>1</v>
      </c>
      <c r="G1494" s="58">
        <v>30.0</v>
      </c>
      <c r="H1494" s="58">
        <v>4.0</v>
      </c>
      <c r="J1494" s="58">
        <v>5.0</v>
      </c>
      <c r="K1494" s="58">
        <v>1.0</v>
      </c>
      <c r="L1494" s="58" t="s">
        <v>329</v>
      </c>
    </row>
    <row r="1495">
      <c r="A1495" s="64">
        <v>45516.0</v>
      </c>
      <c r="B1495" s="58" t="s">
        <v>379</v>
      </c>
      <c r="C1495" s="58" t="s">
        <v>285</v>
      </c>
      <c r="D1495" s="58" t="s">
        <v>382</v>
      </c>
      <c r="E1495" s="58" t="s">
        <v>145</v>
      </c>
      <c r="F1495" s="58" t="b">
        <f>AND(LEN(E1495) = 6, ISNUMBER(MATCH(LEFT(E1495,4), 'species codes'!$A$2:$A$15, 0)))</f>
        <v>1</v>
      </c>
      <c r="G1495" s="58">
        <v>1.0</v>
      </c>
      <c r="H1495" s="58">
        <v>2.0</v>
      </c>
    </row>
    <row r="1496">
      <c r="A1496" s="64">
        <v>45516.0</v>
      </c>
      <c r="B1496" s="58" t="s">
        <v>326</v>
      </c>
      <c r="C1496" s="58" t="s">
        <v>287</v>
      </c>
      <c r="D1496" s="58" t="s">
        <v>128</v>
      </c>
      <c r="E1496" s="58" t="s">
        <v>148</v>
      </c>
      <c r="F1496" s="58" t="b">
        <f>AND(LEN(E1496) = 6, ISNUMBER(MATCH(LEFT(E1496,4), 'species codes'!$A$2:$A$15, 0)))</f>
        <v>1</v>
      </c>
      <c r="G1496" s="58">
        <v>27.0</v>
      </c>
      <c r="H1496" s="58">
        <v>5.0</v>
      </c>
      <c r="K1496" s="58">
        <v>1.0</v>
      </c>
      <c r="L1496" s="58" t="s">
        <v>329</v>
      </c>
    </row>
    <row r="1497">
      <c r="A1497" s="64">
        <v>45516.0</v>
      </c>
      <c r="B1497" s="58" t="s">
        <v>379</v>
      </c>
      <c r="C1497" s="58" t="s">
        <v>285</v>
      </c>
      <c r="D1497" s="58" t="s">
        <v>382</v>
      </c>
      <c r="E1497" s="58" t="s">
        <v>148</v>
      </c>
      <c r="F1497" s="58" t="b">
        <f>AND(LEN(E1497) = 6, ISNUMBER(MATCH(LEFT(E1497,4), 'species codes'!$A$2:$A$15, 0)))</f>
        <v>1</v>
      </c>
      <c r="G1497" s="58">
        <v>2.0</v>
      </c>
      <c r="H1497" s="58">
        <v>1.0</v>
      </c>
    </row>
    <row r="1498">
      <c r="A1498" s="64">
        <v>45516.0</v>
      </c>
      <c r="B1498" s="58" t="s">
        <v>326</v>
      </c>
      <c r="C1498" s="58" t="s">
        <v>287</v>
      </c>
      <c r="D1498" s="58" t="s">
        <v>150</v>
      </c>
      <c r="E1498" s="58" t="s">
        <v>149</v>
      </c>
      <c r="F1498" s="58" t="b">
        <f>AND(LEN(E1498) = 6, ISNUMBER(MATCH(LEFT(E1498,4), 'species codes'!$A$2:$A$15, 0)))</f>
        <v>1</v>
      </c>
      <c r="G1498" s="58">
        <v>42.0</v>
      </c>
      <c r="I1498" s="58">
        <v>4.0</v>
      </c>
      <c r="J1498" s="58">
        <v>14.0</v>
      </c>
      <c r="K1498" s="58">
        <v>1.0</v>
      </c>
      <c r="L1498" s="58" t="s">
        <v>329</v>
      </c>
    </row>
    <row r="1499">
      <c r="A1499" s="64">
        <v>45516.0</v>
      </c>
      <c r="B1499" s="58" t="s">
        <v>379</v>
      </c>
      <c r="C1499" s="58" t="s">
        <v>285</v>
      </c>
      <c r="D1499" s="58" t="s">
        <v>382</v>
      </c>
      <c r="E1499" s="58" t="s">
        <v>149</v>
      </c>
      <c r="F1499" s="58" t="b">
        <f>AND(LEN(E1499) = 6, ISNUMBER(MATCH(LEFT(E1499,4), 'species codes'!$A$2:$A$15, 0)))</f>
        <v>1</v>
      </c>
      <c r="G1499" s="58">
        <v>4.0</v>
      </c>
    </row>
    <row r="1500">
      <c r="A1500" s="64">
        <v>45516.0</v>
      </c>
      <c r="B1500" s="58" t="s">
        <v>326</v>
      </c>
      <c r="C1500" s="58" t="s">
        <v>292</v>
      </c>
      <c r="D1500" s="58" t="s">
        <v>177</v>
      </c>
      <c r="E1500" s="58" t="s">
        <v>176</v>
      </c>
      <c r="F1500" s="58" t="b">
        <f>AND(LEN(E1500) = 6, ISNUMBER(MATCH(LEFT(E1500,4), 'species codes'!$A$2:$A$15, 0)))</f>
        <v>1</v>
      </c>
      <c r="G1500" s="58">
        <v>29.0</v>
      </c>
    </row>
    <row r="1501">
      <c r="A1501" s="64">
        <v>45516.0</v>
      </c>
      <c r="B1501" s="58" t="s">
        <v>379</v>
      </c>
      <c r="C1501" s="58" t="s">
        <v>285</v>
      </c>
      <c r="D1501" s="58" t="s">
        <v>382</v>
      </c>
      <c r="E1501" s="58" t="s">
        <v>176</v>
      </c>
      <c r="F1501" s="58" t="b">
        <f>AND(LEN(E1501) = 6, ISNUMBER(MATCH(LEFT(E1501,4), 'species codes'!$A$2:$A$15, 0)))</f>
        <v>1</v>
      </c>
      <c r="G1501" s="58">
        <v>4.0</v>
      </c>
    </row>
    <row r="1502">
      <c r="A1502" s="64">
        <v>45516.0</v>
      </c>
      <c r="B1502" s="58" t="s">
        <v>326</v>
      </c>
      <c r="C1502" s="58" t="s">
        <v>287</v>
      </c>
      <c r="D1502" s="58" t="s">
        <v>355</v>
      </c>
      <c r="E1502" s="58" t="s">
        <v>181</v>
      </c>
      <c r="F1502" s="58" t="b">
        <f>AND(LEN(E1502) = 6, ISNUMBER(MATCH(LEFT(E1502,4), 'species codes'!$A$2:$A$15, 0)))</f>
        <v>1</v>
      </c>
      <c r="G1502" s="58">
        <v>31.0</v>
      </c>
    </row>
    <row r="1503">
      <c r="A1503" s="64">
        <v>45516.0</v>
      </c>
      <c r="B1503" s="58" t="s">
        <v>379</v>
      </c>
      <c r="C1503" s="58" t="s">
        <v>285</v>
      </c>
      <c r="D1503" s="58" t="s">
        <v>382</v>
      </c>
      <c r="E1503" s="58" t="s">
        <v>181</v>
      </c>
      <c r="F1503" s="58" t="b">
        <f>AND(LEN(E1503) = 6, ISNUMBER(MATCH(LEFT(E1503,4), 'species codes'!$A$2:$A$15, 0)))</f>
        <v>1</v>
      </c>
      <c r="G1503" s="58">
        <v>3.0</v>
      </c>
      <c r="J1503" s="58">
        <v>1.0</v>
      </c>
    </row>
    <row r="1504">
      <c r="A1504" s="64">
        <v>45516.0</v>
      </c>
      <c r="B1504" s="58" t="s">
        <v>326</v>
      </c>
      <c r="C1504" s="58" t="s">
        <v>287</v>
      </c>
      <c r="D1504" s="58" t="s">
        <v>327</v>
      </c>
      <c r="E1504" s="58" t="s">
        <v>181</v>
      </c>
      <c r="F1504" s="58" t="b">
        <f>AND(LEN(E1504) = 6, ISNUMBER(MATCH(LEFT(E1504,4), 'species codes'!$A$2:$A$15, 0)))</f>
        <v>1</v>
      </c>
      <c r="G1504" s="58">
        <v>2.0</v>
      </c>
    </row>
    <row r="1505">
      <c r="A1505" s="64">
        <v>45516.0</v>
      </c>
      <c r="B1505" s="58" t="s">
        <v>334</v>
      </c>
      <c r="C1505" s="58" t="s">
        <v>292</v>
      </c>
      <c r="D1505" s="58" t="s">
        <v>339</v>
      </c>
      <c r="E1505" s="58" t="s">
        <v>182</v>
      </c>
      <c r="F1505" s="58" t="b">
        <f>AND(LEN(E1505) = 6, ISNUMBER(MATCH(LEFT(E1505,4), 'species codes'!$A$2:$A$15, 0)))</f>
        <v>1</v>
      </c>
      <c r="G1505" s="58">
        <v>29.0</v>
      </c>
    </row>
    <row r="1506">
      <c r="A1506" s="64">
        <v>45516.0</v>
      </c>
      <c r="B1506" s="58" t="s">
        <v>334</v>
      </c>
      <c r="C1506" s="58" t="s">
        <v>292</v>
      </c>
      <c r="D1506" s="58" t="s">
        <v>341</v>
      </c>
      <c r="E1506" s="58" t="s">
        <v>182</v>
      </c>
      <c r="F1506" s="58" t="b">
        <f>AND(LEN(E1506) = 6, ISNUMBER(MATCH(LEFT(E1506,4), 'species codes'!$A$2:$A$15, 0)))</f>
        <v>1</v>
      </c>
      <c r="G1506" s="58">
        <v>24.0</v>
      </c>
    </row>
    <row r="1507">
      <c r="A1507" s="64">
        <v>45516.0</v>
      </c>
      <c r="B1507" s="58" t="s">
        <v>334</v>
      </c>
      <c r="C1507" s="58" t="s">
        <v>292</v>
      </c>
      <c r="D1507" s="58" t="s">
        <v>352</v>
      </c>
      <c r="E1507" s="58" t="s">
        <v>182</v>
      </c>
      <c r="F1507" s="58" t="b">
        <f>AND(LEN(E1507) = 6, ISNUMBER(MATCH(LEFT(E1507,4), 'species codes'!$A$2:$A$15, 0)))</f>
        <v>1</v>
      </c>
      <c r="G1507" s="58">
        <v>19.0</v>
      </c>
    </row>
    <row r="1508">
      <c r="A1508" s="64">
        <v>45516.0</v>
      </c>
      <c r="B1508" s="58" t="s">
        <v>379</v>
      </c>
      <c r="C1508" s="58" t="s">
        <v>285</v>
      </c>
      <c r="D1508" s="58" t="s">
        <v>382</v>
      </c>
      <c r="E1508" s="58" t="s">
        <v>182</v>
      </c>
      <c r="F1508" s="58" t="b">
        <f>AND(LEN(E1508) = 6, ISNUMBER(MATCH(LEFT(E1508,4), 'species codes'!$A$2:$A$15, 0)))</f>
        <v>1</v>
      </c>
      <c r="G1508" s="58">
        <v>4.0</v>
      </c>
    </row>
    <row r="1509">
      <c r="A1509" s="64">
        <v>45516.0</v>
      </c>
      <c r="B1509" s="58" t="s">
        <v>326</v>
      </c>
      <c r="C1509" s="58" t="s">
        <v>287</v>
      </c>
      <c r="D1509" s="58" t="s">
        <v>330</v>
      </c>
      <c r="E1509" s="58" t="s">
        <v>185</v>
      </c>
      <c r="F1509" s="58" t="b">
        <f>AND(LEN(E1509) = 6, ISNUMBER(MATCH(LEFT(E1509,4), 'species codes'!$A$2:$A$15, 0)))</f>
        <v>1</v>
      </c>
      <c r="G1509" s="58">
        <v>58.0</v>
      </c>
      <c r="J1509" s="58">
        <v>10.0</v>
      </c>
      <c r="K1509" s="58">
        <v>1.0</v>
      </c>
      <c r="L1509" s="58" t="s">
        <v>329</v>
      </c>
    </row>
    <row r="1510">
      <c r="A1510" s="64">
        <v>45516.0</v>
      </c>
      <c r="B1510" s="58" t="s">
        <v>326</v>
      </c>
      <c r="C1510" s="58" t="s">
        <v>287</v>
      </c>
      <c r="D1510" s="58" t="s">
        <v>187</v>
      </c>
      <c r="E1510" s="58" t="s">
        <v>186</v>
      </c>
      <c r="F1510" s="58" t="b">
        <f>AND(LEN(E1510) = 6, ISNUMBER(MATCH(LEFT(E1510,4), 'species codes'!$A$2:$A$15, 0)))</f>
        <v>1</v>
      </c>
      <c r="G1510" s="58">
        <v>38.0</v>
      </c>
    </row>
    <row r="1511">
      <c r="A1511" s="64">
        <v>45516.0</v>
      </c>
      <c r="B1511" s="58" t="s">
        <v>379</v>
      </c>
      <c r="C1511" s="58" t="s">
        <v>285</v>
      </c>
      <c r="D1511" s="58" t="s">
        <v>382</v>
      </c>
      <c r="E1511" s="58" t="s">
        <v>186</v>
      </c>
      <c r="F1511" s="58" t="b">
        <f>AND(LEN(E1511) = 6, ISNUMBER(MATCH(LEFT(E1511,4), 'species codes'!$A$2:$A$15, 0)))</f>
        <v>1</v>
      </c>
      <c r="G1511" s="58">
        <v>4.0</v>
      </c>
    </row>
    <row r="1512">
      <c r="A1512" s="64">
        <v>45516.0</v>
      </c>
      <c r="B1512" s="58" t="s">
        <v>326</v>
      </c>
      <c r="C1512" s="58" t="s">
        <v>287</v>
      </c>
      <c r="D1512" s="58" t="s">
        <v>189</v>
      </c>
      <c r="E1512" s="58" t="s">
        <v>188</v>
      </c>
      <c r="F1512" s="58" t="b">
        <f>AND(LEN(E1512) = 6, ISNUMBER(MATCH(LEFT(E1512,4), 'species codes'!$A$2:$A$15, 0)))</f>
        <v>1</v>
      </c>
      <c r="G1512" s="58">
        <v>55.0</v>
      </c>
    </row>
    <row r="1513">
      <c r="A1513" s="64">
        <v>45516.0</v>
      </c>
      <c r="B1513" s="58" t="s">
        <v>379</v>
      </c>
      <c r="C1513" s="58" t="s">
        <v>285</v>
      </c>
      <c r="D1513" s="58" t="s">
        <v>382</v>
      </c>
      <c r="E1513" s="58" t="s">
        <v>188</v>
      </c>
      <c r="F1513" s="58" t="b">
        <f>AND(LEN(E1513) = 6, ISNUMBER(MATCH(LEFT(E1513,4), 'species codes'!$A$2:$A$15, 0)))</f>
        <v>1</v>
      </c>
      <c r="G1513" s="58">
        <v>4.0</v>
      </c>
    </row>
    <row r="1514">
      <c r="A1514" s="64">
        <v>45516.0</v>
      </c>
      <c r="B1514" s="58" t="s">
        <v>326</v>
      </c>
      <c r="C1514" s="58" t="s">
        <v>287</v>
      </c>
      <c r="D1514" s="58" t="s">
        <v>191</v>
      </c>
      <c r="E1514" s="58" t="s">
        <v>190</v>
      </c>
      <c r="F1514" s="58" t="b">
        <f>AND(LEN(E1514) = 6, ISNUMBER(MATCH(LEFT(E1514,4), 'species codes'!$A$2:$A$15, 0)))</f>
        <v>1</v>
      </c>
      <c r="G1514" s="58">
        <v>24.0</v>
      </c>
    </row>
    <row r="1515">
      <c r="A1515" s="64">
        <v>45516.0</v>
      </c>
      <c r="B1515" s="58" t="s">
        <v>379</v>
      </c>
      <c r="C1515" s="58" t="s">
        <v>285</v>
      </c>
      <c r="D1515" s="58" t="s">
        <v>382</v>
      </c>
      <c r="E1515" s="58" t="s">
        <v>190</v>
      </c>
      <c r="F1515" s="58" t="b">
        <f>AND(LEN(E1515) = 6, ISNUMBER(MATCH(LEFT(E1515,4), 'species codes'!$A$2:$A$15, 0)))</f>
        <v>1</v>
      </c>
      <c r="G1515" s="58">
        <v>2.0</v>
      </c>
      <c r="J1515" s="58">
        <v>2.0</v>
      </c>
    </row>
    <row r="1516">
      <c r="A1516" s="64">
        <v>45516.0</v>
      </c>
      <c r="B1516" s="58" t="s">
        <v>334</v>
      </c>
      <c r="C1516" s="58" t="s">
        <v>287</v>
      </c>
      <c r="D1516" s="58" t="s">
        <v>196</v>
      </c>
      <c r="E1516" s="58" t="s">
        <v>193</v>
      </c>
      <c r="F1516" s="58" t="b">
        <f>AND(LEN(E1516) = 6, ISNUMBER(MATCH(LEFT(E1516,4), 'species codes'!$A$2:$A$15, 0)))</f>
        <v>1</v>
      </c>
      <c r="G1516" s="58">
        <v>6.0</v>
      </c>
      <c r="J1516" s="58">
        <v>1.0</v>
      </c>
    </row>
    <row r="1517">
      <c r="A1517" s="64">
        <v>45516.0</v>
      </c>
      <c r="B1517" s="58" t="s">
        <v>334</v>
      </c>
      <c r="C1517" s="58" t="s">
        <v>287</v>
      </c>
      <c r="D1517" s="58" t="s">
        <v>47</v>
      </c>
      <c r="E1517" s="58" t="s">
        <v>202</v>
      </c>
      <c r="F1517" s="58" t="b">
        <f>AND(LEN(E1517) = 6, ISNUMBER(MATCH(LEFT(E1517,4), 'species codes'!$A$2:$A$15, 0)))</f>
        <v>1</v>
      </c>
      <c r="G1517" s="58">
        <v>29.0</v>
      </c>
      <c r="H1517" s="58">
        <v>3.0</v>
      </c>
      <c r="K1517" s="58">
        <v>3.0</v>
      </c>
      <c r="L1517" s="58" t="s">
        <v>329</v>
      </c>
    </row>
    <row r="1518">
      <c r="A1518" s="64">
        <v>45516.0</v>
      </c>
      <c r="B1518" s="58" t="s">
        <v>334</v>
      </c>
      <c r="C1518" s="58" t="s">
        <v>287</v>
      </c>
      <c r="D1518" s="58" t="s">
        <v>206</v>
      </c>
      <c r="E1518" s="58" t="s">
        <v>202</v>
      </c>
      <c r="F1518" s="58" t="b">
        <f>AND(LEN(E1518) = 6, ISNUMBER(MATCH(LEFT(E1518,4), 'species codes'!$A$2:$A$15, 0)))</f>
        <v>1</v>
      </c>
      <c r="G1518" s="58">
        <v>2.0</v>
      </c>
      <c r="H1518" s="58">
        <v>1.0</v>
      </c>
    </row>
    <row r="1519">
      <c r="A1519" s="64">
        <v>45516.0</v>
      </c>
      <c r="B1519" s="58" t="s">
        <v>334</v>
      </c>
      <c r="C1519" s="58" t="s">
        <v>287</v>
      </c>
      <c r="D1519" s="58" t="s">
        <v>206</v>
      </c>
      <c r="E1519" s="58" t="s">
        <v>203</v>
      </c>
      <c r="F1519" s="58" t="b">
        <f>AND(LEN(E1519) = 6, ISNUMBER(MATCH(LEFT(E1519,4), 'species codes'!$A$2:$A$15, 0)))</f>
        <v>1</v>
      </c>
      <c r="G1519" s="58">
        <v>3.0</v>
      </c>
    </row>
    <row r="1520">
      <c r="A1520" s="64">
        <v>45516.0</v>
      </c>
      <c r="B1520" s="58" t="s">
        <v>334</v>
      </c>
      <c r="C1520" s="58" t="s">
        <v>287</v>
      </c>
      <c r="D1520" s="58" t="s">
        <v>47</v>
      </c>
      <c r="E1520" s="58" t="s">
        <v>205</v>
      </c>
      <c r="F1520" s="58" t="b">
        <f>AND(LEN(E1520) = 6, ISNUMBER(MATCH(LEFT(E1520,4), 'species codes'!$A$2:$A$15, 0)))</f>
        <v>1</v>
      </c>
      <c r="G1520" s="58">
        <v>9.0</v>
      </c>
      <c r="H1520" s="58">
        <v>2.0</v>
      </c>
    </row>
    <row r="1521">
      <c r="A1521" s="64">
        <v>45516.0</v>
      </c>
      <c r="B1521" s="58" t="s">
        <v>334</v>
      </c>
      <c r="C1521" s="58" t="s">
        <v>287</v>
      </c>
      <c r="D1521" s="58" t="s">
        <v>206</v>
      </c>
      <c r="E1521" s="58" t="s">
        <v>205</v>
      </c>
      <c r="F1521" s="58" t="b">
        <f>AND(LEN(E1521) = 6, ISNUMBER(MATCH(LEFT(E1521,4), 'species codes'!$A$2:$A$15, 0)))</f>
        <v>1</v>
      </c>
      <c r="G1521" s="58">
        <v>1.0</v>
      </c>
      <c r="K1521" s="58">
        <v>2.0</v>
      </c>
    </row>
    <row r="1522">
      <c r="A1522" s="64">
        <v>45516.0</v>
      </c>
      <c r="B1522" s="58" t="s">
        <v>334</v>
      </c>
      <c r="C1522" s="58" t="s">
        <v>287</v>
      </c>
      <c r="D1522" s="58" t="s">
        <v>47</v>
      </c>
      <c r="E1522" s="58" t="s">
        <v>208</v>
      </c>
      <c r="F1522" s="58" t="b">
        <f>AND(LEN(E1522) = 6, ISNUMBER(MATCH(LEFT(E1522,4), 'species codes'!$A$2:$A$15, 0)))</f>
        <v>1</v>
      </c>
      <c r="G1522" s="58">
        <v>8.0</v>
      </c>
      <c r="K1522" s="58">
        <v>1.0</v>
      </c>
      <c r="L1522" s="58" t="s">
        <v>329</v>
      </c>
    </row>
    <row r="1523">
      <c r="A1523" s="64">
        <v>45516.0</v>
      </c>
      <c r="B1523" s="58" t="s">
        <v>334</v>
      </c>
      <c r="C1523" s="58" t="s">
        <v>287</v>
      </c>
      <c r="D1523" s="58" t="s">
        <v>206</v>
      </c>
      <c r="E1523" s="58" t="s">
        <v>208</v>
      </c>
      <c r="F1523" s="58" t="b">
        <f>AND(LEN(E1523) = 6, ISNUMBER(MATCH(LEFT(E1523,4), 'species codes'!$A$2:$A$15, 0)))</f>
        <v>1</v>
      </c>
      <c r="G1523" s="58">
        <v>2.0</v>
      </c>
      <c r="H1523" s="58">
        <v>1.0</v>
      </c>
    </row>
    <row r="1524">
      <c r="A1524" s="64">
        <v>45516.0</v>
      </c>
      <c r="B1524" s="58" t="s">
        <v>334</v>
      </c>
      <c r="C1524" s="58" t="s">
        <v>287</v>
      </c>
      <c r="D1524" s="58" t="s">
        <v>206</v>
      </c>
      <c r="E1524" s="58" t="s">
        <v>213</v>
      </c>
      <c r="F1524" s="58" t="b">
        <f>AND(LEN(E1524) = 6, ISNUMBER(MATCH(LEFT(E1524,4), 'species codes'!$A$2:$A$15, 0)))</f>
        <v>1</v>
      </c>
      <c r="G1524" s="58">
        <v>6.0</v>
      </c>
    </row>
    <row r="1525">
      <c r="A1525" s="64">
        <v>45516.0</v>
      </c>
      <c r="B1525" s="58" t="s">
        <v>334</v>
      </c>
      <c r="C1525" s="58" t="s">
        <v>287</v>
      </c>
      <c r="D1525" s="58" t="s">
        <v>47</v>
      </c>
      <c r="E1525" s="58" t="s">
        <v>213</v>
      </c>
      <c r="F1525" s="58" t="b">
        <f>AND(LEN(E1525) = 6, ISNUMBER(MATCH(LEFT(E1525,4), 'species codes'!$A$2:$A$15, 0)))</f>
        <v>1</v>
      </c>
      <c r="K1525" s="58">
        <v>3.0</v>
      </c>
      <c r="L1525" s="58" t="s">
        <v>329</v>
      </c>
    </row>
    <row r="1526">
      <c r="A1526" s="64">
        <v>45516.0</v>
      </c>
      <c r="B1526" s="58" t="s">
        <v>334</v>
      </c>
      <c r="C1526" s="58" t="s">
        <v>287</v>
      </c>
      <c r="D1526" s="58" t="s">
        <v>206</v>
      </c>
      <c r="E1526" s="58" t="s">
        <v>214</v>
      </c>
      <c r="F1526" s="58" t="b">
        <f>AND(LEN(E1526) = 6, ISNUMBER(MATCH(LEFT(E1526,4), 'species codes'!$A$2:$A$15, 0)))</f>
        <v>1</v>
      </c>
      <c r="G1526" s="58">
        <v>5.0</v>
      </c>
      <c r="H1526" s="58">
        <v>1.0</v>
      </c>
    </row>
    <row r="1527">
      <c r="A1527" s="64">
        <v>45516.0</v>
      </c>
      <c r="B1527" s="58" t="s">
        <v>334</v>
      </c>
      <c r="C1527" s="58" t="s">
        <v>287</v>
      </c>
      <c r="D1527" s="58" t="s">
        <v>47</v>
      </c>
      <c r="E1527" s="58" t="s">
        <v>214</v>
      </c>
      <c r="F1527" s="58" t="b">
        <f>AND(LEN(E1527) = 6, ISNUMBER(MATCH(LEFT(E1527,4), 'species codes'!$A$2:$A$15, 0)))</f>
        <v>1</v>
      </c>
      <c r="G1527" s="58">
        <v>1.0</v>
      </c>
      <c r="K1527" s="58">
        <v>6.0</v>
      </c>
      <c r="L1527" s="58" t="s">
        <v>329</v>
      </c>
    </row>
    <row r="1528">
      <c r="A1528" s="64">
        <v>45516.0</v>
      </c>
      <c r="B1528" s="58" t="s">
        <v>334</v>
      </c>
      <c r="C1528" s="58" t="s">
        <v>287</v>
      </c>
      <c r="D1528" s="58" t="s">
        <v>206</v>
      </c>
      <c r="E1528" s="58" t="s">
        <v>216</v>
      </c>
      <c r="F1528" s="58" t="b">
        <f>AND(LEN(E1528) = 6, ISNUMBER(MATCH(LEFT(E1528,4), 'species codes'!$A$2:$A$15, 0)))</f>
        <v>1</v>
      </c>
      <c r="G1528" s="58">
        <v>6.0</v>
      </c>
    </row>
    <row r="1529">
      <c r="A1529" s="64">
        <v>45516.0</v>
      </c>
      <c r="B1529" s="58" t="s">
        <v>334</v>
      </c>
      <c r="C1529" s="58" t="s">
        <v>287</v>
      </c>
      <c r="D1529" s="58" t="s">
        <v>47</v>
      </c>
      <c r="E1529" s="58" t="s">
        <v>216</v>
      </c>
      <c r="F1529" s="58" t="b">
        <f>AND(LEN(E1529) = 6, ISNUMBER(MATCH(LEFT(E1529,4), 'species codes'!$A$2:$A$15, 0)))</f>
        <v>1</v>
      </c>
      <c r="K1529" s="58">
        <v>14.0</v>
      </c>
      <c r="L1529" s="58" t="s">
        <v>329</v>
      </c>
    </row>
    <row r="1530">
      <c r="A1530" s="64">
        <v>45516.0</v>
      </c>
      <c r="B1530" s="58" t="s">
        <v>334</v>
      </c>
      <c r="C1530" s="58" t="s">
        <v>287</v>
      </c>
      <c r="D1530" s="58" t="s">
        <v>206</v>
      </c>
      <c r="E1530" s="58" t="s">
        <v>218</v>
      </c>
      <c r="F1530" s="58" t="b">
        <f>AND(LEN(E1530) = 6, ISNUMBER(MATCH(LEFT(E1530,4), 'species codes'!$A$2:$A$15, 0)))</f>
        <v>1</v>
      </c>
      <c r="G1530" s="58">
        <v>6.0</v>
      </c>
    </row>
    <row r="1531">
      <c r="A1531" s="64">
        <v>45516.0</v>
      </c>
      <c r="B1531" s="58" t="s">
        <v>334</v>
      </c>
      <c r="C1531" s="58" t="s">
        <v>287</v>
      </c>
      <c r="D1531" s="58" t="s">
        <v>47</v>
      </c>
      <c r="E1531" s="58" t="s">
        <v>218</v>
      </c>
      <c r="F1531" s="58" t="b">
        <f>AND(LEN(E1531) = 6, ISNUMBER(MATCH(LEFT(E1531,4), 'species codes'!$A$2:$A$15, 0)))</f>
        <v>1</v>
      </c>
      <c r="K1531" s="58">
        <v>4.0</v>
      </c>
      <c r="L1531" s="58" t="s">
        <v>329</v>
      </c>
    </row>
    <row r="1532">
      <c r="A1532" s="64">
        <v>45516.0</v>
      </c>
      <c r="B1532" s="58" t="s">
        <v>334</v>
      </c>
      <c r="C1532" s="58" t="s">
        <v>287</v>
      </c>
      <c r="D1532" s="58" t="s">
        <v>206</v>
      </c>
      <c r="E1532" s="58" t="s">
        <v>219</v>
      </c>
      <c r="F1532" s="58" t="b">
        <f>AND(LEN(E1532) = 6, ISNUMBER(MATCH(LEFT(E1532,4), 'species codes'!$A$2:$A$15, 0)))</f>
        <v>1</v>
      </c>
      <c r="G1532" s="58">
        <v>3.0</v>
      </c>
    </row>
    <row r="1533">
      <c r="A1533" s="64">
        <v>45516.0</v>
      </c>
      <c r="B1533" s="58" t="s">
        <v>334</v>
      </c>
      <c r="C1533" s="58" t="s">
        <v>287</v>
      </c>
      <c r="D1533" s="58" t="s">
        <v>47</v>
      </c>
      <c r="E1533" s="58" t="s">
        <v>219</v>
      </c>
      <c r="F1533" s="58" t="b">
        <f>AND(LEN(E1533) = 6, ISNUMBER(MATCH(LEFT(E1533,4), 'species codes'!$A$2:$A$15, 0)))</f>
        <v>1</v>
      </c>
      <c r="K1533" s="58">
        <v>13.0</v>
      </c>
      <c r="L1533" s="58" t="s">
        <v>329</v>
      </c>
    </row>
    <row r="1534">
      <c r="A1534" s="64">
        <v>45516.0</v>
      </c>
      <c r="B1534" s="58" t="s">
        <v>334</v>
      </c>
      <c r="C1534" s="58" t="s">
        <v>287</v>
      </c>
      <c r="D1534" s="58" t="s">
        <v>206</v>
      </c>
      <c r="E1534" s="58" t="s">
        <v>224</v>
      </c>
      <c r="F1534" s="58" t="b">
        <f>AND(LEN(E1534) = 6, ISNUMBER(MATCH(LEFT(E1534,4), 'species codes'!$A$2:$A$15, 0)))</f>
        <v>1</v>
      </c>
      <c r="G1534" s="58">
        <v>6.0</v>
      </c>
    </row>
    <row r="1535">
      <c r="A1535" s="64">
        <v>45516.0</v>
      </c>
      <c r="B1535" s="58" t="s">
        <v>334</v>
      </c>
      <c r="C1535" s="58" t="s">
        <v>287</v>
      </c>
      <c r="D1535" s="58" t="s">
        <v>47</v>
      </c>
      <c r="E1535" s="58" t="s">
        <v>224</v>
      </c>
      <c r="F1535" s="58" t="b">
        <f>AND(LEN(E1535) = 6, ISNUMBER(MATCH(LEFT(E1535,4), 'species codes'!$A$2:$A$15, 0)))</f>
        <v>1</v>
      </c>
      <c r="G1535" s="58">
        <v>1.0</v>
      </c>
      <c r="H1535" s="58">
        <v>3.0</v>
      </c>
      <c r="K1535" s="58">
        <v>8.0</v>
      </c>
      <c r="L1535" s="58" t="s">
        <v>329</v>
      </c>
    </row>
    <row r="1536">
      <c r="A1536" s="64">
        <v>45516.0</v>
      </c>
      <c r="B1536" s="58" t="s">
        <v>334</v>
      </c>
      <c r="C1536" s="58" t="s">
        <v>287</v>
      </c>
      <c r="D1536" s="58" t="s">
        <v>206</v>
      </c>
      <c r="E1536" s="58" t="s">
        <v>225</v>
      </c>
      <c r="F1536" s="58" t="b">
        <f>AND(LEN(E1536) = 6, ISNUMBER(MATCH(LEFT(E1536,4), 'species codes'!$A$2:$A$15, 0)))</f>
        <v>1</v>
      </c>
      <c r="G1536" s="58">
        <v>5.0</v>
      </c>
    </row>
    <row r="1537">
      <c r="A1537" s="64">
        <v>45516.0</v>
      </c>
      <c r="B1537" s="58" t="s">
        <v>334</v>
      </c>
      <c r="C1537" s="58" t="s">
        <v>287</v>
      </c>
      <c r="D1537" s="58" t="s">
        <v>47</v>
      </c>
      <c r="E1537" s="58" t="s">
        <v>225</v>
      </c>
      <c r="F1537" s="58" t="b">
        <f>AND(LEN(E1537) = 6, ISNUMBER(MATCH(LEFT(E1537,4), 'species codes'!$A$2:$A$15, 0)))</f>
        <v>1</v>
      </c>
      <c r="G1537" s="58">
        <v>4.0</v>
      </c>
    </row>
    <row r="1538">
      <c r="A1538" s="64">
        <v>45516.0</v>
      </c>
      <c r="B1538" s="58" t="s">
        <v>334</v>
      </c>
      <c r="C1538" s="58" t="s">
        <v>287</v>
      </c>
      <c r="D1538" s="58" t="s">
        <v>47</v>
      </c>
      <c r="E1538" s="58" t="s">
        <v>226</v>
      </c>
      <c r="F1538" s="58" t="b">
        <f>AND(LEN(E1538) = 6, ISNUMBER(MATCH(LEFT(E1538,4), 'species codes'!$A$2:$A$15, 0)))</f>
        <v>1</v>
      </c>
      <c r="G1538" s="58">
        <v>19.0</v>
      </c>
      <c r="J1538" s="58">
        <v>1.0</v>
      </c>
    </row>
    <row r="1539">
      <c r="A1539" s="64">
        <v>45516.0</v>
      </c>
      <c r="B1539" s="58" t="s">
        <v>334</v>
      </c>
      <c r="C1539" s="58" t="s">
        <v>287</v>
      </c>
      <c r="D1539" s="58" t="s">
        <v>47</v>
      </c>
      <c r="E1539" s="58" t="s">
        <v>227</v>
      </c>
      <c r="F1539" s="58" t="b">
        <f>AND(LEN(E1539) = 6, ISNUMBER(MATCH(LEFT(E1539,4), 'species codes'!$A$2:$A$15, 0)))</f>
        <v>1</v>
      </c>
      <c r="G1539" s="58">
        <v>14.0</v>
      </c>
      <c r="J1539" s="58">
        <v>1.0</v>
      </c>
    </row>
    <row r="1540">
      <c r="A1540" s="64">
        <v>45516.0</v>
      </c>
      <c r="B1540" s="58" t="s">
        <v>334</v>
      </c>
      <c r="C1540" s="58" t="s">
        <v>287</v>
      </c>
      <c r="D1540" s="58" t="s">
        <v>47</v>
      </c>
      <c r="E1540" s="58" t="s">
        <v>228</v>
      </c>
      <c r="F1540" s="58" t="b">
        <f>AND(LEN(E1540) = 6, ISNUMBER(MATCH(LEFT(E1540,4), 'species codes'!$A$2:$A$15, 0)))</f>
        <v>1</v>
      </c>
      <c r="G1540" s="58">
        <v>20.0</v>
      </c>
    </row>
    <row r="1541">
      <c r="A1541" s="64">
        <v>45516.0</v>
      </c>
      <c r="B1541" s="58" t="s">
        <v>334</v>
      </c>
      <c r="C1541" s="58" t="s">
        <v>287</v>
      </c>
      <c r="D1541" s="58" t="s">
        <v>47</v>
      </c>
      <c r="E1541" s="58" t="s">
        <v>229</v>
      </c>
      <c r="F1541" s="58" t="b">
        <f>AND(LEN(E1541) = 6, ISNUMBER(MATCH(LEFT(E1541,4), 'species codes'!$A$2:$A$15, 0)))</f>
        <v>1</v>
      </c>
      <c r="G1541" s="58">
        <v>12.0</v>
      </c>
      <c r="J1541" s="58">
        <v>2.0</v>
      </c>
    </row>
    <row r="1542">
      <c r="A1542" s="64">
        <v>45516.0</v>
      </c>
      <c r="B1542" s="58" t="s">
        <v>334</v>
      </c>
      <c r="C1542" s="58" t="s">
        <v>287</v>
      </c>
      <c r="D1542" s="58" t="s">
        <v>47</v>
      </c>
      <c r="E1542" s="58" t="s">
        <v>230</v>
      </c>
      <c r="F1542" s="58" t="b">
        <f>AND(LEN(E1542) = 6, ISNUMBER(MATCH(LEFT(E1542,4), 'species codes'!$A$2:$A$15, 0)))</f>
        <v>1</v>
      </c>
      <c r="G1542" s="58">
        <v>9.0</v>
      </c>
      <c r="J1542" s="58">
        <v>4.0</v>
      </c>
    </row>
    <row r="1543">
      <c r="A1543" s="64">
        <v>45516.0</v>
      </c>
      <c r="B1543" s="58" t="s">
        <v>334</v>
      </c>
      <c r="C1543" s="58" t="s">
        <v>287</v>
      </c>
      <c r="D1543" s="58" t="s">
        <v>47</v>
      </c>
      <c r="E1543" s="58" t="s">
        <v>231</v>
      </c>
      <c r="F1543" s="58" t="b">
        <f>AND(LEN(E1543) = 6, ISNUMBER(MATCH(LEFT(E1543,4), 'species codes'!$A$2:$A$15, 0)))</f>
        <v>1</v>
      </c>
      <c r="J1543" s="58">
        <v>6.0</v>
      </c>
    </row>
    <row r="1544">
      <c r="A1544" s="64">
        <v>45516.0</v>
      </c>
      <c r="B1544" s="58" t="s">
        <v>334</v>
      </c>
      <c r="C1544" s="58" t="s">
        <v>287</v>
      </c>
      <c r="D1544" s="58" t="s">
        <v>47</v>
      </c>
      <c r="E1544" s="58" t="s">
        <v>241</v>
      </c>
      <c r="F1544" s="58" t="b">
        <f>AND(LEN(E1544) = 6, ISNUMBER(MATCH(LEFT(E1544,4), 'species codes'!$A$2:$A$15, 0)))</f>
        <v>1</v>
      </c>
      <c r="H1544" s="58">
        <v>1.0</v>
      </c>
      <c r="J1544" s="58">
        <v>8.0</v>
      </c>
    </row>
    <row r="1545">
      <c r="A1545" s="64">
        <v>45516.0</v>
      </c>
      <c r="B1545" s="58" t="s">
        <v>334</v>
      </c>
      <c r="C1545" s="58" t="s">
        <v>287</v>
      </c>
      <c r="D1545" s="58" t="s">
        <v>47</v>
      </c>
      <c r="E1545" s="58" t="s">
        <v>242</v>
      </c>
      <c r="F1545" s="58" t="b">
        <f>AND(LEN(E1545) = 6, ISNUMBER(MATCH(LEFT(E1545,4), 'species codes'!$A$2:$A$15, 0)))</f>
        <v>1</v>
      </c>
      <c r="J1545" s="58">
        <v>21.0</v>
      </c>
    </row>
    <row r="1546">
      <c r="A1546" s="64">
        <v>45516.0</v>
      </c>
      <c r="B1546" s="58" t="s">
        <v>334</v>
      </c>
      <c r="C1546" s="58" t="s">
        <v>287</v>
      </c>
      <c r="D1546" s="58" t="s">
        <v>47</v>
      </c>
      <c r="E1546" s="58" t="s">
        <v>243</v>
      </c>
      <c r="F1546" s="58" t="b">
        <f>AND(LEN(E1546) = 6, ISNUMBER(MATCH(LEFT(E1546,4), 'species codes'!$A$2:$A$15, 0)))</f>
        <v>1</v>
      </c>
      <c r="I1546" s="58">
        <v>19.0</v>
      </c>
    </row>
    <row r="1547">
      <c r="A1547" s="64">
        <v>45516.0</v>
      </c>
      <c r="B1547" s="58" t="s">
        <v>334</v>
      </c>
      <c r="C1547" s="58" t="s">
        <v>287</v>
      </c>
      <c r="D1547" s="58" t="s">
        <v>47</v>
      </c>
      <c r="E1547" s="58" t="s">
        <v>244</v>
      </c>
      <c r="F1547" s="58" t="b">
        <f>AND(LEN(E1547) = 6, ISNUMBER(MATCH(LEFT(E1547,4), 'species codes'!$A$2:$A$15, 0)))</f>
        <v>1</v>
      </c>
      <c r="I1547" s="58">
        <v>1.0</v>
      </c>
      <c r="J1547" s="58">
        <v>8.0</v>
      </c>
    </row>
    <row r="1548">
      <c r="A1548" s="64">
        <v>45516.0</v>
      </c>
      <c r="B1548" s="58" t="s">
        <v>334</v>
      </c>
      <c r="C1548" s="58" t="s">
        <v>287</v>
      </c>
      <c r="D1548" s="58" t="s">
        <v>47</v>
      </c>
      <c r="E1548" s="58" t="s">
        <v>245</v>
      </c>
      <c r="F1548" s="58" t="b">
        <f>AND(LEN(E1548) = 6, ISNUMBER(MATCH(LEFT(E1548,4), 'species codes'!$A$2:$A$15, 0)))</f>
        <v>1</v>
      </c>
      <c r="G1548" s="58">
        <v>1.0</v>
      </c>
      <c r="I1548" s="58">
        <v>6.0</v>
      </c>
      <c r="J1548" s="58">
        <v>1.0</v>
      </c>
    </row>
    <row r="1549">
      <c r="A1549" s="64">
        <v>45516.0</v>
      </c>
      <c r="B1549" s="58" t="s">
        <v>334</v>
      </c>
      <c r="C1549" s="58" t="s">
        <v>287</v>
      </c>
      <c r="D1549" s="58" t="s">
        <v>47</v>
      </c>
      <c r="E1549" s="58" t="s">
        <v>246</v>
      </c>
      <c r="F1549" s="58" t="b">
        <f>AND(LEN(E1549) = 6, ISNUMBER(MATCH(LEFT(E1549,4), 'species codes'!$A$2:$A$15, 0)))</f>
        <v>1</v>
      </c>
      <c r="G1549" s="58">
        <v>11.0</v>
      </c>
      <c r="K1549" s="58">
        <v>1.0</v>
      </c>
      <c r="L1549" s="58" t="s">
        <v>329</v>
      </c>
    </row>
    <row r="1550">
      <c r="A1550" s="64">
        <v>45516.0</v>
      </c>
      <c r="B1550" s="58" t="s">
        <v>334</v>
      </c>
      <c r="C1550" s="58" t="s">
        <v>287</v>
      </c>
      <c r="D1550" s="58" t="s">
        <v>206</v>
      </c>
      <c r="E1550" s="58" t="s">
        <v>254</v>
      </c>
      <c r="F1550" s="58" t="b">
        <f>AND(LEN(E1550) = 6, ISNUMBER(MATCH(LEFT(E1550,4), 'species codes'!$A$2:$A$15, 0)))</f>
        <v>1</v>
      </c>
      <c r="G1550" s="58">
        <v>6.0</v>
      </c>
    </row>
    <row r="1551">
      <c r="A1551" s="64">
        <v>45516.0</v>
      </c>
      <c r="B1551" s="58" t="s">
        <v>334</v>
      </c>
      <c r="C1551" s="58" t="s">
        <v>287</v>
      </c>
      <c r="D1551" s="58" t="s">
        <v>206</v>
      </c>
      <c r="E1551" s="58" t="s">
        <v>255</v>
      </c>
      <c r="F1551" s="58" t="b">
        <f>AND(LEN(E1551) = 6, ISNUMBER(MATCH(LEFT(E1551,4), 'species codes'!$A$2:$A$15, 0)))</f>
        <v>1</v>
      </c>
      <c r="G1551" s="58">
        <v>6.0</v>
      </c>
    </row>
    <row r="1552">
      <c r="A1552" s="64">
        <v>45516.0</v>
      </c>
      <c r="B1552" s="58" t="s">
        <v>334</v>
      </c>
      <c r="C1552" s="58" t="s">
        <v>287</v>
      </c>
      <c r="D1552" s="58" t="s">
        <v>206</v>
      </c>
      <c r="E1552" s="58" t="s">
        <v>256</v>
      </c>
      <c r="F1552" s="58" t="b">
        <f>AND(LEN(E1552) = 6, ISNUMBER(MATCH(LEFT(E1552,4), 'species codes'!$A$2:$A$15, 0)))</f>
        <v>1</v>
      </c>
      <c r="G1552" s="58">
        <v>6.0</v>
      </c>
    </row>
    <row r="1553">
      <c r="A1553" s="64">
        <v>45516.0</v>
      </c>
      <c r="B1553" s="58" t="s">
        <v>334</v>
      </c>
      <c r="C1553" s="58" t="s">
        <v>287</v>
      </c>
      <c r="D1553" s="58" t="s">
        <v>206</v>
      </c>
      <c r="E1553" s="58" t="s">
        <v>258</v>
      </c>
      <c r="F1553" s="58" t="b">
        <f>AND(LEN(E1553) = 6, ISNUMBER(MATCH(LEFT(E1553,4), 'species codes'!$A$2:$A$15, 0)))</f>
        <v>1</v>
      </c>
      <c r="G1553" s="58">
        <v>6.0</v>
      </c>
    </row>
    <row r="1554">
      <c r="A1554" s="64">
        <v>45516.0</v>
      </c>
      <c r="B1554" s="58" t="s">
        <v>334</v>
      </c>
      <c r="C1554" s="58" t="s">
        <v>287</v>
      </c>
      <c r="D1554" s="58" t="s">
        <v>196</v>
      </c>
      <c r="E1554" s="58" t="s">
        <v>260</v>
      </c>
      <c r="F1554" s="58" t="b">
        <f>AND(LEN(E1554) = 6, ISNUMBER(MATCH(LEFT(E1554,4), 'species codes'!$A$2:$A$15, 0)))</f>
        <v>1</v>
      </c>
      <c r="G1554" s="58">
        <v>22.0</v>
      </c>
    </row>
    <row r="1555">
      <c r="A1555" s="64">
        <v>45516.0</v>
      </c>
      <c r="B1555" s="58" t="s">
        <v>334</v>
      </c>
      <c r="C1555" s="58" t="s">
        <v>287</v>
      </c>
      <c r="D1555" s="58" t="s">
        <v>196</v>
      </c>
      <c r="E1555" s="58" t="s">
        <v>261</v>
      </c>
      <c r="F1555" s="58" t="b">
        <f>AND(LEN(E1555) = 6, ISNUMBER(MATCH(LEFT(E1555,4), 'species codes'!$A$2:$A$15, 0)))</f>
        <v>1</v>
      </c>
      <c r="G1555" s="58">
        <v>19.0</v>
      </c>
    </row>
    <row r="1556">
      <c r="A1556" s="64">
        <v>45516.0</v>
      </c>
      <c r="B1556" s="58" t="s">
        <v>334</v>
      </c>
      <c r="C1556" s="58" t="s">
        <v>287</v>
      </c>
      <c r="D1556" s="58" t="s">
        <v>196</v>
      </c>
      <c r="E1556" s="58" t="s">
        <v>262</v>
      </c>
      <c r="F1556" s="58" t="b">
        <f>AND(LEN(E1556) = 6, ISNUMBER(MATCH(LEFT(E1556,4), 'species codes'!$A$2:$A$15, 0)))</f>
        <v>1</v>
      </c>
      <c r="G1556" s="58">
        <v>5.0</v>
      </c>
    </row>
    <row r="1557">
      <c r="A1557" s="64">
        <v>45516.0</v>
      </c>
      <c r="B1557" s="58" t="s">
        <v>334</v>
      </c>
      <c r="C1557" s="58" t="s">
        <v>287</v>
      </c>
      <c r="D1557" s="58" t="s">
        <v>47</v>
      </c>
      <c r="E1557" s="58" t="s">
        <v>263</v>
      </c>
      <c r="F1557" s="58" t="b">
        <f>AND(LEN(E1557) = 6, ISNUMBER(MATCH(LEFT(E1557,4), 'species codes'!$A$2:$A$15, 0)))</f>
        <v>1</v>
      </c>
      <c r="G1557" s="58">
        <v>44.0</v>
      </c>
      <c r="H1557" s="58">
        <v>1.0</v>
      </c>
    </row>
    <row r="1558">
      <c r="A1558" s="64">
        <v>45516.0</v>
      </c>
      <c r="B1558" s="58" t="s">
        <v>334</v>
      </c>
      <c r="C1558" s="58" t="s">
        <v>287</v>
      </c>
      <c r="D1558" s="58" t="s">
        <v>47</v>
      </c>
      <c r="E1558" s="58" t="s">
        <v>264</v>
      </c>
      <c r="F1558" s="58" t="b">
        <f>AND(LEN(E1558) = 6, ISNUMBER(MATCH(LEFT(E1558,4), 'species codes'!$A$2:$A$15, 0)))</f>
        <v>1</v>
      </c>
      <c r="G1558" s="58">
        <v>24.0</v>
      </c>
    </row>
    <row r="1559">
      <c r="A1559" s="64">
        <v>45516.0</v>
      </c>
      <c r="B1559" s="58" t="s">
        <v>334</v>
      </c>
      <c r="C1559" s="58" t="s">
        <v>287</v>
      </c>
      <c r="D1559" s="58" t="s">
        <v>47</v>
      </c>
      <c r="E1559" s="58" t="s">
        <v>265</v>
      </c>
      <c r="F1559" s="58" t="b">
        <f>AND(LEN(E1559) = 6, ISNUMBER(MATCH(LEFT(E1559,4), 'species codes'!$A$2:$A$15, 0)))</f>
        <v>1</v>
      </c>
      <c r="G1559" s="58">
        <v>18.0</v>
      </c>
    </row>
    <row r="1560">
      <c r="A1560" s="64">
        <v>45516.0</v>
      </c>
      <c r="B1560" s="58" t="s">
        <v>334</v>
      </c>
      <c r="C1560" s="58" t="s">
        <v>287</v>
      </c>
      <c r="D1560" s="58" t="s">
        <v>47</v>
      </c>
      <c r="E1560" s="58" t="s">
        <v>267</v>
      </c>
      <c r="F1560" s="58" t="b">
        <f>AND(LEN(E1560) = 6, ISNUMBER(MATCH(LEFT(E1560,4), 'species codes'!$A$2:$A$15, 0)))</f>
        <v>1</v>
      </c>
      <c r="G1560" s="58">
        <v>16.0</v>
      </c>
    </row>
    <row r="1561">
      <c r="A1561" s="64">
        <v>45516.0</v>
      </c>
      <c r="B1561" s="58" t="s">
        <v>334</v>
      </c>
      <c r="C1561" s="58" t="s">
        <v>287</v>
      </c>
      <c r="D1561" s="58" t="s">
        <v>47</v>
      </c>
      <c r="E1561" s="58" t="s">
        <v>269</v>
      </c>
      <c r="F1561" s="58" t="b">
        <f>AND(LEN(E1561) = 6, ISNUMBER(MATCH(LEFT(E1561,4), 'species codes'!$A$2:$A$15, 0)))</f>
        <v>1</v>
      </c>
      <c r="G1561" s="58">
        <v>7.0</v>
      </c>
    </row>
    <row r="1562">
      <c r="A1562" s="59">
        <v>45524.0</v>
      </c>
      <c r="B1562" s="58" t="s">
        <v>374</v>
      </c>
      <c r="C1562" s="58" t="s">
        <v>287</v>
      </c>
      <c r="D1562" s="58" t="s">
        <v>331</v>
      </c>
      <c r="E1562" s="58" t="s">
        <v>43</v>
      </c>
      <c r="F1562" s="58" t="b">
        <f>AND(LEN(E1562) = 6, ISNUMBER(MATCH(LEFT(E1562,4), 'species codes'!$A$2:$A$15, 0)))</f>
        <v>1</v>
      </c>
      <c r="G1562" s="58">
        <v>3.0</v>
      </c>
      <c r="J1562" s="58">
        <v>1.0</v>
      </c>
    </row>
    <row r="1563">
      <c r="A1563" s="59">
        <v>45524.0</v>
      </c>
      <c r="B1563" s="58" t="s">
        <v>374</v>
      </c>
      <c r="C1563" s="58" t="s">
        <v>287</v>
      </c>
      <c r="D1563" s="58" t="s">
        <v>331</v>
      </c>
      <c r="E1563" s="58" t="s">
        <v>55</v>
      </c>
      <c r="F1563" s="58" t="b">
        <f>AND(LEN(E1563) = 6, ISNUMBER(MATCH(LEFT(E1563,4), 'species codes'!$A$2:$A$15, 0)))</f>
        <v>1</v>
      </c>
      <c r="G1563" s="58">
        <v>3.0</v>
      </c>
      <c r="J1563" s="58">
        <v>1.0</v>
      </c>
    </row>
    <row r="1564">
      <c r="A1564" s="59">
        <v>45524.0</v>
      </c>
      <c r="B1564" s="58" t="s">
        <v>374</v>
      </c>
      <c r="C1564" s="58" t="s">
        <v>287</v>
      </c>
      <c r="D1564" s="58" t="s">
        <v>331</v>
      </c>
      <c r="E1564" s="58" t="s">
        <v>71</v>
      </c>
      <c r="F1564" s="58" t="b">
        <f>AND(LEN(E1564) = 6, ISNUMBER(MATCH(LEFT(E1564,4), 'species codes'!$A$2:$A$15, 0)))</f>
        <v>1</v>
      </c>
      <c r="J1564" s="58">
        <v>4.0</v>
      </c>
    </row>
    <row r="1565">
      <c r="A1565" s="59">
        <v>45524.0</v>
      </c>
      <c r="B1565" s="58" t="s">
        <v>374</v>
      </c>
      <c r="C1565" s="58" t="s">
        <v>287</v>
      </c>
      <c r="D1565" s="58" t="s">
        <v>331</v>
      </c>
      <c r="E1565" s="58" t="s">
        <v>74</v>
      </c>
      <c r="F1565" s="58" t="b">
        <f>AND(LEN(E1565) = 6, ISNUMBER(MATCH(LEFT(E1565,4), 'species codes'!$A$2:$A$15, 0)))</f>
        <v>1</v>
      </c>
      <c r="J1565" s="58">
        <v>4.0</v>
      </c>
    </row>
    <row r="1566">
      <c r="A1566" s="59">
        <v>45524.0</v>
      </c>
      <c r="B1566" s="58" t="s">
        <v>374</v>
      </c>
      <c r="C1566" s="58" t="s">
        <v>287</v>
      </c>
      <c r="D1566" s="58" t="s">
        <v>331</v>
      </c>
      <c r="E1566" s="58" t="s">
        <v>76</v>
      </c>
      <c r="F1566" s="58" t="b">
        <f>AND(LEN(E1566) = 6, ISNUMBER(MATCH(LEFT(E1566,4), 'species codes'!$A$2:$A$15, 0)))</f>
        <v>1</v>
      </c>
      <c r="G1566" s="58">
        <v>2.0</v>
      </c>
      <c r="J1566" s="58">
        <v>2.0</v>
      </c>
    </row>
    <row r="1567">
      <c r="A1567" s="59">
        <v>45524.0</v>
      </c>
      <c r="B1567" s="58" t="s">
        <v>374</v>
      </c>
      <c r="C1567" s="58" t="s">
        <v>287</v>
      </c>
      <c r="D1567" s="58" t="s">
        <v>331</v>
      </c>
      <c r="E1567" s="58" t="s">
        <v>80</v>
      </c>
      <c r="F1567" s="58" t="b">
        <f>AND(LEN(E1567) = 6, ISNUMBER(MATCH(LEFT(E1567,4), 'species codes'!$A$2:$A$15, 0)))</f>
        <v>1</v>
      </c>
      <c r="G1567" s="58">
        <v>3.0</v>
      </c>
      <c r="J1567" s="58">
        <v>1.0</v>
      </c>
    </row>
    <row r="1568">
      <c r="A1568" s="59">
        <v>45524.0</v>
      </c>
      <c r="B1568" s="58" t="s">
        <v>374</v>
      </c>
      <c r="C1568" s="58" t="s">
        <v>287</v>
      </c>
      <c r="D1568" s="58" t="s">
        <v>331</v>
      </c>
      <c r="E1568" s="58" t="s">
        <v>96</v>
      </c>
      <c r="F1568" s="58" t="b">
        <f>AND(LEN(E1568) = 6, ISNUMBER(MATCH(LEFT(E1568,4), 'species codes'!$A$2:$A$15, 0)))</f>
        <v>1</v>
      </c>
      <c r="G1568" s="58">
        <v>3.0</v>
      </c>
    </row>
    <row r="1569">
      <c r="A1569" s="59">
        <v>45524.0</v>
      </c>
      <c r="B1569" s="58" t="s">
        <v>374</v>
      </c>
      <c r="C1569" s="58" t="s">
        <v>287</v>
      </c>
      <c r="D1569" s="58" t="s">
        <v>331</v>
      </c>
      <c r="E1569" s="58" t="s">
        <v>127</v>
      </c>
      <c r="F1569" s="58" t="b">
        <f>AND(LEN(E1569) = 6, ISNUMBER(MATCH(LEFT(E1569,4), 'species codes'!$A$2:$A$15, 0)))</f>
        <v>1</v>
      </c>
      <c r="G1569" s="58">
        <v>3.0</v>
      </c>
    </row>
    <row r="1570">
      <c r="A1570" s="59">
        <v>45524.0</v>
      </c>
      <c r="B1570" s="58" t="s">
        <v>374</v>
      </c>
      <c r="C1570" s="58" t="s">
        <v>287</v>
      </c>
      <c r="D1570" s="58" t="s">
        <v>331</v>
      </c>
      <c r="E1570" s="58" t="s">
        <v>130</v>
      </c>
      <c r="F1570" s="58" t="b">
        <f>AND(LEN(E1570) = 6, ISNUMBER(MATCH(LEFT(E1570,4), 'species codes'!$A$2:$A$15, 0)))</f>
        <v>1</v>
      </c>
      <c r="G1570" s="58">
        <v>3.0</v>
      </c>
      <c r="J1570" s="58">
        <v>1.0</v>
      </c>
    </row>
    <row r="1571">
      <c r="A1571" s="59">
        <v>45524.0</v>
      </c>
      <c r="B1571" s="58" t="s">
        <v>374</v>
      </c>
      <c r="C1571" s="58" t="s">
        <v>287</v>
      </c>
      <c r="D1571" s="58" t="s">
        <v>331</v>
      </c>
      <c r="E1571" s="58" t="s">
        <v>132</v>
      </c>
      <c r="F1571" s="58" t="b">
        <f>AND(LEN(E1571) = 6, ISNUMBER(MATCH(LEFT(E1571,4), 'species codes'!$A$2:$A$15, 0)))</f>
        <v>1</v>
      </c>
      <c r="G1571" s="58">
        <v>3.0</v>
      </c>
      <c r="H1571" s="58">
        <v>1.0</v>
      </c>
    </row>
    <row r="1572">
      <c r="A1572" s="59">
        <v>45524.0</v>
      </c>
      <c r="B1572" s="58" t="s">
        <v>374</v>
      </c>
      <c r="C1572" s="58" t="s">
        <v>287</v>
      </c>
      <c r="D1572" s="58" t="s">
        <v>331</v>
      </c>
      <c r="E1572" s="58" t="s">
        <v>134</v>
      </c>
      <c r="F1572" s="58" t="b">
        <f>AND(LEN(E1572) = 6, ISNUMBER(MATCH(LEFT(E1572,4), 'species codes'!$A$2:$A$15, 0)))</f>
        <v>1</v>
      </c>
      <c r="G1572" s="58">
        <v>4.0</v>
      </c>
    </row>
    <row r="1573">
      <c r="A1573" s="59">
        <v>45524.0</v>
      </c>
      <c r="B1573" s="58" t="s">
        <v>374</v>
      </c>
      <c r="C1573" s="58" t="s">
        <v>287</v>
      </c>
      <c r="D1573" s="58" t="s">
        <v>331</v>
      </c>
      <c r="E1573" s="58" t="s">
        <v>136</v>
      </c>
      <c r="F1573" s="58" t="b">
        <f>AND(LEN(E1573) = 6, ISNUMBER(MATCH(LEFT(E1573,4), 'species codes'!$A$2:$A$15, 0)))</f>
        <v>1</v>
      </c>
      <c r="G1573" s="58">
        <v>3.0</v>
      </c>
      <c r="J1573" s="58">
        <v>1.0</v>
      </c>
    </row>
    <row r="1574">
      <c r="A1574" s="59">
        <v>45524.0</v>
      </c>
      <c r="B1574" s="58" t="s">
        <v>374</v>
      </c>
      <c r="C1574" s="58" t="s">
        <v>287</v>
      </c>
      <c r="D1574" s="58" t="s">
        <v>331</v>
      </c>
      <c r="E1574" s="58" t="s">
        <v>137</v>
      </c>
      <c r="F1574" s="58" t="b">
        <f>AND(LEN(E1574) = 6, ISNUMBER(MATCH(LEFT(E1574,4), 'species codes'!$A$2:$A$15, 0)))</f>
        <v>1</v>
      </c>
      <c r="G1574" s="58">
        <v>4.0</v>
      </c>
    </row>
    <row r="1575">
      <c r="A1575" s="59">
        <v>45524.0</v>
      </c>
      <c r="B1575" s="58" t="s">
        <v>374</v>
      </c>
      <c r="C1575" s="58" t="s">
        <v>287</v>
      </c>
      <c r="D1575" s="58" t="s">
        <v>331</v>
      </c>
      <c r="E1575" s="58" t="s">
        <v>140</v>
      </c>
      <c r="F1575" s="58" t="b">
        <f>AND(LEN(E1575) = 6, ISNUMBER(MATCH(LEFT(E1575,4), 'species codes'!$A$2:$A$15, 0)))</f>
        <v>1</v>
      </c>
      <c r="G1575" s="58">
        <v>4.0</v>
      </c>
    </row>
    <row r="1576">
      <c r="A1576" s="59">
        <v>45524.0</v>
      </c>
      <c r="B1576" s="58" t="s">
        <v>374</v>
      </c>
      <c r="C1576" s="58" t="s">
        <v>287</v>
      </c>
      <c r="D1576" s="58" t="s">
        <v>331</v>
      </c>
      <c r="E1576" s="58" t="s">
        <v>142</v>
      </c>
      <c r="F1576" s="58" t="b">
        <f>AND(LEN(E1576) = 6, ISNUMBER(MATCH(LEFT(E1576,4), 'species codes'!$A$2:$A$15, 0)))</f>
        <v>1</v>
      </c>
      <c r="G1576" s="58">
        <v>4.0</v>
      </c>
    </row>
    <row r="1577">
      <c r="A1577" s="59">
        <v>45524.0</v>
      </c>
      <c r="B1577" s="58" t="s">
        <v>374</v>
      </c>
      <c r="C1577" s="58" t="s">
        <v>287</v>
      </c>
      <c r="D1577" s="58" t="s">
        <v>331</v>
      </c>
      <c r="E1577" s="58" t="s">
        <v>143</v>
      </c>
      <c r="F1577" s="58" t="b">
        <f>AND(LEN(E1577) = 6, ISNUMBER(MATCH(LEFT(E1577,4), 'species codes'!$A$2:$A$15, 0)))</f>
        <v>1</v>
      </c>
      <c r="J1577" s="58">
        <v>4.0</v>
      </c>
    </row>
    <row r="1578">
      <c r="A1578" s="59">
        <v>45524.0</v>
      </c>
      <c r="B1578" s="58" t="s">
        <v>374</v>
      </c>
      <c r="C1578" s="58" t="s">
        <v>287</v>
      </c>
      <c r="D1578" s="58" t="s">
        <v>331</v>
      </c>
      <c r="E1578" s="58" t="s">
        <v>145</v>
      </c>
      <c r="F1578" s="58" t="b">
        <f>AND(LEN(E1578) = 6, ISNUMBER(MATCH(LEFT(E1578,4), 'species codes'!$A$2:$A$15, 0)))</f>
        <v>1</v>
      </c>
      <c r="J1578" s="58">
        <v>3.0</v>
      </c>
    </row>
    <row r="1579">
      <c r="A1579" s="59">
        <v>45524.0</v>
      </c>
      <c r="B1579" s="58" t="s">
        <v>374</v>
      </c>
      <c r="C1579" s="58" t="s">
        <v>287</v>
      </c>
      <c r="D1579" s="58" t="s">
        <v>331</v>
      </c>
      <c r="E1579" s="58" t="s">
        <v>148</v>
      </c>
      <c r="F1579" s="58" t="b">
        <f>AND(LEN(E1579) = 6, ISNUMBER(MATCH(LEFT(E1579,4), 'species codes'!$A$2:$A$15, 0)))</f>
        <v>1</v>
      </c>
      <c r="J1579" s="58">
        <v>4.0</v>
      </c>
    </row>
    <row r="1580">
      <c r="A1580" s="59">
        <v>45524.0</v>
      </c>
      <c r="B1580" s="58" t="s">
        <v>374</v>
      </c>
      <c r="C1580" s="58" t="s">
        <v>287</v>
      </c>
      <c r="D1580" s="58" t="s">
        <v>331</v>
      </c>
      <c r="E1580" s="58" t="s">
        <v>149</v>
      </c>
      <c r="F1580" s="58" t="b">
        <f>AND(LEN(E1580) = 6, ISNUMBER(MATCH(LEFT(E1580,4), 'species codes'!$A$2:$A$15, 0)))</f>
        <v>1</v>
      </c>
      <c r="G1580" s="58">
        <v>4.0</v>
      </c>
    </row>
    <row r="1581">
      <c r="A1581" s="59">
        <v>45524.0</v>
      </c>
      <c r="B1581" s="58" t="s">
        <v>374</v>
      </c>
      <c r="C1581" s="58" t="s">
        <v>287</v>
      </c>
      <c r="D1581" s="58" t="s">
        <v>153</v>
      </c>
      <c r="E1581" s="58" t="s">
        <v>151</v>
      </c>
      <c r="F1581" s="58" t="b">
        <f>AND(LEN(E1581) = 6, ISNUMBER(MATCH(LEFT(E1581,4), 'species codes'!$A$2:$A$15, 0)))</f>
        <v>1</v>
      </c>
      <c r="G1581" s="58">
        <v>68.0</v>
      </c>
    </row>
    <row r="1582">
      <c r="A1582" s="59">
        <v>45524.0</v>
      </c>
      <c r="B1582" s="58" t="s">
        <v>374</v>
      </c>
      <c r="C1582" s="58" t="s">
        <v>287</v>
      </c>
      <c r="D1582" s="58" t="s">
        <v>163</v>
      </c>
      <c r="E1582" s="58" t="s">
        <v>154</v>
      </c>
      <c r="F1582" s="58" t="b">
        <f>AND(LEN(E1582) = 6, ISNUMBER(MATCH(LEFT(E1582,4), 'species codes'!$A$2:$A$15, 0)))</f>
        <v>1</v>
      </c>
      <c r="G1582" s="58">
        <v>67.0</v>
      </c>
    </row>
    <row r="1583">
      <c r="A1583" s="59">
        <v>45524.0</v>
      </c>
      <c r="B1583" s="58" t="s">
        <v>374</v>
      </c>
      <c r="C1583" s="58" t="s">
        <v>287</v>
      </c>
      <c r="D1583" s="58" t="s">
        <v>165</v>
      </c>
      <c r="E1583" s="58" t="s">
        <v>156</v>
      </c>
      <c r="F1583" s="58" t="b">
        <f>AND(LEN(E1583) = 6, ISNUMBER(MATCH(LEFT(E1583,4), 'species codes'!$A$2:$A$15, 0)))</f>
        <v>1</v>
      </c>
      <c r="G1583" s="58">
        <v>60.0</v>
      </c>
    </row>
    <row r="1584">
      <c r="A1584" s="59">
        <v>45524.0</v>
      </c>
      <c r="B1584" s="58" t="s">
        <v>374</v>
      </c>
      <c r="C1584" s="58" t="s">
        <v>287</v>
      </c>
      <c r="D1584" s="58" t="s">
        <v>47</v>
      </c>
      <c r="E1584" s="58" t="s">
        <v>157</v>
      </c>
      <c r="F1584" s="58" t="b">
        <f>AND(LEN(E1584) = 6, ISNUMBER(MATCH(LEFT(E1584,4), 'species codes'!$A$2:$A$15, 0)))</f>
        <v>1</v>
      </c>
      <c r="G1584" s="58">
        <v>21.0</v>
      </c>
      <c r="H1584" s="58">
        <v>6.0</v>
      </c>
    </row>
    <row r="1585">
      <c r="A1585" s="59">
        <v>45524.0</v>
      </c>
      <c r="B1585" s="58" t="s">
        <v>374</v>
      </c>
      <c r="C1585" s="58" t="s">
        <v>287</v>
      </c>
      <c r="D1585" s="58" t="s">
        <v>82</v>
      </c>
      <c r="E1585" s="58" t="s">
        <v>157</v>
      </c>
      <c r="F1585" s="58" t="b">
        <f>AND(LEN(E1585) = 6, ISNUMBER(MATCH(LEFT(E1585,4), 'species codes'!$A$2:$A$15, 0)))</f>
        <v>1</v>
      </c>
      <c r="G1585" s="58">
        <v>7.0</v>
      </c>
    </row>
    <row r="1586">
      <c r="A1586" s="59">
        <v>45524.0</v>
      </c>
      <c r="B1586" s="58" t="s">
        <v>374</v>
      </c>
      <c r="C1586" s="58" t="s">
        <v>287</v>
      </c>
      <c r="D1586" s="58" t="s">
        <v>331</v>
      </c>
      <c r="E1586" s="58" t="s">
        <v>188</v>
      </c>
      <c r="F1586" s="58" t="b">
        <f>AND(LEN(E1586) = 6, ISNUMBER(MATCH(LEFT(E1586,4), 'species codes'!$A$2:$A$15, 0)))</f>
        <v>1</v>
      </c>
      <c r="G1586" s="58">
        <v>4.0</v>
      </c>
    </row>
    <row r="1587">
      <c r="A1587" s="59">
        <v>45524.0</v>
      </c>
      <c r="B1587" s="58" t="s">
        <v>374</v>
      </c>
      <c r="C1587" s="58" t="s">
        <v>287</v>
      </c>
      <c r="D1587" s="58" t="s">
        <v>354</v>
      </c>
      <c r="E1587" s="58" t="s">
        <v>207</v>
      </c>
      <c r="F1587" s="58" t="b">
        <f>AND(LEN(E1587) = 6, ISNUMBER(MATCH(LEFT(E1587,4), 'species codes'!$A$2:$A$15, 0)))</f>
        <v>1</v>
      </c>
      <c r="G1587" s="58">
        <v>25.0</v>
      </c>
    </row>
    <row r="1588">
      <c r="A1588" s="59">
        <v>45524.0</v>
      </c>
      <c r="B1588" s="58" t="s">
        <v>374</v>
      </c>
      <c r="C1588" s="58" t="s">
        <v>287</v>
      </c>
      <c r="D1588" s="58" t="s">
        <v>206</v>
      </c>
      <c r="E1588" s="58" t="s">
        <v>207</v>
      </c>
      <c r="F1588" s="58" t="b">
        <f>AND(LEN(E1588) = 6, ISNUMBER(MATCH(LEFT(E1588,4), 'species codes'!$A$2:$A$15, 0)))</f>
        <v>1</v>
      </c>
      <c r="G1588" s="58">
        <v>4.0</v>
      </c>
    </row>
    <row r="1589">
      <c r="A1589" s="59">
        <v>45524.0</v>
      </c>
      <c r="B1589" s="58" t="s">
        <v>374</v>
      </c>
      <c r="C1589" s="58" t="s">
        <v>287</v>
      </c>
      <c r="D1589" s="58" t="s">
        <v>354</v>
      </c>
      <c r="E1589" s="58" t="s">
        <v>233</v>
      </c>
      <c r="F1589" s="58" t="b">
        <f>AND(LEN(E1589) = 6, ISNUMBER(MATCH(LEFT(E1589,4), 'species codes'!$A$2:$A$15, 0)))</f>
        <v>1</v>
      </c>
      <c r="G1589" s="58">
        <v>48.0</v>
      </c>
    </row>
    <row r="1590">
      <c r="A1590" s="59">
        <v>45524.0</v>
      </c>
      <c r="B1590" s="58" t="s">
        <v>374</v>
      </c>
      <c r="C1590" s="58" t="s">
        <v>287</v>
      </c>
      <c r="D1590" s="58" t="s">
        <v>206</v>
      </c>
      <c r="E1590" s="58" t="s">
        <v>233</v>
      </c>
      <c r="F1590" s="58" t="b">
        <f>AND(LEN(E1590) = 6, ISNUMBER(MATCH(LEFT(E1590,4), 'species codes'!$A$2:$A$15, 0)))</f>
        <v>1</v>
      </c>
      <c r="G1590" s="58">
        <v>3.0</v>
      </c>
      <c r="K1590" s="58">
        <v>1.0</v>
      </c>
      <c r="L1590" s="58" t="s">
        <v>369</v>
      </c>
    </row>
    <row r="1591">
      <c r="A1591" s="59">
        <v>45524.0</v>
      </c>
      <c r="B1591" s="58" t="s">
        <v>374</v>
      </c>
      <c r="C1591" s="58" t="s">
        <v>287</v>
      </c>
      <c r="D1591" s="58" t="s">
        <v>354</v>
      </c>
      <c r="E1591" s="58" t="s">
        <v>234</v>
      </c>
      <c r="F1591" s="58" t="b">
        <f>AND(LEN(E1591) = 6, ISNUMBER(MATCH(LEFT(E1591,4), 'species codes'!$A$2:$A$15, 0)))</f>
        <v>1</v>
      </c>
      <c r="G1591" s="58">
        <v>39.0</v>
      </c>
    </row>
    <row r="1592">
      <c r="A1592" s="59">
        <v>45524.0</v>
      </c>
      <c r="B1592" s="58" t="s">
        <v>374</v>
      </c>
      <c r="C1592" s="58" t="s">
        <v>287</v>
      </c>
      <c r="D1592" s="58" t="s">
        <v>206</v>
      </c>
      <c r="E1592" s="58" t="s">
        <v>234</v>
      </c>
      <c r="F1592" s="58" t="b">
        <f>AND(LEN(E1592) = 6, ISNUMBER(MATCH(LEFT(E1592,4), 'species codes'!$A$2:$A$15, 0)))</f>
        <v>1</v>
      </c>
      <c r="G1592" s="58">
        <v>6.0</v>
      </c>
    </row>
    <row r="1593">
      <c r="A1593" s="59">
        <v>45524.0</v>
      </c>
      <c r="B1593" s="58" t="s">
        <v>374</v>
      </c>
      <c r="C1593" s="58" t="s">
        <v>287</v>
      </c>
      <c r="D1593" s="58" t="s">
        <v>354</v>
      </c>
      <c r="E1593" s="58" t="s">
        <v>235</v>
      </c>
      <c r="F1593" s="58" t="b">
        <f>AND(LEN(E1593) = 6, ISNUMBER(MATCH(LEFT(E1593,4), 'species codes'!$A$2:$A$15, 0)))</f>
        <v>1</v>
      </c>
      <c r="G1593" s="58">
        <v>16.0</v>
      </c>
    </row>
    <row r="1594">
      <c r="A1594" s="59">
        <v>45524.0</v>
      </c>
      <c r="B1594" s="58" t="s">
        <v>374</v>
      </c>
      <c r="C1594" s="58" t="s">
        <v>287</v>
      </c>
      <c r="D1594" s="58" t="s">
        <v>206</v>
      </c>
      <c r="E1594" s="58" t="s">
        <v>235</v>
      </c>
      <c r="F1594" s="58" t="b">
        <f>AND(LEN(E1594) = 6, ISNUMBER(MATCH(LEFT(E1594,4), 'species codes'!$A$2:$A$15, 0)))</f>
        <v>1</v>
      </c>
      <c r="G1594" s="58">
        <v>4.0</v>
      </c>
      <c r="J1594" s="58">
        <v>2.0</v>
      </c>
    </row>
    <row r="1595">
      <c r="A1595" s="59">
        <v>45524.0</v>
      </c>
      <c r="B1595" s="58" t="s">
        <v>374</v>
      </c>
      <c r="C1595" s="58" t="s">
        <v>287</v>
      </c>
      <c r="D1595" s="58" t="s">
        <v>354</v>
      </c>
      <c r="E1595" s="58" t="s">
        <v>236</v>
      </c>
      <c r="F1595" s="58" t="b">
        <f>AND(LEN(E1595) = 6, ISNUMBER(MATCH(LEFT(E1595,4), 'species codes'!$A$2:$A$15, 0)))</f>
        <v>1</v>
      </c>
      <c r="G1595" s="58">
        <v>26.0</v>
      </c>
      <c r="J1595" s="58">
        <v>50.0</v>
      </c>
      <c r="M1595" s="58">
        <v>1.0</v>
      </c>
      <c r="N1595" s="58" t="s">
        <v>383</v>
      </c>
    </row>
    <row r="1596">
      <c r="A1596" s="59">
        <v>45524.0</v>
      </c>
      <c r="B1596" s="58" t="s">
        <v>374</v>
      </c>
      <c r="C1596" s="58" t="s">
        <v>287</v>
      </c>
      <c r="D1596" s="58" t="s">
        <v>206</v>
      </c>
      <c r="E1596" s="58" t="s">
        <v>236</v>
      </c>
      <c r="F1596" s="58" t="b">
        <f>AND(LEN(E1596) = 6, ISNUMBER(MATCH(LEFT(E1596,4), 'species codes'!$A$2:$A$15, 0)))</f>
        <v>1</v>
      </c>
      <c r="G1596" s="58">
        <v>3.0</v>
      </c>
      <c r="J1596" s="58">
        <v>3.0</v>
      </c>
    </row>
    <row r="1597">
      <c r="A1597" s="59">
        <v>45524.0</v>
      </c>
      <c r="B1597" s="58" t="s">
        <v>374</v>
      </c>
      <c r="C1597" s="58" t="s">
        <v>287</v>
      </c>
      <c r="D1597" s="58" t="s">
        <v>206</v>
      </c>
      <c r="E1597" s="58" t="s">
        <v>237</v>
      </c>
      <c r="F1597" s="58" t="b">
        <f>AND(LEN(E1597) = 6, ISNUMBER(MATCH(LEFT(E1597,4), 'species codes'!$A$2:$A$15, 0)))</f>
        <v>1</v>
      </c>
      <c r="G1597" s="58">
        <v>4.0</v>
      </c>
      <c r="J1597" s="58">
        <v>2.0</v>
      </c>
    </row>
    <row r="1598">
      <c r="A1598" s="59">
        <v>45524.0</v>
      </c>
      <c r="B1598" s="58" t="s">
        <v>374</v>
      </c>
      <c r="C1598" s="58" t="s">
        <v>287</v>
      </c>
      <c r="D1598" s="58" t="s">
        <v>354</v>
      </c>
      <c r="E1598" s="58" t="s">
        <v>237</v>
      </c>
      <c r="F1598" s="58" t="b">
        <f>AND(LEN(E1598) = 6, ISNUMBER(MATCH(LEFT(E1598,4), 'species codes'!$A$2:$A$15, 0)))</f>
        <v>1</v>
      </c>
      <c r="J1598" s="58">
        <v>65.0</v>
      </c>
    </row>
    <row r="1599">
      <c r="A1599" s="59">
        <v>45524.0</v>
      </c>
      <c r="B1599" s="58" t="s">
        <v>374</v>
      </c>
      <c r="C1599" s="58" t="s">
        <v>287</v>
      </c>
      <c r="D1599" s="58" t="s">
        <v>354</v>
      </c>
      <c r="E1599" s="58" t="s">
        <v>247</v>
      </c>
      <c r="F1599" s="58" t="b">
        <f>AND(LEN(E1599) = 6, ISNUMBER(MATCH(LEFT(E1599,4), 'species codes'!$A$2:$A$15, 0)))</f>
        <v>1</v>
      </c>
      <c r="G1599" s="58">
        <v>50.0</v>
      </c>
    </row>
    <row r="1600">
      <c r="A1600" s="59">
        <v>45524.0</v>
      </c>
      <c r="B1600" s="58" t="s">
        <v>374</v>
      </c>
      <c r="C1600" s="58" t="s">
        <v>287</v>
      </c>
      <c r="D1600" s="58" t="s">
        <v>206</v>
      </c>
      <c r="E1600" s="58" t="s">
        <v>247</v>
      </c>
      <c r="F1600" s="58" t="b">
        <f>AND(LEN(E1600) = 6, ISNUMBER(MATCH(LEFT(E1600,4), 'species codes'!$A$2:$A$15, 0)))</f>
        <v>1</v>
      </c>
      <c r="G1600" s="58">
        <v>6.0</v>
      </c>
    </row>
    <row r="1601">
      <c r="A1601" s="59">
        <v>45524.0</v>
      </c>
      <c r="B1601" s="58" t="s">
        <v>374</v>
      </c>
      <c r="C1601" s="58" t="s">
        <v>287</v>
      </c>
      <c r="D1601" s="58" t="s">
        <v>354</v>
      </c>
      <c r="E1601" s="58" t="s">
        <v>248</v>
      </c>
      <c r="F1601" s="58" t="b">
        <f>AND(LEN(E1601) = 6, ISNUMBER(MATCH(LEFT(E1601,4), 'species codes'!$A$2:$A$15, 0)))</f>
        <v>1</v>
      </c>
      <c r="G1601" s="58">
        <v>34.0</v>
      </c>
    </row>
    <row r="1602">
      <c r="A1602" s="59">
        <v>45524.0</v>
      </c>
      <c r="B1602" s="58" t="s">
        <v>374</v>
      </c>
      <c r="C1602" s="58" t="s">
        <v>287</v>
      </c>
      <c r="D1602" s="58" t="s">
        <v>206</v>
      </c>
      <c r="E1602" s="58" t="s">
        <v>248</v>
      </c>
      <c r="F1602" s="58" t="b">
        <f>AND(LEN(E1602) = 6, ISNUMBER(MATCH(LEFT(E1602,4), 'species codes'!$A$2:$A$15, 0)))</f>
        <v>1</v>
      </c>
      <c r="G1602" s="58">
        <v>5.0</v>
      </c>
    </row>
    <row r="1603">
      <c r="A1603" s="59">
        <v>45524.0</v>
      </c>
      <c r="B1603" s="58" t="s">
        <v>374</v>
      </c>
      <c r="C1603" s="58" t="s">
        <v>287</v>
      </c>
      <c r="D1603" s="58" t="s">
        <v>354</v>
      </c>
      <c r="E1603" s="58" t="s">
        <v>375</v>
      </c>
      <c r="F1603" s="58" t="b">
        <f>AND(LEN(E1603) = 6, ISNUMBER(MATCH(LEFT(E1603,4), 'species codes'!$A$2:$A$15, 0)))</f>
        <v>1</v>
      </c>
      <c r="G1603" s="58">
        <v>39.0</v>
      </c>
      <c r="J1603" s="58">
        <v>3.0</v>
      </c>
    </row>
    <row r="1604">
      <c r="A1604" s="59">
        <v>45524.0</v>
      </c>
      <c r="B1604" s="58" t="s">
        <v>374</v>
      </c>
      <c r="C1604" s="58" t="s">
        <v>287</v>
      </c>
      <c r="D1604" s="58" t="s">
        <v>206</v>
      </c>
      <c r="E1604" s="58" t="s">
        <v>375</v>
      </c>
      <c r="F1604" s="58" t="b">
        <f>AND(LEN(E1604) = 6, ISNUMBER(MATCH(LEFT(E1604,4), 'species codes'!$A$2:$A$15, 0)))</f>
        <v>1</v>
      </c>
      <c r="G1604" s="58">
        <v>6.0</v>
      </c>
    </row>
    <row r="1605">
      <c r="A1605" s="59">
        <v>45524.0</v>
      </c>
      <c r="B1605" s="58" t="s">
        <v>374</v>
      </c>
      <c r="C1605" s="58" t="s">
        <v>287</v>
      </c>
      <c r="D1605" s="58" t="s">
        <v>354</v>
      </c>
      <c r="E1605" s="58" t="s">
        <v>249</v>
      </c>
      <c r="F1605" s="58" t="b">
        <f>AND(LEN(E1605) = 6, ISNUMBER(MATCH(LEFT(E1605,4), 'species codes'!$A$2:$A$15, 0)))</f>
        <v>1</v>
      </c>
      <c r="G1605" s="58">
        <v>33.0</v>
      </c>
    </row>
    <row r="1606">
      <c r="A1606" s="59">
        <v>45524.0</v>
      </c>
      <c r="B1606" s="58" t="s">
        <v>374</v>
      </c>
      <c r="C1606" s="58" t="s">
        <v>287</v>
      </c>
      <c r="D1606" s="58" t="s">
        <v>206</v>
      </c>
      <c r="E1606" s="58" t="s">
        <v>249</v>
      </c>
      <c r="F1606" s="58" t="b">
        <f>AND(LEN(E1606) = 6, ISNUMBER(MATCH(LEFT(E1606,4), 'species codes'!$A$2:$A$15, 0)))</f>
        <v>1</v>
      </c>
      <c r="G1606" s="58">
        <v>5.0</v>
      </c>
      <c r="J1606" s="58">
        <v>1.0</v>
      </c>
    </row>
    <row r="1607">
      <c r="A1607" s="59">
        <v>45524.0</v>
      </c>
      <c r="B1607" s="58" t="s">
        <v>374</v>
      </c>
      <c r="C1607" s="58" t="s">
        <v>287</v>
      </c>
      <c r="D1607" s="58" t="s">
        <v>354</v>
      </c>
      <c r="E1607" s="58" t="s">
        <v>259</v>
      </c>
      <c r="F1607" s="58" t="b">
        <f>AND(LEN(E1607) = 6, ISNUMBER(MATCH(LEFT(E1607,4), 'species codes'!$A$2:$A$15, 0)))</f>
        <v>1</v>
      </c>
      <c r="G1607" s="58">
        <v>11.0</v>
      </c>
    </row>
    <row r="1608">
      <c r="A1608" s="59">
        <v>45524.0</v>
      </c>
      <c r="B1608" s="58" t="s">
        <v>374</v>
      </c>
      <c r="C1608" s="58" t="s">
        <v>287</v>
      </c>
      <c r="D1608" s="58" t="s">
        <v>206</v>
      </c>
      <c r="E1608" s="58" t="s">
        <v>259</v>
      </c>
      <c r="F1608" s="58" t="b">
        <f>AND(LEN(E1608) = 6, ISNUMBER(MATCH(LEFT(E1608,4), 'species codes'!$A$2:$A$15, 0)))</f>
        <v>1</v>
      </c>
      <c r="G1608" s="58">
        <v>6.0</v>
      </c>
    </row>
    <row r="1609">
      <c r="A1609" s="59">
        <v>45524.0</v>
      </c>
      <c r="B1609" s="58" t="s">
        <v>374</v>
      </c>
      <c r="C1609" s="58" t="s">
        <v>287</v>
      </c>
      <c r="D1609" s="58" t="s">
        <v>354</v>
      </c>
      <c r="E1609" s="58" t="s">
        <v>270</v>
      </c>
      <c r="F1609" s="58" t="b">
        <f>AND(LEN(E1609) = 6, ISNUMBER(MATCH(LEFT(E1609,4), 'species codes'!$A$2:$A$15, 0)))</f>
        <v>1</v>
      </c>
      <c r="G1609" s="58">
        <v>30.0</v>
      </c>
    </row>
    <row r="1610">
      <c r="A1610" s="59">
        <v>45524.0</v>
      </c>
      <c r="B1610" s="58" t="s">
        <v>374</v>
      </c>
      <c r="C1610" s="58" t="s">
        <v>287</v>
      </c>
      <c r="D1610" s="58" t="s">
        <v>206</v>
      </c>
      <c r="E1610" s="58" t="s">
        <v>270</v>
      </c>
      <c r="F1610" s="58" t="b">
        <f>AND(LEN(E1610) = 6, ISNUMBER(MATCH(LEFT(E1610,4), 'species codes'!$A$2:$A$15, 0)))</f>
        <v>1</v>
      </c>
      <c r="G1610" s="58">
        <v>6.0</v>
      </c>
    </row>
    <row r="1611">
      <c r="A1611" s="59">
        <v>45524.0</v>
      </c>
      <c r="B1611" s="58" t="s">
        <v>374</v>
      </c>
      <c r="C1611" s="58" t="s">
        <v>287</v>
      </c>
      <c r="D1611" s="58" t="s">
        <v>354</v>
      </c>
      <c r="E1611" s="58" t="s">
        <v>271</v>
      </c>
      <c r="F1611" s="58" t="b">
        <f>AND(LEN(E1611) = 6, ISNUMBER(MATCH(LEFT(E1611,4), 'species codes'!$A$2:$A$15, 0)))</f>
        <v>1</v>
      </c>
      <c r="G1611" s="58">
        <v>50.0</v>
      </c>
    </row>
    <row r="1612">
      <c r="A1612" s="59">
        <v>45524.0</v>
      </c>
      <c r="B1612" s="58" t="s">
        <v>374</v>
      </c>
      <c r="C1612" s="58" t="s">
        <v>287</v>
      </c>
      <c r="D1612" s="58" t="s">
        <v>206</v>
      </c>
      <c r="E1612" s="58" t="s">
        <v>271</v>
      </c>
      <c r="F1612" s="58" t="b">
        <f>AND(LEN(E1612) = 6, ISNUMBER(MATCH(LEFT(E1612,4), 'species codes'!$A$2:$A$15, 0)))</f>
        <v>1</v>
      </c>
      <c r="G1612" s="58">
        <v>6.0</v>
      </c>
    </row>
    <row r="1613">
      <c r="A1613" s="59">
        <v>45524.0</v>
      </c>
      <c r="B1613" s="58" t="s">
        <v>374</v>
      </c>
      <c r="C1613" s="58" t="s">
        <v>287</v>
      </c>
      <c r="D1613" s="58" t="s">
        <v>354</v>
      </c>
      <c r="E1613" s="58" t="s">
        <v>272</v>
      </c>
      <c r="F1613" s="58" t="b">
        <f>AND(LEN(E1613) = 6, ISNUMBER(MATCH(LEFT(E1613,4), 'species codes'!$A$2:$A$15, 0)))</f>
        <v>1</v>
      </c>
      <c r="G1613" s="58">
        <v>59.0</v>
      </c>
    </row>
    <row r="1614">
      <c r="A1614" s="59">
        <v>45524.0</v>
      </c>
      <c r="B1614" s="58" t="s">
        <v>374</v>
      </c>
      <c r="C1614" s="58" t="s">
        <v>287</v>
      </c>
      <c r="D1614" s="58" t="s">
        <v>206</v>
      </c>
      <c r="E1614" s="58" t="s">
        <v>272</v>
      </c>
      <c r="F1614" s="58" t="b">
        <f>AND(LEN(E1614) = 6, ISNUMBER(MATCH(LEFT(E1614,4), 'species codes'!$A$2:$A$15, 0)))</f>
        <v>1</v>
      </c>
      <c r="G1614" s="58">
        <v>6.0</v>
      </c>
    </row>
    <row r="1615">
      <c r="A1615" s="59">
        <v>45524.0</v>
      </c>
      <c r="B1615" s="58" t="s">
        <v>374</v>
      </c>
      <c r="C1615" s="58" t="s">
        <v>287</v>
      </c>
      <c r="D1615" s="58" t="s">
        <v>354</v>
      </c>
      <c r="E1615" s="58" t="s">
        <v>273</v>
      </c>
      <c r="F1615" s="58" t="b">
        <f>AND(LEN(E1615) = 6, ISNUMBER(MATCH(LEFT(E1615,4), 'species codes'!$A$2:$A$15, 0)))</f>
        <v>1</v>
      </c>
      <c r="G1615" s="58">
        <v>25.0</v>
      </c>
    </row>
    <row r="1616">
      <c r="A1616" s="59">
        <v>45524.0</v>
      </c>
      <c r="B1616" s="58" t="s">
        <v>374</v>
      </c>
      <c r="C1616" s="58" t="s">
        <v>287</v>
      </c>
      <c r="D1616" s="58" t="s">
        <v>206</v>
      </c>
      <c r="E1616" s="58" t="s">
        <v>273</v>
      </c>
      <c r="F1616" s="58" t="b">
        <f>AND(LEN(E1616) = 6, ISNUMBER(MATCH(LEFT(E1616,4), 'species codes'!$A$2:$A$15, 0)))</f>
        <v>1</v>
      </c>
      <c r="G1616" s="58">
        <v>6.0</v>
      </c>
    </row>
    <row r="1617">
      <c r="A1617" s="59">
        <v>45545.0</v>
      </c>
      <c r="B1617" s="58" t="s">
        <v>326</v>
      </c>
      <c r="C1617" s="58" t="s">
        <v>287</v>
      </c>
      <c r="D1617" s="58" t="s">
        <v>332</v>
      </c>
      <c r="E1617" s="58" t="s">
        <v>43</v>
      </c>
      <c r="F1617" s="58" t="b">
        <f>AND(LEN(E1617) = 6, ISNUMBER(MATCH(LEFT(E1617,4), 'species codes'!$A$2:$A$15, 0)))</f>
        <v>1</v>
      </c>
      <c r="G1617" s="58">
        <v>26.0</v>
      </c>
    </row>
    <row r="1618">
      <c r="A1618" s="59">
        <v>45545.0</v>
      </c>
      <c r="B1618" s="58" t="s">
        <v>326</v>
      </c>
      <c r="C1618" s="58" t="s">
        <v>287</v>
      </c>
      <c r="D1618" s="58" t="s">
        <v>57</v>
      </c>
      <c r="E1618" s="58" t="s">
        <v>43</v>
      </c>
      <c r="F1618" s="58" t="b">
        <f>AND(LEN(E1618) = 6, ISNUMBER(MATCH(LEFT(E1618,4), 'species codes'!$A$2:$A$15, 0)))</f>
        <v>1</v>
      </c>
      <c r="G1618" s="58">
        <v>15.0</v>
      </c>
    </row>
    <row r="1619">
      <c r="A1619" s="59">
        <v>45545.0</v>
      </c>
      <c r="B1619" s="58" t="s">
        <v>379</v>
      </c>
      <c r="C1619" s="58" t="s">
        <v>287</v>
      </c>
      <c r="D1619" s="58" t="s">
        <v>382</v>
      </c>
      <c r="E1619" s="58" t="s">
        <v>43</v>
      </c>
      <c r="F1619" s="58" t="b">
        <f>AND(LEN(E1619) = 6, ISNUMBER(MATCH(LEFT(E1619,4), 'species codes'!$A$2:$A$15, 0)))</f>
        <v>1</v>
      </c>
      <c r="G1619" s="58">
        <v>4.0</v>
      </c>
    </row>
    <row r="1620">
      <c r="A1620" s="59">
        <v>45545.0</v>
      </c>
      <c r="B1620" s="58" t="s">
        <v>326</v>
      </c>
      <c r="C1620" s="58" t="s">
        <v>287</v>
      </c>
      <c r="D1620" s="58" t="s">
        <v>338</v>
      </c>
      <c r="E1620" s="58" t="s">
        <v>49</v>
      </c>
      <c r="F1620" s="58" t="b">
        <f>AND(LEN(E1620) = 6, ISNUMBER(MATCH(LEFT(E1620,4), 'species codes'!$A$2:$A$15, 0)))</f>
        <v>1</v>
      </c>
      <c r="G1620" s="58">
        <v>21.0</v>
      </c>
    </row>
    <row r="1621">
      <c r="A1621" s="59">
        <v>45545.0</v>
      </c>
      <c r="B1621" s="58" t="s">
        <v>379</v>
      </c>
      <c r="C1621" s="58" t="s">
        <v>287</v>
      </c>
      <c r="D1621" s="58" t="s">
        <v>382</v>
      </c>
      <c r="E1621" s="58" t="s">
        <v>49</v>
      </c>
      <c r="F1621" s="58" t="b">
        <f>AND(LEN(E1621) = 6, ISNUMBER(MATCH(LEFT(E1621,4), 'species codes'!$A$2:$A$15, 0)))</f>
        <v>1</v>
      </c>
      <c r="G1621" s="58">
        <v>4.0</v>
      </c>
    </row>
    <row r="1622">
      <c r="A1622" s="59">
        <v>45545.0</v>
      </c>
      <c r="B1622" s="58" t="s">
        <v>379</v>
      </c>
      <c r="C1622" s="58" t="s">
        <v>287</v>
      </c>
      <c r="D1622" s="58" t="s">
        <v>382</v>
      </c>
      <c r="E1622" s="58" t="s">
        <v>52</v>
      </c>
      <c r="F1622" s="58" t="b">
        <f>AND(LEN(E1622) = 6, ISNUMBER(MATCH(LEFT(E1622,4), 'species codes'!$A$2:$A$15, 0)))</f>
        <v>1</v>
      </c>
      <c r="J1622" s="58">
        <v>3.0</v>
      </c>
    </row>
    <row r="1623">
      <c r="A1623" s="59">
        <v>45545.0</v>
      </c>
      <c r="B1623" s="58" t="s">
        <v>379</v>
      </c>
      <c r="C1623" s="58" t="s">
        <v>287</v>
      </c>
      <c r="D1623" s="58" t="s">
        <v>382</v>
      </c>
      <c r="E1623" s="58" t="s">
        <v>54</v>
      </c>
      <c r="F1623" s="58" t="b">
        <f>AND(LEN(E1623) = 6, ISNUMBER(MATCH(LEFT(E1623,4), 'species codes'!$A$2:$A$15, 0)))</f>
        <v>1</v>
      </c>
      <c r="G1623" s="58">
        <v>2.0</v>
      </c>
    </row>
    <row r="1624">
      <c r="A1624" s="59">
        <v>45545.0</v>
      </c>
      <c r="B1624" s="58" t="s">
        <v>326</v>
      </c>
      <c r="C1624" s="58" t="s">
        <v>287</v>
      </c>
      <c r="D1624" s="58" t="s">
        <v>57</v>
      </c>
      <c r="E1624" s="58" t="s">
        <v>55</v>
      </c>
      <c r="F1624" s="58" t="b">
        <f>AND(LEN(E1624) = 6, ISNUMBER(MATCH(LEFT(E1624,4), 'species codes'!$A$2:$A$15, 0)))</f>
        <v>1</v>
      </c>
      <c r="G1624" s="58">
        <v>37.0</v>
      </c>
    </row>
    <row r="1625">
      <c r="A1625" s="59">
        <v>45545.0</v>
      </c>
      <c r="B1625" s="58" t="s">
        <v>379</v>
      </c>
      <c r="C1625" s="58" t="s">
        <v>287</v>
      </c>
      <c r="D1625" s="58" t="s">
        <v>382</v>
      </c>
      <c r="E1625" s="58" t="s">
        <v>55</v>
      </c>
      <c r="F1625" s="58" t="b">
        <f>AND(LEN(E1625) = 6, ISNUMBER(MATCH(LEFT(E1625,4), 'species codes'!$A$2:$A$15, 0)))</f>
        <v>1</v>
      </c>
      <c r="G1625" s="58">
        <v>1.0</v>
      </c>
      <c r="H1625" s="58">
        <v>1.0</v>
      </c>
    </row>
    <row r="1626">
      <c r="A1626" s="59">
        <v>45545.0</v>
      </c>
      <c r="B1626" s="58" t="s">
        <v>326</v>
      </c>
      <c r="C1626" s="58" t="s">
        <v>287</v>
      </c>
      <c r="D1626" s="58" t="s">
        <v>63</v>
      </c>
      <c r="E1626" s="58" t="s">
        <v>62</v>
      </c>
      <c r="F1626" s="58" t="b">
        <f>AND(LEN(E1626) = 6, ISNUMBER(MATCH(LEFT(E1626,4), 'species codes'!$A$2:$A$15, 0)))</f>
        <v>1</v>
      </c>
      <c r="G1626" s="58">
        <v>6.0</v>
      </c>
    </row>
    <row r="1627">
      <c r="A1627" s="59">
        <v>45545.0</v>
      </c>
      <c r="B1627" s="58" t="s">
        <v>379</v>
      </c>
      <c r="C1627" s="58" t="s">
        <v>287</v>
      </c>
      <c r="D1627" s="58" t="s">
        <v>382</v>
      </c>
      <c r="E1627" s="58" t="s">
        <v>62</v>
      </c>
      <c r="F1627" s="58" t="b">
        <f>AND(LEN(E1627) = 6, ISNUMBER(MATCH(LEFT(E1627,4), 'species codes'!$A$2:$A$15, 0)))</f>
        <v>1</v>
      </c>
      <c r="G1627" s="58">
        <v>4.0</v>
      </c>
    </row>
    <row r="1628">
      <c r="A1628" s="59">
        <v>45545.0</v>
      </c>
      <c r="B1628" s="58" t="s">
        <v>326</v>
      </c>
      <c r="C1628" s="58" t="s">
        <v>287</v>
      </c>
      <c r="D1628" s="58" t="s">
        <v>86</v>
      </c>
      <c r="E1628" s="58" t="s">
        <v>67</v>
      </c>
      <c r="F1628" s="58" t="b">
        <f>AND(LEN(E1628) = 6, ISNUMBER(MATCH(LEFT(E1628,4), 'species codes'!$A$2:$A$15, 0)))</f>
        <v>1</v>
      </c>
      <c r="G1628" s="58">
        <v>4.0</v>
      </c>
    </row>
    <row r="1629">
      <c r="A1629" s="59">
        <v>45545.0</v>
      </c>
      <c r="B1629" s="58" t="s">
        <v>379</v>
      </c>
      <c r="C1629" s="58" t="s">
        <v>287</v>
      </c>
      <c r="D1629" s="58" t="s">
        <v>382</v>
      </c>
      <c r="E1629" s="58" t="s">
        <v>67</v>
      </c>
      <c r="F1629" s="58" t="b">
        <f>AND(LEN(E1629) = 6, ISNUMBER(MATCH(LEFT(E1629,4), 'species codes'!$A$2:$A$15, 0)))</f>
        <v>1</v>
      </c>
      <c r="G1629" s="58">
        <v>2.0</v>
      </c>
    </row>
    <row r="1630">
      <c r="A1630" s="59">
        <v>45545.0</v>
      </c>
      <c r="B1630" s="58" t="s">
        <v>326</v>
      </c>
      <c r="C1630" s="58" t="s">
        <v>287</v>
      </c>
      <c r="D1630" s="58" t="s">
        <v>72</v>
      </c>
      <c r="E1630" s="58" t="s">
        <v>71</v>
      </c>
      <c r="F1630" s="58" t="b">
        <f>AND(LEN(E1630) = 6, ISNUMBER(MATCH(LEFT(E1630,4), 'species codes'!$A$2:$A$15, 0)))</f>
        <v>1</v>
      </c>
      <c r="G1630" s="58">
        <v>57.0</v>
      </c>
      <c r="H1630" s="58">
        <v>2.0</v>
      </c>
    </row>
    <row r="1631">
      <c r="A1631" s="59">
        <v>45545.0</v>
      </c>
      <c r="B1631" s="58" t="s">
        <v>334</v>
      </c>
      <c r="C1631" s="58" t="s">
        <v>287</v>
      </c>
      <c r="D1631" s="58" t="s">
        <v>346</v>
      </c>
      <c r="E1631" s="58" t="s">
        <v>71</v>
      </c>
      <c r="F1631" s="58" t="b">
        <f>AND(LEN(E1631) = 6, ISNUMBER(MATCH(LEFT(E1631,4), 'species codes'!$A$2:$A$15, 0)))</f>
        <v>1</v>
      </c>
      <c r="G1631" s="58">
        <v>23.0</v>
      </c>
      <c r="H1631" s="58">
        <v>2.0</v>
      </c>
    </row>
    <row r="1632">
      <c r="A1632" s="59">
        <v>45545.0</v>
      </c>
      <c r="B1632" s="58" t="s">
        <v>334</v>
      </c>
      <c r="C1632" s="58" t="s">
        <v>287</v>
      </c>
      <c r="D1632" s="58" t="s">
        <v>335</v>
      </c>
      <c r="E1632" s="58" t="s">
        <v>71</v>
      </c>
      <c r="F1632" s="58" t="b">
        <f>AND(LEN(E1632) = 6, ISNUMBER(MATCH(LEFT(E1632,4), 'species codes'!$A$2:$A$15, 0)))</f>
        <v>1</v>
      </c>
      <c r="G1632" s="58">
        <v>15.0</v>
      </c>
      <c r="I1632" s="58">
        <v>1.0</v>
      </c>
      <c r="J1632" s="58">
        <v>10.0</v>
      </c>
    </row>
    <row r="1633">
      <c r="A1633" s="59">
        <v>45545.0</v>
      </c>
      <c r="B1633" s="58" t="s">
        <v>379</v>
      </c>
      <c r="C1633" s="58" t="s">
        <v>287</v>
      </c>
      <c r="D1633" s="58" t="s">
        <v>382</v>
      </c>
      <c r="E1633" s="58" t="s">
        <v>71</v>
      </c>
      <c r="F1633" s="58" t="b">
        <f>AND(LEN(E1633) = 6, ISNUMBER(MATCH(LEFT(E1633,4), 'species codes'!$A$2:$A$15, 0)))</f>
        <v>1</v>
      </c>
      <c r="G1633" s="58">
        <v>4.0</v>
      </c>
    </row>
    <row r="1634">
      <c r="A1634" s="59">
        <v>45545.0</v>
      </c>
      <c r="B1634" s="58" t="s">
        <v>326</v>
      </c>
      <c r="C1634" s="58" t="s">
        <v>287</v>
      </c>
      <c r="D1634" s="58" t="s">
        <v>75</v>
      </c>
      <c r="E1634" s="58" t="s">
        <v>74</v>
      </c>
      <c r="F1634" s="58" t="b">
        <f>AND(LEN(E1634) = 6, ISNUMBER(MATCH(LEFT(E1634,4), 'species codes'!$A$2:$A$15, 0)))</f>
        <v>1</v>
      </c>
      <c r="G1634" s="58">
        <v>22.0</v>
      </c>
      <c r="H1634" s="58">
        <v>1.0</v>
      </c>
      <c r="J1634" s="58">
        <v>7.0</v>
      </c>
      <c r="K1634" s="58">
        <v>3.0</v>
      </c>
      <c r="L1634" s="58" t="s">
        <v>369</v>
      </c>
    </row>
    <row r="1635">
      <c r="A1635" s="59">
        <v>45545.0</v>
      </c>
      <c r="B1635" s="58" t="s">
        <v>379</v>
      </c>
      <c r="C1635" s="58" t="s">
        <v>287</v>
      </c>
      <c r="D1635" s="58" t="s">
        <v>382</v>
      </c>
      <c r="E1635" s="58" t="s">
        <v>74</v>
      </c>
      <c r="F1635" s="58" t="b">
        <f>AND(LEN(E1635) = 6, ISNUMBER(MATCH(LEFT(E1635,4), 'species codes'!$A$2:$A$15, 0)))</f>
        <v>1</v>
      </c>
      <c r="G1635" s="58">
        <v>3.0</v>
      </c>
    </row>
    <row r="1636">
      <c r="A1636" s="59">
        <v>45545.0</v>
      </c>
      <c r="B1636" s="58" t="s">
        <v>334</v>
      </c>
      <c r="C1636" s="58" t="s">
        <v>287</v>
      </c>
      <c r="D1636" s="58" t="s">
        <v>78</v>
      </c>
      <c r="E1636" s="58" t="s">
        <v>76</v>
      </c>
      <c r="F1636" s="58" t="b">
        <f>AND(LEN(E1636) = 6, ISNUMBER(MATCH(LEFT(E1636,4), 'species codes'!$A$2:$A$15, 0)))</f>
        <v>1</v>
      </c>
      <c r="G1636" s="58">
        <v>16.0</v>
      </c>
      <c r="H1636" s="58">
        <v>1.0</v>
      </c>
    </row>
    <row r="1637">
      <c r="A1637" s="59">
        <v>45545.0</v>
      </c>
      <c r="B1637" s="58" t="s">
        <v>326</v>
      </c>
      <c r="C1637" s="58" t="s">
        <v>287</v>
      </c>
      <c r="D1637" s="58" t="s">
        <v>77</v>
      </c>
      <c r="E1637" s="58" t="s">
        <v>76</v>
      </c>
      <c r="F1637" s="58" t="b">
        <f>AND(LEN(E1637) = 6, ISNUMBER(MATCH(LEFT(E1637,4), 'species codes'!$A$2:$A$15, 0)))</f>
        <v>1</v>
      </c>
      <c r="G1637" s="58">
        <v>12.0</v>
      </c>
      <c r="J1637" s="58">
        <v>2.0</v>
      </c>
    </row>
    <row r="1638">
      <c r="A1638" s="59">
        <v>45545.0</v>
      </c>
      <c r="B1638" s="58" t="s">
        <v>379</v>
      </c>
      <c r="C1638" s="58" t="s">
        <v>287</v>
      </c>
      <c r="D1638" s="58" t="s">
        <v>382</v>
      </c>
      <c r="E1638" s="58" t="s">
        <v>76</v>
      </c>
      <c r="F1638" s="58" t="b">
        <f>AND(LEN(E1638) = 6, ISNUMBER(MATCH(LEFT(E1638,4), 'species codes'!$A$2:$A$15, 0)))</f>
        <v>1</v>
      </c>
      <c r="G1638" s="58">
        <v>4.0</v>
      </c>
    </row>
    <row r="1639">
      <c r="A1639" s="59">
        <v>45545.0</v>
      </c>
      <c r="B1639" s="58" t="s">
        <v>326</v>
      </c>
      <c r="C1639" s="58" t="s">
        <v>287</v>
      </c>
      <c r="D1639" s="58" t="s">
        <v>344</v>
      </c>
      <c r="E1639" s="58" t="s">
        <v>80</v>
      </c>
      <c r="F1639" s="58" t="b">
        <f>AND(LEN(E1639) = 6, ISNUMBER(MATCH(LEFT(E1639,4), 'species codes'!$A$2:$A$15, 0)))</f>
        <v>1</v>
      </c>
      <c r="G1639" s="58">
        <v>52.0</v>
      </c>
      <c r="J1639" s="58">
        <v>6.0</v>
      </c>
    </row>
    <row r="1640">
      <c r="A1640" s="59">
        <v>45545.0</v>
      </c>
      <c r="B1640" s="58" t="s">
        <v>334</v>
      </c>
      <c r="C1640" s="58" t="s">
        <v>287</v>
      </c>
      <c r="D1640" s="58" t="s">
        <v>82</v>
      </c>
      <c r="E1640" s="58" t="s">
        <v>80</v>
      </c>
      <c r="F1640" s="58" t="b">
        <f>AND(LEN(E1640) = 6, ISNUMBER(MATCH(LEFT(E1640,4), 'species codes'!$A$2:$A$15, 0)))</f>
        <v>1</v>
      </c>
      <c r="G1640" s="58">
        <v>34.0</v>
      </c>
      <c r="H1640" s="58">
        <v>1.0</v>
      </c>
      <c r="J1640" s="58">
        <v>3.0</v>
      </c>
    </row>
    <row r="1641">
      <c r="A1641" s="59">
        <v>45545.0</v>
      </c>
      <c r="B1641" s="58" t="s">
        <v>326</v>
      </c>
      <c r="C1641" s="58" t="s">
        <v>287</v>
      </c>
      <c r="D1641" s="58" t="s">
        <v>353</v>
      </c>
      <c r="E1641" s="58" t="s">
        <v>80</v>
      </c>
      <c r="F1641" s="58" t="b">
        <f>AND(LEN(E1641) = 6, ISNUMBER(MATCH(LEFT(E1641,4), 'species codes'!$A$2:$A$15, 0)))</f>
        <v>1</v>
      </c>
      <c r="G1641" s="58">
        <v>15.0</v>
      </c>
      <c r="K1641" s="58">
        <v>1.0</v>
      </c>
      <c r="L1641" s="58" t="s">
        <v>369</v>
      </c>
    </row>
    <row r="1642">
      <c r="A1642" s="59">
        <v>45545.0</v>
      </c>
      <c r="B1642" s="58" t="s">
        <v>326</v>
      </c>
      <c r="C1642" s="58" t="s">
        <v>287</v>
      </c>
      <c r="D1642" s="58" t="s">
        <v>77</v>
      </c>
      <c r="E1642" s="58" t="s">
        <v>80</v>
      </c>
      <c r="F1642" s="58" t="b">
        <f>AND(LEN(E1642) = 6, ISNUMBER(MATCH(LEFT(E1642,4), 'species codes'!$A$2:$A$15, 0)))</f>
        <v>1</v>
      </c>
      <c r="G1642" s="58">
        <v>4.0</v>
      </c>
      <c r="J1642" s="58">
        <v>4.0</v>
      </c>
    </row>
    <row r="1643">
      <c r="A1643" s="59">
        <v>45545.0</v>
      </c>
      <c r="B1643" s="58" t="s">
        <v>379</v>
      </c>
      <c r="C1643" s="58" t="s">
        <v>287</v>
      </c>
      <c r="D1643" s="58" t="s">
        <v>382</v>
      </c>
      <c r="E1643" s="58" t="s">
        <v>80</v>
      </c>
      <c r="F1643" s="58" t="b">
        <f>AND(LEN(E1643) = 6, ISNUMBER(MATCH(LEFT(E1643,4), 'species codes'!$A$2:$A$15, 0)))</f>
        <v>1</v>
      </c>
      <c r="G1643" s="58">
        <v>4.0</v>
      </c>
    </row>
    <row r="1644">
      <c r="A1644" s="59">
        <v>45545.0</v>
      </c>
      <c r="B1644" s="58" t="s">
        <v>326</v>
      </c>
      <c r="C1644" s="58" t="s">
        <v>287</v>
      </c>
      <c r="D1644" s="58" t="s">
        <v>86</v>
      </c>
      <c r="E1644" s="58" t="s">
        <v>84</v>
      </c>
      <c r="F1644" s="58" t="b">
        <f>AND(LEN(E1644) = 6, ISNUMBER(MATCH(LEFT(E1644,4), 'species codes'!$A$2:$A$15, 0)))</f>
        <v>1</v>
      </c>
      <c r="G1644" s="58">
        <v>20.0</v>
      </c>
    </row>
    <row r="1645">
      <c r="A1645" s="59">
        <v>45545.0</v>
      </c>
      <c r="B1645" s="58" t="s">
        <v>379</v>
      </c>
      <c r="C1645" s="58" t="s">
        <v>287</v>
      </c>
      <c r="D1645" s="58" t="s">
        <v>382</v>
      </c>
      <c r="E1645" s="58" t="s">
        <v>84</v>
      </c>
      <c r="F1645" s="58" t="b">
        <f>AND(LEN(E1645) = 6, ISNUMBER(MATCH(LEFT(E1645,4), 'species codes'!$A$2:$A$15, 0)))</f>
        <v>1</v>
      </c>
      <c r="G1645" s="58">
        <v>4.0</v>
      </c>
    </row>
    <row r="1646">
      <c r="A1646" s="59">
        <v>45545.0</v>
      </c>
      <c r="B1646" s="58" t="s">
        <v>326</v>
      </c>
      <c r="C1646" s="58" t="s">
        <v>287</v>
      </c>
      <c r="D1646" s="58" t="s">
        <v>131</v>
      </c>
      <c r="E1646" s="58" t="s">
        <v>89</v>
      </c>
      <c r="F1646" s="58" t="b">
        <f>AND(LEN(E1646) = 6, ISNUMBER(MATCH(LEFT(E1646,4), 'species codes'!$A$2:$A$15, 0)))</f>
        <v>1</v>
      </c>
      <c r="G1646" s="58">
        <v>32.0</v>
      </c>
      <c r="K1646" s="58">
        <v>2.0</v>
      </c>
      <c r="L1646" s="58" t="s">
        <v>384</v>
      </c>
    </row>
    <row r="1647">
      <c r="A1647" s="59">
        <v>45545.0</v>
      </c>
      <c r="B1647" s="58" t="s">
        <v>326</v>
      </c>
      <c r="C1647" s="58" t="s">
        <v>287</v>
      </c>
      <c r="D1647" s="58" t="s">
        <v>86</v>
      </c>
      <c r="E1647" s="58" t="s">
        <v>89</v>
      </c>
      <c r="F1647" s="58" t="b">
        <f>AND(LEN(E1647) = 6, ISNUMBER(MATCH(LEFT(E1647,4), 'species codes'!$A$2:$A$15, 0)))</f>
        <v>1</v>
      </c>
      <c r="G1647" s="58">
        <v>4.0</v>
      </c>
    </row>
    <row r="1648">
      <c r="A1648" s="59">
        <v>45545.0</v>
      </c>
      <c r="B1648" s="58" t="s">
        <v>379</v>
      </c>
      <c r="C1648" s="58" t="s">
        <v>287</v>
      </c>
      <c r="D1648" s="58" t="s">
        <v>382</v>
      </c>
      <c r="E1648" s="58" t="s">
        <v>89</v>
      </c>
      <c r="F1648" s="58" t="b">
        <f>AND(LEN(E1648) = 6, ISNUMBER(MATCH(LEFT(E1648,4), 'species codes'!$A$2:$A$15, 0)))</f>
        <v>1</v>
      </c>
      <c r="G1648" s="58">
        <v>3.0</v>
      </c>
    </row>
    <row r="1649">
      <c r="A1649" s="59">
        <v>45545.0</v>
      </c>
      <c r="B1649" s="58" t="s">
        <v>326</v>
      </c>
      <c r="C1649" s="58" t="s">
        <v>287</v>
      </c>
      <c r="D1649" s="58" t="s">
        <v>133</v>
      </c>
      <c r="E1649" s="58" t="s">
        <v>90</v>
      </c>
      <c r="F1649" s="58" t="b">
        <f>AND(LEN(E1649) = 6, ISNUMBER(MATCH(LEFT(E1649,4), 'species codes'!$A$2:$A$15, 0)))</f>
        <v>1</v>
      </c>
      <c r="G1649" s="58">
        <v>55.0</v>
      </c>
      <c r="K1649" s="58">
        <v>1.0</v>
      </c>
      <c r="L1649" s="58" t="s">
        <v>385</v>
      </c>
    </row>
    <row r="1650">
      <c r="A1650" s="59">
        <v>45545.0</v>
      </c>
      <c r="B1650" s="58" t="s">
        <v>326</v>
      </c>
      <c r="C1650" s="58" t="s">
        <v>287</v>
      </c>
      <c r="D1650" s="58" t="s">
        <v>86</v>
      </c>
      <c r="E1650" s="58" t="s">
        <v>91</v>
      </c>
      <c r="F1650" s="58" t="b">
        <f>AND(LEN(E1650) = 6, ISNUMBER(MATCH(LEFT(E1650,4), 'species codes'!$A$2:$A$15, 0)))</f>
        <v>1</v>
      </c>
      <c r="G1650" s="58">
        <v>3.0</v>
      </c>
    </row>
    <row r="1651">
      <c r="A1651" s="59">
        <v>45545.0</v>
      </c>
      <c r="B1651" s="58" t="s">
        <v>379</v>
      </c>
      <c r="C1651" s="58" t="s">
        <v>287</v>
      </c>
      <c r="D1651" s="58" t="s">
        <v>382</v>
      </c>
      <c r="E1651" s="58" t="s">
        <v>91</v>
      </c>
      <c r="F1651" s="58" t="b">
        <f>AND(LEN(E1651) = 6, ISNUMBER(MATCH(LEFT(E1651,4), 'species codes'!$A$2:$A$15, 0)))</f>
        <v>1</v>
      </c>
      <c r="G1651" s="58">
        <v>3.0</v>
      </c>
    </row>
    <row r="1652">
      <c r="A1652" s="59">
        <v>45545.0</v>
      </c>
      <c r="B1652" s="58" t="s">
        <v>379</v>
      </c>
      <c r="C1652" s="58" t="s">
        <v>287</v>
      </c>
      <c r="D1652" s="58" t="s">
        <v>382</v>
      </c>
      <c r="E1652" s="58" t="s">
        <v>92</v>
      </c>
      <c r="F1652" s="58" t="b">
        <f>AND(LEN(E1652) = 6, ISNUMBER(MATCH(LEFT(E1652,4), 'species codes'!$A$2:$A$15, 0)))</f>
        <v>1</v>
      </c>
      <c r="G1652" s="58">
        <v>1.0</v>
      </c>
    </row>
    <row r="1653">
      <c r="A1653" s="59">
        <v>45545.0</v>
      </c>
      <c r="B1653" s="58" t="s">
        <v>326</v>
      </c>
      <c r="C1653" s="58" t="s">
        <v>287</v>
      </c>
      <c r="D1653" s="58" t="s">
        <v>333</v>
      </c>
      <c r="E1653" s="58" t="s">
        <v>94</v>
      </c>
      <c r="F1653" s="58" t="b">
        <f>AND(LEN(E1653) = 6, ISNUMBER(MATCH(LEFT(E1653,4), 'species codes'!$A$2:$A$15, 0)))</f>
        <v>1</v>
      </c>
      <c r="G1653" s="58">
        <v>4.0</v>
      </c>
      <c r="K1653" s="58">
        <v>3.0</v>
      </c>
      <c r="L1653" s="58" t="s">
        <v>369</v>
      </c>
    </row>
    <row r="1654">
      <c r="A1654" s="59">
        <v>45545.0</v>
      </c>
      <c r="B1654" s="58" t="s">
        <v>379</v>
      </c>
      <c r="C1654" s="58" t="s">
        <v>287</v>
      </c>
      <c r="D1654" s="58" t="s">
        <v>382</v>
      </c>
      <c r="E1654" s="58" t="s">
        <v>94</v>
      </c>
      <c r="F1654" s="58" t="b">
        <f>AND(LEN(E1654) = 6, ISNUMBER(MATCH(LEFT(E1654,4), 'species codes'!$A$2:$A$15, 0)))</f>
        <v>1</v>
      </c>
      <c r="G1654" s="58">
        <v>2.0</v>
      </c>
    </row>
    <row r="1655">
      <c r="A1655" s="59">
        <v>45545.0</v>
      </c>
      <c r="B1655" s="58" t="s">
        <v>334</v>
      </c>
      <c r="C1655" s="58" t="s">
        <v>287</v>
      </c>
      <c r="D1655" s="58" t="s">
        <v>82</v>
      </c>
      <c r="E1655" s="58" t="s">
        <v>95</v>
      </c>
      <c r="F1655" s="58" t="b">
        <f>AND(LEN(E1655) = 6, ISNUMBER(MATCH(LEFT(E1655,4), 'species codes'!$A$2:$A$15, 0)))</f>
        <v>1</v>
      </c>
      <c r="G1655" s="58">
        <v>11.0</v>
      </c>
    </row>
    <row r="1656">
      <c r="A1656" s="59">
        <v>45545.0</v>
      </c>
      <c r="B1656" s="58" t="s">
        <v>379</v>
      </c>
      <c r="C1656" s="58" t="s">
        <v>287</v>
      </c>
      <c r="D1656" s="58" t="s">
        <v>382</v>
      </c>
      <c r="E1656" s="58" t="s">
        <v>95</v>
      </c>
      <c r="F1656" s="58" t="b">
        <f>AND(LEN(E1656) = 6, ISNUMBER(MATCH(LEFT(E1656,4), 'species codes'!$A$2:$A$15, 0)))</f>
        <v>1</v>
      </c>
      <c r="G1656" s="58">
        <v>5.0</v>
      </c>
    </row>
    <row r="1657">
      <c r="A1657" s="59">
        <v>45545.0</v>
      </c>
      <c r="B1657" s="58" t="s">
        <v>334</v>
      </c>
      <c r="C1657" s="58" t="s">
        <v>287</v>
      </c>
      <c r="D1657" s="58" t="s">
        <v>163</v>
      </c>
      <c r="E1657" s="58" t="s">
        <v>96</v>
      </c>
      <c r="F1657" s="58" t="b">
        <f>AND(LEN(E1657) = 6, ISNUMBER(MATCH(LEFT(E1657,4), 'species codes'!$A$2:$A$15, 0)))</f>
        <v>1</v>
      </c>
      <c r="G1657" s="58">
        <v>22.0</v>
      </c>
      <c r="J1657" s="58">
        <v>3.0</v>
      </c>
    </row>
    <row r="1658">
      <c r="A1658" s="59">
        <v>45545.0</v>
      </c>
      <c r="B1658" s="58" t="s">
        <v>334</v>
      </c>
      <c r="C1658" s="58" t="s">
        <v>287</v>
      </c>
      <c r="D1658" s="58" t="s">
        <v>196</v>
      </c>
      <c r="E1658" s="58" t="s">
        <v>96</v>
      </c>
      <c r="F1658" s="58" t="b">
        <f>AND(LEN(E1658) = 6, ISNUMBER(MATCH(LEFT(E1658,4), 'species codes'!$A$2:$A$15, 0)))</f>
        <v>1</v>
      </c>
      <c r="G1658" s="58">
        <v>10.0</v>
      </c>
      <c r="H1658" s="58">
        <v>2.0</v>
      </c>
    </row>
    <row r="1659">
      <c r="A1659" s="59">
        <v>45545.0</v>
      </c>
      <c r="B1659" s="58" t="s">
        <v>379</v>
      </c>
      <c r="C1659" s="58" t="s">
        <v>287</v>
      </c>
      <c r="D1659" s="58" t="s">
        <v>382</v>
      </c>
      <c r="E1659" s="58" t="s">
        <v>96</v>
      </c>
      <c r="F1659" s="58" t="b">
        <f>AND(LEN(E1659) = 6, ISNUMBER(MATCH(LEFT(E1659,4), 'species codes'!$A$2:$A$15, 0)))</f>
        <v>1</v>
      </c>
      <c r="G1659" s="58">
        <v>3.0</v>
      </c>
    </row>
    <row r="1660">
      <c r="A1660" s="59">
        <v>45545.0</v>
      </c>
      <c r="B1660" s="58" t="s">
        <v>326</v>
      </c>
      <c r="C1660" s="58" t="s">
        <v>287</v>
      </c>
      <c r="D1660" s="58" t="s">
        <v>86</v>
      </c>
      <c r="E1660" s="58" t="s">
        <v>109</v>
      </c>
      <c r="F1660" s="58" t="b">
        <f>AND(LEN(E1660) = 6, ISNUMBER(MATCH(LEFT(E1660,4), 'species codes'!$A$2:$A$15, 0)))</f>
        <v>1</v>
      </c>
      <c r="G1660" s="58">
        <v>16.0</v>
      </c>
    </row>
    <row r="1661">
      <c r="A1661" s="59">
        <v>45545.0</v>
      </c>
      <c r="B1661" s="58" t="s">
        <v>379</v>
      </c>
      <c r="C1661" s="58" t="s">
        <v>287</v>
      </c>
      <c r="D1661" s="58" t="s">
        <v>382</v>
      </c>
      <c r="E1661" s="58" t="s">
        <v>109</v>
      </c>
      <c r="F1661" s="58" t="b">
        <f>AND(LEN(E1661) = 6, ISNUMBER(MATCH(LEFT(E1661,4), 'species codes'!$A$2:$A$15, 0)))</f>
        <v>1</v>
      </c>
      <c r="G1661" s="58">
        <v>3.0</v>
      </c>
    </row>
    <row r="1662">
      <c r="A1662" s="59">
        <v>45545.0</v>
      </c>
      <c r="B1662" s="58" t="s">
        <v>379</v>
      </c>
      <c r="C1662" s="58" t="s">
        <v>287</v>
      </c>
      <c r="D1662" s="58" t="s">
        <v>382</v>
      </c>
      <c r="E1662" s="58" t="s">
        <v>113</v>
      </c>
      <c r="F1662" s="58" t="b">
        <f>AND(LEN(E1662) = 6, ISNUMBER(MATCH(LEFT(E1662,4), 'species codes'!$A$2:$A$15, 0)))</f>
        <v>1</v>
      </c>
      <c r="G1662" s="58">
        <v>2.0</v>
      </c>
      <c r="H1662" s="58">
        <v>1.0</v>
      </c>
    </row>
    <row r="1663">
      <c r="A1663" s="59">
        <v>45545.0</v>
      </c>
      <c r="B1663" s="58" t="s">
        <v>379</v>
      </c>
      <c r="C1663" s="58" t="s">
        <v>287</v>
      </c>
      <c r="D1663" s="58" t="s">
        <v>382</v>
      </c>
      <c r="E1663" s="58" t="s">
        <v>124</v>
      </c>
      <c r="F1663" s="58" t="b">
        <f>AND(LEN(E1663) = 6, ISNUMBER(MATCH(LEFT(E1663,4), 'species codes'!$A$2:$A$15, 0)))</f>
        <v>1</v>
      </c>
      <c r="G1663" s="58">
        <v>1.0</v>
      </c>
    </row>
    <row r="1664">
      <c r="A1664" s="59">
        <v>45545.0</v>
      </c>
      <c r="B1664" s="58" t="s">
        <v>326</v>
      </c>
      <c r="C1664" s="58" t="s">
        <v>287</v>
      </c>
      <c r="D1664" s="58" t="s">
        <v>128</v>
      </c>
      <c r="E1664" s="58" t="s">
        <v>127</v>
      </c>
      <c r="F1664" s="58" t="b">
        <f>AND(LEN(E1664) = 6, ISNUMBER(MATCH(LEFT(E1664,4), 'species codes'!$A$2:$A$15, 0)))</f>
        <v>1</v>
      </c>
      <c r="G1664" s="58">
        <v>15.0</v>
      </c>
      <c r="K1664" s="58">
        <v>5.0</v>
      </c>
      <c r="L1664" s="58" t="s">
        <v>369</v>
      </c>
    </row>
    <row r="1665">
      <c r="A1665" s="59">
        <v>45545.0</v>
      </c>
      <c r="B1665" s="58" t="s">
        <v>379</v>
      </c>
      <c r="C1665" s="58" t="s">
        <v>287</v>
      </c>
      <c r="D1665" s="58" t="s">
        <v>382</v>
      </c>
      <c r="E1665" s="58" t="s">
        <v>127</v>
      </c>
      <c r="F1665" s="58" t="b">
        <f>AND(LEN(E1665) = 6, ISNUMBER(MATCH(LEFT(E1665,4), 'species codes'!$A$2:$A$15, 0)))</f>
        <v>1</v>
      </c>
      <c r="G1665" s="58">
        <v>4.0</v>
      </c>
    </row>
    <row r="1666">
      <c r="A1666" s="59">
        <v>45545.0</v>
      </c>
      <c r="B1666" s="58" t="s">
        <v>379</v>
      </c>
      <c r="C1666" s="58" t="s">
        <v>287</v>
      </c>
      <c r="D1666" s="58" t="s">
        <v>382</v>
      </c>
      <c r="E1666" s="58" t="s">
        <v>130</v>
      </c>
      <c r="F1666" s="58" t="b">
        <f>AND(LEN(E1666) = 6, ISNUMBER(MATCH(LEFT(E1666,4), 'species codes'!$A$2:$A$15, 0)))</f>
        <v>1</v>
      </c>
      <c r="G1666" s="58">
        <v>3.0</v>
      </c>
    </row>
    <row r="1667">
      <c r="A1667" s="59">
        <v>45545.0</v>
      </c>
      <c r="B1667" s="58" t="s">
        <v>326</v>
      </c>
      <c r="C1667" s="58" t="s">
        <v>287</v>
      </c>
      <c r="D1667" s="58" t="s">
        <v>135</v>
      </c>
      <c r="E1667" s="58" t="s">
        <v>134</v>
      </c>
      <c r="F1667" s="58" t="b">
        <f>AND(LEN(E1667) = 6, ISNUMBER(MATCH(LEFT(E1667,4), 'species codes'!$A$2:$A$15, 0)))</f>
        <v>1</v>
      </c>
      <c r="G1667" s="58">
        <v>36.0</v>
      </c>
      <c r="H1667" s="58">
        <v>1.0</v>
      </c>
      <c r="J1667" s="58">
        <v>2.0</v>
      </c>
    </row>
    <row r="1668">
      <c r="A1668" s="59">
        <v>45545.0</v>
      </c>
      <c r="B1668" s="58" t="s">
        <v>326</v>
      </c>
      <c r="C1668" s="58" t="s">
        <v>287</v>
      </c>
      <c r="D1668" s="58" t="s">
        <v>138</v>
      </c>
      <c r="E1668" s="58" t="s">
        <v>136</v>
      </c>
      <c r="F1668" s="58" t="b">
        <f>AND(LEN(E1668) = 6, ISNUMBER(MATCH(LEFT(E1668,4), 'species codes'!$A$2:$A$15, 0)))</f>
        <v>1</v>
      </c>
      <c r="G1668" s="58">
        <v>49.0</v>
      </c>
      <c r="J1668" s="58">
        <v>2.0</v>
      </c>
    </row>
    <row r="1669">
      <c r="A1669" s="59">
        <v>45545.0</v>
      </c>
      <c r="B1669" s="58" t="s">
        <v>326</v>
      </c>
      <c r="C1669" s="58" t="s">
        <v>287</v>
      </c>
      <c r="D1669" s="58" t="s">
        <v>75</v>
      </c>
      <c r="E1669" s="58" t="s">
        <v>136</v>
      </c>
      <c r="F1669" s="58" t="b">
        <f>AND(LEN(E1669) = 6, ISNUMBER(MATCH(LEFT(E1669,4), 'species codes'!$A$2:$A$15, 0)))</f>
        <v>1</v>
      </c>
      <c r="G1669" s="58">
        <v>16.0</v>
      </c>
    </row>
    <row r="1670">
      <c r="A1670" s="59">
        <v>45545.0</v>
      </c>
      <c r="B1670" s="58" t="s">
        <v>379</v>
      </c>
      <c r="C1670" s="58" t="s">
        <v>287</v>
      </c>
      <c r="D1670" s="58" t="s">
        <v>382</v>
      </c>
      <c r="E1670" s="58" t="s">
        <v>136</v>
      </c>
      <c r="F1670" s="58" t="b">
        <f>AND(LEN(E1670) = 6, ISNUMBER(MATCH(LEFT(E1670,4), 'species codes'!$A$2:$A$15, 0)))</f>
        <v>1</v>
      </c>
      <c r="G1670" s="58">
        <v>4.0</v>
      </c>
    </row>
    <row r="1671">
      <c r="A1671" s="59">
        <v>45545.0</v>
      </c>
      <c r="B1671" s="58" t="s">
        <v>326</v>
      </c>
      <c r="C1671" s="58" t="s">
        <v>287</v>
      </c>
      <c r="D1671" s="58" t="s">
        <v>97</v>
      </c>
      <c r="E1671" s="58" t="s">
        <v>137</v>
      </c>
      <c r="F1671" s="58" t="b">
        <f>AND(LEN(E1671) = 6, ISNUMBER(MATCH(LEFT(E1671,4), 'species codes'!$A$2:$A$15, 0)))</f>
        <v>1</v>
      </c>
      <c r="G1671" s="58">
        <v>28.0</v>
      </c>
      <c r="J1671" s="58">
        <v>3.0</v>
      </c>
    </row>
    <row r="1672">
      <c r="A1672" s="59">
        <v>45545.0</v>
      </c>
      <c r="B1672" s="58" t="s">
        <v>379</v>
      </c>
      <c r="C1672" s="58" t="s">
        <v>287</v>
      </c>
      <c r="D1672" s="58" t="s">
        <v>382</v>
      </c>
      <c r="E1672" s="58" t="s">
        <v>137</v>
      </c>
      <c r="F1672" s="58" t="b">
        <f>AND(LEN(E1672) = 6, ISNUMBER(MATCH(LEFT(E1672,4), 'species codes'!$A$2:$A$15, 0)))</f>
        <v>1</v>
      </c>
      <c r="G1672" s="58">
        <v>4.0</v>
      </c>
    </row>
    <row r="1673">
      <c r="A1673" s="59">
        <v>45545.0</v>
      </c>
      <c r="B1673" s="58" t="s">
        <v>326</v>
      </c>
      <c r="C1673" s="58" t="s">
        <v>287</v>
      </c>
      <c r="D1673" s="58" t="s">
        <v>345</v>
      </c>
      <c r="E1673" s="58" t="s">
        <v>140</v>
      </c>
      <c r="F1673" s="58" t="b">
        <f>AND(LEN(E1673) = 6, ISNUMBER(MATCH(LEFT(E1673,4), 'species codes'!$A$2:$A$15, 0)))</f>
        <v>1</v>
      </c>
      <c r="G1673" s="58">
        <v>58.0</v>
      </c>
      <c r="J1673" s="58">
        <v>1.0</v>
      </c>
      <c r="K1673" s="58">
        <v>1.0</v>
      </c>
      <c r="L1673" s="58" t="s">
        <v>369</v>
      </c>
    </row>
    <row r="1674">
      <c r="A1674" s="59">
        <v>45545.0</v>
      </c>
      <c r="B1674" s="58" t="s">
        <v>379</v>
      </c>
      <c r="C1674" s="58" t="s">
        <v>287</v>
      </c>
      <c r="D1674" s="58" t="s">
        <v>382</v>
      </c>
      <c r="E1674" s="58" t="s">
        <v>140</v>
      </c>
      <c r="F1674" s="58" t="b">
        <f>AND(LEN(E1674) = 6, ISNUMBER(MATCH(LEFT(E1674,4), 'species codes'!$A$2:$A$15, 0)))</f>
        <v>1</v>
      </c>
      <c r="G1674" s="58">
        <v>3.0</v>
      </c>
    </row>
    <row r="1675">
      <c r="A1675" s="59">
        <v>45545.0</v>
      </c>
      <c r="B1675" s="58" t="s">
        <v>379</v>
      </c>
      <c r="C1675" s="58" t="s">
        <v>287</v>
      </c>
      <c r="D1675" s="58" t="s">
        <v>382</v>
      </c>
      <c r="E1675" s="58" t="s">
        <v>142</v>
      </c>
      <c r="F1675" s="58" t="b">
        <f>AND(LEN(E1675) = 6, ISNUMBER(MATCH(LEFT(E1675,4), 'species codes'!$A$2:$A$15, 0)))</f>
        <v>1</v>
      </c>
      <c r="G1675" s="58">
        <v>4.0</v>
      </c>
    </row>
    <row r="1676">
      <c r="A1676" s="59">
        <v>45545.0</v>
      </c>
      <c r="B1676" s="58" t="s">
        <v>326</v>
      </c>
      <c r="C1676" s="58" t="s">
        <v>287</v>
      </c>
      <c r="D1676" s="58" t="s">
        <v>144</v>
      </c>
      <c r="E1676" s="58" t="s">
        <v>143</v>
      </c>
      <c r="F1676" s="58" t="b">
        <f>AND(LEN(E1676) = 6, ISNUMBER(MATCH(LEFT(E1676,4), 'species codes'!$A$2:$A$15, 0)))</f>
        <v>1</v>
      </c>
      <c r="G1676" s="58">
        <v>23.0</v>
      </c>
      <c r="H1676" s="58">
        <v>2.0</v>
      </c>
    </row>
    <row r="1677" ht="15.0" customHeight="1">
      <c r="A1677" s="59">
        <v>45545.0</v>
      </c>
      <c r="B1677" s="58" t="s">
        <v>379</v>
      </c>
      <c r="C1677" s="58" t="s">
        <v>287</v>
      </c>
      <c r="D1677" s="58" t="s">
        <v>382</v>
      </c>
      <c r="E1677" s="58" t="s">
        <v>143</v>
      </c>
      <c r="F1677" s="58" t="b">
        <f>AND(LEN(E1677) = 6, ISNUMBER(MATCH(LEFT(E1677,4), 'species codes'!$A$2:$A$15, 0)))</f>
        <v>1</v>
      </c>
      <c r="G1677" s="58">
        <v>3.0</v>
      </c>
    </row>
    <row r="1678">
      <c r="A1678" s="59">
        <v>45545.0</v>
      </c>
      <c r="B1678" s="58" t="s">
        <v>326</v>
      </c>
      <c r="C1678" s="58" t="s">
        <v>287</v>
      </c>
      <c r="D1678" s="58" t="s">
        <v>146</v>
      </c>
      <c r="E1678" s="58" t="s">
        <v>145</v>
      </c>
      <c r="F1678" s="58" t="b">
        <f>AND(LEN(E1678) = 6, ISNUMBER(MATCH(LEFT(E1678,4), 'species codes'!$A$2:$A$15, 0)))</f>
        <v>1</v>
      </c>
      <c r="G1678" s="58">
        <v>29.0</v>
      </c>
      <c r="J1678" s="58">
        <v>4.0</v>
      </c>
    </row>
    <row r="1679">
      <c r="A1679" s="59">
        <v>45545.0</v>
      </c>
      <c r="B1679" s="58" t="s">
        <v>379</v>
      </c>
      <c r="C1679" s="58" t="s">
        <v>287</v>
      </c>
      <c r="D1679" s="58" t="s">
        <v>382</v>
      </c>
      <c r="E1679" s="58" t="s">
        <v>145</v>
      </c>
      <c r="F1679" s="58" t="b">
        <f>AND(LEN(E1679) = 6, ISNUMBER(MATCH(LEFT(E1679,4), 'species codes'!$A$2:$A$15, 0)))</f>
        <v>1</v>
      </c>
      <c r="G1679" s="58">
        <v>1.0</v>
      </c>
    </row>
    <row r="1680">
      <c r="A1680" s="59">
        <v>45545.0</v>
      </c>
      <c r="B1680" s="58" t="s">
        <v>326</v>
      </c>
      <c r="C1680" s="58" t="s">
        <v>287</v>
      </c>
      <c r="D1680" s="58" t="s">
        <v>128</v>
      </c>
      <c r="E1680" s="58" t="s">
        <v>148</v>
      </c>
      <c r="F1680" s="58" t="b">
        <f>AND(LEN(E1680) = 6, ISNUMBER(MATCH(LEFT(E1680,4), 'species codes'!$A$2:$A$15, 0)))</f>
        <v>1</v>
      </c>
      <c r="G1680" s="58">
        <v>23.0</v>
      </c>
      <c r="J1680" s="58">
        <v>1.0</v>
      </c>
    </row>
    <row r="1681">
      <c r="A1681" s="59">
        <v>45545.0</v>
      </c>
      <c r="B1681" s="58" t="s">
        <v>379</v>
      </c>
      <c r="C1681" s="58" t="s">
        <v>287</v>
      </c>
      <c r="D1681" s="58" t="s">
        <v>382</v>
      </c>
      <c r="E1681" s="58" t="s">
        <v>148</v>
      </c>
      <c r="F1681" s="58" t="b">
        <f>AND(LEN(E1681) = 6, ISNUMBER(MATCH(LEFT(E1681,4), 'species codes'!$A$2:$A$15, 0)))</f>
        <v>1</v>
      </c>
      <c r="G1681" s="58">
        <v>1.0</v>
      </c>
      <c r="H1681" s="58">
        <v>1.0</v>
      </c>
    </row>
    <row r="1682">
      <c r="A1682" s="59">
        <v>45545.0</v>
      </c>
      <c r="B1682" s="58" t="s">
        <v>326</v>
      </c>
      <c r="C1682" s="58" t="s">
        <v>287</v>
      </c>
      <c r="D1682" s="58" t="s">
        <v>150</v>
      </c>
      <c r="E1682" s="58" t="s">
        <v>149</v>
      </c>
      <c r="F1682" s="58" t="b">
        <f>AND(LEN(E1682) = 6, ISNUMBER(MATCH(LEFT(E1682,4), 'species codes'!$A$2:$A$15, 0)))</f>
        <v>1</v>
      </c>
      <c r="G1682" s="58">
        <v>45.0</v>
      </c>
      <c r="H1682" s="58">
        <v>2.0</v>
      </c>
      <c r="J1682" s="58">
        <v>10.0</v>
      </c>
    </row>
    <row r="1683">
      <c r="A1683" s="59">
        <v>45545.0</v>
      </c>
      <c r="B1683" s="58" t="s">
        <v>379</v>
      </c>
      <c r="C1683" s="58" t="s">
        <v>287</v>
      </c>
      <c r="D1683" s="58" t="s">
        <v>382</v>
      </c>
      <c r="E1683" s="58" t="s">
        <v>149</v>
      </c>
      <c r="F1683" s="58" t="b">
        <f>AND(LEN(E1683) = 6, ISNUMBER(MATCH(LEFT(E1683,4), 'species codes'!$A$2:$A$15, 0)))</f>
        <v>1</v>
      </c>
      <c r="G1683" s="58">
        <v>4.0</v>
      </c>
    </row>
    <row r="1684">
      <c r="A1684" s="59">
        <v>45545.0</v>
      </c>
      <c r="B1684" s="58" t="s">
        <v>326</v>
      </c>
      <c r="C1684" s="58" t="s">
        <v>287</v>
      </c>
      <c r="D1684" s="58" t="s">
        <v>177</v>
      </c>
      <c r="E1684" s="58" t="s">
        <v>176</v>
      </c>
      <c r="F1684" s="58" t="b">
        <f>AND(LEN(E1684) = 6, ISNUMBER(MATCH(LEFT(E1684,4), 'species codes'!$A$2:$A$15, 0)))</f>
        <v>1</v>
      </c>
      <c r="G1684" s="58">
        <v>31.0</v>
      </c>
    </row>
    <row r="1685">
      <c r="A1685" s="59">
        <v>45545.0</v>
      </c>
      <c r="B1685" s="58" t="s">
        <v>379</v>
      </c>
      <c r="C1685" s="58" t="s">
        <v>287</v>
      </c>
      <c r="D1685" s="58" t="s">
        <v>382</v>
      </c>
      <c r="E1685" s="58" t="s">
        <v>176</v>
      </c>
      <c r="F1685" s="58" t="b">
        <f>AND(LEN(E1685) = 6, ISNUMBER(MATCH(LEFT(E1685,4), 'species codes'!$A$2:$A$15, 0)))</f>
        <v>1</v>
      </c>
      <c r="G1685" s="58">
        <v>4.0</v>
      </c>
    </row>
    <row r="1686">
      <c r="A1686" s="59">
        <v>45545.0</v>
      </c>
      <c r="B1686" s="58" t="s">
        <v>379</v>
      </c>
      <c r="C1686" s="58" t="s">
        <v>287</v>
      </c>
      <c r="D1686" s="58" t="s">
        <v>382</v>
      </c>
      <c r="E1686" s="58" t="s">
        <v>181</v>
      </c>
      <c r="F1686" s="58" t="b">
        <f>AND(LEN(E1686) = 6, ISNUMBER(MATCH(LEFT(E1686,4), 'species codes'!$A$2:$A$15, 0)))</f>
        <v>1</v>
      </c>
      <c r="G1686" s="58">
        <v>4.0</v>
      </c>
    </row>
    <row r="1687">
      <c r="A1687" s="59">
        <v>45545.0</v>
      </c>
      <c r="B1687" s="58" t="s">
        <v>326</v>
      </c>
      <c r="C1687" s="58" t="s">
        <v>287</v>
      </c>
      <c r="D1687" s="58" t="s">
        <v>327</v>
      </c>
      <c r="E1687" s="58" t="s">
        <v>181</v>
      </c>
      <c r="F1687" s="58" t="b">
        <f>AND(LEN(E1687) = 6, ISNUMBER(MATCH(LEFT(E1687,4), 'species codes'!$A$2:$A$15, 0)))</f>
        <v>1</v>
      </c>
      <c r="G1687" s="58">
        <v>2.0</v>
      </c>
    </row>
    <row r="1688">
      <c r="A1688" s="59">
        <v>45545.0</v>
      </c>
      <c r="B1688" s="58" t="s">
        <v>326</v>
      </c>
      <c r="C1688" s="58" t="s">
        <v>287</v>
      </c>
      <c r="D1688" s="58" t="s">
        <v>330</v>
      </c>
      <c r="E1688" s="58" t="s">
        <v>182</v>
      </c>
      <c r="F1688" s="58" t="b">
        <f>AND(LEN(E1688) = 6, ISNUMBER(MATCH(LEFT(E1688,4), 'species codes'!$A$2:$A$15, 0)))</f>
        <v>1</v>
      </c>
      <c r="G1688" s="58">
        <v>68.0</v>
      </c>
    </row>
    <row r="1689">
      <c r="A1689" s="59">
        <v>45545.0</v>
      </c>
      <c r="B1689" s="58" t="s">
        <v>334</v>
      </c>
      <c r="C1689" s="58" t="s">
        <v>287</v>
      </c>
      <c r="D1689" s="58" t="s">
        <v>352</v>
      </c>
      <c r="E1689" s="58" t="s">
        <v>182</v>
      </c>
      <c r="F1689" s="58" t="b">
        <f>AND(LEN(E1689) = 6, ISNUMBER(MATCH(LEFT(E1689,4), 'species codes'!$A$2:$A$15, 0)))</f>
        <v>1</v>
      </c>
      <c r="G1689" s="58">
        <v>40.0</v>
      </c>
    </row>
    <row r="1690">
      <c r="A1690" s="59">
        <v>45545.0</v>
      </c>
      <c r="B1690" s="58" t="s">
        <v>326</v>
      </c>
      <c r="C1690" s="58" t="s">
        <v>287</v>
      </c>
      <c r="D1690" s="58" t="s">
        <v>355</v>
      </c>
      <c r="E1690" s="58" t="s">
        <v>182</v>
      </c>
      <c r="F1690" s="58" t="b">
        <f>AND(LEN(E1690) = 6, ISNUMBER(MATCH(LEFT(E1690,4), 'species codes'!$A$2:$A$15, 0)))</f>
        <v>1</v>
      </c>
      <c r="G1690" s="58">
        <v>29.0</v>
      </c>
      <c r="J1690" s="58">
        <v>1.0</v>
      </c>
    </row>
    <row r="1691">
      <c r="A1691" s="59">
        <v>45545.0</v>
      </c>
      <c r="B1691" s="58" t="s">
        <v>334</v>
      </c>
      <c r="C1691" s="58" t="s">
        <v>287</v>
      </c>
      <c r="D1691" s="58" t="s">
        <v>339</v>
      </c>
      <c r="E1691" s="58" t="s">
        <v>182</v>
      </c>
      <c r="F1691" s="58" t="b">
        <f>AND(LEN(E1691) = 6, ISNUMBER(MATCH(LEFT(E1691,4), 'species codes'!$A$2:$A$15, 0)))</f>
        <v>1</v>
      </c>
      <c r="G1691" s="58">
        <v>28.0</v>
      </c>
      <c r="H1691" s="58">
        <v>2.0</v>
      </c>
      <c r="J1691" s="58">
        <v>1.0</v>
      </c>
    </row>
    <row r="1692">
      <c r="A1692" s="59">
        <v>45545.0</v>
      </c>
      <c r="B1692" s="58" t="s">
        <v>334</v>
      </c>
      <c r="C1692" s="58" t="s">
        <v>287</v>
      </c>
      <c r="D1692" s="58" t="s">
        <v>341</v>
      </c>
      <c r="E1692" s="58" t="s">
        <v>182</v>
      </c>
      <c r="F1692" s="58" t="b">
        <f>AND(LEN(E1692) = 6, ISNUMBER(MATCH(LEFT(E1692,4), 'species codes'!$A$2:$A$15, 0)))</f>
        <v>1</v>
      </c>
      <c r="G1692" s="58">
        <v>24.0</v>
      </c>
    </row>
    <row r="1693">
      <c r="A1693" s="59">
        <v>45545.0</v>
      </c>
      <c r="B1693" s="58" t="s">
        <v>379</v>
      </c>
      <c r="C1693" s="58" t="s">
        <v>287</v>
      </c>
      <c r="D1693" s="58" t="s">
        <v>382</v>
      </c>
      <c r="E1693" s="58" t="s">
        <v>182</v>
      </c>
      <c r="F1693" s="58" t="b">
        <f>AND(LEN(E1693) = 6, ISNUMBER(MATCH(LEFT(E1693,4), 'species codes'!$A$2:$A$15, 0)))</f>
        <v>1</v>
      </c>
      <c r="G1693" s="58">
        <v>4.0</v>
      </c>
    </row>
    <row r="1694">
      <c r="A1694" s="59">
        <v>45545.0</v>
      </c>
      <c r="B1694" s="58" t="s">
        <v>326</v>
      </c>
      <c r="C1694" s="58" t="s">
        <v>287</v>
      </c>
      <c r="D1694" s="58" t="s">
        <v>386</v>
      </c>
      <c r="E1694" s="58" t="s">
        <v>186</v>
      </c>
      <c r="F1694" s="58" t="b">
        <f>AND(LEN(E1694) = 6, ISNUMBER(MATCH(LEFT(E1694,4), 'species codes'!$A$2:$A$15, 0)))</f>
        <v>1</v>
      </c>
      <c r="G1694" s="58">
        <v>36.0</v>
      </c>
    </row>
    <row r="1695">
      <c r="A1695" s="59">
        <v>45545.0</v>
      </c>
      <c r="B1695" s="58" t="s">
        <v>326</v>
      </c>
      <c r="C1695" s="58" t="s">
        <v>287</v>
      </c>
      <c r="D1695" s="58" t="s">
        <v>189</v>
      </c>
      <c r="E1695" s="58" t="s">
        <v>188</v>
      </c>
      <c r="F1695" s="58" t="b">
        <f>AND(LEN(E1695) = 6, ISNUMBER(MATCH(LEFT(E1695,4), 'species codes'!$A$2:$A$15, 0)))</f>
        <v>1</v>
      </c>
      <c r="G1695" s="58">
        <v>55.0</v>
      </c>
    </row>
    <row r="1696">
      <c r="A1696" s="59">
        <v>45545.0</v>
      </c>
      <c r="B1696" s="58" t="s">
        <v>379</v>
      </c>
      <c r="C1696" s="58" t="s">
        <v>287</v>
      </c>
      <c r="D1696" s="58" t="s">
        <v>382</v>
      </c>
      <c r="E1696" s="58" t="s">
        <v>188</v>
      </c>
      <c r="F1696" s="58" t="b">
        <f>AND(LEN(E1696) = 6, ISNUMBER(MATCH(LEFT(E1696,4), 'species codes'!$A$2:$A$15, 0)))</f>
        <v>1</v>
      </c>
      <c r="G1696" s="58">
        <v>4.0</v>
      </c>
    </row>
    <row r="1697">
      <c r="A1697" s="59">
        <v>45545.0</v>
      </c>
      <c r="B1697" s="58" t="s">
        <v>326</v>
      </c>
      <c r="C1697" s="58" t="s">
        <v>287</v>
      </c>
      <c r="D1697" s="58" t="s">
        <v>191</v>
      </c>
      <c r="E1697" s="58" t="s">
        <v>190</v>
      </c>
      <c r="F1697" s="58" t="b">
        <f>AND(LEN(E1697) = 6, ISNUMBER(MATCH(LEFT(E1697,4), 'species codes'!$A$2:$A$15, 0)))</f>
        <v>1</v>
      </c>
      <c r="G1697" s="58">
        <v>24.0</v>
      </c>
    </row>
    <row r="1698">
      <c r="A1698" s="59">
        <v>45545.0</v>
      </c>
      <c r="B1698" s="58" t="s">
        <v>379</v>
      </c>
      <c r="C1698" s="58" t="s">
        <v>287</v>
      </c>
      <c r="D1698" s="58" t="s">
        <v>382</v>
      </c>
      <c r="E1698" s="58" t="s">
        <v>190</v>
      </c>
      <c r="F1698" s="58" t="b">
        <f>AND(LEN(E1698) = 6, ISNUMBER(MATCH(LEFT(E1698,4), 'species codes'!$A$2:$A$15, 0)))</f>
        <v>1</v>
      </c>
      <c r="G1698" s="58">
        <v>4.0</v>
      </c>
    </row>
    <row r="1699">
      <c r="A1699" s="59">
        <v>45545.0</v>
      </c>
      <c r="B1699" s="58" t="s">
        <v>334</v>
      </c>
      <c r="C1699" s="58" t="s">
        <v>287</v>
      </c>
      <c r="D1699" s="58" t="s">
        <v>196</v>
      </c>
      <c r="E1699" s="58" t="s">
        <v>194</v>
      </c>
      <c r="F1699" s="58" t="b">
        <f>AND(LEN(E1699) = 6, ISNUMBER(MATCH(LEFT(E1699,4), 'species codes'!$A$2:$A$15, 0)))</f>
        <v>1</v>
      </c>
      <c r="G1699" s="58">
        <v>7.0</v>
      </c>
    </row>
    <row r="1700">
      <c r="A1700" s="59">
        <v>45545.0</v>
      </c>
      <c r="B1700" s="58" t="s">
        <v>334</v>
      </c>
      <c r="C1700" s="58" t="s">
        <v>287</v>
      </c>
      <c r="D1700" s="58" t="s">
        <v>47</v>
      </c>
      <c r="E1700" s="58" t="s">
        <v>202</v>
      </c>
      <c r="F1700" s="58" t="b">
        <f>AND(LEN(E1700) = 6, ISNUMBER(MATCH(LEFT(E1700,4), 'species codes'!$A$2:$A$15, 0)))</f>
        <v>1</v>
      </c>
      <c r="G1700" s="58">
        <v>26.0</v>
      </c>
      <c r="H1700" s="58">
        <v>2.0</v>
      </c>
    </row>
    <row r="1701">
      <c r="A1701" s="59">
        <v>45545.0</v>
      </c>
      <c r="B1701" s="58" t="s">
        <v>334</v>
      </c>
      <c r="C1701" s="58" t="s">
        <v>287</v>
      </c>
      <c r="D1701" s="58" t="s">
        <v>206</v>
      </c>
      <c r="E1701" s="58" t="s">
        <v>202</v>
      </c>
      <c r="F1701" s="58" t="b">
        <f>AND(LEN(E1701) = 6, ISNUMBER(MATCH(LEFT(E1701,4), 'species codes'!$A$2:$A$15, 0)))</f>
        <v>1</v>
      </c>
      <c r="G1701" s="58">
        <v>3.0</v>
      </c>
    </row>
    <row r="1702">
      <c r="A1702" s="59">
        <v>45545.0</v>
      </c>
      <c r="B1702" s="58" t="s">
        <v>334</v>
      </c>
      <c r="C1702" s="58" t="s">
        <v>287</v>
      </c>
      <c r="D1702" s="58" t="s">
        <v>206</v>
      </c>
      <c r="E1702" s="58" t="s">
        <v>203</v>
      </c>
      <c r="F1702" s="58" t="b">
        <f>AND(LEN(E1702) = 6, ISNUMBER(MATCH(LEFT(E1702,4), 'species codes'!$A$2:$A$15, 0)))</f>
        <v>1</v>
      </c>
      <c r="G1702" s="58">
        <v>3.0</v>
      </c>
    </row>
    <row r="1703">
      <c r="A1703" s="59">
        <v>45545.0</v>
      </c>
      <c r="B1703" s="58" t="s">
        <v>334</v>
      </c>
      <c r="C1703" s="58" t="s">
        <v>287</v>
      </c>
      <c r="D1703" s="58" t="s">
        <v>47</v>
      </c>
      <c r="E1703" s="58" t="s">
        <v>205</v>
      </c>
      <c r="F1703" s="58" t="b">
        <f>AND(LEN(E1703) = 6, ISNUMBER(MATCH(LEFT(E1703,4), 'species codes'!$A$2:$A$15, 0)))</f>
        <v>1</v>
      </c>
      <c r="G1703" s="58">
        <v>7.0</v>
      </c>
      <c r="K1703" s="58">
        <v>1.0</v>
      </c>
      <c r="L1703" s="58" t="s">
        <v>369</v>
      </c>
    </row>
    <row r="1704">
      <c r="A1704" s="59">
        <v>45545.0</v>
      </c>
      <c r="B1704" s="58" t="s">
        <v>334</v>
      </c>
      <c r="C1704" s="58" t="s">
        <v>287</v>
      </c>
      <c r="D1704" s="58" t="s">
        <v>206</v>
      </c>
      <c r="E1704" s="58" t="s">
        <v>205</v>
      </c>
      <c r="F1704" s="58" t="b">
        <f>AND(LEN(E1704) = 6, ISNUMBER(MATCH(LEFT(E1704,4), 'species codes'!$A$2:$A$15, 0)))</f>
        <v>1</v>
      </c>
      <c r="G1704" s="58">
        <v>3.0</v>
      </c>
    </row>
    <row r="1705">
      <c r="A1705" s="59">
        <v>45545.0</v>
      </c>
      <c r="B1705" s="58" t="s">
        <v>334</v>
      </c>
      <c r="C1705" s="58" t="s">
        <v>287</v>
      </c>
      <c r="D1705" s="58" t="s">
        <v>47</v>
      </c>
      <c r="E1705" s="58" t="s">
        <v>208</v>
      </c>
      <c r="F1705" s="58" t="b">
        <f>AND(LEN(E1705) = 6, ISNUMBER(MATCH(LEFT(E1705,4), 'species codes'!$A$2:$A$15, 0)))</f>
        <v>1</v>
      </c>
      <c r="G1705" s="58">
        <v>7.0</v>
      </c>
    </row>
    <row r="1706">
      <c r="A1706" s="59">
        <v>45545.0</v>
      </c>
      <c r="B1706" s="58" t="s">
        <v>334</v>
      </c>
      <c r="C1706" s="58" t="s">
        <v>287</v>
      </c>
      <c r="D1706" s="58" t="s">
        <v>206</v>
      </c>
      <c r="E1706" s="58" t="s">
        <v>208</v>
      </c>
      <c r="F1706" s="58" t="b">
        <f>AND(LEN(E1706) = 6, ISNUMBER(MATCH(LEFT(E1706,4), 'species codes'!$A$2:$A$15, 0)))</f>
        <v>1</v>
      </c>
      <c r="G1706" s="58">
        <v>2.0</v>
      </c>
    </row>
    <row r="1707">
      <c r="A1707" s="59">
        <v>45545.0</v>
      </c>
      <c r="B1707" s="58" t="s">
        <v>334</v>
      </c>
      <c r="C1707" s="58" t="s">
        <v>287</v>
      </c>
      <c r="D1707" s="58" t="s">
        <v>206</v>
      </c>
      <c r="E1707" s="58" t="s">
        <v>213</v>
      </c>
      <c r="F1707" s="58" t="b">
        <f>AND(LEN(E1707) = 6, ISNUMBER(MATCH(LEFT(E1707,4), 'species codes'!$A$2:$A$15, 0)))</f>
        <v>1</v>
      </c>
      <c r="G1707" s="58">
        <v>6.0</v>
      </c>
    </row>
    <row r="1708">
      <c r="A1708" s="59">
        <v>45545.0</v>
      </c>
      <c r="B1708" s="58" t="s">
        <v>334</v>
      </c>
      <c r="C1708" s="58" t="s">
        <v>287</v>
      </c>
      <c r="D1708" s="58" t="s">
        <v>206</v>
      </c>
      <c r="E1708" s="58" t="s">
        <v>214</v>
      </c>
      <c r="F1708" s="58" t="b">
        <f>AND(LEN(E1708) = 6, ISNUMBER(MATCH(LEFT(E1708,4), 'species codes'!$A$2:$A$15, 0)))</f>
        <v>1</v>
      </c>
      <c r="G1708" s="58">
        <v>6.0</v>
      </c>
    </row>
    <row r="1709">
      <c r="A1709" s="59">
        <v>45545.0</v>
      </c>
      <c r="B1709" s="58" t="s">
        <v>334</v>
      </c>
      <c r="C1709" s="58" t="s">
        <v>287</v>
      </c>
      <c r="D1709" s="58" t="s">
        <v>47</v>
      </c>
      <c r="E1709" s="58" t="s">
        <v>214</v>
      </c>
      <c r="F1709" s="58" t="b">
        <f>AND(LEN(E1709) = 6, ISNUMBER(MATCH(LEFT(E1709,4), 'species codes'!$A$2:$A$15, 0)))</f>
        <v>1</v>
      </c>
      <c r="G1709" s="58">
        <v>1.0</v>
      </c>
      <c r="J1709" s="58">
        <v>1.0</v>
      </c>
    </row>
    <row r="1710">
      <c r="A1710" s="59">
        <v>45545.0</v>
      </c>
      <c r="B1710" s="58" t="s">
        <v>334</v>
      </c>
      <c r="C1710" s="58" t="s">
        <v>287</v>
      </c>
      <c r="D1710" s="58" t="s">
        <v>206</v>
      </c>
      <c r="E1710" s="58" t="s">
        <v>216</v>
      </c>
      <c r="F1710" s="58" t="b">
        <f>AND(LEN(E1710) = 6, ISNUMBER(MATCH(LEFT(E1710,4), 'species codes'!$A$2:$A$15, 0)))</f>
        <v>1</v>
      </c>
      <c r="G1710" s="58">
        <v>5.0</v>
      </c>
    </row>
    <row r="1711">
      <c r="A1711" s="59">
        <v>45545.0</v>
      </c>
      <c r="B1711" s="58" t="s">
        <v>334</v>
      </c>
      <c r="C1711" s="58" t="s">
        <v>287</v>
      </c>
      <c r="D1711" s="58" t="s">
        <v>206</v>
      </c>
      <c r="E1711" s="58" t="s">
        <v>218</v>
      </c>
      <c r="F1711" s="58" t="b">
        <f>AND(LEN(E1711) = 6, ISNUMBER(MATCH(LEFT(E1711,4), 'species codes'!$A$2:$A$15, 0)))</f>
        <v>1</v>
      </c>
      <c r="G1711" s="58">
        <v>6.0</v>
      </c>
    </row>
    <row r="1712">
      <c r="A1712" s="59">
        <v>45545.0</v>
      </c>
      <c r="B1712" s="58" t="s">
        <v>334</v>
      </c>
      <c r="C1712" s="58" t="s">
        <v>287</v>
      </c>
      <c r="D1712" s="58" t="s">
        <v>206</v>
      </c>
      <c r="E1712" s="58" t="s">
        <v>219</v>
      </c>
      <c r="F1712" s="58" t="b">
        <f>AND(LEN(E1712) = 6, ISNUMBER(MATCH(LEFT(E1712,4), 'species codes'!$A$2:$A$15, 0)))</f>
        <v>1</v>
      </c>
      <c r="G1712" s="58">
        <v>3.0</v>
      </c>
    </row>
    <row r="1713">
      <c r="A1713" s="59">
        <v>45545.0</v>
      </c>
      <c r="B1713" s="58" t="s">
        <v>334</v>
      </c>
      <c r="C1713" s="58" t="s">
        <v>287</v>
      </c>
      <c r="D1713" s="58" t="s">
        <v>206</v>
      </c>
      <c r="E1713" s="58" t="s">
        <v>224</v>
      </c>
      <c r="F1713" s="58" t="b">
        <f>AND(LEN(E1713) = 6, ISNUMBER(MATCH(LEFT(E1713,4), 'species codes'!$A$2:$A$15, 0)))</f>
        <v>1</v>
      </c>
      <c r="G1713" s="58">
        <v>6.0</v>
      </c>
    </row>
    <row r="1714">
      <c r="A1714" s="59">
        <v>45545.0</v>
      </c>
      <c r="B1714" s="58" t="s">
        <v>334</v>
      </c>
      <c r="C1714" s="58" t="s">
        <v>287</v>
      </c>
      <c r="D1714" s="58" t="s">
        <v>47</v>
      </c>
      <c r="E1714" s="58" t="s">
        <v>224</v>
      </c>
      <c r="F1714" s="58" t="b">
        <f>AND(LEN(E1714) = 6, ISNUMBER(MATCH(LEFT(E1714,4), 'species codes'!$A$2:$A$15, 0)))</f>
        <v>1</v>
      </c>
      <c r="G1714" s="58">
        <v>3.0</v>
      </c>
    </row>
    <row r="1715">
      <c r="A1715" s="59">
        <v>45545.0</v>
      </c>
      <c r="B1715" s="58" t="s">
        <v>334</v>
      </c>
      <c r="C1715" s="58" t="s">
        <v>287</v>
      </c>
      <c r="D1715" s="58" t="s">
        <v>206</v>
      </c>
      <c r="E1715" s="58" t="s">
        <v>225</v>
      </c>
      <c r="F1715" s="58" t="b">
        <f>AND(LEN(E1715) = 6, ISNUMBER(MATCH(LEFT(E1715,4), 'species codes'!$A$2:$A$15, 0)))</f>
        <v>1</v>
      </c>
      <c r="G1715" s="58">
        <v>5.0</v>
      </c>
    </row>
    <row r="1716">
      <c r="A1716" s="59">
        <v>45545.0</v>
      </c>
      <c r="B1716" s="58" t="s">
        <v>334</v>
      </c>
      <c r="C1716" s="58" t="s">
        <v>287</v>
      </c>
      <c r="D1716" s="58" t="s">
        <v>47</v>
      </c>
      <c r="E1716" s="58" t="s">
        <v>225</v>
      </c>
      <c r="F1716" s="58" t="b">
        <f>AND(LEN(E1716) = 6, ISNUMBER(MATCH(LEFT(E1716,4), 'species codes'!$A$2:$A$15, 0)))</f>
        <v>1</v>
      </c>
      <c r="G1716" s="58">
        <v>3.0</v>
      </c>
      <c r="K1716" s="58">
        <v>1.0</v>
      </c>
      <c r="L1716" s="58" t="s">
        <v>369</v>
      </c>
    </row>
    <row r="1717">
      <c r="A1717" s="59">
        <v>45545.0</v>
      </c>
      <c r="B1717" s="58" t="s">
        <v>334</v>
      </c>
      <c r="C1717" s="58" t="s">
        <v>287</v>
      </c>
      <c r="D1717" s="58" t="s">
        <v>47</v>
      </c>
      <c r="E1717" s="58" t="s">
        <v>226</v>
      </c>
      <c r="F1717" s="58" t="b">
        <f>AND(LEN(E1717) = 6, ISNUMBER(MATCH(LEFT(E1717,4), 'species codes'!$A$2:$A$15, 0)))</f>
        <v>1</v>
      </c>
      <c r="G1717" s="58">
        <v>18.0</v>
      </c>
      <c r="J1717" s="58">
        <v>2.0</v>
      </c>
    </row>
    <row r="1718">
      <c r="A1718" s="59">
        <v>45545.0</v>
      </c>
      <c r="B1718" s="58" t="s">
        <v>334</v>
      </c>
      <c r="C1718" s="58" t="s">
        <v>287</v>
      </c>
      <c r="D1718" s="58" t="s">
        <v>47</v>
      </c>
      <c r="E1718" s="58" t="s">
        <v>227</v>
      </c>
      <c r="F1718" s="58" t="b">
        <f>AND(LEN(E1718) = 6, ISNUMBER(MATCH(LEFT(E1718,4), 'species codes'!$A$2:$A$15, 0)))</f>
        <v>1</v>
      </c>
      <c r="J1718" s="58">
        <v>15.0</v>
      </c>
    </row>
    <row r="1719">
      <c r="A1719" s="59">
        <v>45545.0</v>
      </c>
      <c r="B1719" s="58" t="s">
        <v>334</v>
      </c>
      <c r="C1719" s="58" t="s">
        <v>287</v>
      </c>
      <c r="D1719" s="58" t="s">
        <v>47</v>
      </c>
      <c r="E1719" s="58" t="s">
        <v>228</v>
      </c>
      <c r="F1719" s="58" t="b">
        <f>AND(LEN(E1719) = 6, ISNUMBER(MATCH(LEFT(E1719,4), 'species codes'!$A$2:$A$15, 0)))</f>
        <v>1</v>
      </c>
      <c r="H1719" s="58">
        <v>1.0</v>
      </c>
      <c r="I1719" s="58">
        <v>1.0</v>
      </c>
      <c r="J1719" s="58">
        <v>18.0</v>
      </c>
    </row>
    <row r="1720">
      <c r="A1720" s="59">
        <v>45545.0</v>
      </c>
      <c r="B1720" s="58" t="s">
        <v>334</v>
      </c>
      <c r="C1720" s="58" t="s">
        <v>287</v>
      </c>
      <c r="D1720" s="58" t="s">
        <v>47</v>
      </c>
      <c r="E1720" s="58" t="s">
        <v>229</v>
      </c>
      <c r="F1720" s="58" t="b">
        <f>AND(LEN(E1720) = 6, ISNUMBER(MATCH(LEFT(E1720,4), 'species codes'!$A$2:$A$15, 0)))</f>
        <v>1</v>
      </c>
      <c r="G1720" s="58">
        <v>6.0</v>
      </c>
      <c r="J1720" s="58">
        <v>8.0</v>
      </c>
    </row>
    <row r="1721">
      <c r="A1721" s="59">
        <v>45545.0</v>
      </c>
      <c r="B1721" s="58" t="s">
        <v>334</v>
      </c>
      <c r="C1721" s="58" t="s">
        <v>287</v>
      </c>
      <c r="D1721" s="58" t="s">
        <v>47</v>
      </c>
      <c r="E1721" s="58" t="s">
        <v>230</v>
      </c>
      <c r="F1721" s="58" t="b">
        <f>AND(LEN(E1721) = 6, ISNUMBER(MATCH(LEFT(E1721,4), 'species codes'!$A$2:$A$15, 0)))</f>
        <v>1</v>
      </c>
      <c r="J1721" s="58">
        <v>13.0</v>
      </c>
    </row>
    <row r="1722">
      <c r="A1722" s="66">
        <v>45545.0</v>
      </c>
      <c r="B1722" s="67" t="s">
        <v>334</v>
      </c>
      <c r="C1722" s="67" t="s">
        <v>287</v>
      </c>
      <c r="D1722" s="67" t="s">
        <v>47</v>
      </c>
      <c r="E1722" s="67" t="s">
        <v>231</v>
      </c>
      <c r="F1722" s="67" t="b">
        <f>AND(LEN(E1722) = 6, ISNUMBER(MATCH(LEFT(E1722,4), 'species codes'!$A$2:$A$15, 0)))</f>
        <v>1</v>
      </c>
      <c r="G1722" s="68"/>
      <c r="H1722" s="68"/>
      <c r="I1722" s="67">
        <v>2.0</v>
      </c>
      <c r="J1722" s="67">
        <v>4.0</v>
      </c>
      <c r="K1722" s="68"/>
      <c r="L1722" s="68"/>
      <c r="M1722" s="68"/>
      <c r="N1722" s="68"/>
      <c r="O1722" s="68"/>
      <c r="P1722" s="68"/>
      <c r="Q1722" s="68"/>
      <c r="R1722" s="68"/>
      <c r="S1722" s="68"/>
      <c r="T1722" s="68"/>
      <c r="U1722" s="68"/>
      <c r="V1722" s="68"/>
      <c r="W1722" s="68"/>
      <c r="X1722" s="68"/>
      <c r="Y1722" s="68"/>
      <c r="Z1722" s="68"/>
      <c r="AA1722" s="68"/>
      <c r="AB1722" s="68"/>
      <c r="AC1722" s="68"/>
      <c r="AD1722" s="68"/>
      <c r="AE1722" s="68"/>
      <c r="AF1722" s="68"/>
    </row>
    <row r="1723">
      <c r="A1723" s="66">
        <v>45545.0</v>
      </c>
      <c r="B1723" s="67" t="s">
        <v>334</v>
      </c>
      <c r="C1723" s="67" t="s">
        <v>287</v>
      </c>
      <c r="D1723" s="67" t="s">
        <v>47</v>
      </c>
      <c r="E1723" s="67" t="s">
        <v>241</v>
      </c>
      <c r="F1723" s="67" t="b">
        <f>AND(LEN(E1723) = 6, ISNUMBER(MATCH(LEFT(E1723,4), 'species codes'!$A$2:$A$15, 0)))</f>
        <v>1</v>
      </c>
      <c r="G1723" s="68"/>
      <c r="H1723" s="68"/>
      <c r="I1723" s="67">
        <v>1.0</v>
      </c>
      <c r="J1723" s="67">
        <v>7.0</v>
      </c>
      <c r="K1723" s="68"/>
      <c r="L1723" s="68"/>
      <c r="M1723" s="68"/>
      <c r="N1723" s="68"/>
      <c r="O1723" s="68"/>
      <c r="P1723" s="68"/>
      <c r="Q1723" s="68"/>
      <c r="R1723" s="68"/>
      <c r="S1723" s="68"/>
      <c r="T1723" s="68"/>
      <c r="U1723" s="68"/>
      <c r="V1723" s="68"/>
      <c r="W1723" s="68"/>
      <c r="X1723" s="68"/>
      <c r="Y1723" s="68"/>
      <c r="Z1723" s="68"/>
      <c r="AA1723" s="68"/>
      <c r="AB1723" s="68"/>
      <c r="AC1723" s="68"/>
      <c r="AD1723" s="68"/>
      <c r="AE1723" s="68"/>
      <c r="AF1723" s="68"/>
    </row>
    <row r="1724">
      <c r="A1724" s="59">
        <v>45545.0</v>
      </c>
      <c r="B1724" s="58" t="s">
        <v>334</v>
      </c>
      <c r="C1724" s="58" t="s">
        <v>287</v>
      </c>
      <c r="D1724" s="58" t="s">
        <v>47</v>
      </c>
      <c r="E1724" s="58" t="s">
        <v>242</v>
      </c>
      <c r="F1724" s="58" t="b">
        <f>AND(LEN(E1724) = 6, ISNUMBER(MATCH(LEFT(E1724,4), 'species codes'!$A$2:$A$15, 0)))</f>
        <v>1</v>
      </c>
      <c r="H1724" s="58">
        <v>1.0</v>
      </c>
      <c r="I1724" s="58">
        <v>25.0</v>
      </c>
    </row>
    <row r="1725">
      <c r="A1725" s="59">
        <v>45545.0</v>
      </c>
      <c r="B1725" s="58" t="s">
        <v>334</v>
      </c>
      <c r="C1725" s="58" t="s">
        <v>287</v>
      </c>
      <c r="D1725" s="58" t="s">
        <v>47</v>
      </c>
      <c r="E1725" s="58" t="s">
        <v>243</v>
      </c>
      <c r="F1725" s="58" t="b">
        <f>AND(LEN(E1725) = 6, ISNUMBER(MATCH(LEFT(E1725,4), 'species codes'!$A$2:$A$15, 0)))</f>
        <v>1</v>
      </c>
      <c r="I1725" s="58">
        <v>7.0</v>
      </c>
      <c r="J1725" s="58">
        <v>12.0</v>
      </c>
    </row>
    <row r="1726">
      <c r="A1726" s="59">
        <v>45545.0</v>
      </c>
      <c r="B1726" s="58" t="s">
        <v>334</v>
      </c>
      <c r="C1726" s="58" t="s">
        <v>287</v>
      </c>
      <c r="D1726" s="58" t="s">
        <v>47</v>
      </c>
      <c r="E1726" s="58" t="s">
        <v>244</v>
      </c>
      <c r="F1726" s="58" t="b">
        <f>AND(LEN(E1726) = 6, ISNUMBER(MATCH(LEFT(E1726,4), 'species codes'!$A$2:$A$15, 0)))</f>
        <v>1</v>
      </c>
      <c r="H1726" s="58">
        <v>1.0</v>
      </c>
      <c r="I1726" s="58">
        <v>1.0</v>
      </c>
      <c r="J1726" s="58">
        <v>7.0</v>
      </c>
    </row>
    <row r="1727">
      <c r="A1727" s="59">
        <v>45545.0</v>
      </c>
      <c r="B1727" s="58" t="s">
        <v>334</v>
      </c>
      <c r="C1727" s="58" t="s">
        <v>287</v>
      </c>
      <c r="D1727" s="58" t="s">
        <v>47</v>
      </c>
      <c r="E1727" s="58" t="s">
        <v>246</v>
      </c>
      <c r="F1727" s="58" t="b">
        <f>AND(LEN(E1727) = 6, ISNUMBER(MATCH(LEFT(E1727,4), 'species codes'!$A$2:$A$15, 0)))</f>
        <v>1</v>
      </c>
      <c r="G1727" s="58">
        <v>8.0</v>
      </c>
      <c r="J1727" s="58">
        <v>4.0</v>
      </c>
    </row>
    <row r="1728">
      <c r="A1728" s="59">
        <v>45545.0</v>
      </c>
      <c r="B1728" s="58" t="s">
        <v>334</v>
      </c>
      <c r="C1728" s="58" t="s">
        <v>287</v>
      </c>
      <c r="D1728" s="58" t="s">
        <v>206</v>
      </c>
      <c r="E1728" s="58" t="s">
        <v>254</v>
      </c>
      <c r="F1728" s="58" t="b">
        <f>AND(LEN(E1728) = 6, ISNUMBER(MATCH(LEFT(E1728,4), 'species codes'!$A$2:$A$15, 0)))</f>
        <v>1</v>
      </c>
      <c r="G1728" s="58">
        <v>6.0</v>
      </c>
    </row>
    <row r="1729">
      <c r="A1729" s="59">
        <v>45545.0</v>
      </c>
      <c r="B1729" s="58" t="s">
        <v>334</v>
      </c>
      <c r="C1729" s="58" t="s">
        <v>287</v>
      </c>
      <c r="D1729" s="58" t="s">
        <v>47</v>
      </c>
      <c r="E1729" s="58" t="s">
        <v>254</v>
      </c>
      <c r="F1729" s="58" t="b">
        <f>AND(LEN(E1729) = 6, ISNUMBER(MATCH(LEFT(E1729,4), 'species codes'!$A$2:$A$15, 0)))</f>
        <v>1</v>
      </c>
      <c r="G1729" s="58">
        <v>2.0</v>
      </c>
      <c r="J1729" s="58">
        <v>6.0</v>
      </c>
    </row>
    <row r="1730">
      <c r="A1730" s="59">
        <v>45545.0</v>
      </c>
      <c r="B1730" s="58" t="s">
        <v>334</v>
      </c>
      <c r="C1730" s="58" t="s">
        <v>287</v>
      </c>
      <c r="D1730" s="58" t="s">
        <v>206</v>
      </c>
      <c r="E1730" s="58" t="s">
        <v>255</v>
      </c>
      <c r="F1730" s="58" t="b">
        <f>AND(LEN(E1730) = 6, ISNUMBER(MATCH(LEFT(E1730,4), 'species codes'!$A$2:$A$15, 0)))</f>
        <v>1</v>
      </c>
      <c r="G1730" s="58">
        <v>6.0</v>
      </c>
    </row>
    <row r="1731">
      <c r="A1731" s="59">
        <v>45545.0</v>
      </c>
      <c r="B1731" s="58" t="s">
        <v>334</v>
      </c>
      <c r="C1731" s="58" t="s">
        <v>287</v>
      </c>
      <c r="D1731" s="58" t="s">
        <v>206</v>
      </c>
      <c r="E1731" s="58" t="s">
        <v>256</v>
      </c>
      <c r="F1731" s="58" t="b">
        <f>AND(LEN(E1731) = 6, ISNUMBER(MATCH(LEFT(E1731,4), 'species codes'!$A$2:$A$15, 0)))</f>
        <v>1</v>
      </c>
      <c r="G1731" s="58">
        <v>6.0</v>
      </c>
    </row>
    <row r="1732">
      <c r="A1732" s="59">
        <v>45545.0</v>
      </c>
      <c r="B1732" s="58" t="s">
        <v>334</v>
      </c>
      <c r="C1732" s="58" t="s">
        <v>287</v>
      </c>
      <c r="D1732" s="58" t="s">
        <v>206</v>
      </c>
      <c r="E1732" s="58" t="s">
        <v>258</v>
      </c>
      <c r="F1732" s="58" t="b">
        <f>AND(LEN(E1732) = 6, ISNUMBER(MATCH(LEFT(E1732,4), 'species codes'!$A$2:$A$15, 0)))</f>
        <v>1</v>
      </c>
      <c r="G1732" s="58">
        <v>6.0</v>
      </c>
    </row>
    <row r="1733">
      <c r="A1733" s="59">
        <v>45545.0</v>
      </c>
      <c r="B1733" s="58" t="s">
        <v>334</v>
      </c>
      <c r="C1733" s="58" t="s">
        <v>287</v>
      </c>
      <c r="D1733" s="58" t="s">
        <v>196</v>
      </c>
      <c r="E1733" s="58" t="s">
        <v>260</v>
      </c>
      <c r="F1733" s="58" t="b">
        <f>AND(LEN(E1733) = 6, ISNUMBER(MATCH(LEFT(E1733,4), 'species codes'!$A$2:$A$15, 0)))</f>
        <v>1</v>
      </c>
      <c r="G1733" s="58">
        <v>22.0</v>
      </c>
    </row>
    <row r="1734">
      <c r="A1734" s="59">
        <v>45545.0</v>
      </c>
      <c r="B1734" s="58" t="s">
        <v>334</v>
      </c>
      <c r="C1734" s="58" t="s">
        <v>287</v>
      </c>
      <c r="D1734" s="58" t="s">
        <v>196</v>
      </c>
      <c r="E1734" s="58" t="s">
        <v>261</v>
      </c>
      <c r="F1734" s="58" t="b">
        <f>AND(LEN(E1734) = 6, ISNUMBER(MATCH(LEFT(E1734,4), 'species codes'!$A$2:$A$15, 0)))</f>
        <v>1</v>
      </c>
      <c r="G1734" s="58">
        <v>18.0</v>
      </c>
      <c r="K1734" s="58">
        <v>1.0</v>
      </c>
      <c r="L1734" s="58" t="s">
        <v>385</v>
      </c>
    </row>
    <row r="1735">
      <c r="A1735" s="59">
        <v>45545.0</v>
      </c>
      <c r="B1735" s="58" t="s">
        <v>334</v>
      </c>
      <c r="C1735" s="58" t="s">
        <v>287</v>
      </c>
      <c r="D1735" s="58" t="s">
        <v>196</v>
      </c>
      <c r="E1735" s="58" t="s">
        <v>262</v>
      </c>
      <c r="F1735" s="58" t="b">
        <f>AND(LEN(E1735) = 6, ISNUMBER(MATCH(LEFT(E1735,4), 'species codes'!$A$2:$A$15, 0)))</f>
        <v>1</v>
      </c>
      <c r="G1735" s="58">
        <v>5.0</v>
      </c>
    </row>
    <row r="1736">
      <c r="A1736" s="59">
        <v>45545.0</v>
      </c>
      <c r="B1736" s="58" t="s">
        <v>334</v>
      </c>
      <c r="C1736" s="58" t="s">
        <v>287</v>
      </c>
      <c r="D1736" s="58" t="s">
        <v>47</v>
      </c>
      <c r="E1736" s="58" t="s">
        <v>263</v>
      </c>
      <c r="F1736" s="58" t="b">
        <f>AND(LEN(E1736) = 6, ISNUMBER(MATCH(LEFT(E1736,4), 'species codes'!$A$2:$A$15, 0)))</f>
        <v>1</v>
      </c>
      <c r="G1736" s="58">
        <v>44.0</v>
      </c>
    </row>
    <row r="1737">
      <c r="A1737" s="59">
        <v>45545.0</v>
      </c>
      <c r="B1737" s="58" t="s">
        <v>334</v>
      </c>
      <c r="C1737" s="58" t="s">
        <v>287</v>
      </c>
      <c r="D1737" s="58" t="s">
        <v>47</v>
      </c>
      <c r="E1737" s="58" t="s">
        <v>264</v>
      </c>
      <c r="F1737" s="58" t="b">
        <f>AND(LEN(E1737) = 6, ISNUMBER(MATCH(LEFT(E1737,4), 'species codes'!$A$2:$A$15, 0)))</f>
        <v>1</v>
      </c>
      <c r="G1737" s="58">
        <v>22.0</v>
      </c>
      <c r="J1737" s="58">
        <v>2.0</v>
      </c>
    </row>
    <row r="1738">
      <c r="A1738" s="59">
        <v>45545.0</v>
      </c>
      <c r="B1738" s="58" t="s">
        <v>334</v>
      </c>
      <c r="C1738" s="58" t="s">
        <v>287</v>
      </c>
      <c r="D1738" s="58" t="s">
        <v>47</v>
      </c>
      <c r="E1738" s="58" t="s">
        <v>265</v>
      </c>
      <c r="F1738" s="58" t="b">
        <f>AND(LEN(E1738) = 6, ISNUMBER(MATCH(LEFT(E1738,4), 'species codes'!$A$2:$A$15, 0)))</f>
        <v>1</v>
      </c>
      <c r="G1738" s="58">
        <v>17.0</v>
      </c>
      <c r="H1738" s="58">
        <v>1.0</v>
      </c>
    </row>
    <row r="1739">
      <c r="A1739" s="59">
        <v>45545.0</v>
      </c>
      <c r="B1739" s="58" t="s">
        <v>334</v>
      </c>
      <c r="C1739" s="58" t="s">
        <v>287</v>
      </c>
      <c r="D1739" s="58" t="s">
        <v>47</v>
      </c>
      <c r="E1739" s="58" t="s">
        <v>267</v>
      </c>
      <c r="F1739" s="58" t="b">
        <f>AND(LEN(E1739) = 6, ISNUMBER(MATCH(LEFT(E1739,4), 'species codes'!$A$2:$A$15, 0)))</f>
        <v>1</v>
      </c>
      <c r="G1739" s="58">
        <v>15.0</v>
      </c>
      <c r="I1739" s="58">
        <v>1.0</v>
      </c>
    </row>
    <row r="1740">
      <c r="A1740" s="59">
        <v>45545.0</v>
      </c>
      <c r="B1740" s="58" t="s">
        <v>334</v>
      </c>
      <c r="C1740" s="58" t="s">
        <v>287</v>
      </c>
      <c r="D1740" s="58" t="s">
        <v>47</v>
      </c>
      <c r="E1740" s="58" t="s">
        <v>269</v>
      </c>
      <c r="F1740" s="58" t="b">
        <f>AND(LEN(E1740) = 6, ISNUMBER(MATCH(LEFT(E1740,4), 'species codes'!$A$2:$A$15, 0)))</f>
        <v>1</v>
      </c>
      <c r="H1740" s="58">
        <v>1.0</v>
      </c>
      <c r="J1740" s="58">
        <v>6.0</v>
      </c>
    </row>
    <row r="1741">
      <c r="A1741" s="57">
        <v>45575.0</v>
      </c>
      <c r="B1741" s="58" t="s">
        <v>326</v>
      </c>
      <c r="C1741" s="58" t="s">
        <v>287</v>
      </c>
      <c r="D1741" s="58" t="s">
        <v>332</v>
      </c>
      <c r="E1741" s="58" t="s">
        <v>43</v>
      </c>
      <c r="F1741" s="58" t="b">
        <f>AND(LEN(E1741) = 6, ISNUMBER(MATCH(LEFT(E1741,4), 'species codes'!$A$2:$A$15, 0)))</f>
        <v>1</v>
      </c>
      <c r="G1741" s="58">
        <v>13.0</v>
      </c>
      <c r="H1741" s="58">
        <v>1.0</v>
      </c>
      <c r="J1741" s="58">
        <v>12.0</v>
      </c>
    </row>
    <row r="1742">
      <c r="A1742" s="57">
        <v>45575.0</v>
      </c>
      <c r="B1742" s="58" t="s">
        <v>379</v>
      </c>
      <c r="C1742" s="58" t="s">
        <v>287</v>
      </c>
      <c r="D1742" s="58" t="s">
        <v>382</v>
      </c>
      <c r="E1742" s="58" t="s">
        <v>43</v>
      </c>
      <c r="F1742" s="58" t="b">
        <f>AND(LEN(E1742) = 6, ISNUMBER(MATCH(LEFT(E1742,4), 'species codes'!$A$2:$A$15, 0)))</f>
        <v>1</v>
      </c>
      <c r="G1742" s="58">
        <v>4.0</v>
      </c>
    </row>
    <row r="1743">
      <c r="A1743" s="57">
        <v>45575.0</v>
      </c>
      <c r="B1743" s="58" t="s">
        <v>326</v>
      </c>
      <c r="C1743" s="58" t="s">
        <v>287</v>
      </c>
      <c r="D1743" s="58" t="s">
        <v>57</v>
      </c>
      <c r="E1743" s="58" t="s">
        <v>43</v>
      </c>
      <c r="F1743" s="58" t="b">
        <f>AND(LEN(E1743) = 6, ISNUMBER(MATCH(LEFT(E1743,4), 'species codes'!$A$2:$A$15, 0)))</f>
        <v>1</v>
      </c>
      <c r="J1743" s="58">
        <v>14.0</v>
      </c>
    </row>
    <row r="1744">
      <c r="A1744" s="57">
        <v>45575.0</v>
      </c>
      <c r="B1744" s="58" t="s">
        <v>379</v>
      </c>
      <c r="C1744" s="58" t="s">
        <v>287</v>
      </c>
      <c r="D1744" s="58" t="s">
        <v>382</v>
      </c>
      <c r="E1744" s="58" t="s">
        <v>49</v>
      </c>
      <c r="F1744" s="58" t="b">
        <f>AND(LEN(E1744) = 6, ISNUMBER(MATCH(LEFT(E1744,4), 'species codes'!$A$2:$A$15, 0)))</f>
        <v>1</v>
      </c>
      <c r="G1744" s="58">
        <v>4.0</v>
      </c>
    </row>
    <row r="1745">
      <c r="A1745" s="57">
        <v>45575.0</v>
      </c>
      <c r="B1745" s="58" t="s">
        <v>326</v>
      </c>
      <c r="C1745" s="58" t="s">
        <v>287</v>
      </c>
      <c r="D1745" s="58" t="s">
        <v>338</v>
      </c>
      <c r="E1745" s="58" t="s">
        <v>49</v>
      </c>
      <c r="F1745" s="58" t="b">
        <f>AND(LEN(E1745) = 6, ISNUMBER(MATCH(LEFT(E1745,4), 'species codes'!$A$2:$A$15, 0)))</f>
        <v>1</v>
      </c>
      <c r="I1745" s="58">
        <v>15.0</v>
      </c>
      <c r="J1745" s="58">
        <v>7.0</v>
      </c>
    </row>
    <row r="1746">
      <c r="A1746" s="57">
        <v>45575.0</v>
      </c>
      <c r="B1746" s="58" t="s">
        <v>379</v>
      </c>
      <c r="C1746" s="58" t="s">
        <v>287</v>
      </c>
      <c r="D1746" s="58" t="s">
        <v>382</v>
      </c>
      <c r="E1746" s="58" t="s">
        <v>52</v>
      </c>
      <c r="F1746" s="58" t="b">
        <f>AND(LEN(E1746) = 6, ISNUMBER(MATCH(LEFT(E1746,4), 'species codes'!$A$2:$A$15, 0)))</f>
        <v>1</v>
      </c>
      <c r="G1746" s="58">
        <v>3.0</v>
      </c>
    </row>
    <row r="1747">
      <c r="A1747" s="57">
        <v>45575.0</v>
      </c>
      <c r="B1747" s="58" t="s">
        <v>326</v>
      </c>
      <c r="C1747" s="58" t="s">
        <v>287</v>
      </c>
      <c r="D1747" s="58" t="s">
        <v>57</v>
      </c>
      <c r="E1747" s="58" t="s">
        <v>55</v>
      </c>
      <c r="F1747" s="58" t="b">
        <f>AND(LEN(E1747) = 6, ISNUMBER(MATCH(LEFT(E1747,4), 'species codes'!$A$2:$A$15, 0)))</f>
        <v>1</v>
      </c>
      <c r="G1747" s="58">
        <v>23.0</v>
      </c>
      <c r="J1747" s="58">
        <v>11.0</v>
      </c>
    </row>
    <row r="1748">
      <c r="A1748" s="57">
        <v>45575.0</v>
      </c>
      <c r="B1748" s="58" t="s">
        <v>326</v>
      </c>
      <c r="C1748" s="58" t="s">
        <v>287</v>
      </c>
      <c r="D1748" s="58" t="s">
        <v>63</v>
      </c>
      <c r="E1748" s="58" t="s">
        <v>62</v>
      </c>
      <c r="F1748" s="58" t="b">
        <f>AND(LEN(E1748) = 6, ISNUMBER(MATCH(LEFT(E1748,4), 'species codes'!$A$2:$A$15, 0)))</f>
        <v>1</v>
      </c>
      <c r="J1748" s="58">
        <v>6.0</v>
      </c>
    </row>
    <row r="1749">
      <c r="A1749" s="57">
        <v>45575.0</v>
      </c>
      <c r="B1749" s="58" t="s">
        <v>379</v>
      </c>
      <c r="C1749" s="58" t="s">
        <v>287</v>
      </c>
      <c r="D1749" s="58" t="s">
        <v>382</v>
      </c>
      <c r="E1749" s="58" t="s">
        <v>62</v>
      </c>
      <c r="F1749" s="58" t="b">
        <f>AND(LEN(E1749) = 6, ISNUMBER(MATCH(LEFT(E1749,4), 'species codes'!$A$2:$A$15, 0)))</f>
        <v>1</v>
      </c>
      <c r="J1749" s="58">
        <v>4.0</v>
      </c>
    </row>
    <row r="1750">
      <c r="A1750" s="57">
        <v>45575.0</v>
      </c>
      <c r="B1750" s="58" t="s">
        <v>379</v>
      </c>
      <c r="C1750" s="58" t="s">
        <v>287</v>
      </c>
      <c r="D1750" s="58" t="s">
        <v>382</v>
      </c>
      <c r="E1750" s="58" t="s">
        <v>67</v>
      </c>
      <c r="F1750" s="58" t="b">
        <f>AND(LEN(E1750) = 6, ISNUMBER(MATCH(LEFT(E1750,4), 'species codes'!$A$2:$A$15, 0)))</f>
        <v>1</v>
      </c>
      <c r="J1750" s="58">
        <v>2.0</v>
      </c>
    </row>
    <row r="1751">
      <c r="A1751" s="57">
        <v>45575.0</v>
      </c>
      <c r="B1751" s="58" t="s">
        <v>326</v>
      </c>
      <c r="C1751" s="58" t="s">
        <v>287</v>
      </c>
      <c r="D1751" s="58" t="s">
        <v>72</v>
      </c>
      <c r="E1751" s="58" t="s">
        <v>71</v>
      </c>
      <c r="F1751" s="58" t="b">
        <f>AND(LEN(E1751) = 6, ISNUMBER(MATCH(LEFT(E1751,4), 'species codes'!$A$2:$A$15, 0)))</f>
        <v>1</v>
      </c>
      <c r="G1751" s="58">
        <v>36.0</v>
      </c>
      <c r="J1751" s="58">
        <v>22.0</v>
      </c>
    </row>
    <row r="1752">
      <c r="A1752" s="57">
        <v>45575.0</v>
      </c>
      <c r="B1752" s="58" t="s">
        <v>334</v>
      </c>
      <c r="C1752" s="58" t="s">
        <v>287</v>
      </c>
      <c r="D1752" s="58" t="s">
        <v>335</v>
      </c>
      <c r="E1752" s="58" t="s">
        <v>71</v>
      </c>
      <c r="F1752" s="58" t="b">
        <f>AND(LEN(E1752) = 6, ISNUMBER(MATCH(LEFT(E1752,4), 'species codes'!$A$2:$A$15, 0)))</f>
        <v>1</v>
      </c>
      <c r="J1752" s="58">
        <v>25.0</v>
      </c>
    </row>
    <row r="1753">
      <c r="A1753" s="57">
        <v>45575.0</v>
      </c>
      <c r="B1753" s="58" t="s">
        <v>334</v>
      </c>
      <c r="C1753" s="58" t="s">
        <v>287</v>
      </c>
      <c r="D1753" s="58" t="s">
        <v>346</v>
      </c>
      <c r="E1753" s="58" t="s">
        <v>71</v>
      </c>
      <c r="F1753" s="58" t="b">
        <f>AND(LEN(E1753) = 6, ISNUMBER(MATCH(LEFT(E1753,4), 'species codes'!$A$2:$A$15, 0)))</f>
        <v>1</v>
      </c>
      <c r="H1753" s="58">
        <v>4.0</v>
      </c>
      <c r="J1753" s="58">
        <v>18.0</v>
      </c>
    </row>
    <row r="1754">
      <c r="A1754" s="57">
        <v>45575.0</v>
      </c>
      <c r="B1754" s="58" t="s">
        <v>379</v>
      </c>
      <c r="C1754" s="58" t="s">
        <v>287</v>
      </c>
      <c r="D1754" s="58" t="s">
        <v>382</v>
      </c>
      <c r="E1754" s="58" t="s">
        <v>71</v>
      </c>
      <c r="F1754" s="58" t="b">
        <f>AND(LEN(E1754) = 6, ISNUMBER(MATCH(LEFT(E1754,4), 'species codes'!$A$2:$A$15, 0)))</f>
        <v>1</v>
      </c>
      <c r="J1754" s="58">
        <v>4.0</v>
      </c>
    </row>
    <row r="1755">
      <c r="A1755" s="57">
        <v>45575.0</v>
      </c>
      <c r="B1755" s="58" t="s">
        <v>326</v>
      </c>
      <c r="C1755" s="58" t="s">
        <v>287</v>
      </c>
      <c r="D1755" s="58" t="s">
        <v>75</v>
      </c>
      <c r="E1755" s="58" t="s">
        <v>74</v>
      </c>
      <c r="F1755" s="58" t="b">
        <f>AND(LEN(E1755) = 6, ISNUMBER(MATCH(LEFT(E1755,4), 'species codes'!$A$2:$A$15, 0)))</f>
        <v>1</v>
      </c>
      <c r="G1755" s="58">
        <v>9.0</v>
      </c>
      <c r="J1755" s="58">
        <v>15.0</v>
      </c>
    </row>
    <row r="1756">
      <c r="A1756" s="57">
        <v>45575.0</v>
      </c>
      <c r="B1756" s="58" t="s">
        <v>379</v>
      </c>
      <c r="C1756" s="58" t="s">
        <v>287</v>
      </c>
      <c r="D1756" s="58" t="s">
        <v>382</v>
      </c>
      <c r="E1756" s="58" t="s">
        <v>74</v>
      </c>
      <c r="F1756" s="58" t="b">
        <f>AND(LEN(E1756) = 6, ISNUMBER(MATCH(LEFT(E1756,4), 'species codes'!$A$2:$A$15, 0)))</f>
        <v>1</v>
      </c>
      <c r="G1756" s="58">
        <v>3.0</v>
      </c>
    </row>
    <row r="1757">
      <c r="A1757" s="57">
        <v>45575.0</v>
      </c>
      <c r="B1757" s="58" t="s">
        <v>334</v>
      </c>
      <c r="C1757" s="58" t="s">
        <v>287</v>
      </c>
      <c r="D1757" s="58" t="s">
        <v>78</v>
      </c>
      <c r="E1757" s="58" t="s">
        <v>76</v>
      </c>
      <c r="F1757" s="58" t="b">
        <f>AND(LEN(E1757) = 6, ISNUMBER(MATCH(LEFT(E1757,4), 'species codes'!$A$2:$A$15, 0)))</f>
        <v>1</v>
      </c>
      <c r="G1757" s="58">
        <v>11.0</v>
      </c>
      <c r="I1757" s="58">
        <v>2.0</v>
      </c>
      <c r="J1757" s="58">
        <v>5.0</v>
      </c>
    </row>
    <row r="1758">
      <c r="A1758" s="57">
        <v>45575.0</v>
      </c>
      <c r="B1758" s="58" t="s">
        <v>326</v>
      </c>
      <c r="C1758" s="58" t="s">
        <v>287</v>
      </c>
      <c r="D1758" s="58" t="s">
        <v>77</v>
      </c>
      <c r="E1758" s="58" t="s">
        <v>76</v>
      </c>
      <c r="F1758" s="58" t="b">
        <f>AND(LEN(E1758) = 6, ISNUMBER(MATCH(LEFT(E1758,4), 'species codes'!$A$2:$A$15, 0)))</f>
        <v>1</v>
      </c>
      <c r="G1758" s="58">
        <v>4.0</v>
      </c>
    </row>
    <row r="1759">
      <c r="A1759" s="57">
        <v>45575.0</v>
      </c>
      <c r="B1759" s="58" t="s">
        <v>379</v>
      </c>
      <c r="C1759" s="58" t="s">
        <v>287</v>
      </c>
      <c r="D1759" s="58" t="s">
        <v>382</v>
      </c>
      <c r="E1759" s="58" t="s">
        <v>76</v>
      </c>
      <c r="F1759" s="58" t="b">
        <f>AND(LEN(E1759) = 6, ISNUMBER(MATCH(LEFT(E1759,4), 'species codes'!$A$2:$A$15, 0)))</f>
        <v>1</v>
      </c>
      <c r="G1759" s="58">
        <v>4.0</v>
      </c>
    </row>
    <row r="1760">
      <c r="A1760" s="57">
        <v>45575.0</v>
      </c>
      <c r="B1760" s="58" t="s">
        <v>326</v>
      </c>
      <c r="C1760" s="58" t="s">
        <v>287</v>
      </c>
      <c r="D1760" s="58" t="s">
        <v>344</v>
      </c>
      <c r="E1760" s="58" t="s">
        <v>80</v>
      </c>
      <c r="F1760" s="58" t="b">
        <f>AND(LEN(E1760) = 6, ISNUMBER(MATCH(LEFT(E1760,4), 'species codes'!$A$2:$A$15, 0)))</f>
        <v>1</v>
      </c>
      <c r="G1760" s="58">
        <v>35.0</v>
      </c>
      <c r="J1760" s="58">
        <v>19.0</v>
      </c>
    </row>
    <row r="1761">
      <c r="A1761" s="57">
        <v>45575.0</v>
      </c>
      <c r="B1761" s="58" t="s">
        <v>334</v>
      </c>
      <c r="C1761" s="58" t="s">
        <v>287</v>
      </c>
      <c r="D1761" s="58" t="s">
        <v>82</v>
      </c>
      <c r="E1761" s="58" t="s">
        <v>80</v>
      </c>
      <c r="F1761" s="58" t="b">
        <f>AND(LEN(E1761) = 6, ISNUMBER(MATCH(LEFT(E1761,4), 'species codes'!$A$2:$A$15, 0)))</f>
        <v>1</v>
      </c>
      <c r="G1761" s="58">
        <v>18.0</v>
      </c>
      <c r="H1761" s="58">
        <v>2.0</v>
      </c>
      <c r="J1761" s="58">
        <v>13.0</v>
      </c>
    </row>
    <row r="1762">
      <c r="A1762" s="57">
        <v>45575.0</v>
      </c>
      <c r="B1762" s="58" t="s">
        <v>326</v>
      </c>
      <c r="C1762" s="58" t="s">
        <v>287</v>
      </c>
      <c r="D1762" s="58" t="s">
        <v>353</v>
      </c>
      <c r="E1762" s="58" t="s">
        <v>80</v>
      </c>
      <c r="F1762" s="58" t="b">
        <f>AND(LEN(E1762) = 6, ISNUMBER(MATCH(LEFT(E1762,4), 'species codes'!$A$2:$A$15, 0)))</f>
        <v>1</v>
      </c>
      <c r="G1762" s="58">
        <v>10.0</v>
      </c>
      <c r="J1762" s="58">
        <v>6.0</v>
      </c>
    </row>
    <row r="1763">
      <c r="A1763" s="57">
        <v>45575.0</v>
      </c>
      <c r="B1763" s="58" t="s">
        <v>326</v>
      </c>
      <c r="C1763" s="58" t="s">
        <v>287</v>
      </c>
      <c r="D1763" s="58" t="s">
        <v>77</v>
      </c>
      <c r="E1763" s="58" t="s">
        <v>80</v>
      </c>
      <c r="F1763" s="58" t="b">
        <f>AND(LEN(E1763) = 6, ISNUMBER(MATCH(LEFT(E1763,4), 'species codes'!$A$2:$A$15, 0)))</f>
        <v>1</v>
      </c>
      <c r="G1763" s="58">
        <v>8.0</v>
      </c>
      <c r="J1763" s="58">
        <v>7.0</v>
      </c>
    </row>
    <row r="1764">
      <c r="A1764" s="57">
        <v>45575.0</v>
      </c>
      <c r="B1764" s="58" t="s">
        <v>379</v>
      </c>
      <c r="C1764" s="58" t="s">
        <v>287</v>
      </c>
      <c r="D1764" s="58" t="s">
        <v>382</v>
      </c>
      <c r="E1764" s="58" t="s">
        <v>80</v>
      </c>
      <c r="F1764" s="58" t="b">
        <f>AND(LEN(E1764) = 6, ISNUMBER(MATCH(LEFT(E1764,4), 'species codes'!$A$2:$A$15, 0)))</f>
        <v>1</v>
      </c>
      <c r="J1764" s="58">
        <v>4.0</v>
      </c>
    </row>
    <row r="1765">
      <c r="A1765" s="57">
        <v>45575.0</v>
      </c>
      <c r="B1765" s="58" t="s">
        <v>326</v>
      </c>
      <c r="C1765" s="58" t="s">
        <v>287</v>
      </c>
      <c r="D1765" s="58" t="s">
        <v>86</v>
      </c>
      <c r="E1765" s="58" t="s">
        <v>84</v>
      </c>
      <c r="F1765" s="58" t="b">
        <f>AND(LEN(E1765) = 6, ISNUMBER(MATCH(LEFT(E1765,4), 'species codes'!$A$2:$A$15, 0)))</f>
        <v>1</v>
      </c>
      <c r="J1765" s="58">
        <v>16.0</v>
      </c>
    </row>
    <row r="1766">
      <c r="A1766" s="57">
        <v>45575.0</v>
      </c>
      <c r="B1766" s="58" t="s">
        <v>379</v>
      </c>
      <c r="C1766" s="58" t="s">
        <v>287</v>
      </c>
      <c r="D1766" s="58" t="s">
        <v>382</v>
      </c>
      <c r="E1766" s="58" t="s">
        <v>84</v>
      </c>
      <c r="F1766" s="58" t="b">
        <f>AND(LEN(E1766) = 6, ISNUMBER(MATCH(LEFT(E1766,4), 'species codes'!$A$2:$A$15, 0)))</f>
        <v>1</v>
      </c>
      <c r="J1766" s="58">
        <v>4.0</v>
      </c>
    </row>
    <row r="1767">
      <c r="A1767" s="57">
        <v>45575.0</v>
      </c>
      <c r="B1767" s="58" t="s">
        <v>379</v>
      </c>
      <c r="C1767" s="58" t="s">
        <v>287</v>
      </c>
      <c r="D1767" s="58" t="s">
        <v>382</v>
      </c>
      <c r="E1767" s="58" t="s">
        <v>87</v>
      </c>
      <c r="F1767" s="58" t="b">
        <f>AND(LEN(E1767) = 6, ISNUMBER(MATCH(LEFT(E1767,4), 'species codes'!$A$2:$A$15, 0)))</f>
        <v>1</v>
      </c>
      <c r="G1767" s="58">
        <v>4.0</v>
      </c>
    </row>
    <row r="1768">
      <c r="A1768" s="57">
        <v>45575.0</v>
      </c>
      <c r="B1768" s="58" t="s">
        <v>326</v>
      </c>
      <c r="C1768" s="58" t="s">
        <v>287</v>
      </c>
      <c r="D1768" s="58" t="s">
        <v>86</v>
      </c>
      <c r="E1768" s="58" t="s">
        <v>89</v>
      </c>
      <c r="F1768" s="58" t="b">
        <f>AND(LEN(E1768) = 6, ISNUMBER(MATCH(LEFT(E1768,4), 'species codes'!$A$2:$A$15, 0)))</f>
        <v>1</v>
      </c>
      <c r="G1768" s="58">
        <v>4.0</v>
      </c>
    </row>
    <row r="1769">
      <c r="A1769" s="57">
        <v>45575.0</v>
      </c>
      <c r="B1769" s="58" t="s">
        <v>379</v>
      </c>
      <c r="C1769" s="58" t="s">
        <v>287</v>
      </c>
      <c r="D1769" s="58" t="s">
        <v>382</v>
      </c>
      <c r="E1769" s="58" t="s">
        <v>89</v>
      </c>
      <c r="F1769" s="58" t="b">
        <f>AND(LEN(E1769) = 6, ISNUMBER(MATCH(LEFT(E1769,4), 'species codes'!$A$2:$A$15, 0)))</f>
        <v>1</v>
      </c>
      <c r="G1769" s="58">
        <v>3.0</v>
      </c>
    </row>
    <row r="1770">
      <c r="A1770" s="57">
        <v>45575.0</v>
      </c>
      <c r="B1770" s="58" t="s">
        <v>379</v>
      </c>
      <c r="C1770" s="58" t="s">
        <v>287</v>
      </c>
      <c r="D1770" s="58" t="s">
        <v>382</v>
      </c>
      <c r="E1770" s="58" t="s">
        <v>91</v>
      </c>
      <c r="F1770" s="58" t="b">
        <f>AND(LEN(E1770) = 6, ISNUMBER(MATCH(LEFT(E1770,4), 'species codes'!$A$2:$A$15, 0)))</f>
        <v>1</v>
      </c>
      <c r="G1770" s="58">
        <v>3.0</v>
      </c>
    </row>
    <row r="1771">
      <c r="A1771" s="57">
        <v>45575.0</v>
      </c>
      <c r="B1771" s="58" t="s">
        <v>379</v>
      </c>
      <c r="C1771" s="58" t="s">
        <v>287</v>
      </c>
      <c r="D1771" s="58" t="s">
        <v>382</v>
      </c>
      <c r="E1771" s="58" t="s">
        <v>92</v>
      </c>
      <c r="F1771" s="58" t="b">
        <f>AND(LEN(E1771) = 6, ISNUMBER(MATCH(LEFT(E1771,4), 'species codes'!$A$2:$A$15, 0)))</f>
        <v>1</v>
      </c>
      <c r="J1771" s="58">
        <v>1.0</v>
      </c>
    </row>
    <row r="1772">
      <c r="A1772" s="57">
        <v>45575.0</v>
      </c>
      <c r="B1772" s="58" t="s">
        <v>326</v>
      </c>
      <c r="C1772" s="58" t="s">
        <v>287</v>
      </c>
      <c r="D1772" s="58" t="s">
        <v>333</v>
      </c>
      <c r="E1772" s="58" t="s">
        <v>94</v>
      </c>
      <c r="F1772" s="58" t="b">
        <f>AND(LEN(E1772) = 6, ISNUMBER(MATCH(LEFT(E1772,4), 'species codes'!$A$2:$A$15, 0)))</f>
        <v>1</v>
      </c>
      <c r="G1772" s="58">
        <v>1.0</v>
      </c>
      <c r="H1772" s="58">
        <v>4.0</v>
      </c>
    </row>
    <row r="1773">
      <c r="A1773" s="57">
        <v>45575.0</v>
      </c>
      <c r="B1773" s="58" t="s">
        <v>379</v>
      </c>
      <c r="C1773" s="58" t="s">
        <v>287</v>
      </c>
      <c r="D1773" s="58" t="s">
        <v>382</v>
      </c>
      <c r="E1773" s="58" t="s">
        <v>94</v>
      </c>
      <c r="F1773" s="58" t="b">
        <f>AND(LEN(E1773) = 6, ISNUMBER(MATCH(LEFT(E1773,4), 'species codes'!$A$2:$A$15, 0)))</f>
        <v>1</v>
      </c>
      <c r="J1773" s="58">
        <v>2.0</v>
      </c>
    </row>
    <row r="1774">
      <c r="A1774" s="57">
        <v>45575.0</v>
      </c>
      <c r="B1774" s="58" t="s">
        <v>379</v>
      </c>
      <c r="C1774" s="58" t="s">
        <v>287</v>
      </c>
      <c r="D1774" s="58" t="s">
        <v>382</v>
      </c>
      <c r="E1774" s="58" t="s">
        <v>95</v>
      </c>
      <c r="F1774" s="58" t="b">
        <f>AND(LEN(E1774) = 6, ISNUMBER(MATCH(LEFT(E1774,4), 'species codes'!$A$2:$A$15, 0)))</f>
        <v>1</v>
      </c>
      <c r="G1774" s="58">
        <v>5.0</v>
      </c>
    </row>
    <row r="1775">
      <c r="A1775" s="57">
        <v>45575.0</v>
      </c>
      <c r="B1775" s="58" t="s">
        <v>334</v>
      </c>
      <c r="C1775" s="58" t="s">
        <v>287</v>
      </c>
      <c r="D1775" s="58" t="s">
        <v>82</v>
      </c>
      <c r="E1775" s="58" t="s">
        <v>95</v>
      </c>
      <c r="F1775" s="58" t="b">
        <f>AND(LEN(E1775) = 6, ISNUMBER(MATCH(LEFT(E1775,4), 'species codes'!$A$2:$A$15, 0)))</f>
        <v>1</v>
      </c>
      <c r="G1775" s="58">
        <v>2.0</v>
      </c>
      <c r="J1775" s="58">
        <v>5.0</v>
      </c>
    </row>
    <row r="1776">
      <c r="A1776" s="57">
        <v>45575.0</v>
      </c>
      <c r="B1776" s="58" t="s">
        <v>334</v>
      </c>
      <c r="C1776" s="58" t="s">
        <v>287</v>
      </c>
      <c r="D1776" s="58" t="s">
        <v>196</v>
      </c>
      <c r="E1776" s="58" t="s">
        <v>96</v>
      </c>
      <c r="F1776" s="58" t="b">
        <f>AND(LEN(E1776) = 6, ISNUMBER(MATCH(LEFT(E1776,4), 'species codes'!$A$2:$A$15, 0)))</f>
        <v>1</v>
      </c>
      <c r="G1776" s="58">
        <v>10.0</v>
      </c>
      <c r="H1776" s="58">
        <v>2.0</v>
      </c>
    </row>
    <row r="1777">
      <c r="A1777" s="57">
        <v>45575.0</v>
      </c>
      <c r="B1777" s="58" t="s">
        <v>334</v>
      </c>
      <c r="C1777" s="58" t="s">
        <v>287</v>
      </c>
      <c r="D1777" s="58" t="s">
        <v>331</v>
      </c>
      <c r="E1777" s="58" t="s">
        <v>96</v>
      </c>
      <c r="F1777" s="58" t="b">
        <f>AND(LEN(E1777) = 6, ISNUMBER(MATCH(LEFT(E1777,4), 'species codes'!$A$2:$A$15, 0)))</f>
        <v>1</v>
      </c>
      <c r="G1777" s="58">
        <v>3.0</v>
      </c>
      <c r="J1777" s="58">
        <v>20.0</v>
      </c>
    </row>
    <row r="1778">
      <c r="A1778" s="57">
        <v>45575.0</v>
      </c>
      <c r="B1778" s="58" t="s">
        <v>379</v>
      </c>
      <c r="C1778" s="58" t="s">
        <v>287</v>
      </c>
      <c r="D1778" s="58" t="s">
        <v>382</v>
      </c>
      <c r="E1778" s="58" t="s">
        <v>96</v>
      </c>
      <c r="F1778" s="58" t="b">
        <f>AND(LEN(E1778) = 6, ISNUMBER(MATCH(LEFT(E1778,4), 'species codes'!$A$2:$A$15, 0)))</f>
        <v>1</v>
      </c>
      <c r="G1778" s="58">
        <v>3.0</v>
      </c>
    </row>
    <row r="1779">
      <c r="A1779" s="57">
        <v>45575.0</v>
      </c>
      <c r="B1779" s="58" t="s">
        <v>326</v>
      </c>
      <c r="C1779" s="58" t="s">
        <v>287</v>
      </c>
      <c r="D1779" s="58" t="s">
        <v>86</v>
      </c>
      <c r="E1779" s="58" t="s">
        <v>109</v>
      </c>
      <c r="F1779" s="58" t="b">
        <f>AND(LEN(E1779) = 6, ISNUMBER(MATCH(LEFT(E1779,4), 'species codes'!$A$2:$A$15, 0)))</f>
        <v>1</v>
      </c>
      <c r="G1779" s="58">
        <v>9.0</v>
      </c>
      <c r="J1779" s="58">
        <v>3.0</v>
      </c>
    </row>
    <row r="1780">
      <c r="A1780" s="57">
        <v>45575.0</v>
      </c>
      <c r="B1780" s="58" t="s">
        <v>379</v>
      </c>
      <c r="C1780" s="58" t="s">
        <v>287</v>
      </c>
      <c r="D1780" s="58" t="s">
        <v>382</v>
      </c>
      <c r="E1780" s="58" t="s">
        <v>109</v>
      </c>
      <c r="F1780" s="58" t="b">
        <f>AND(LEN(E1780) = 6, ISNUMBER(MATCH(LEFT(E1780,4), 'species codes'!$A$2:$A$15, 0)))</f>
        <v>1</v>
      </c>
      <c r="G1780" s="58">
        <v>4.0</v>
      </c>
    </row>
    <row r="1781">
      <c r="A1781" s="57">
        <v>45575.0</v>
      </c>
      <c r="B1781" s="58" t="s">
        <v>379</v>
      </c>
      <c r="C1781" s="58" t="s">
        <v>287</v>
      </c>
      <c r="D1781" s="58" t="s">
        <v>382</v>
      </c>
      <c r="E1781" s="58" t="s">
        <v>113</v>
      </c>
      <c r="F1781" s="58" t="b">
        <f>AND(LEN(E1781) = 6, ISNUMBER(MATCH(LEFT(E1781,4), 'species codes'!$A$2:$A$15, 0)))</f>
        <v>1</v>
      </c>
      <c r="G1781" s="58">
        <v>2.0</v>
      </c>
    </row>
    <row r="1782">
      <c r="A1782" s="57">
        <v>45575.0</v>
      </c>
      <c r="B1782" s="58" t="s">
        <v>379</v>
      </c>
      <c r="C1782" s="58" t="s">
        <v>287</v>
      </c>
      <c r="D1782" s="58" t="s">
        <v>382</v>
      </c>
      <c r="E1782" s="58" t="s">
        <v>124</v>
      </c>
      <c r="F1782" s="58" t="b">
        <f>AND(LEN(E1782) = 6, ISNUMBER(MATCH(LEFT(E1782,4), 'species codes'!$A$2:$A$15, 0)))</f>
        <v>1</v>
      </c>
      <c r="J1782" s="58">
        <v>1.0</v>
      </c>
    </row>
    <row r="1783">
      <c r="A1783" s="57">
        <v>45575.0</v>
      </c>
      <c r="B1783" s="58" t="s">
        <v>326</v>
      </c>
      <c r="C1783" s="58" t="s">
        <v>287</v>
      </c>
      <c r="D1783" s="58" t="s">
        <v>128</v>
      </c>
      <c r="E1783" s="58" t="s">
        <v>127</v>
      </c>
      <c r="F1783" s="58" t="b">
        <f>AND(LEN(E1783) = 6, ISNUMBER(MATCH(LEFT(E1783,4), 'species codes'!$A$2:$A$15, 0)))</f>
        <v>1</v>
      </c>
      <c r="G1783" s="58">
        <v>2.0</v>
      </c>
      <c r="H1783" s="58">
        <v>3.0</v>
      </c>
      <c r="J1783" s="58">
        <v>20.0</v>
      </c>
      <c r="K1783" s="58">
        <v>3.0</v>
      </c>
      <c r="L1783" s="58" t="s">
        <v>387</v>
      </c>
    </row>
    <row r="1784">
      <c r="A1784" s="57">
        <v>45575.0</v>
      </c>
      <c r="B1784" s="58" t="s">
        <v>326</v>
      </c>
      <c r="C1784" s="58" t="s">
        <v>287</v>
      </c>
      <c r="D1784" s="58" t="s">
        <v>131</v>
      </c>
      <c r="E1784" s="58" t="s">
        <v>130</v>
      </c>
      <c r="F1784" s="58" t="b">
        <f>AND(LEN(E1784) = 6, ISNUMBER(MATCH(LEFT(E1784,4), 'species codes'!$A$2:$A$15, 0)))</f>
        <v>1</v>
      </c>
      <c r="G1784" s="58">
        <v>28.0</v>
      </c>
      <c r="J1784" s="58">
        <v>1.0</v>
      </c>
    </row>
    <row r="1785">
      <c r="A1785" s="57">
        <v>45575.0</v>
      </c>
      <c r="B1785" s="58" t="s">
        <v>379</v>
      </c>
      <c r="C1785" s="58" t="s">
        <v>287</v>
      </c>
      <c r="D1785" s="58" t="s">
        <v>382</v>
      </c>
      <c r="E1785" s="58" t="s">
        <v>130</v>
      </c>
      <c r="F1785" s="58" t="b">
        <f>AND(LEN(E1785) = 6, ISNUMBER(MATCH(LEFT(E1785,4), 'species codes'!$A$2:$A$15, 0)))</f>
        <v>1</v>
      </c>
      <c r="G1785" s="58">
        <v>3.0</v>
      </c>
    </row>
    <row r="1786">
      <c r="A1786" s="57">
        <v>45575.0</v>
      </c>
      <c r="B1786" s="58" t="s">
        <v>326</v>
      </c>
      <c r="C1786" s="58" t="s">
        <v>287</v>
      </c>
      <c r="D1786" s="58" t="s">
        <v>133</v>
      </c>
      <c r="E1786" s="58" t="s">
        <v>132</v>
      </c>
      <c r="F1786" s="58" t="b">
        <f>AND(LEN(E1786) = 6, ISNUMBER(MATCH(LEFT(E1786,4), 'species codes'!$A$2:$A$15, 0)))</f>
        <v>1</v>
      </c>
      <c r="G1786" s="58">
        <v>38.0</v>
      </c>
      <c r="H1786" s="58">
        <v>1.0</v>
      </c>
      <c r="J1786" s="58">
        <v>13.0</v>
      </c>
    </row>
    <row r="1787">
      <c r="A1787" s="57">
        <v>45575.0</v>
      </c>
      <c r="B1787" s="58" t="s">
        <v>326</v>
      </c>
      <c r="C1787" s="58" t="s">
        <v>287</v>
      </c>
      <c r="D1787" s="58" t="s">
        <v>135</v>
      </c>
      <c r="E1787" s="58" t="s">
        <v>134</v>
      </c>
      <c r="F1787" s="58" t="b">
        <f>AND(LEN(E1787) = 6, ISNUMBER(MATCH(LEFT(E1787,4), 'species codes'!$A$2:$A$15, 0)))</f>
        <v>1</v>
      </c>
      <c r="H1787" s="58">
        <v>1.0</v>
      </c>
      <c r="J1787" s="58">
        <v>33.0</v>
      </c>
    </row>
    <row r="1788">
      <c r="A1788" s="57">
        <v>45575.0</v>
      </c>
      <c r="B1788" s="58" t="s">
        <v>326</v>
      </c>
      <c r="C1788" s="58" t="s">
        <v>287</v>
      </c>
      <c r="D1788" s="58" t="s">
        <v>75</v>
      </c>
      <c r="E1788" s="58" t="s">
        <v>136</v>
      </c>
      <c r="F1788" s="58" t="b">
        <f>AND(LEN(E1788) = 6, ISNUMBER(MATCH(LEFT(E1788,4), 'species codes'!$A$2:$A$15, 0)))</f>
        <v>1</v>
      </c>
      <c r="G1788" s="58">
        <v>10.0</v>
      </c>
      <c r="J1788" s="58">
        <v>2.0</v>
      </c>
    </row>
    <row r="1789">
      <c r="A1789" s="57">
        <v>45575.0</v>
      </c>
      <c r="B1789" s="58" t="s">
        <v>379</v>
      </c>
      <c r="C1789" s="58" t="s">
        <v>287</v>
      </c>
      <c r="D1789" s="58" t="s">
        <v>382</v>
      </c>
      <c r="E1789" s="58" t="s">
        <v>136</v>
      </c>
      <c r="F1789" s="58" t="b">
        <f>AND(LEN(E1789) = 6, ISNUMBER(MATCH(LEFT(E1789,4), 'species codes'!$A$2:$A$15, 0)))</f>
        <v>1</v>
      </c>
      <c r="G1789" s="58">
        <v>4.0</v>
      </c>
    </row>
    <row r="1790">
      <c r="A1790" s="57">
        <v>45575.0</v>
      </c>
      <c r="B1790" s="58" t="s">
        <v>326</v>
      </c>
      <c r="C1790" s="58" t="s">
        <v>287</v>
      </c>
      <c r="D1790" s="58" t="s">
        <v>97</v>
      </c>
      <c r="E1790" s="58" t="s">
        <v>137</v>
      </c>
      <c r="F1790" s="58" t="b">
        <f>AND(LEN(E1790) = 6, ISNUMBER(MATCH(LEFT(E1790,4), 'species codes'!$A$2:$A$15, 0)))</f>
        <v>1</v>
      </c>
      <c r="G1790" s="58">
        <v>20.0</v>
      </c>
      <c r="J1790" s="58">
        <v>8.0</v>
      </c>
    </row>
    <row r="1791">
      <c r="A1791" s="57">
        <v>45575.0</v>
      </c>
      <c r="B1791" s="58" t="s">
        <v>379</v>
      </c>
      <c r="C1791" s="58" t="s">
        <v>287</v>
      </c>
      <c r="D1791" s="58" t="s">
        <v>382</v>
      </c>
      <c r="E1791" s="58" t="s">
        <v>137</v>
      </c>
      <c r="F1791" s="58" t="b">
        <f>AND(LEN(E1791) = 6, ISNUMBER(MATCH(LEFT(E1791,4), 'species codes'!$A$2:$A$15, 0)))</f>
        <v>1</v>
      </c>
      <c r="G1791" s="58">
        <v>4.0</v>
      </c>
    </row>
    <row r="1792">
      <c r="A1792" s="57">
        <v>45575.0</v>
      </c>
      <c r="B1792" s="58" t="s">
        <v>326</v>
      </c>
      <c r="C1792" s="58" t="s">
        <v>287</v>
      </c>
      <c r="D1792" s="58" t="s">
        <v>345</v>
      </c>
      <c r="E1792" s="58" t="s">
        <v>140</v>
      </c>
      <c r="F1792" s="58" t="b">
        <f>AND(LEN(E1792) = 6, ISNUMBER(MATCH(LEFT(E1792,4), 'species codes'!$A$2:$A$15, 0)))</f>
        <v>1</v>
      </c>
      <c r="G1792" s="58">
        <v>55.0</v>
      </c>
      <c r="J1792" s="58">
        <v>1.0</v>
      </c>
    </row>
    <row r="1793">
      <c r="A1793" s="57">
        <v>45575.0</v>
      </c>
      <c r="B1793" s="58" t="s">
        <v>379</v>
      </c>
      <c r="C1793" s="58" t="s">
        <v>287</v>
      </c>
      <c r="D1793" s="58" t="s">
        <v>382</v>
      </c>
      <c r="E1793" s="58" t="s">
        <v>140</v>
      </c>
      <c r="F1793" s="58" t="b">
        <f>AND(LEN(E1793) = 6, ISNUMBER(MATCH(LEFT(E1793,4), 'species codes'!$A$2:$A$15, 0)))</f>
        <v>1</v>
      </c>
      <c r="G1793" s="58">
        <v>4.0</v>
      </c>
    </row>
    <row r="1794">
      <c r="A1794" s="57">
        <v>45575.0</v>
      </c>
      <c r="B1794" s="58" t="s">
        <v>326</v>
      </c>
      <c r="C1794" s="58" t="s">
        <v>287</v>
      </c>
      <c r="D1794" s="58" t="s">
        <v>138</v>
      </c>
      <c r="E1794" s="58" t="s">
        <v>142</v>
      </c>
      <c r="F1794" s="58" t="b">
        <f>AND(LEN(E1794) = 6, ISNUMBER(MATCH(LEFT(E1794,4), 'species codes'!$A$2:$A$15, 0)))</f>
        <v>1</v>
      </c>
      <c r="G1794" s="58">
        <v>47.0</v>
      </c>
    </row>
    <row r="1795">
      <c r="A1795" s="57">
        <v>45575.0</v>
      </c>
      <c r="B1795" s="58" t="s">
        <v>379</v>
      </c>
      <c r="C1795" s="58" t="s">
        <v>287</v>
      </c>
      <c r="D1795" s="58" t="s">
        <v>382</v>
      </c>
      <c r="E1795" s="58" t="s">
        <v>143</v>
      </c>
      <c r="F1795" s="58" t="b">
        <f>AND(LEN(E1795) = 6, ISNUMBER(MATCH(LEFT(E1795,4), 'species codes'!$A$2:$A$15, 0)))</f>
        <v>1</v>
      </c>
      <c r="G1795" s="58">
        <v>2.0</v>
      </c>
      <c r="J1795" s="58">
        <v>1.0</v>
      </c>
    </row>
    <row r="1796">
      <c r="A1796" s="57">
        <v>45575.0</v>
      </c>
      <c r="B1796" s="58" t="s">
        <v>326</v>
      </c>
      <c r="C1796" s="58" t="s">
        <v>287</v>
      </c>
      <c r="D1796" s="58" t="s">
        <v>144</v>
      </c>
      <c r="E1796" s="58" t="s">
        <v>143</v>
      </c>
      <c r="F1796" s="58" t="b">
        <f>AND(LEN(E1796) = 6, ISNUMBER(MATCH(LEFT(E1796,4), 'species codes'!$A$2:$A$15, 0)))</f>
        <v>1</v>
      </c>
      <c r="J1796" s="58">
        <v>19.0</v>
      </c>
    </row>
    <row r="1797">
      <c r="A1797" s="57">
        <v>45575.0</v>
      </c>
      <c r="B1797" s="58" t="s">
        <v>326</v>
      </c>
      <c r="C1797" s="58" t="s">
        <v>287</v>
      </c>
      <c r="D1797" s="58" t="s">
        <v>146</v>
      </c>
      <c r="E1797" s="58" t="s">
        <v>145</v>
      </c>
      <c r="F1797" s="58" t="b">
        <f>AND(LEN(E1797) = 6, ISNUMBER(MATCH(LEFT(E1797,4), 'species codes'!$A$2:$A$15, 0)))</f>
        <v>1</v>
      </c>
      <c r="G1797" s="58">
        <v>14.0</v>
      </c>
      <c r="H1797" s="58">
        <v>2.0</v>
      </c>
      <c r="J1797" s="58">
        <v>11.0</v>
      </c>
    </row>
    <row r="1798">
      <c r="A1798" s="57">
        <v>45575.0</v>
      </c>
      <c r="B1798" s="58" t="s">
        <v>379</v>
      </c>
      <c r="C1798" s="58" t="s">
        <v>287</v>
      </c>
      <c r="D1798" s="58" t="s">
        <v>382</v>
      </c>
      <c r="E1798" s="58" t="s">
        <v>145</v>
      </c>
      <c r="F1798" s="58" t="b">
        <f>AND(LEN(E1798) = 6, ISNUMBER(MATCH(LEFT(E1798,4), 'species codes'!$A$2:$A$15, 0)))</f>
        <v>1</v>
      </c>
      <c r="J1798" s="58">
        <v>1.0</v>
      </c>
    </row>
    <row r="1799">
      <c r="A1799" s="57">
        <v>45575.0</v>
      </c>
      <c r="B1799" s="58" t="s">
        <v>379</v>
      </c>
      <c r="C1799" s="58" t="s">
        <v>287</v>
      </c>
      <c r="D1799" s="58" t="s">
        <v>382</v>
      </c>
      <c r="E1799" s="58" t="s">
        <v>148</v>
      </c>
      <c r="F1799" s="58" t="b">
        <f>AND(LEN(E1799) = 6, ISNUMBER(MATCH(LEFT(E1799,4), 'species codes'!$A$2:$A$15, 0)))</f>
        <v>1</v>
      </c>
      <c r="J1799" s="58">
        <v>1.0</v>
      </c>
    </row>
    <row r="1800">
      <c r="A1800" s="57">
        <v>45575.0</v>
      </c>
      <c r="B1800" s="58" t="s">
        <v>326</v>
      </c>
      <c r="C1800" s="58" t="s">
        <v>287</v>
      </c>
      <c r="D1800" s="58" t="s">
        <v>150</v>
      </c>
      <c r="E1800" s="58" t="s">
        <v>149</v>
      </c>
      <c r="F1800" s="58" t="b">
        <f>AND(LEN(E1800) = 6, ISNUMBER(MATCH(LEFT(E1800,4), 'species codes'!$A$2:$A$15, 0)))</f>
        <v>1</v>
      </c>
      <c r="H1800" s="58">
        <v>3.0</v>
      </c>
      <c r="I1800" s="58">
        <v>1.0</v>
      </c>
      <c r="J1800" s="58">
        <v>50.0</v>
      </c>
    </row>
    <row r="1801">
      <c r="A1801" s="57">
        <v>45575.0</v>
      </c>
      <c r="B1801" s="58" t="s">
        <v>379</v>
      </c>
      <c r="C1801" s="58" t="s">
        <v>287</v>
      </c>
      <c r="D1801" s="58" t="s">
        <v>382</v>
      </c>
      <c r="E1801" s="58" t="s">
        <v>149</v>
      </c>
      <c r="F1801" s="58" t="b">
        <f>AND(LEN(E1801) = 6, ISNUMBER(MATCH(LEFT(E1801,4), 'species codes'!$A$2:$A$15, 0)))</f>
        <v>1</v>
      </c>
      <c r="J1801" s="58">
        <v>4.0</v>
      </c>
    </row>
    <row r="1802">
      <c r="A1802" s="57">
        <v>45575.0</v>
      </c>
      <c r="B1802" s="58" t="s">
        <v>326</v>
      </c>
      <c r="C1802" s="58" t="s">
        <v>287</v>
      </c>
      <c r="D1802" s="58" t="s">
        <v>177</v>
      </c>
      <c r="E1802" s="58" t="s">
        <v>176</v>
      </c>
      <c r="F1802" s="58" t="b">
        <f>AND(LEN(E1802) = 6, ISNUMBER(MATCH(LEFT(E1802,4), 'species codes'!$A$2:$A$15, 0)))</f>
        <v>1</v>
      </c>
      <c r="G1802" s="58">
        <v>19.0</v>
      </c>
      <c r="J1802" s="58">
        <v>13.0</v>
      </c>
    </row>
    <row r="1803">
      <c r="A1803" s="57">
        <v>45575.0</v>
      </c>
      <c r="B1803" s="58" t="s">
        <v>379</v>
      </c>
      <c r="C1803" s="58" t="s">
        <v>287</v>
      </c>
      <c r="D1803" s="58" t="s">
        <v>382</v>
      </c>
      <c r="E1803" s="58" t="s">
        <v>176</v>
      </c>
      <c r="F1803" s="58" t="b">
        <f>AND(LEN(E1803) = 6, ISNUMBER(MATCH(LEFT(E1803,4), 'species codes'!$A$2:$A$15, 0)))</f>
        <v>1</v>
      </c>
      <c r="G1803" s="58">
        <v>2.0</v>
      </c>
      <c r="J1803" s="58">
        <v>2.0</v>
      </c>
    </row>
    <row r="1804">
      <c r="A1804" s="57">
        <v>45575.0</v>
      </c>
      <c r="B1804" s="58" t="s">
        <v>379</v>
      </c>
      <c r="C1804" s="58" t="s">
        <v>287</v>
      </c>
      <c r="D1804" s="58" t="s">
        <v>382</v>
      </c>
      <c r="E1804" s="58" t="s">
        <v>181</v>
      </c>
      <c r="F1804" s="58" t="b">
        <f>AND(LEN(E1804) = 6, ISNUMBER(MATCH(LEFT(E1804,4), 'species codes'!$A$2:$A$15, 0)))</f>
        <v>1</v>
      </c>
      <c r="G1804" s="58">
        <v>4.0</v>
      </c>
    </row>
    <row r="1805">
      <c r="A1805" s="57">
        <v>45575.0</v>
      </c>
      <c r="B1805" s="58" t="s">
        <v>326</v>
      </c>
      <c r="C1805" s="58" t="s">
        <v>287</v>
      </c>
      <c r="D1805" s="58" t="s">
        <v>330</v>
      </c>
      <c r="E1805" s="58" t="s">
        <v>182</v>
      </c>
      <c r="F1805" s="58" t="b">
        <f>AND(LEN(E1805) = 6, ISNUMBER(MATCH(LEFT(E1805,4), 'species codes'!$A$2:$A$15, 0)))</f>
        <v>1</v>
      </c>
      <c r="G1805" s="58">
        <v>61.0</v>
      </c>
      <c r="J1805" s="58">
        <v>3.0</v>
      </c>
    </row>
    <row r="1806">
      <c r="A1806" s="57">
        <v>45575.0</v>
      </c>
      <c r="B1806" s="58" t="s">
        <v>334</v>
      </c>
      <c r="C1806" s="58" t="s">
        <v>287</v>
      </c>
      <c r="D1806" s="58" t="s">
        <v>339</v>
      </c>
      <c r="E1806" s="58" t="s">
        <v>182</v>
      </c>
      <c r="F1806" s="58" t="b">
        <f>AND(LEN(E1806) = 6, ISNUMBER(MATCH(LEFT(E1806,4), 'species codes'!$A$2:$A$15, 0)))</f>
        <v>1</v>
      </c>
      <c r="G1806" s="58">
        <v>26.0</v>
      </c>
      <c r="J1806" s="58">
        <v>3.0</v>
      </c>
    </row>
    <row r="1807">
      <c r="A1807" s="57">
        <v>45575.0</v>
      </c>
      <c r="B1807" s="58" t="s">
        <v>334</v>
      </c>
      <c r="C1807" s="58" t="s">
        <v>287</v>
      </c>
      <c r="D1807" s="58" t="s">
        <v>341</v>
      </c>
      <c r="E1807" s="58" t="s">
        <v>182</v>
      </c>
      <c r="F1807" s="58" t="b">
        <f>AND(LEN(E1807) = 6, ISNUMBER(MATCH(LEFT(E1807,4), 'species codes'!$A$2:$A$15, 0)))</f>
        <v>1</v>
      </c>
      <c r="G1807" s="58">
        <v>22.0</v>
      </c>
      <c r="I1807" s="58">
        <v>1.0</v>
      </c>
    </row>
    <row r="1808">
      <c r="A1808" s="57">
        <v>45575.0</v>
      </c>
      <c r="B1808" s="58" t="s">
        <v>334</v>
      </c>
      <c r="C1808" s="58" t="s">
        <v>287</v>
      </c>
      <c r="D1808" s="58" t="s">
        <v>352</v>
      </c>
      <c r="E1808" s="58" t="s">
        <v>182</v>
      </c>
      <c r="F1808" s="58" t="b">
        <f>AND(LEN(E1808) = 6, ISNUMBER(MATCH(LEFT(E1808,4), 'species codes'!$A$2:$A$15, 0)))</f>
        <v>1</v>
      </c>
      <c r="G1808" s="58">
        <v>16.0</v>
      </c>
      <c r="J1808" s="58">
        <v>18.0</v>
      </c>
    </row>
    <row r="1809">
      <c r="A1809" s="57">
        <v>45575.0</v>
      </c>
      <c r="B1809" s="58" t="s">
        <v>379</v>
      </c>
      <c r="C1809" s="58" t="s">
        <v>287</v>
      </c>
      <c r="D1809" s="58" t="s">
        <v>382</v>
      </c>
      <c r="E1809" s="58" t="s">
        <v>182</v>
      </c>
      <c r="F1809" s="58" t="b">
        <f>AND(LEN(E1809) = 6, ISNUMBER(MATCH(LEFT(E1809,4), 'species codes'!$A$2:$A$15, 0)))</f>
        <v>1</v>
      </c>
      <c r="G1809" s="58">
        <v>4.0</v>
      </c>
    </row>
    <row r="1810">
      <c r="A1810" s="57">
        <v>45575.0</v>
      </c>
      <c r="B1810" s="58" t="s">
        <v>326</v>
      </c>
      <c r="C1810" s="58" t="s">
        <v>287</v>
      </c>
      <c r="D1810" s="58" t="s">
        <v>355</v>
      </c>
      <c r="E1810" s="58" t="s">
        <v>182</v>
      </c>
      <c r="F1810" s="58" t="b">
        <f>AND(LEN(E1810) = 6, ISNUMBER(MATCH(LEFT(E1810,4), 'species codes'!$A$2:$A$15, 0)))</f>
        <v>1</v>
      </c>
      <c r="H1810" s="58">
        <v>1.0</v>
      </c>
      <c r="J1810" s="58">
        <v>29.0</v>
      </c>
    </row>
    <row r="1811">
      <c r="A1811" s="57">
        <v>45575.0</v>
      </c>
      <c r="B1811" s="58" t="s">
        <v>379</v>
      </c>
      <c r="C1811" s="58" t="s">
        <v>287</v>
      </c>
      <c r="D1811" s="58" t="s">
        <v>382</v>
      </c>
      <c r="E1811" s="58" t="s">
        <v>186</v>
      </c>
      <c r="F1811" s="58" t="b">
        <f>AND(LEN(E1811) = 6, ISNUMBER(MATCH(LEFT(E1811,4), 'species codes'!$A$2:$A$15, 0)))</f>
        <v>1</v>
      </c>
      <c r="G1811" s="58">
        <v>4.0</v>
      </c>
    </row>
    <row r="1812">
      <c r="A1812" s="57">
        <v>45575.0</v>
      </c>
      <c r="B1812" s="58" t="s">
        <v>326</v>
      </c>
      <c r="C1812" s="58" t="s">
        <v>287</v>
      </c>
      <c r="D1812" s="58" t="s">
        <v>386</v>
      </c>
      <c r="E1812" s="58" t="s">
        <v>186</v>
      </c>
      <c r="F1812" s="58" t="b">
        <f>AND(LEN(E1812) = 6, ISNUMBER(MATCH(LEFT(E1812,4), 'species codes'!$A$2:$A$15, 0)))</f>
        <v>1</v>
      </c>
      <c r="H1812" s="58">
        <v>1.0</v>
      </c>
      <c r="J1812" s="58">
        <v>35.0</v>
      </c>
    </row>
    <row r="1813">
      <c r="A1813" s="57">
        <v>45575.0</v>
      </c>
      <c r="B1813" s="58" t="s">
        <v>379</v>
      </c>
      <c r="C1813" s="58" t="s">
        <v>287</v>
      </c>
      <c r="D1813" s="58" t="s">
        <v>382</v>
      </c>
      <c r="E1813" s="58" t="s">
        <v>188</v>
      </c>
      <c r="F1813" s="58" t="b">
        <f>AND(LEN(E1813) = 6, ISNUMBER(MATCH(LEFT(E1813,4), 'species codes'!$A$2:$A$15, 0)))</f>
        <v>1</v>
      </c>
      <c r="G1813" s="58">
        <v>4.0</v>
      </c>
    </row>
    <row r="1814">
      <c r="A1814" s="57">
        <v>45575.0</v>
      </c>
      <c r="B1814" s="58" t="s">
        <v>326</v>
      </c>
      <c r="C1814" s="58" t="s">
        <v>287</v>
      </c>
      <c r="D1814" s="58" t="s">
        <v>189</v>
      </c>
      <c r="E1814" s="58" t="s">
        <v>188</v>
      </c>
      <c r="F1814" s="58" t="b">
        <f>AND(LEN(E1814) = 6, ISNUMBER(MATCH(LEFT(E1814,4), 'species codes'!$A$2:$A$15, 0)))</f>
        <v>1</v>
      </c>
      <c r="J1814" s="58">
        <v>55.0</v>
      </c>
    </row>
    <row r="1815">
      <c r="A1815" s="57">
        <v>45575.0</v>
      </c>
      <c r="B1815" s="58" t="s">
        <v>379</v>
      </c>
      <c r="C1815" s="58" t="s">
        <v>287</v>
      </c>
      <c r="D1815" s="58" t="s">
        <v>382</v>
      </c>
      <c r="E1815" s="58" t="s">
        <v>190</v>
      </c>
      <c r="F1815" s="58" t="b">
        <f>AND(LEN(E1815) = 6, ISNUMBER(MATCH(LEFT(E1815,4), 'species codes'!$A$2:$A$15, 0)))</f>
        <v>1</v>
      </c>
      <c r="G1815" s="58">
        <v>4.0</v>
      </c>
    </row>
    <row r="1816">
      <c r="A1816" s="57">
        <v>45575.0</v>
      </c>
      <c r="B1816" s="58" t="s">
        <v>326</v>
      </c>
      <c r="C1816" s="58" t="s">
        <v>287</v>
      </c>
      <c r="D1816" s="58" t="s">
        <v>191</v>
      </c>
      <c r="E1816" s="58" t="s">
        <v>190</v>
      </c>
      <c r="F1816" s="58" t="b">
        <f>AND(LEN(E1816) = 6, ISNUMBER(MATCH(LEFT(E1816,4), 'species codes'!$A$2:$A$15, 0)))</f>
        <v>1</v>
      </c>
      <c r="J1816" s="58">
        <v>23.0</v>
      </c>
      <c r="M1816" s="58">
        <v>1.0</v>
      </c>
      <c r="N1816" s="58" t="s">
        <v>376</v>
      </c>
    </row>
    <row r="1817">
      <c r="A1817" s="57">
        <v>45575.0</v>
      </c>
      <c r="B1817" s="58" t="s">
        <v>334</v>
      </c>
      <c r="C1817" s="58" t="s">
        <v>287</v>
      </c>
      <c r="D1817" s="58" t="s">
        <v>196</v>
      </c>
      <c r="E1817" s="58" t="s">
        <v>194</v>
      </c>
      <c r="F1817" s="58" t="b">
        <f>AND(LEN(E1817) = 6, ISNUMBER(MATCH(LEFT(E1817,4), 'species codes'!$A$2:$A$15, 0)))</f>
        <v>1</v>
      </c>
      <c r="G1817" s="58">
        <v>7.0</v>
      </c>
    </row>
    <row r="1818">
      <c r="A1818" s="57">
        <v>45575.0</v>
      </c>
      <c r="B1818" s="58" t="s">
        <v>334</v>
      </c>
      <c r="C1818" s="58" t="s">
        <v>287</v>
      </c>
      <c r="D1818" s="58" t="s">
        <v>47</v>
      </c>
      <c r="E1818" s="58" t="s">
        <v>202</v>
      </c>
      <c r="F1818" s="58" t="b">
        <f>AND(LEN(E1818) = 6, ISNUMBER(MATCH(LEFT(E1818,4), 'species codes'!$A$2:$A$15, 0)))</f>
        <v>1</v>
      </c>
      <c r="G1818" s="58">
        <v>20.0</v>
      </c>
      <c r="H1818" s="58">
        <v>2.0</v>
      </c>
      <c r="K1818" s="58">
        <v>1.0</v>
      </c>
      <c r="L1818" s="58" t="s">
        <v>369</v>
      </c>
    </row>
    <row r="1819">
      <c r="A1819" s="57">
        <v>45575.0</v>
      </c>
      <c r="B1819" s="58" t="s">
        <v>334</v>
      </c>
      <c r="C1819" s="58" t="s">
        <v>287</v>
      </c>
      <c r="D1819" s="58" t="s">
        <v>153</v>
      </c>
      <c r="E1819" s="58" t="s">
        <v>202</v>
      </c>
      <c r="F1819" s="58" t="b">
        <f>AND(LEN(E1819) = 6, ISNUMBER(MATCH(LEFT(E1819,4), 'species codes'!$A$2:$A$15, 0)))</f>
        <v>1</v>
      </c>
      <c r="G1819" s="58">
        <v>2.0</v>
      </c>
      <c r="H1819" s="58">
        <v>1.0</v>
      </c>
    </row>
    <row r="1820">
      <c r="A1820" s="57">
        <v>45575.0</v>
      </c>
      <c r="B1820" s="58" t="s">
        <v>334</v>
      </c>
      <c r="C1820" s="58" t="s">
        <v>287</v>
      </c>
      <c r="D1820" s="58" t="s">
        <v>153</v>
      </c>
      <c r="E1820" s="58" t="s">
        <v>203</v>
      </c>
      <c r="F1820" s="58" t="b">
        <f>AND(LEN(E1820) = 6, ISNUMBER(MATCH(LEFT(E1820,4), 'species codes'!$A$2:$A$15, 0)))</f>
        <v>1</v>
      </c>
      <c r="I1820" s="58">
        <v>3.0</v>
      </c>
    </row>
    <row r="1821">
      <c r="A1821" s="57">
        <v>45575.0</v>
      </c>
      <c r="B1821" s="58" t="s">
        <v>334</v>
      </c>
      <c r="C1821" s="58" t="s">
        <v>287</v>
      </c>
      <c r="D1821" s="58" t="s">
        <v>47</v>
      </c>
      <c r="E1821" s="58" t="s">
        <v>205</v>
      </c>
      <c r="F1821" s="58" t="b">
        <f>AND(LEN(E1821) = 6, ISNUMBER(MATCH(LEFT(E1821,4), 'species codes'!$A$2:$A$15, 0)))</f>
        <v>1</v>
      </c>
      <c r="G1821" s="58">
        <v>6.0</v>
      </c>
      <c r="H1821" s="58">
        <v>2.0</v>
      </c>
    </row>
    <row r="1822">
      <c r="A1822" s="57">
        <v>45575.0</v>
      </c>
      <c r="B1822" s="58" t="s">
        <v>334</v>
      </c>
      <c r="C1822" s="58" t="s">
        <v>287</v>
      </c>
      <c r="D1822" s="58" t="s">
        <v>153</v>
      </c>
      <c r="E1822" s="58" t="s">
        <v>205</v>
      </c>
      <c r="F1822" s="58" t="b">
        <f>AND(LEN(E1822) = 6, ISNUMBER(MATCH(LEFT(E1822,4), 'species codes'!$A$2:$A$15, 0)))</f>
        <v>1</v>
      </c>
      <c r="G1822" s="58">
        <v>3.0</v>
      </c>
    </row>
    <row r="1823">
      <c r="A1823" s="57">
        <v>45575.0</v>
      </c>
      <c r="B1823" s="58" t="s">
        <v>334</v>
      </c>
      <c r="C1823" s="58" t="s">
        <v>287</v>
      </c>
      <c r="D1823" s="58" t="s">
        <v>47</v>
      </c>
      <c r="E1823" s="58" t="s">
        <v>208</v>
      </c>
      <c r="F1823" s="58" t="b">
        <f>AND(LEN(E1823) = 6, ISNUMBER(MATCH(LEFT(E1823,4), 'species codes'!$A$2:$A$15, 0)))</f>
        <v>1</v>
      </c>
      <c r="G1823" s="58">
        <v>7.0</v>
      </c>
    </row>
    <row r="1824">
      <c r="A1824" s="57">
        <v>45575.0</v>
      </c>
      <c r="B1824" s="58" t="s">
        <v>334</v>
      </c>
      <c r="C1824" s="58" t="s">
        <v>287</v>
      </c>
      <c r="D1824" s="58" t="s">
        <v>153</v>
      </c>
      <c r="E1824" s="58" t="s">
        <v>213</v>
      </c>
      <c r="F1824" s="58" t="b">
        <f>AND(LEN(E1824) = 6, ISNUMBER(MATCH(LEFT(E1824,4), 'species codes'!$A$2:$A$15, 0)))</f>
        <v>1</v>
      </c>
      <c r="G1824" s="58">
        <v>6.0</v>
      </c>
    </row>
    <row r="1825">
      <c r="A1825" s="57">
        <v>45575.0</v>
      </c>
      <c r="B1825" s="58" t="s">
        <v>334</v>
      </c>
      <c r="C1825" s="58" t="s">
        <v>287</v>
      </c>
      <c r="D1825" s="58" t="s">
        <v>47</v>
      </c>
      <c r="E1825" s="58" t="s">
        <v>214</v>
      </c>
      <c r="F1825" s="58" t="b">
        <f>AND(LEN(E1825) = 6, ISNUMBER(MATCH(LEFT(E1825,4), 'species codes'!$A$2:$A$15, 0)))</f>
        <v>1</v>
      </c>
      <c r="J1825" s="58">
        <v>1.0</v>
      </c>
    </row>
    <row r="1826">
      <c r="A1826" s="57">
        <v>45575.0</v>
      </c>
      <c r="B1826" s="58" t="s">
        <v>334</v>
      </c>
      <c r="C1826" s="58" t="s">
        <v>287</v>
      </c>
      <c r="D1826" s="58" t="s">
        <v>153</v>
      </c>
      <c r="E1826" s="58" t="s">
        <v>214</v>
      </c>
      <c r="F1826" s="58" t="b">
        <f>AND(LEN(E1826) = 6, ISNUMBER(MATCH(LEFT(E1826,4), 'species codes'!$A$2:$A$15, 0)))</f>
        <v>1</v>
      </c>
      <c r="I1826" s="58">
        <v>6.0</v>
      </c>
    </row>
    <row r="1827">
      <c r="A1827" s="57">
        <v>45575.0</v>
      </c>
      <c r="B1827" s="58" t="s">
        <v>334</v>
      </c>
      <c r="C1827" s="58" t="s">
        <v>287</v>
      </c>
      <c r="D1827" s="58" t="s">
        <v>153</v>
      </c>
      <c r="E1827" s="58" t="s">
        <v>216</v>
      </c>
      <c r="F1827" s="58" t="b">
        <f>AND(LEN(E1827) = 6, ISNUMBER(MATCH(LEFT(E1827,4), 'species codes'!$A$2:$A$15, 0)))</f>
        <v>1</v>
      </c>
      <c r="I1827" s="58">
        <v>5.0</v>
      </c>
    </row>
    <row r="1828">
      <c r="A1828" s="57">
        <v>45575.0</v>
      </c>
      <c r="B1828" s="58" t="s">
        <v>334</v>
      </c>
      <c r="C1828" s="58" t="s">
        <v>287</v>
      </c>
      <c r="D1828" s="58" t="s">
        <v>153</v>
      </c>
      <c r="E1828" s="58" t="s">
        <v>218</v>
      </c>
      <c r="F1828" s="58" t="b">
        <f>AND(LEN(E1828) = 6, ISNUMBER(MATCH(LEFT(E1828,4), 'species codes'!$A$2:$A$15, 0)))</f>
        <v>1</v>
      </c>
      <c r="I1828" s="58">
        <v>6.0</v>
      </c>
    </row>
    <row r="1829">
      <c r="A1829" s="57">
        <v>45575.0</v>
      </c>
      <c r="B1829" s="58" t="s">
        <v>334</v>
      </c>
      <c r="C1829" s="58" t="s">
        <v>287</v>
      </c>
      <c r="D1829" s="58" t="s">
        <v>153</v>
      </c>
      <c r="E1829" s="58" t="s">
        <v>219</v>
      </c>
      <c r="F1829" s="58" t="b">
        <f>AND(LEN(E1829) = 6, ISNUMBER(MATCH(LEFT(E1829,4), 'species codes'!$A$2:$A$15, 0)))</f>
        <v>1</v>
      </c>
      <c r="G1829" s="58">
        <v>3.0</v>
      </c>
    </row>
    <row r="1830">
      <c r="A1830" s="57">
        <v>45575.0</v>
      </c>
      <c r="B1830" s="58" t="s">
        <v>334</v>
      </c>
      <c r="C1830" s="58" t="s">
        <v>287</v>
      </c>
      <c r="D1830" s="58" t="s">
        <v>153</v>
      </c>
      <c r="E1830" s="58" t="s">
        <v>224</v>
      </c>
      <c r="F1830" s="58" t="b">
        <f>AND(LEN(E1830) = 6, ISNUMBER(MATCH(LEFT(E1830,4), 'species codes'!$A$2:$A$15, 0)))</f>
        <v>1</v>
      </c>
      <c r="G1830" s="58">
        <v>6.0</v>
      </c>
    </row>
    <row r="1831">
      <c r="A1831" s="57">
        <v>45575.0</v>
      </c>
      <c r="B1831" s="58" t="s">
        <v>334</v>
      </c>
      <c r="C1831" s="58" t="s">
        <v>287</v>
      </c>
      <c r="D1831" s="58" t="s">
        <v>47</v>
      </c>
      <c r="E1831" s="58" t="s">
        <v>224</v>
      </c>
      <c r="F1831" s="58" t="b">
        <f>AND(LEN(E1831) = 6, ISNUMBER(MATCH(LEFT(E1831,4), 'species codes'!$A$2:$A$15, 0)))</f>
        <v>1</v>
      </c>
      <c r="G1831" s="58">
        <v>3.0</v>
      </c>
    </row>
    <row r="1832">
      <c r="A1832" s="57">
        <v>45575.0</v>
      </c>
      <c r="B1832" s="58" t="s">
        <v>334</v>
      </c>
      <c r="C1832" s="58" t="s">
        <v>287</v>
      </c>
      <c r="D1832" s="58" t="s">
        <v>153</v>
      </c>
      <c r="E1832" s="58" t="s">
        <v>225</v>
      </c>
      <c r="F1832" s="58" t="b">
        <f>AND(LEN(E1832) = 6, ISNUMBER(MATCH(LEFT(E1832,4), 'species codes'!$A$2:$A$15, 0)))</f>
        <v>1</v>
      </c>
      <c r="G1832" s="58">
        <v>5.0</v>
      </c>
      <c r="O1832" s="58" t="s">
        <v>388</v>
      </c>
    </row>
    <row r="1833">
      <c r="A1833" s="57">
        <v>45575.0</v>
      </c>
      <c r="B1833" s="58" t="s">
        <v>334</v>
      </c>
      <c r="C1833" s="58" t="s">
        <v>287</v>
      </c>
      <c r="D1833" s="58" t="s">
        <v>47</v>
      </c>
      <c r="E1833" s="58" t="s">
        <v>225</v>
      </c>
      <c r="F1833" s="58" t="b">
        <f>AND(LEN(E1833) = 6, ISNUMBER(MATCH(LEFT(E1833,4), 'species codes'!$A$2:$A$15, 0)))</f>
        <v>1</v>
      </c>
      <c r="G1833" s="58">
        <v>3.0</v>
      </c>
    </row>
    <row r="1834">
      <c r="A1834" s="57">
        <v>45575.0</v>
      </c>
      <c r="B1834" s="58" t="s">
        <v>334</v>
      </c>
      <c r="C1834" s="58" t="s">
        <v>287</v>
      </c>
      <c r="D1834" s="58" t="s">
        <v>47</v>
      </c>
      <c r="E1834" s="58" t="s">
        <v>226</v>
      </c>
      <c r="F1834" s="58" t="b">
        <f>AND(LEN(E1834) = 6, ISNUMBER(MATCH(LEFT(E1834,4), 'species codes'!$A$2:$A$15, 0)))</f>
        <v>1</v>
      </c>
      <c r="G1834" s="58">
        <v>16.0</v>
      </c>
      <c r="J1834" s="58">
        <v>4.0</v>
      </c>
    </row>
    <row r="1835">
      <c r="A1835" s="57">
        <v>45575.0</v>
      </c>
      <c r="B1835" s="58" t="s">
        <v>334</v>
      </c>
      <c r="C1835" s="58" t="s">
        <v>287</v>
      </c>
      <c r="D1835" s="58" t="s">
        <v>47</v>
      </c>
      <c r="E1835" s="58" t="s">
        <v>227</v>
      </c>
      <c r="F1835" s="58" t="b">
        <f>AND(LEN(E1835) = 6, ISNUMBER(MATCH(LEFT(E1835,4), 'species codes'!$A$2:$A$15, 0)))</f>
        <v>1</v>
      </c>
      <c r="G1835" s="58">
        <v>9.0</v>
      </c>
      <c r="J1835" s="58">
        <v>6.0</v>
      </c>
    </row>
    <row r="1836">
      <c r="A1836" s="57">
        <v>45575.0</v>
      </c>
      <c r="B1836" s="58" t="s">
        <v>334</v>
      </c>
      <c r="C1836" s="58" t="s">
        <v>287</v>
      </c>
      <c r="D1836" s="58" t="s">
        <v>47</v>
      </c>
      <c r="E1836" s="58" t="s">
        <v>228</v>
      </c>
      <c r="F1836" s="58" t="b">
        <f>AND(LEN(E1836) = 6, ISNUMBER(MATCH(LEFT(E1836,4), 'species codes'!$A$2:$A$15, 0)))</f>
        <v>1</v>
      </c>
      <c r="J1836" s="58">
        <v>19.0</v>
      </c>
    </row>
    <row r="1837">
      <c r="A1837" s="57">
        <v>45575.0</v>
      </c>
      <c r="B1837" s="58" t="s">
        <v>334</v>
      </c>
      <c r="C1837" s="58" t="s">
        <v>287</v>
      </c>
      <c r="D1837" s="58" t="s">
        <v>47</v>
      </c>
      <c r="E1837" s="58" t="s">
        <v>229</v>
      </c>
      <c r="F1837" s="58" t="b">
        <f>AND(LEN(E1837) = 6, ISNUMBER(MATCH(LEFT(E1837,4), 'species codes'!$A$2:$A$15, 0)))</f>
        <v>1</v>
      </c>
      <c r="G1837" s="58">
        <v>4.0</v>
      </c>
      <c r="J1837" s="58">
        <v>10.0</v>
      </c>
    </row>
    <row r="1838">
      <c r="A1838" s="57">
        <v>45575.0</v>
      </c>
      <c r="B1838" s="58" t="s">
        <v>334</v>
      </c>
      <c r="C1838" s="58" t="s">
        <v>287</v>
      </c>
      <c r="D1838" s="58" t="s">
        <v>47</v>
      </c>
      <c r="E1838" s="58" t="s">
        <v>230</v>
      </c>
      <c r="F1838" s="58" t="b">
        <f>AND(LEN(E1838) = 6, ISNUMBER(MATCH(LEFT(E1838,4), 'species codes'!$A$2:$A$15, 0)))</f>
        <v>1</v>
      </c>
      <c r="J1838" s="58">
        <v>13.0</v>
      </c>
    </row>
    <row r="1839">
      <c r="A1839" s="57">
        <v>45575.0</v>
      </c>
      <c r="B1839" s="58" t="s">
        <v>334</v>
      </c>
      <c r="C1839" s="58" t="s">
        <v>287</v>
      </c>
      <c r="D1839" s="58" t="s">
        <v>47</v>
      </c>
      <c r="E1839" s="58" t="s">
        <v>231</v>
      </c>
      <c r="F1839" s="58" t="b">
        <f>AND(LEN(E1839) = 6, ISNUMBER(MATCH(LEFT(E1839,4), 'species codes'!$A$2:$A$15, 0)))</f>
        <v>1</v>
      </c>
      <c r="J1839" s="58">
        <v>6.0</v>
      </c>
    </row>
    <row r="1840">
      <c r="A1840" s="57">
        <v>45575.0</v>
      </c>
      <c r="B1840" s="58" t="s">
        <v>334</v>
      </c>
      <c r="C1840" s="58" t="s">
        <v>287</v>
      </c>
      <c r="D1840" s="58" t="s">
        <v>47</v>
      </c>
      <c r="E1840" s="58" t="s">
        <v>241</v>
      </c>
      <c r="F1840" s="58" t="b">
        <f>AND(LEN(E1840) = 6, ISNUMBER(MATCH(LEFT(E1840,4), 'species codes'!$A$2:$A$15, 0)))</f>
        <v>1</v>
      </c>
      <c r="I1840" s="58">
        <v>2.0</v>
      </c>
      <c r="J1840" s="58">
        <v>6.0</v>
      </c>
    </row>
    <row r="1841">
      <c r="A1841" s="57">
        <v>45575.0</v>
      </c>
      <c r="B1841" s="58" t="s">
        <v>334</v>
      </c>
      <c r="C1841" s="58" t="s">
        <v>287</v>
      </c>
      <c r="D1841" s="58" t="s">
        <v>47</v>
      </c>
      <c r="E1841" s="58" t="s">
        <v>242</v>
      </c>
      <c r="F1841" s="58" t="b">
        <f>AND(LEN(E1841) = 6, ISNUMBER(MATCH(LEFT(E1841,4), 'species codes'!$A$2:$A$15, 0)))</f>
        <v>1</v>
      </c>
      <c r="H1841" s="58">
        <v>4.0</v>
      </c>
      <c r="J1841" s="58">
        <v>21.0</v>
      </c>
    </row>
    <row r="1842">
      <c r="A1842" s="57">
        <v>45575.0</v>
      </c>
      <c r="B1842" s="58" t="s">
        <v>334</v>
      </c>
      <c r="C1842" s="58" t="s">
        <v>287</v>
      </c>
      <c r="D1842" s="58" t="s">
        <v>47</v>
      </c>
      <c r="E1842" s="58" t="s">
        <v>243</v>
      </c>
      <c r="F1842" s="58" t="b">
        <f>AND(LEN(E1842) = 6, ISNUMBER(MATCH(LEFT(E1842,4), 'species codes'!$A$2:$A$15, 0)))</f>
        <v>1</v>
      </c>
      <c r="I1842" s="58">
        <v>1.0</v>
      </c>
      <c r="J1842" s="58">
        <v>18.0</v>
      </c>
    </row>
    <row r="1843">
      <c r="A1843" s="57">
        <v>45575.0</v>
      </c>
      <c r="B1843" s="58" t="s">
        <v>334</v>
      </c>
      <c r="C1843" s="58" t="s">
        <v>287</v>
      </c>
      <c r="D1843" s="58" t="s">
        <v>47</v>
      </c>
      <c r="E1843" s="58" t="s">
        <v>244</v>
      </c>
      <c r="F1843" s="58" t="b">
        <f>AND(LEN(E1843) = 6, ISNUMBER(MATCH(LEFT(E1843,4), 'species codes'!$A$2:$A$15, 0)))</f>
        <v>1</v>
      </c>
      <c r="J1843" s="58">
        <v>7.0</v>
      </c>
    </row>
    <row r="1844">
      <c r="A1844" s="57">
        <v>45575.0</v>
      </c>
      <c r="B1844" s="58" t="s">
        <v>334</v>
      </c>
      <c r="C1844" s="58" t="s">
        <v>287</v>
      </c>
      <c r="D1844" s="58" t="s">
        <v>47</v>
      </c>
      <c r="E1844" s="58" t="s">
        <v>246</v>
      </c>
      <c r="F1844" s="58" t="b">
        <f>AND(LEN(E1844) = 6, ISNUMBER(MATCH(LEFT(E1844,4), 'species codes'!$A$2:$A$15, 0)))</f>
        <v>1</v>
      </c>
      <c r="J1844" s="58">
        <v>12.0</v>
      </c>
    </row>
    <row r="1845">
      <c r="A1845" s="57">
        <v>45575.0</v>
      </c>
      <c r="B1845" s="58" t="s">
        <v>334</v>
      </c>
      <c r="C1845" s="58" t="s">
        <v>287</v>
      </c>
      <c r="D1845" s="58" t="s">
        <v>153</v>
      </c>
      <c r="E1845" s="58" t="s">
        <v>254</v>
      </c>
      <c r="F1845" s="58" t="b">
        <f>AND(LEN(E1845) = 6, ISNUMBER(MATCH(LEFT(E1845,4), 'species codes'!$A$2:$A$15, 0)))</f>
        <v>1</v>
      </c>
      <c r="G1845" s="58">
        <v>6.0</v>
      </c>
    </row>
    <row r="1846">
      <c r="A1846" s="57">
        <v>45575.0</v>
      </c>
      <c r="B1846" s="58" t="s">
        <v>334</v>
      </c>
      <c r="C1846" s="58" t="s">
        <v>287</v>
      </c>
      <c r="D1846" s="58" t="s">
        <v>47</v>
      </c>
      <c r="E1846" s="58" t="s">
        <v>254</v>
      </c>
      <c r="F1846" s="58" t="b">
        <f>AND(LEN(E1846) = 6, ISNUMBER(MATCH(LEFT(E1846,4), 'species codes'!$A$2:$A$15, 0)))</f>
        <v>1</v>
      </c>
      <c r="G1846" s="58">
        <v>1.0</v>
      </c>
      <c r="J1846" s="58">
        <v>7.0</v>
      </c>
    </row>
    <row r="1847">
      <c r="A1847" s="57">
        <v>45575.0</v>
      </c>
      <c r="B1847" s="58" t="s">
        <v>334</v>
      </c>
      <c r="C1847" s="58" t="s">
        <v>287</v>
      </c>
      <c r="D1847" s="58" t="s">
        <v>153</v>
      </c>
      <c r="E1847" s="58" t="s">
        <v>255</v>
      </c>
      <c r="F1847" s="58" t="b">
        <f>AND(LEN(E1847) = 6, ISNUMBER(MATCH(LEFT(E1847,4), 'species codes'!$A$2:$A$15, 0)))</f>
        <v>1</v>
      </c>
      <c r="G1847" s="58">
        <v>2.0</v>
      </c>
      <c r="H1847" s="58">
        <v>4.0</v>
      </c>
    </row>
    <row r="1848">
      <c r="A1848" s="57">
        <v>45575.0</v>
      </c>
      <c r="B1848" s="58" t="s">
        <v>334</v>
      </c>
      <c r="C1848" s="58" t="s">
        <v>287</v>
      </c>
      <c r="D1848" s="58" t="s">
        <v>153</v>
      </c>
      <c r="E1848" s="58" t="s">
        <v>256</v>
      </c>
      <c r="F1848" s="58" t="b">
        <f>AND(LEN(E1848) = 6, ISNUMBER(MATCH(LEFT(E1848,4), 'species codes'!$A$2:$A$15, 0)))</f>
        <v>1</v>
      </c>
      <c r="G1848" s="58">
        <v>6.0</v>
      </c>
      <c r="O1848" s="58" t="s">
        <v>389</v>
      </c>
    </row>
    <row r="1849">
      <c r="A1849" s="57">
        <v>45575.0</v>
      </c>
      <c r="B1849" s="58" t="s">
        <v>334</v>
      </c>
      <c r="C1849" s="58" t="s">
        <v>287</v>
      </c>
      <c r="D1849" s="58" t="s">
        <v>153</v>
      </c>
      <c r="E1849" s="58" t="s">
        <v>258</v>
      </c>
      <c r="F1849" s="58" t="b">
        <f>AND(LEN(E1849) = 6, ISNUMBER(MATCH(LEFT(E1849,4), 'species codes'!$A$2:$A$15, 0)))</f>
        <v>1</v>
      </c>
      <c r="G1849" s="58">
        <v>3.0</v>
      </c>
      <c r="H1849" s="58">
        <v>3.0</v>
      </c>
    </row>
    <row r="1850">
      <c r="A1850" s="57">
        <v>45575.0</v>
      </c>
      <c r="B1850" s="58" t="s">
        <v>334</v>
      </c>
      <c r="C1850" s="58" t="s">
        <v>287</v>
      </c>
      <c r="D1850" s="58" t="s">
        <v>196</v>
      </c>
      <c r="E1850" s="58" t="s">
        <v>260</v>
      </c>
      <c r="F1850" s="58" t="b">
        <f>AND(LEN(E1850) = 6, ISNUMBER(MATCH(LEFT(E1850,4), 'species codes'!$A$2:$A$15, 0)))</f>
        <v>1</v>
      </c>
      <c r="G1850" s="58">
        <v>22.0</v>
      </c>
    </row>
    <row r="1851">
      <c r="A1851" s="57">
        <v>45575.0</v>
      </c>
      <c r="B1851" s="58" t="s">
        <v>334</v>
      </c>
      <c r="C1851" s="58" t="s">
        <v>287</v>
      </c>
      <c r="D1851" s="58" t="s">
        <v>196</v>
      </c>
      <c r="E1851" s="58" t="s">
        <v>261</v>
      </c>
      <c r="F1851" s="58" t="b">
        <f>AND(LEN(E1851) = 6, ISNUMBER(MATCH(LEFT(E1851,4), 'species codes'!$A$2:$A$15, 0)))</f>
        <v>1</v>
      </c>
      <c r="I1851" s="58">
        <v>19.0</v>
      </c>
    </row>
    <row r="1852">
      <c r="A1852" s="57">
        <v>45575.0</v>
      </c>
      <c r="B1852" s="58" t="s">
        <v>334</v>
      </c>
      <c r="C1852" s="58" t="s">
        <v>287</v>
      </c>
      <c r="D1852" s="58" t="s">
        <v>196</v>
      </c>
      <c r="E1852" s="58" t="s">
        <v>262</v>
      </c>
      <c r="F1852" s="58" t="b">
        <f>AND(LEN(E1852) = 6, ISNUMBER(MATCH(LEFT(E1852,4), 'species codes'!$A$2:$A$15, 0)))</f>
        <v>1</v>
      </c>
      <c r="H1852" s="58">
        <v>2.0</v>
      </c>
      <c r="I1852" s="58">
        <v>3.0</v>
      </c>
    </row>
    <row r="1853">
      <c r="A1853" s="57">
        <v>45575.0</v>
      </c>
      <c r="B1853" s="58" t="s">
        <v>334</v>
      </c>
      <c r="C1853" s="58" t="s">
        <v>287</v>
      </c>
      <c r="D1853" s="58" t="s">
        <v>47</v>
      </c>
      <c r="E1853" s="58" t="s">
        <v>263</v>
      </c>
      <c r="F1853" s="58" t="b">
        <f>AND(LEN(E1853) = 6, ISNUMBER(MATCH(LEFT(E1853,4), 'species codes'!$A$2:$A$15, 0)))</f>
        <v>1</v>
      </c>
      <c r="I1853" s="58">
        <v>46.0</v>
      </c>
    </row>
    <row r="1854">
      <c r="A1854" s="57">
        <v>45575.0</v>
      </c>
      <c r="B1854" s="58" t="s">
        <v>334</v>
      </c>
      <c r="C1854" s="58" t="s">
        <v>287</v>
      </c>
      <c r="D1854" s="58" t="s">
        <v>153</v>
      </c>
      <c r="E1854" s="58" t="s">
        <v>263</v>
      </c>
      <c r="F1854" s="58" t="b">
        <f>AND(LEN(E1854) = 6, ISNUMBER(MATCH(LEFT(E1854,4), 'species codes'!$A$2:$A$15, 0)))</f>
        <v>1</v>
      </c>
      <c r="J1854" s="58">
        <v>2.0</v>
      </c>
    </row>
    <row r="1855">
      <c r="A1855" s="57">
        <v>45575.0</v>
      </c>
      <c r="B1855" s="58" t="s">
        <v>334</v>
      </c>
      <c r="C1855" s="58" t="s">
        <v>287</v>
      </c>
      <c r="D1855" s="58" t="s">
        <v>47</v>
      </c>
      <c r="E1855" s="58" t="s">
        <v>264</v>
      </c>
      <c r="F1855" s="58" t="b">
        <f>AND(LEN(E1855) = 6, ISNUMBER(MATCH(LEFT(E1855,4), 'species codes'!$A$2:$A$15, 0)))</f>
        <v>1</v>
      </c>
      <c r="I1855" s="58">
        <v>24.0</v>
      </c>
    </row>
    <row r="1856">
      <c r="A1856" s="57">
        <v>45575.0</v>
      </c>
      <c r="B1856" s="58" t="s">
        <v>334</v>
      </c>
      <c r="C1856" s="58" t="s">
        <v>287</v>
      </c>
      <c r="D1856" s="58" t="s">
        <v>153</v>
      </c>
      <c r="E1856" s="58" t="s">
        <v>264</v>
      </c>
      <c r="F1856" s="58" t="b">
        <f>AND(LEN(E1856) = 6, ISNUMBER(MATCH(LEFT(E1856,4), 'species codes'!$A$2:$A$15, 0)))</f>
        <v>1</v>
      </c>
      <c r="J1856" s="58">
        <v>3.0</v>
      </c>
    </row>
    <row r="1857">
      <c r="A1857" s="57">
        <v>45575.0</v>
      </c>
      <c r="B1857" s="58" t="s">
        <v>334</v>
      </c>
      <c r="C1857" s="58" t="s">
        <v>287</v>
      </c>
      <c r="D1857" s="58" t="s">
        <v>47</v>
      </c>
      <c r="E1857" s="58" t="s">
        <v>265</v>
      </c>
      <c r="F1857" s="58" t="b">
        <f>AND(LEN(E1857) = 6, ISNUMBER(MATCH(LEFT(E1857,4), 'species codes'!$A$2:$A$15, 0)))</f>
        <v>1</v>
      </c>
      <c r="I1857" s="58">
        <v>17.0</v>
      </c>
    </row>
    <row r="1858">
      <c r="A1858" s="57">
        <v>45575.0</v>
      </c>
      <c r="B1858" s="58" t="s">
        <v>334</v>
      </c>
      <c r="C1858" s="58" t="s">
        <v>287</v>
      </c>
      <c r="D1858" s="58" t="s">
        <v>153</v>
      </c>
      <c r="E1858" s="58" t="s">
        <v>266</v>
      </c>
      <c r="F1858" s="58" t="b">
        <f>AND(LEN(E1858) = 6, ISNUMBER(MATCH(LEFT(E1858,4), 'species codes'!$A$2:$A$15, 0)))</f>
        <v>1</v>
      </c>
      <c r="J1858" s="58">
        <v>3.0</v>
      </c>
    </row>
    <row r="1859">
      <c r="A1859" s="57">
        <v>45575.0</v>
      </c>
      <c r="B1859" s="58" t="s">
        <v>334</v>
      </c>
      <c r="C1859" s="58" t="s">
        <v>287</v>
      </c>
      <c r="D1859" s="58" t="s">
        <v>47</v>
      </c>
      <c r="E1859" s="58" t="s">
        <v>267</v>
      </c>
      <c r="F1859" s="58" t="b">
        <f>AND(LEN(E1859) = 6, ISNUMBER(MATCH(LEFT(E1859,4), 'species codes'!$A$2:$A$15, 0)))</f>
        <v>1</v>
      </c>
      <c r="J1859" s="58">
        <v>16.0</v>
      </c>
    </row>
    <row r="1860">
      <c r="A1860" s="57">
        <v>45575.0</v>
      </c>
      <c r="B1860" s="58" t="s">
        <v>334</v>
      </c>
      <c r="C1860" s="58" t="s">
        <v>287</v>
      </c>
      <c r="D1860" s="58" t="s">
        <v>153</v>
      </c>
      <c r="E1860" s="58" t="s">
        <v>268</v>
      </c>
      <c r="F1860" s="58" t="b">
        <f>AND(LEN(E1860) = 6, ISNUMBER(MATCH(LEFT(E1860,4), 'species codes'!$A$2:$A$15, 0)))</f>
        <v>1</v>
      </c>
      <c r="G1860" s="58">
        <v>3.0</v>
      </c>
    </row>
    <row r="1861">
      <c r="A1861" s="57">
        <v>45575.0</v>
      </c>
      <c r="B1861" s="58" t="s">
        <v>334</v>
      </c>
      <c r="C1861" s="58" t="s">
        <v>287</v>
      </c>
      <c r="D1861" s="58" t="s">
        <v>47</v>
      </c>
      <c r="E1861" s="58" t="s">
        <v>269</v>
      </c>
      <c r="F1861" s="58" t="b">
        <f>AND(LEN(E1861) = 6, ISNUMBER(MATCH(LEFT(E1861,4), 'species codes'!$A$2:$A$15, 0)))</f>
        <v>1</v>
      </c>
      <c r="J1861" s="58">
        <v>6.0</v>
      </c>
    </row>
    <row r="1862">
      <c r="A1862" s="57">
        <v>45575.0</v>
      </c>
      <c r="B1862" s="58" t="s">
        <v>334</v>
      </c>
      <c r="C1862" s="58" t="s">
        <v>287</v>
      </c>
      <c r="D1862" s="58" t="s">
        <v>153</v>
      </c>
      <c r="E1862" s="58" t="s">
        <v>269</v>
      </c>
      <c r="F1862" s="58" t="b">
        <f>AND(LEN(E1862) = 6, ISNUMBER(MATCH(LEFT(E1862,4), 'species codes'!$A$2:$A$15, 0)))</f>
        <v>1</v>
      </c>
      <c r="J1862" s="58">
        <v>3.0</v>
      </c>
    </row>
    <row r="1863">
      <c r="A1863" s="57">
        <v>45581.0</v>
      </c>
      <c r="B1863" s="58" t="s">
        <v>374</v>
      </c>
      <c r="C1863" s="58" t="s">
        <v>287</v>
      </c>
      <c r="D1863" s="58" t="s">
        <v>331</v>
      </c>
      <c r="E1863" s="58" t="s">
        <v>43</v>
      </c>
      <c r="F1863" s="58" t="b">
        <f>AND(LEN(E1863) = 6, ISNUMBER(MATCH(LEFT(E1863,4), 'species codes'!$A$2:$A$15, 0)))</f>
        <v>1</v>
      </c>
      <c r="J1863" s="58">
        <v>4.0</v>
      </c>
    </row>
    <row r="1864">
      <c r="A1864" s="57">
        <v>45581.0</v>
      </c>
      <c r="B1864" s="58" t="s">
        <v>374</v>
      </c>
      <c r="C1864" s="58" t="s">
        <v>287</v>
      </c>
      <c r="D1864" s="58" t="s">
        <v>331</v>
      </c>
      <c r="E1864" s="58" t="s">
        <v>55</v>
      </c>
      <c r="F1864" s="58" t="b">
        <f>AND(LEN(E1864) = 6, ISNUMBER(MATCH(LEFT(E1864,4), 'species codes'!$A$2:$A$15, 0)))</f>
        <v>1</v>
      </c>
      <c r="J1864" s="58">
        <v>4.0</v>
      </c>
    </row>
    <row r="1865">
      <c r="A1865" s="57">
        <v>45581.0</v>
      </c>
      <c r="B1865" s="58" t="s">
        <v>374</v>
      </c>
      <c r="C1865" s="58" t="s">
        <v>287</v>
      </c>
      <c r="D1865" s="58" t="s">
        <v>331</v>
      </c>
      <c r="E1865" s="58" t="s">
        <v>71</v>
      </c>
      <c r="F1865" s="58" t="b">
        <f>AND(LEN(E1865) = 6, ISNUMBER(MATCH(LEFT(E1865,4), 'species codes'!$A$2:$A$15, 0)))</f>
        <v>1</v>
      </c>
      <c r="J1865" s="58">
        <v>4.0</v>
      </c>
    </row>
    <row r="1866">
      <c r="A1866" s="57">
        <v>45581.0</v>
      </c>
      <c r="B1866" s="58" t="s">
        <v>374</v>
      </c>
      <c r="C1866" s="58" t="s">
        <v>287</v>
      </c>
      <c r="D1866" s="58" t="s">
        <v>331</v>
      </c>
      <c r="E1866" s="58" t="s">
        <v>74</v>
      </c>
      <c r="F1866" s="58" t="b">
        <f>AND(LEN(E1866) = 6, ISNUMBER(MATCH(LEFT(E1866,4), 'species codes'!$A$2:$A$15, 0)))</f>
        <v>1</v>
      </c>
      <c r="J1866" s="58">
        <v>4.0</v>
      </c>
    </row>
    <row r="1867">
      <c r="A1867" s="57">
        <v>45581.0</v>
      </c>
      <c r="B1867" s="58" t="s">
        <v>374</v>
      </c>
      <c r="C1867" s="58" t="s">
        <v>287</v>
      </c>
      <c r="D1867" s="58" t="s">
        <v>331</v>
      </c>
      <c r="E1867" s="58" t="s">
        <v>76</v>
      </c>
      <c r="F1867" s="58" t="b">
        <f>AND(LEN(E1867) = 6, ISNUMBER(MATCH(LEFT(E1867,4), 'species codes'!$A$2:$A$15, 0)))</f>
        <v>1</v>
      </c>
      <c r="J1867" s="58">
        <v>4.0</v>
      </c>
    </row>
    <row r="1868">
      <c r="A1868" s="57">
        <v>45581.0</v>
      </c>
      <c r="B1868" s="58" t="s">
        <v>374</v>
      </c>
      <c r="C1868" s="58" t="s">
        <v>287</v>
      </c>
      <c r="D1868" s="58" t="s">
        <v>331</v>
      </c>
      <c r="E1868" s="58" t="s">
        <v>80</v>
      </c>
      <c r="F1868" s="58" t="b">
        <f>AND(LEN(E1868) = 6, ISNUMBER(MATCH(LEFT(E1868,4), 'species codes'!$A$2:$A$15, 0)))</f>
        <v>1</v>
      </c>
      <c r="J1868" s="58">
        <v>4.0</v>
      </c>
    </row>
    <row r="1869">
      <c r="A1869" s="57">
        <v>45581.0</v>
      </c>
      <c r="B1869" s="58" t="s">
        <v>374</v>
      </c>
      <c r="C1869" s="58" t="s">
        <v>287</v>
      </c>
      <c r="D1869" s="58" t="s">
        <v>331</v>
      </c>
      <c r="E1869" s="58" t="s">
        <v>96</v>
      </c>
      <c r="F1869" s="58" t="b">
        <f>AND(LEN(E1869) = 6, ISNUMBER(MATCH(LEFT(E1869,4), 'species codes'!$A$2:$A$15, 0)))</f>
        <v>1</v>
      </c>
      <c r="J1869" s="58">
        <v>3.0</v>
      </c>
    </row>
    <row r="1870">
      <c r="A1870" s="57">
        <v>45581.0</v>
      </c>
      <c r="B1870" s="58" t="s">
        <v>374</v>
      </c>
      <c r="C1870" s="58" t="s">
        <v>287</v>
      </c>
      <c r="D1870" s="58" t="s">
        <v>331</v>
      </c>
      <c r="E1870" s="58" t="s">
        <v>127</v>
      </c>
      <c r="F1870" s="58" t="b">
        <f>AND(LEN(E1870) = 6, ISNUMBER(MATCH(LEFT(E1870,4), 'species codes'!$A$2:$A$15, 0)))</f>
        <v>1</v>
      </c>
      <c r="K1870" s="58">
        <v>3.0</v>
      </c>
      <c r="L1870" s="58" t="s">
        <v>369</v>
      </c>
    </row>
    <row r="1871">
      <c r="A1871" s="57">
        <v>45581.0</v>
      </c>
      <c r="B1871" s="58" t="s">
        <v>374</v>
      </c>
      <c r="C1871" s="58" t="s">
        <v>287</v>
      </c>
      <c r="D1871" s="58" t="s">
        <v>331</v>
      </c>
      <c r="E1871" s="58" t="s">
        <v>130</v>
      </c>
      <c r="F1871" s="58" t="b">
        <f>AND(LEN(E1871) = 6, ISNUMBER(MATCH(LEFT(E1871,4), 'species codes'!$A$2:$A$15, 0)))</f>
        <v>1</v>
      </c>
      <c r="J1871" s="58">
        <v>4.0</v>
      </c>
    </row>
    <row r="1872">
      <c r="A1872" s="57">
        <v>45581.0</v>
      </c>
      <c r="B1872" s="58" t="s">
        <v>374</v>
      </c>
      <c r="C1872" s="58" t="s">
        <v>287</v>
      </c>
      <c r="D1872" s="58" t="s">
        <v>331</v>
      </c>
      <c r="E1872" s="58" t="s">
        <v>132</v>
      </c>
      <c r="F1872" s="58" t="b">
        <f>AND(LEN(E1872) = 6, ISNUMBER(MATCH(LEFT(E1872,4), 'species codes'!$A$2:$A$15, 0)))</f>
        <v>1</v>
      </c>
      <c r="J1872" s="58">
        <v>3.0</v>
      </c>
    </row>
    <row r="1873">
      <c r="A1873" s="57">
        <v>45581.0</v>
      </c>
      <c r="B1873" s="58" t="s">
        <v>374</v>
      </c>
      <c r="C1873" s="58" t="s">
        <v>287</v>
      </c>
      <c r="D1873" s="58" t="s">
        <v>331</v>
      </c>
      <c r="E1873" s="58" t="s">
        <v>134</v>
      </c>
      <c r="F1873" s="58" t="b">
        <f>AND(LEN(E1873) = 6, ISNUMBER(MATCH(LEFT(E1873,4), 'species codes'!$A$2:$A$15, 0)))</f>
        <v>1</v>
      </c>
      <c r="J1873" s="58">
        <v>4.0</v>
      </c>
    </row>
    <row r="1874">
      <c r="A1874" s="57">
        <v>45581.0</v>
      </c>
      <c r="B1874" s="58" t="s">
        <v>374</v>
      </c>
      <c r="C1874" s="58" t="s">
        <v>287</v>
      </c>
      <c r="D1874" s="58" t="s">
        <v>331</v>
      </c>
      <c r="E1874" s="58" t="s">
        <v>136</v>
      </c>
      <c r="F1874" s="58" t="b">
        <f>AND(LEN(E1874) = 6, ISNUMBER(MATCH(LEFT(E1874,4), 'species codes'!$A$2:$A$15, 0)))</f>
        <v>1</v>
      </c>
      <c r="J1874" s="58">
        <v>4.0</v>
      </c>
    </row>
    <row r="1875">
      <c r="A1875" s="57">
        <v>45581.0</v>
      </c>
      <c r="B1875" s="58" t="s">
        <v>374</v>
      </c>
      <c r="C1875" s="58" t="s">
        <v>287</v>
      </c>
      <c r="D1875" s="58" t="s">
        <v>331</v>
      </c>
      <c r="E1875" s="58" t="s">
        <v>137</v>
      </c>
      <c r="F1875" s="58" t="b">
        <f>AND(LEN(E1875) = 6, ISNUMBER(MATCH(LEFT(E1875,4), 'species codes'!$A$2:$A$15, 0)))</f>
        <v>1</v>
      </c>
      <c r="J1875" s="58">
        <v>4.0</v>
      </c>
    </row>
    <row r="1876">
      <c r="A1876" s="57">
        <v>45581.0</v>
      </c>
      <c r="B1876" s="58" t="s">
        <v>374</v>
      </c>
      <c r="C1876" s="58" t="s">
        <v>287</v>
      </c>
      <c r="D1876" s="58" t="s">
        <v>331</v>
      </c>
      <c r="E1876" s="58" t="s">
        <v>140</v>
      </c>
      <c r="F1876" s="58" t="b">
        <f>AND(LEN(E1876) = 6, ISNUMBER(MATCH(LEFT(E1876,4), 'species codes'!$A$2:$A$15, 0)))</f>
        <v>1</v>
      </c>
      <c r="J1876" s="58">
        <v>3.0</v>
      </c>
    </row>
    <row r="1877">
      <c r="A1877" s="57">
        <v>45581.0</v>
      </c>
      <c r="B1877" s="58" t="s">
        <v>374</v>
      </c>
      <c r="C1877" s="58" t="s">
        <v>287</v>
      </c>
      <c r="D1877" s="58" t="s">
        <v>331</v>
      </c>
      <c r="E1877" s="58" t="s">
        <v>142</v>
      </c>
      <c r="F1877" s="58" t="b">
        <f>AND(LEN(E1877) = 6, ISNUMBER(MATCH(LEFT(E1877,4), 'species codes'!$A$2:$A$15, 0)))</f>
        <v>1</v>
      </c>
      <c r="J1877" s="58">
        <v>4.0</v>
      </c>
    </row>
    <row r="1878">
      <c r="A1878" s="57">
        <v>45581.0</v>
      </c>
      <c r="B1878" s="58" t="s">
        <v>374</v>
      </c>
      <c r="C1878" s="58" t="s">
        <v>287</v>
      </c>
      <c r="D1878" s="58" t="s">
        <v>331</v>
      </c>
      <c r="E1878" s="58" t="s">
        <v>143</v>
      </c>
      <c r="F1878" s="58" t="b">
        <f>AND(LEN(E1878) = 6, ISNUMBER(MATCH(LEFT(E1878,4), 'species codes'!$A$2:$A$15, 0)))</f>
        <v>1</v>
      </c>
      <c r="H1878" s="58">
        <v>1.0</v>
      </c>
      <c r="J1878" s="58">
        <v>3.0</v>
      </c>
    </row>
    <row r="1879">
      <c r="A1879" s="57">
        <v>45581.0</v>
      </c>
      <c r="B1879" s="58" t="s">
        <v>374</v>
      </c>
      <c r="C1879" s="58" t="s">
        <v>287</v>
      </c>
      <c r="D1879" s="58" t="s">
        <v>331</v>
      </c>
      <c r="E1879" s="58" t="s">
        <v>145</v>
      </c>
      <c r="F1879" s="58" t="b">
        <f>AND(LEN(E1879) = 6, ISNUMBER(MATCH(LEFT(E1879,4), 'species codes'!$A$2:$A$15, 0)))</f>
        <v>1</v>
      </c>
      <c r="I1879" s="58">
        <v>4.0</v>
      </c>
    </row>
    <row r="1880">
      <c r="A1880" s="57">
        <v>45581.0</v>
      </c>
      <c r="B1880" s="58" t="s">
        <v>374</v>
      </c>
      <c r="C1880" s="58" t="s">
        <v>287</v>
      </c>
      <c r="D1880" s="58" t="s">
        <v>331</v>
      </c>
      <c r="E1880" s="58" t="s">
        <v>148</v>
      </c>
      <c r="F1880" s="58" t="b">
        <f>AND(LEN(E1880) = 6, ISNUMBER(MATCH(LEFT(E1880,4), 'species codes'!$A$2:$A$15, 0)))</f>
        <v>1</v>
      </c>
      <c r="H1880" s="58">
        <v>1.0</v>
      </c>
      <c r="J1880" s="58">
        <v>3.0</v>
      </c>
    </row>
    <row r="1881">
      <c r="A1881" s="57">
        <v>45581.0</v>
      </c>
      <c r="B1881" s="58" t="s">
        <v>374</v>
      </c>
      <c r="C1881" s="58" t="s">
        <v>287</v>
      </c>
      <c r="D1881" s="58" t="s">
        <v>331</v>
      </c>
      <c r="E1881" s="58" t="s">
        <v>149</v>
      </c>
      <c r="F1881" s="58" t="b">
        <f>AND(LEN(E1881) = 6, ISNUMBER(MATCH(LEFT(E1881,4), 'species codes'!$A$2:$A$15, 0)))</f>
        <v>1</v>
      </c>
      <c r="I1881" s="58">
        <v>1.0</v>
      </c>
      <c r="J1881" s="58">
        <v>3.0</v>
      </c>
    </row>
    <row r="1882">
      <c r="A1882" s="57">
        <v>45581.0</v>
      </c>
      <c r="B1882" s="58" t="s">
        <v>374</v>
      </c>
      <c r="C1882" s="58" t="s">
        <v>287</v>
      </c>
      <c r="D1882" s="58" t="s">
        <v>153</v>
      </c>
      <c r="E1882" s="58" t="s">
        <v>151</v>
      </c>
      <c r="F1882" s="58" t="b">
        <f>AND(LEN(E1882) = 6, ISNUMBER(MATCH(LEFT(E1882,4), 'species codes'!$A$2:$A$15, 0)))</f>
        <v>1</v>
      </c>
      <c r="I1882" s="58">
        <v>68.0</v>
      </c>
    </row>
    <row r="1883">
      <c r="A1883" s="57">
        <v>45581.0</v>
      </c>
      <c r="B1883" s="58" t="s">
        <v>374</v>
      </c>
      <c r="C1883" s="58" t="s">
        <v>287</v>
      </c>
      <c r="D1883" s="58" t="s">
        <v>163</v>
      </c>
      <c r="E1883" s="58" t="s">
        <v>154</v>
      </c>
      <c r="F1883" s="58" t="b">
        <f>AND(LEN(E1883) = 6, ISNUMBER(MATCH(LEFT(E1883,4), 'species codes'!$A$2:$A$15, 0)))</f>
        <v>1</v>
      </c>
      <c r="I1883" s="58">
        <v>63.0</v>
      </c>
    </row>
    <row r="1884">
      <c r="A1884" s="57">
        <v>45581.0</v>
      </c>
      <c r="B1884" s="58" t="s">
        <v>374</v>
      </c>
      <c r="C1884" s="58" t="s">
        <v>287</v>
      </c>
      <c r="D1884" s="58" t="s">
        <v>165</v>
      </c>
      <c r="E1884" s="58" t="s">
        <v>156</v>
      </c>
      <c r="F1884" s="58" t="b">
        <f>AND(LEN(E1884) = 6, ISNUMBER(MATCH(LEFT(E1884,4), 'species codes'!$A$2:$A$15, 0)))</f>
        <v>1</v>
      </c>
      <c r="J1884" s="58">
        <v>58.0</v>
      </c>
    </row>
    <row r="1885">
      <c r="A1885" s="57">
        <v>45581.0</v>
      </c>
      <c r="B1885" s="58" t="s">
        <v>374</v>
      </c>
      <c r="C1885" s="58" t="s">
        <v>287</v>
      </c>
      <c r="D1885" s="58" t="s">
        <v>82</v>
      </c>
      <c r="E1885" s="58" t="s">
        <v>157</v>
      </c>
      <c r="F1885" s="58" t="b">
        <f>AND(LEN(E1885) = 6, ISNUMBER(MATCH(LEFT(E1885,4), 'species codes'!$A$2:$A$15, 0)))</f>
        <v>1</v>
      </c>
      <c r="I1885" s="58">
        <v>7.0</v>
      </c>
    </row>
    <row r="1886">
      <c r="A1886" s="57">
        <v>45581.0</v>
      </c>
      <c r="B1886" s="58" t="s">
        <v>374</v>
      </c>
      <c r="C1886" s="58" t="s">
        <v>287</v>
      </c>
      <c r="D1886" s="58" t="s">
        <v>47</v>
      </c>
      <c r="E1886" s="58" t="s">
        <v>157</v>
      </c>
      <c r="F1886" s="58" t="b">
        <f>AND(LEN(E1886) = 6, ISNUMBER(MATCH(LEFT(E1886,4), 'species codes'!$A$2:$A$15, 0)))</f>
        <v>1</v>
      </c>
      <c r="I1886" s="58">
        <v>21.0</v>
      </c>
    </row>
    <row r="1887">
      <c r="A1887" s="57">
        <v>45581.0</v>
      </c>
      <c r="B1887" s="58" t="s">
        <v>374</v>
      </c>
      <c r="C1887" s="58" t="s">
        <v>287</v>
      </c>
      <c r="D1887" s="58" t="s">
        <v>331</v>
      </c>
      <c r="E1887" s="58" t="s">
        <v>188</v>
      </c>
      <c r="F1887" s="58" t="b">
        <f>AND(LEN(E1887) = 6, ISNUMBER(MATCH(LEFT(E1887,4), 'species codes'!$A$2:$A$15, 0)))</f>
        <v>1</v>
      </c>
      <c r="J1887" s="58">
        <v>4.0</v>
      </c>
    </row>
    <row r="1888">
      <c r="A1888" s="57">
        <v>45581.0</v>
      </c>
      <c r="B1888" s="58" t="s">
        <v>374</v>
      </c>
      <c r="C1888" s="58" t="s">
        <v>287</v>
      </c>
      <c r="D1888" s="58" t="s">
        <v>354</v>
      </c>
      <c r="E1888" s="58" t="s">
        <v>207</v>
      </c>
      <c r="F1888" s="58" t="b">
        <f>AND(LEN(E1888) = 6, ISNUMBER(MATCH(LEFT(E1888,4), 'species codes'!$A$2:$A$15, 0)))</f>
        <v>1</v>
      </c>
      <c r="G1888" s="58">
        <v>24.0</v>
      </c>
    </row>
    <row r="1889">
      <c r="A1889" s="57">
        <v>45581.0</v>
      </c>
      <c r="B1889" s="58" t="s">
        <v>374</v>
      </c>
      <c r="C1889" s="58" t="s">
        <v>287</v>
      </c>
      <c r="D1889" s="58" t="s">
        <v>206</v>
      </c>
      <c r="E1889" s="58" t="s">
        <v>207</v>
      </c>
      <c r="F1889" s="58" t="b">
        <f>AND(LEN(E1889) = 6, ISNUMBER(MATCH(LEFT(E1889,4), 'species codes'!$A$2:$A$15, 0)))</f>
        <v>1</v>
      </c>
      <c r="G1889" s="58">
        <v>4.0</v>
      </c>
    </row>
    <row r="1890">
      <c r="A1890" s="57">
        <v>45581.0</v>
      </c>
      <c r="B1890" s="58" t="s">
        <v>374</v>
      </c>
      <c r="C1890" s="58" t="s">
        <v>287</v>
      </c>
      <c r="D1890" s="58" t="s">
        <v>354</v>
      </c>
      <c r="E1890" s="58" t="s">
        <v>233</v>
      </c>
      <c r="F1890" s="58" t="b">
        <f>AND(LEN(E1890) = 6, ISNUMBER(MATCH(LEFT(E1890,4), 'species codes'!$A$2:$A$15, 0)))</f>
        <v>1</v>
      </c>
      <c r="G1890" s="58">
        <v>32.0</v>
      </c>
      <c r="I1890" s="58">
        <v>1.0</v>
      </c>
      <c r="J1890" s="58">
        <v>13.0</v>
      </c>
    </row>
    <row r="1891">
      <c r="A1891" s="57">
        <v>45581.0</v>
      </c>
      <c r="B1891" s="58" t="s">
        <v>374</v>
      </c>
      <c r="C1891" s="58" t="s">
        <v>287</v>
      </c>
      <c r="D1891" s="58" t="s">
        <v>206</v>
      </c>
      <c r="E1891" s="58" t="s">
        <v>233</v>
      </c>
      <c r="F1891" s="58" t="b">
        <f>AND(LEN(E1891) = 6, ISNUMBER(MATCH(LEFT(E1891,4), 'species codes'!$A$2:$A$15, 0)))</f>
        <v>1</v>
      </c>
      <c r="J1891" s="58">
        <v>3.0</v>
      </c>
    </row>
    <row r="1892">
      <c r="A1892" s="57">
        <v>45581.0</v>
      </c>
      <c r="B1892" s="58" t="s">
        <v>374</v>
      </c>
      <c r="C1892" s="58" t="s">
        <v>287</v>
      </c>
      <c r="D1892" s="58" t="s">
        <v>354</v>
      </c>
      <c r="E1892" s="58" t="s">
        <v>234</v>
      </c>
      <c r="F1892" s="58" t="b">
        <f>AND(LEN(E1892) = 6, ISNUMBER(MATCH(LEFT(E1892,4), 'species codes'!$A$2:$A$15, 0)))</f>
        <v>1</v>
      </c>
      <c r="G1892" s="58">
        <v>18.0</v>
      </c>
      <c r="J1892" s="58">
        <v>22.0</v>
      </c>
    </row>
    <row r="1893">
      <c r="A1893" s="57">
        <v>45581.0</v>
      </c>
      <c r="B1893" s="58" t="s">
        <v>374</v>
      </c>
      <c r="C1893" s="58" t="s">
        <v>287</v>
      </c>
      <c r="D1893" s="58" t="s">
        <v>206</v>
      </c>
      <c r="E1893" s="58" t="s">
        <v>234</v>
      </c>
      <c r="F1893" s="58" t="b">
        <f>AND(LEN(E1893) = 6, ISNUMBER(MATCH(LEFT(E1893,4), 'species codes'!$A$2:$A$15, 0)))</f>
        <v>1</v>
      </c>
      <c r="J1893" s="58">
        <v>6.0</v>
      </c>
    </row>
    <row r="1894">
      <c r="A1894" s="57">
        <v>45581.0</v>
      </c>
      <c r="B1894" s="58" t="s">
        <v>374</v>
      </c>
      <c r="C1894" s="58" t="s">
        <v>287</v>
      </c>
      <c r="D1894" s="58" t="s">
        <v>354</v>
      </c>
      <c r="E1894" s="58" t="s">
        <v>235</v>
      </c>
      <c r="F1894" s="58" t="b">
        <f>AND(LEN(E1894) = 6, ISNUMBER(MATCH(LEFT(E1894,4), 'species codes'!$A$2:$A$15, 0)))</f>
        <v>1</v>
      </c>
      <c r="J1894" s="58">
        <v>16.0</v>
      </c>
    </row>
    <row r="1895">
      <c r="A1895" s="57">
        <v>45581.0</v>
      </c>
      <c r="B1895" s="58" t="s">
        <v>374</v>
      </c>
      <c r="C1895" s="58" t="s">
        <v>287</v>
      </c>
      <c r="D1895" s="58" t="s">
        <v>206</v>
      </c>
      <c r="E1895" s="58" t="s">
        <v>235</v>
      </c>
      <c r="F1895" s="58" t="b">
        <f>AND(LEN(E1895) = 6, ISNUMBER(MATCH(LEFT(E1895,4), 'species codes'!$A$2:$A$15, 0)))</f>
        <v>1</v>
      </c>
      <c r="J1895" s="58">
        <v>6.0</v>
      </c>
    </row>
    <row r="1896">
      <c r="A1896" s="57">
        <v>45581.0</v>
      </c>
      <c r="B1896" s="58" t="s">
        <v>374</v>
      </c>
      <c r="C1896" s="58" t="s">
        <v>287</v>
      </c>
      <c r="D1896" s="58" t="s">
        <v>354</v>
      </c>
      <c r="E1896" s="58" t="s">
        <v>236</v>
      </c>
      <c r="F1896" s="58" t="b">
        <f>AND(LEN(E1896) = 6, ISNUMBER(MATCH(LEFT(E1896,4), 'species codes'!$A$2:$A$15, 0)))</f>
        <v>1</v>
      </c>
      <c r="J1896" s="58">
        <v>76.0</v>
      </c>
    </row>
    <row r="1897">
      <c r="A1897" s="57">
        <v>45581.0</v>
      </c>
      <c r="B1897" s="58" t="s">
        <v>374</v>
      </c>
      <c r="C1897" s="58" t="s">
        <v>287</v>
      </c>
      <c r="D1897" s="58" t="s">
        <v>206</v>
      </c>
      <c r="E1897" s="58" t="s">
        <v>236</v>
      </c>
      <c r="F1897" s="58" t="b">
        <f>AND(LEN(E1897) = 6, ISNUMBER(MATCH(LEFT(E1897,4), 'species codes'!$A$2:$A$15, 0)))</f>
        <v>1</v>
      </c>
      <c r="J1897" s="58">
        <v>6.0</v>
      </c>
    </row>
    <row r="1898">
      <c r="A1898" s="57">
        <v>45581.0</v>
      </c>
      <c r="B1898" s="58" t="s">
        <v>374</v>
      </c>
      <c r="C1898" s="58" t="s">
        <v>287</v>
      </c>
      <c r="D1898" s="58" t="s">
        <v>354</v>
      </c>
      <c r="E1898" s="58" t="s">
        <v>237</v>
      </c>
      <c r="F1898" s="58" t="b">
        <f>AND(LEN(E1898) = 6, ISNUMBER(MATCH(LEFT(E1898,4), 'species codes'!$A$2:$A$15, 0)))</f>
        <v>1</v>
      </c>
      <c r="J1898" s="58">
        <v>78.0</v>
      </c>
    </row>
    <row r="1899">
      <c r="A1899" s="57">
        <v>45581.0</v>
      </c>
      <c r="B1899" s="58" t="s">
        <v>374</v>
      </c>
      <c r="C1899" s="58" t="s">
        <v>287</v>
      </c>
      <c r="D1899" s="58" t="s">
        <v>206</v>
      </c>
      <c r="E1899" s="58" t="s">
        <v>237</v>
      </c>
      <c r="F1899" s="58" t="b">
        <f>AND(LEN(E1899) = 6, ISNUMBER(MATCH(LEFT(E1899,4), 'species codes'!$A$2:$A$15, 0)))</f>
        <v>1</v>
      </c>
      <c r="J1899" s="58">
        <v>6.0</v>
      </c>
    </row>
    <row r="1900">
      <c r="A1900" s="57">
        <v>45581.0</v>
      </c>
      <c r="B1900" s="58" t="s">
        <v>374</v>
      </c>
      <c r="C1900" s="58" t="s">
        <v>287</v>
      </c>
      <c r="D1900" s="58" t="s">
        <v>354</v>
      </c>
      <c r="E1900" s="58" t="s">
        <v>247</v>
      </c>
      <c r="F1900" s="58" t="b">
        <f>AND(LEN(E1900) = 6, ISNUMBER(MATCH(LEFT(E1900,4), 'species codes'!$A$2:$A$15, 0)))</f>
        <v>1</v>
      </c>
      <c r="G1900" s="58">
        <v>31.0</v>
      </c>
    </row>
    <row r="1901">
      <c r="A1901" s="57">
        <v>45581.0</v>
      </c>
      <c r="B1901" s="58" t="s">
        <v>374</v>
      </c>
      <c r="C1901" s="58" t="s">
        <v>287</v>
      </c>
      <c r="D1901" s="58" t="s">
        <v>206</v>
      </c>
      <c r="E1901" s="58" t="s">
        <v>247</v>
      </c>
      <c r="F1901" s="58" t="b">
        <f>AND(LEN(E1901) = 6, ISNUMBER(MATCH(LEFT(E1901,4), 'species codes'!$A$2:$A$15, 0)))</f>
        <v>1</v>
      </c>
      <c r="G1901" s="58">
        <v>6.0</v>
      </c>
    </row>
    <row r="1902">
      <c r="A1902" s="57">
        <v>45581.0</v>
      </c>
      <c r="B1902" s="58" t="s">
        <v>374</v>
      </c>
      <c r="C1902" s="58" t="s">
        <v>287</v>
      </c>
      <c r="D1902" s="58" t="s">
        <v>354</v>
      </c>
      <c r="E1902" s="58" t="s">
        <v>248</v>
      </c>
      <c r="F1902" s="58" t="b">
        <f>AND(LEN(E1902) = 6, ISNUMBER(MATCH(LEFT(E1902,4), 'species codes'!$A$2:$A$15, 0)))</f>
        <v>1</v>
      </c>
      <c r="G1902" s="58">
        <v>28.0</v>
      </c>
      <c r="J1902" s="58">
        <v>5.0</v>
      </c>
    </row>
    <row r="1903">
      <c r="A1903" s="57">
        <v>45581.0</v>
      </c>
      <c r="B1903" s="58" t="s">
        <v>374</v>
      </c>
      <c r="C1903" s="58" t="s">
        <v>287</v>
      </c>
      <c r="D1903" s="58" t="s">
        <v>206</v>
      </c>
      <c r="E1903" s="58" t="s">
        <v>248</v>
      </c>
      <c r="F1903" s="58" t="b">
        <f>AND(LEN(E1903) = 6, ISNUMBER(MATCH(LEFT(E1903,4), 'species codes'!$A$2:$A$15, 0)))</f>
        <v>1</v>
      </c>
      <c r="G1903" s="58">
        <v>6.0</v>
      </c>
    </row>
    <row r="1904">
      <c r="A1904" s="57">
        <v>45581.0</v>
      </c>
      <c r="B1904" s="58" t="s">
        <v>374</v>
      </c>
      <c r="C1904" s="58" t="s">
        <v>287</v>
      </c>
      <c r="D1904" s="58" t="s">
        <v>354</v>
      </c>
      <c r="E1904" s="58" t="s">
        <v>375</v>
      </c>
      <c r="F1904" s="58" t="b">
        <f>AND(LEN(E1904) = 6, ISNUMBER(MATCH(LEFT(E1904,4), 'species codes'!$A$2:$A$15, 0)))</f>
        <v>1</v>
      </c>
      <c r="G1904" s="58">
        <v>42.0</v>
      </c>
    </row>
    <row r="1905">
      <c r="A1905" s="57">
        <v>45581.0</v>
      </c>
      <c r="B1905" s="58" t="s">
        <v>374</v>
      </c>
      <c r="C1905" s="58" t="s">
        <v>287</v>
      </c>
      <c r="D1905" s="58" t="s">
        <v>206</v>
      </c>
      <c r="E1905" s="58" t="s">
        <v>375</v>
      </c>
      <c r="F1905" s="58" t="b">
        <f>AND(LEN(E1905) = 6, ISNUMBER(MATCH(LEFT(E1905,4), 'species codes'!$A$2:$A$15, 0)))</f>
        <v>1</v>
      </c>
      <c r="G1905" s="58">
        <v>6.0</v>
      </c>
    </row>
    <row r="1906">
      <c r="A1906" s="57">
        <v>45581.0</v>
      </c>
      <c r="B1906" s="58" t="s">
        <v>374</v>
      </c>
      <c r="C1906" s="58" t="s">
        <v>287</v>
      </c>
      <c r="D1906" s="58" t="s">
        <v>354</v>
      </c>
      <c r="E1906" s="58" t="s">
        <v>249</v>
      </c>
      <c r="F1906" s="58" t="b">
        <f>AND(LEN(E1906) = 6, ISNUMBER(MATCH(LEFT(E1906,4), 'species codes'!$A$2:$A$15, 0)))</f>
        <v>1</v>
      </c>
      <c r="J1906" s="58">
        <v>33.0</v>
      </c>
    </row>
    <row r="1907">
      <c r="A1907" s="57">
        <v>45581.0</v>
      </c>
      <c r="B1907" s="58" t="s">
        <v>374</v>
      </c>
      <c r="C1907" s="58" t="s">
        <v>287</v>
      </c>
      <c r="D1907" s="58" t="s">
        <v>206</v>
      </c>
      <c r="E1907" s="58" t="s">
        <v>249</v>
      </c>
      <c r="F1907" s="58" t="b">
        <f>AND(LEN(E1907) = 6, ISNUMBER(MATCH(LEFT(E1907,4), 'species codes'!$A$2:$A$15, 0)))</f>
        <v>1</v>
      </c>
      <c r="J1907" s="58">
        <v>5.0</v>
      </c>
    </row>
    <row r="1908">
      <c r="A1908" s="57">
        <v>45581.0</v>
      </c>
      <c r="B1908" s="58" t="s">
        <v>374</v>
      </c>
      <c r="C1908" s="58" t="s">
        <v>287</v>
      </c>
      <c r="D1908" s="58" t="s">
        <v>206</v>
      </c>
      <c r="E1908" s="58" t="s">
        <v>259</v>
      </c>
      <c r="F1908" s="58" t="b">
        <f>AND(LEN(E1908) = 6, ISNUMBER(MATCH(LEFT(E1908,4), 'species codes'!$A$2:$A$15, 0)))</f>
        <v>1</v>
      </c>
      <c r="J1908" s="58">
        <v>6.0</v>
      </c>
    </row>
    <row r="1909">
      <c r="A1909" s="57">
        <v>45581.0</v>
      </c>
      <c r="B1909" s="58" t="s">
        <v>374</v>
      </c>
      <c r="C1909" s="58" t="s">
        <v>287</v>
      </c>
      <c r="D1909" s="58" t="s">
        <v>206</v>
      </c>
      <c r="E1909" s="58" t="s">
        <v>270</v>
      </c>
      <c r="F1909" s="58" t="b">
        <f>AND(LEN(E1909) = 6, ISNUMBER(MATCH(LEFT(E1909,4), 'species codes'!$A$2:$A$15, 0)))</f>
        <v>1</v>
      </c>
      <c r="G1909" s="58">
        <v>6.0</v>
      </c>
    </row>
    <row r="1910">
      <c r="A1910" s="57">
        <v>45581.0</v>
      </c>
      <c r="B1910" s="58" t="s">
        <v>374</v>
      </c>
      <c r="C1910" s="58" t="s">
        <v>287</v>
      </c>
      <c r="D1910" s="58" t="s">
        <v>354</v>
      </c>
      <c r="E1910" s="58" t="s">
        <v>270</v>
      </c>
      <c r="F1910" s="58" t="b">
        <f>AND(LEN(E1910) = 6, ISNUMBER(MATCH(LEFT(E1910,4), 'species codes'!$A$2:$A$15, 0)))</f>
        <v>1</v>
      </c>
      <c r="J1910" s="58">
        <v>30.0</v>
      </c>
    </row>
    <row r="1911">
      <c r="A1911" s="57">
        <v>45581.0</v>
      </c>
      <c r="B1911" s="58" t="s">
        <v>374</v>
      </c>
      <c r="C1911" s="58" t="s">
        <v>287</v>
      </c>
      <c r="D1911" s="58" t="s">
        <v>206</v>
      </c>
      <c r="E1911" s="58" t="s">
        <v>271</v>
      </c>
      <c r="F1911" s="58" t="b">
        <f>AND(LEN(E1911) = 6, ISNUMBER(MATCH(LEFT(E1911,4), 'species codes'!$A$2:$A$15, 0)))</f>
        <v>1</v>
      </c>
      <c r="G1911" s="58">
        <v>6.0</v>
      </c>
    </row>
    <row r="1912">
      <c r="A1912" s="57">
        <v>45581.0</v>
      </c>
      <c r="B1912" s="58" t="s">
        <v>374</v>
      </c>
      <c r="C1912" s="58" t="s">
        <v>287</v>
      </c>
      <c r="D1912" s="58" t="s">
        <v>354</v>
      </c>
      <c r="E1912" s="58" t="s">
        <v>271</v>
      </c>
      <c r="F1912" s="58" t="b">
        <f>AND(LEN(E1912) = 6, ISNUMBER(MATCH(LEFT(E1912,4), 'species codes'!$A$2:$A$15, 0)))</f>
        <v>1</v>
      </c>
      <c r="H1912" s="58">
        <v>1.0</v>
      </c>
      <c r="J1912" s="58">
        <v>45.0</v>
      </c>
    </row>
    <row r="1913">
      <c r="A1913" s="57">
        <v>45581.0</v>
      </c>
      <c r="B1913" s="58" t="s">
        <v>374</v>
      </c>
      <c r="C1913" s="58" t="s">
        <v>287</v>
      </c>
      <c r="D1913" s="58" t="s">
        <v>206</v>
      </c>
      <c r="E1913" s="58" t="s">
        <v>272</v>
      </c>
      <c r="F1913" s="58" t="b">
        <f>AND(LEN(E1913) = 6, ISNUMBER(MATCH(LEFT(E1913,4), 'species codes'!$A$2:$A$15, 0)))</f>
        <v>1</v>
      </c>
      <c r="G1913" s="58">
        <v>6.0</v>
      </c>
    </row>
    <row r="1914">
      <c r="A1914" s="57">
        <v>45581.0</v>
      </c>
      <c r="B1914" s="58" t="s">
        <v>374</v>
      </c>
      <c r="C1914" s="58" t="s">
        <v>287</v>
      </c>
      <c r="D1914" s="58" t="s">
        <v>354</v>
      </c>
      <c r="E1914" s="58" t="s">
        <v>272</v>
      </c>
      <c r="F1914" s="58" t="b">
        <f>AND(LEN(E1914) = 6, ISNUMBER(MATCH(LEFT(E1914,4), 'species codes'!$A$2:$A$15, 0)))</f>
        <v>1</v>
      </c>
      <c r="J1914" s="58">
        <v>57.0</v>
      </c>
    </row>
    <row r="1915">
      <c r="A1915" s="57">
        <v>45581.0</v>
      </c>
      <c r="B1915" s="58" t="s">
        <v>374</v>
      </c>
      <c r="C1915" s="58" t="s">
        <v>287</v>
      </c>
      <c r="D1915" s="58" t="s">
        <v>354</v>
      </c>
      <c r="E1915" s="58" t="s">
        <v>273</v>
      </c>
      <c r="F1915" s="58" t="b">
        <f>AND(LEN(E1915) = 6, ISNUMBER(MATCH(LEFT(E1915,4), 'species codes'!$A$2:$A$15, 0)))</f>
        <v>1</v>
      </c>
      <c r="G1915" s="58">
        <v>25.0</v>
      </c>
    </row>
    <row r="1916">
      <c r="A1916" s="57">
        <v>45581.0</v>
      </c>
      <c r="B1916" s="58" t="s">
        <v>374</v>
      </c>
      <c r="C1916" s="58" t="s">
        <v>287</v>
      </c>
      <c r="D1916" s="58" t="s">
        <v>206</v>
      </c>
      <c r="E1916" s="58" t="s">
        <v>273</v>
      </c>
      <c r="F1916" s="58" t="b">
        <f>AND(LEN(E1916) = 6, ISNUMBER(MATCH(LEFT(E1916,4), 'species codes'!$A$2:$A$15, 0)))</f>
        <v>1</v>
      </c>
      <c r="G1916" s="58">
        <v>6.0</v>
      </c>
    </row>
    <row r="1917">
      <c r="A1917" s="59">
        <v>45601.0</v>
      </c>
      <c r="B1917" s="58" t="s">
        <v>326</v>
      </c>
      <c r="C1917" s="58" t="s">
        <v>287</v>
      </c>
      <c r="D1917" s="58" t="s">
        <v>57</v>
      </c>
      <c r="E1917" s="58" t="s">
        <v>43</v>
      </c>
      <c r="F1917" s="58" t="b">
        <f>AND(LEN(E1917) = 6, ISNUMBER(MATCH(LEFT(E1917,4), 'species codes'!$A$2:$A$15, 0)))</f>
        <v>1</v>
      </c>
      <c r="I1917" s="58">
        <v>6.0</v>
      </c>
      <c r="J1917" s="58">
        <v>9.0</v>
      </c>
    </row>
    <row r="1918">
      <c r="A1918" s="59">
        <v>45601.0</v>
      </c>
      <c r="B1918" s="58" t="s">
        <v>326</v>
      </c>
      <c r="C1918" s="58" t="s">
        <v>287</v>
      </c>
      <c r="D1918" s="58" t="s">
        <v>332</v>
      </c>
      <c r="E1918" s="58" t="s">
        <v>43</v>
      </c>
      <c r="F1918" s="58" t="b">
        <f>AND(LEN(E1918) = 6, ISNUMBER(MATCH(LEFT(E1918,4), 'species codes'!$A$2:$A$15, 0)))</f>
        <v>1</v>
      </c>
      <c r="I1918" s="58">
        <v>2.0</v>
      </c>
      <c r="J1918" s="58">
        <v>22.0</v>
      </c>
    </row>
    <row r="1919">
      <c r="A1919" s="59">
        <v>45601.0</v>
      </c>
      <c r="B1919" s="58" t="s">
        <v>379</v>
      </c>
      <c r="C1919" s="58" t="s">
        <v>287</v>
      </c>
      <c r="D1919" s="58" t="s">
        <v>382</v>
      </c>
      <c r="E1919" s="58" t="s">
        <v>43</v>
      </c>
      <c r="F1919" s="58" t="b">
        <f>AND(LEN(E1919) = 6, ISNUMBER(MATCH(LEFT(E1919,4), 'species codes'!$A$2:$A$15, 0)))</f>
        <v>1</v>
      </c>
      <c r="J1919" s="58">
        <v>4.0</v>
      </c>
    </row>
    <row r="1920">
      <c r="A1920" s="59">
        <v>45601.0</v>
      </c>
      <c r="B1920" s="58" t="s">
        <v>326</v>
      </c>
      <c r="C1920" s="58" t="s">
        <v>287</v>
      </c>
      <c r="D1920" s="58" t="s">
        <v>338</v>
      </c>
      <c r="E1920" s="58" t="s">
        <v>49</v>
      </c>
      <c r="F1920" s="58" t="b">
        <f>AND(LEN(E1920) = 6, ISNUMBER(MATCH(LEFT(E1920,4), 'species codes'!$A$2:$A$15, 0)))</f>
        <v>1</v>
      </c>
      <c r="H1920" s="58">
        <v>21.0</v>
      </c>
    </row>
    <row r="1921">
      <c r="A1921" s="59">
        <v>45601.0</v>
      </c>
      <c r="B1921" s="58" t="s">
        <v>379</v>
      </c>
      <c r="C1921" s="58" t="s">
        <v>287</v>
      </c>
      <c r="D1921" s="58" t="s">
        <v>382</v>
      </c>
      <c r="E1921" s="58" t="s">
        <v>49</v>
      </c>
      <c r="F1921" s="58" t="b">
        <f>AND(LEN(E1921) = 6, ISNUMBER(MATCH(LEFT(E1921,4), 'species codes'!$A$2:$A$15, 0)))</f>
        <v>1</v>
      </c>
      <c r="I1921" s="58">
        <v>4.0</v>
      </c>
    </row>
    <row r="1922">
      <c r="A1922" s="59">
        <v>45601.0</v>
      </c>
      <c r="B1922" s="58" t="s">
        <v>379</v>
      </c>
      <c r="C1922" s="58" t="s">
        <v>287</v>
      </c>
      <c r="D1922" s="58" t="s">
        <v>382</v>
      </c>
      <c r="E1922" s="58" t="s">
        <v>52</v>
      </c>
      <c r="F1922" s="58" t="b">
        <f>AND(LEN(E1922) = 6, ISNUMBER(MATCH(LEFT(E1922,4), 'species codes'!$A$2:$A$15, 0)))</f>
        <v>1</v>
      </c>
      <c r="H1922" s="58">
        <v>1.0</v>
      </c>
      <c r="J1922" s="58">
        <v>2.0</v>
      </c>
    </row>
    <row r="1923">
      <c r="A1923" s="59">
        <v>45601.0</v>
      </c>
      <c r="B1923" s="58" t="s">
        <v>379</v>
      </c>
      <c r="C1923" s="58" t="s">
        <v>287</v>
      </c>
      <c r="D1923" s="58" t="s">
        <v>382</v>
      </c>
      <c r="E1923" s="58" t="s">
        <v>54</v>
      </c>
      <c r="F1923" s="58" t="b">
        <f>AND(LEN(E1923) = 6, ISNUMBER(MATCH(LEFT(E1923,4), 'species codes'!$A$2:$A$15, 0)))</f>
        <v>1</v>
      </c>
      <c r="H1923" s="58">
        <v>1.0</v>
      </c>
      <c r="J1923" s="58">
        <v>2.0</v>
      </c>
    </row>
    <row r="1924">
      <c r="A1924" s="59">
        <v>45601.0</v>
      </c>
      <c r="B1924" s="58" t="s">
        <v>326</v>
      </c>
      <c r="C1924" s="58" t="s">
        <v>287</v>
      </c>
      <c r="D1924" s="58" t="s">
        <v>57</v>
      </c>
      <c r="E1924" s="58" t="s">
        <v>55</v>
      </c>
      <c r="F1924" s="58" t="b">
        <f>AND(LEN(E1924) = 6, ISNUMBER(MATCH(LEFT(E1924,4), 'species codes'!$A$2:$A$15, 0)))</f>
        <v>1</v>
      </c>
      <c r="H1924" s="58">
        <v>2.0</v>
      </c>
      <c r="I1924" s="58">
        <v>12.0</v>
      </c>
      <c r="J1924" s="58">
        <v>20.0</v>
      </c>
    </row>
    <row r="1925">
      <c r="A1925" s="59">
        <v>45601.0</v>
      </c>
      <c r="B1925" s="58" t="s">
        <v>379</v>
      </c>
      <c r="C1925" s="58" t="s">
        <v>287</v>
      </c>
      <c r="D1925" s="58" t="s">
        <v>382</v>
      </c>
      <c r="E1925" s="58" t="s">
        <v>55</v>
      </c>
      <c r="F1925" s="58" t="b">
        <f>AND(LEN(E1925) = 6, ISNUMBER(MATCH(LEFT(E1925,4), 'species codes'!$A$2:$A$15, 0)))</f>
        <v>1</v>
      </c>
      <c r="H1925" s="58">
        <v>1.0</v>
      </c>
    </row>
    <row r="1926">
      <c r="A1926" s="59">
        <v>45601.0</v>
      </c>
      <c r="B1926" s="58" t="s">
        <v>326</v>
      </c>
      <c r="C1926" s="58" t="s">
        <v>287</v>
      </c>
      <c r="D1926" s="58" t="s">
        <v>63</v>
      </c>
      <c r="E1926" s="58" t="s">
        <v>62</v>
      </c>
      <c r="F1926" s="58" t="b">
        <f>AND(LEN(E1926) = 6, ISNUMBER(MATCH(LEFT(E1926,4), 'species codes'!$A$2:$A$15, 0)))</f>
        <v>1</v>
      </c>
      <c r="I1926" s="58">
        <v>5.0</v>
      </c>
      <c r="J1926" s="58">
        <v>1.0</v>
      </c>
    </row>
    <row r="1927">
      <c r="A1927" s="59">
        <v>45601.0</v>
      </c>
      <c r="B1927" s="58" t="s">
        <v>379</v>
      </c>
      <c r="C1927" s="58" t="s">
        <v>287</v>
      </c>
      <c r="D1927" s="58" t="s">
        <v>382</v>
      </c>
      <c r="E1927" s="58" t="s">
        <v>62</v>
      </c>
      <c r="F1927" s="58" t="b">
        <f>AND(LEN(E1927) = 6, ISNUMBER(MATCH(LEFT(E1927,4), 'species codes'!$A$2:$A$15, 0)))</f>
        <v>1</v>
      </c>
      <c r="H1927" s="58">
        <v>4.0</v>
      </c>
    </row>
    <row r="1928">
      <c r="A1928" s="59">
        <v>45601.0</v>
      </c>
      <c r="B1928" s="58" t="s">
        <v>379</v>
      </c>
      <c r="C1928" s="58" t="s">
        <v>287</v>
      </c>
      <c r="D1928" s="58" t="s">
        <v>382</v>
      </c>
      <c r="E1928" s="58" t="s">
        <v>67</v>
      </c>
      <c r="F1928" s="58" t="b">
        <f>AND(LEN(E1928) = 6, ISNUMBER(MATCH(LEFT(E1928,4), 'species codes'!$A$2:$A$15, 0)))</f>
        <v>1</v>
      </c>
      <c r="J1928" s="58">
        <v>2.0</v>
      </c>
    </row>
    <row r="1929">
      <c r="A1929" s="59">
        <v>45601.0</v>
      </c>
      <c r="B1929" s="58" t="s">
        <v>326</v>
      </c>
      <c r="C1929" s="58" t="s">
        <v>287</v>
      </c>
      <c r="D1929" s="58" t="s">
        <v>72</v>
      </c>
      <c r="E1929" s="58" t="s">
        <v>71</v>
      </c>
      <c r="F1929" s="58" t="b">
        <f>AND(LEN(E1929) = 6, ISNUMBER(MATCH(LEFT(E1929,4), 'species codes'!$A$2:$A$15, 0)))</f>
        <v>1</v>
      </c>
      <c r="J1929" s="58">
        <v>57.0</v>
      </c>
    </row>
    <row r="1930">
      <c r="A1930" s="59">
        <v>45601.0</v>
      </c>
      <c r="B1930" s="58" t="s">
        <v>334</v>
      </c>
      <c r="C1930" s="58" t="s">
        <v>287</v>
      </c>
      <c r="D1930" s="58" t="s">
        <v>346</v>
      </c>
      <c r="E1930" s="58" t="s">
        <v>71</v>
      </c>
      <c r="F1930" s="58" t="b">
        <f>AND(LEN(E1930) = 6, ISNUMBER(MATCH(LEFT(E1930,4), 'species codes'!$A$2:$A$15, 0)))</f>
        <v>1</v>
      </c>
      <c r="H1930" s="58">
        <v>5.0</v>
      </c>
      <c r="I1930" s="58">
        <v>16.0</v>
      </c>
    </row>
    <row r="1931">
      <c r="A1931" s="59">
        <v>45601.0</v>
      </c>
      <c r="B1931" s="58" t="s">
        <v>334</v>
      </c>
      <c r="C1931" s="58" t="s">
        <v>287</v>
      </c>
      <c r="D1931" s="58" t="s">
        <v>335</v>
      </c>
      <c r="E1931" s="58" t="s">
        <v>71</v>
      </c>
      <c r="F1931" s="58" t="b">
        <f>AND(LEN(E1931) = 6, ISNUMBER(MATCH(LEFT(E1931,4), 'species codes'!$A$2:$A$15, 0)))</f>
        <v>1</v>
      </c>
      <c r="H1931" s="58">
        <v>1.0</v>
      </c>
      <c r="I1931" s="58">
        <v>23.0</v>
      </c>
    </row>
    <row r="1932">
      <c r="A1932" s="59">
        <v>45601.0</v>
      </c>
      <c r="B1932" s="58" t="s">
        <v>379</v>
      </c>
      <c r="C1932" s="58" t="s">
        <v>287</v>
      </c>
      <c r="D1932" s="58" t="s">
        <v>382</v>
      </c>
      <c r="E1932" s="58" t="s">
        <v>71</v>
      </c>
      <c r="F1932" s="58" t="b">
        <f>AND(LEN(E1932) = 6, ISNUMBER(MATCH(LEFT(E1932,4), 'species codes'!$A$2:$A$15, 0)))</f>
        <v>1</v>
      </c>
      <c r="J1932" s="58">
        <v>4.0</v>
      </c>
    </row>
    <row r="1933">
      <c r="A1933" s="59">
        <v>45601.0</v>
      </c>
      <c r="B1933" s="58" t="s">
        <v>326</v>
      </c>
      <c r="C1933" s="58" t="s">
        <v>287</v>
      </c>
      <c r="D1933" s="58" t="s">
        <v>75</v>
      </c>
      <c r="E1933" s="58" t="s">
        <v>74</v>
      </c>
      <c r="F1933" s="58" t="b">
        <f>AND(LEN(E1933) = 6, ISNUMBER(MATCH(LEFT(E1933,4), 'species codes'!$A$2:$A$15, 0)))</f>
        <v>1</v>
      </c>
      <c r="H1933" s="58">
        <v>7.0</v>
      </c>
      <c r="I1933" s="58">
        <v>2.0</v>
      </c>
      <c r="J1933" s="58">
        <v>15.0</v>
      </c>
    </row>
    <row r="1934">
      <c r="A1934" s="59">
        <v>45601.0</v>
      </c>
      <c r="B1934" s="58" t="s">
        <v>379</v>
      </c>
      <c r="C1934" s="58" t="s">
        <v>287</v>
      </c>
      <c r="D1934" s="58" t="s">
        <v>382</v>
      </c>
      <c r="E1934" s="58" t="s">
        <v>74</v>
      </c>
      <c r="F1934" s="58" t="b">
        <f>AND(LEN(E1934) = 6, ISNUMBER(MATCH(LEFT(E1934,4), 'species codes'!$A$2:$A$15, 0)))</f>
        <v>1</v>
      </c>
      <c r="H1934" s="58">
        <v>3.0</v>
      </c>
    </row>
    <row r="1935">
      <c r="A1935" s="59">
        <v>45601.0</v>
      </c>
      <c r="B1935" s="58" t="s">
        <v>326</v>
      </c>
      <c r="C1935" s="58" t="s">
        <v>287</v>
      </c>
      <c r="D1935" s="58" t="s">
        <v>77</v>
      </c>
      <c r="E1935" s="58" t="s">
        <v>76</v>
      </c>
      <c r="F1935" s="58" t="b">
        <f>AND(LEN(E1935) = 6, ISNUMBER(MATCH(LEFT(E1935,4), 'species codes'!$A$2:$A$15, 0)))</f>
        <v>1</v>
      </c>
      <c r="G1935" s="58">
        <v>4.0</v>
      </c>
    </row>
    <row r="1936">
      <c r="A1936" s="59">
        <v>45601.0</v>
      </c>
      <c r="B1936" s="58" t="s">
        <v>334</v>
      </c>
      <c r="C1936" s="58" t="s">
        <v>287</v>
      </c>
      <c r="D1936" s="58" t="s">
        <v>78</v>
      </c>
      <c r="E1936" s="58" t="s">
        <v>76</v>
      </c>
      <c r="F1936" s="58" t="b">
        <f>AND(LEN(E1936) = 6, ISNUMBER(MATCH(LEFT(E1936,4), 'species codes'!$A$2:$A$15, 0)))</f>
        <v>1</v>
      </c>
      <c r="H1936" s="58">
        <v>4.0</v>
      </c>
      <c r="J1936" s="58">
        <v>14.0</v>
      </c>
    </row>
    <row r="1937">
      <c r="A1937" s="59">
        <v>45601.0</v>
      </c>
      <c r="B1937" s="58" t="s">
        <v>379</v>
      </c>
      <c r="C1937" s="58" t="s">
        <v>287</v>
      </c>
      <c r="D1937" s="58" t="s">
        <v>382</v>
      </c>
      <c r="E1937" s="58" t="s">
        <v>76</v>
      </c>
      <c r="F1937" s="58" t="b">
        <f>AND(LEN(E1937) = 6, ISNUMBER(MATCH(LEFT(E1937,4), 'species codes'!$A$2:$A$15, 0)))</f>
        <v>1</v>
      </c>
      <c r="J1937" s="58">
        <v>4.0</v>
      </c>
    </row>
    <row r="1938">
      <c r="A1938" s="59">
        <v>45601.0</v>
      </c>
      <c r="B1938" s="58" t="s">
        <v>326</v>
      </c>
      <c r="C1938" s="58" t="s">
        <v>287</v>
      </c>
      <c r="D1938" s="58" t="s">
        <v>353</v>
      </c>
      <c r="E1938" s="58" t="s">
        <v>80</v>
      </c>
      <c r="F1938" s="58" t="b">
        <f>AND(LEN(E1938) = 6, ISNUMBER(MATCH(LEFT(E1938,4), 'species codes'!$A$2:$A$15, 0)))</f>
        <v>1</v>
      </c>
      <c r="I1938" s="58">
        <v>3.0</v>
      </c>
      <c r="J1938" s="58">
        <v>13.0</v>
      </c>
    </row>
    <row r="1939">
      <c r="A1939" s="59">
        <v>45601.0</v>
      </c>
      <c r="B1939" s="58" t="s">
        <v>326</v>
      </c>
      <c r="C1939" s="58" t="s">
        <v>287</v>
      </c>
      <c r="D1939" s="58" t="s">
        <v>77</v>
      </c>
      <c r="E1939" s="58" t="s">
        <v>80</v>
      </c>
      <c r="F1939" s="58" t="b">
        <f>AND(LEN(E1939) = 6, ISNUMBER(MATCH(LEFT(E1939,4), 'species codes'!$A$2:$A$15, 0)))</f>
        <v>1</v>
      </c>
      <c r="I1939" s="58">
        <v>8.0</v>
      </c>
      <c r="J1939" s="58">
        <v>8.0</v>
      </c>
    </row>
    <row r="1940">
      <c r="A1940" s="59">
        <v>45601.0</v>
      </c>
      <c r="B1940" s="58" t="s">
        <v>326</v>
      </c>
      <c r="C1940" s="58" t="s">
        <v>287</v>
      </c>
      <c r="D1940" s="58" t="s">
        <v>344</v>
      </c>
      <c r="E1940" s="58" t="s">
        <v>80</v>
      </c>
      <c r="F1940" s="58" t="b">
        <f>AND(LEN(E1940) = 6, ISNUMBER(MATCH(LEFT(E1940,4), 'species codes'!$A$2:$A$15, 0)))</f>
        <v>1</v>
      </c>
      <c r="H1940" s="58">
        <v>2.0</v>
      </c>
      <c r="I1940" s="58">
        <v>5.0</v>
      </c>
      <c r="J1940" s="58">
        <v>47.0</v>
      </c>
    </row>
    <row r="1941">
      <c r="A1941" s="59">
        <v>45601.0</v>
      </c>
      <c r="B1941" s="58" t="s">
        <v>334</v>
      </c>
      <c r="C1941" s="58" t="s">
        <v>287</v>
      </c>
      <c r="D1941" s="58" t="s">
        <v>82</v>
      </c>
      <c r="E1941" s="58" t="s">
        <v>80</v>
      </c>
      <c r="F1941" s="58" t="b">
        <f>AND(LEN(E1941) = 6, ISNUMBER(MATCH(LEFT(E1941,4), 'species codes'!$A$2:$A$15, 0)))</f>
        <v>1</v>
      </c>
      <c r="H1941" s="58">
        <v>3.0</v>
      </c>
      <c r="J1941" s="58">
        <v>33.0</v>
      </c>
    </row>
    <row r="1942">
      <c r="A1942" s="59">
        <v>45601.0</v>
      </c>
      <c r="B1942" s="58" t="s">
        <v>379</v>
      </c>
      <c r="C1942" s="58" t="s">
        <v>287</v>
      </c>
      <c r="D1942" s="58" t="s">
        <v>382</v>
      </c>
      <c r="E1942" s="58" t="s">
        <v>80</v>
      </c>
      <c r="F1942" s="58" t="b">
        <f>AND(LEN(E1942) = 6, ISNUMBER(MATCH(LEFT(E1942,4), 'species codes'!$A$2:$A$15, 0)))</f>
        <v>1</v>
      </c>
      <c r="I1942" s="58">
        <v>4.0</v>
      </c>
    </row>
    <row r="1943">
      <c r="A1943" s="59">
        <v>45601.0</v>
      </c>
      <c r="B1943" s="58" t="s">
        <v>326</v>
      </c>
      <c r="C1943" s="58" t="s">
        <v>287</v>
      </c>
      <c r="D1943" s="58" t="s">
        <v>86</v>
      </c>
      <c r="E1943" s="58" t="s">
        <v>84</v>
      </c>
      <c r="F1943" s="58" t="b">
        <f>AND(LEN(E1943) = 6, ISNUMBER(MATCH(LEFT(E1943,4), 'species codes'!$A$2:$A$15, 0)))</f>
        <v>1</v>
      </c>
      <c r="I1943" s="58">
        <v>16.0</v>
      </c>
    </row>
    <row r="1944">
      <c r="A1944" s="59">
        <v>45601.0</v>
      </c>
      <c r="B1944" s="58" t="s">
        <v>379</v>
      </c>
      <c r="C1944" s="58" t="s">
        <v>287</v>
      </c>
      <c r="D1944" s="58" t="s">
        <v>382</v>
      </c>
      <c r="E1944" s="58" t="s">
        <v>84</v>
      </c>
      <c r="F1944" s="58" t="b">
        <f>AND(LEN(E1944) = 6, ISNUMBER(MATCH(LEFT(E1944,4), 'species codes'!$A$2:$A$15, 0)))</f>
        <v>1</v>
      </c>
      <c r="H1944" s="58">
        <v>1.0</v>
      </c>
      <c r="J1944" s="58">
        <v>3.0</v>
      </c>
    </row>
    <row r="1945">
      <c r="A1945" s="59">
        <v>45601.0</v>
      </c>
      <c r="B1945" s="58" t="s">
        <v>326</v>
      </c>
      <c r="C1945" s="58" t="s">
        <v>287</v>
      </c>
      <c r="D1945" s="58" t="s">
        <v>86</v>
      </c>
      <c r="E1945" s="58" t="s">
        <v>89</v>
      </c>
      <c r="F1945" s="58" t="b">
        <f>AND(LEN(E1945) = 6, ISNUMBER(MATCH(LEFT(E1945,4), 'species codes'!$A$2:$A$15, 0)))</f>
        <v>1</v>
      </c>
      <c r="I1945" s="58">
        <v>4.0</v>
      </c>
    </row>
    <row r="1946">
      <c r="A1946" s="59">
        <v>45601.0</v>
      </c>
      <c r="B1946" s="58" t="s">
        <v>379</v>
      </c>
      <c r="C1946" s="58" t="s">
        <v>287</v>
      </c>
      <c r="D1946" s="58" t="s">
        <v>382</v>
      </c>
      <c r="E1946" s="58" t="s">
        <v>89</v>
      </c>
      <c r="F1946" s="58" t="b">
        <f>AND(LEN(E1946) = 6, ISNUMBER(MATCH(LEFT(E1946,4), 'species codes'!$A$2:$A$15, 0)))</f>
        <v>1</v>
      </c>
      <c r="H1946" s="58">
        <v>2.0</v>
      </c>
      <c r="I1946" s="58">
        <v>1.0</v>
      </c>
    </row>
    <row r="1947">
      <c r="A1947" s="59">
        <v>45601.0</v>
      </c>
      <c r="B1947" s="58" t="s">
        <v>379</v>
      </c>
      <c r="C1947" s="58" t="s">
        <v>287</v>
      </c>
      <c r="D1947" s="58" t="s">
        <v>382</v>
      </c>
      <c r="E1947" s="58" t="s">
        <v>91</v>
      </c>
      <c r="F1947" s="58" t="b">
        <f>AND(LEN(E1947) = 6, ISNUMBER(MATCH(LEFT(E1947,4), 'species codes'!$A$2:$A$15, 0)))</f>
        <v>1</v>
      </c>
      <c r="J1947" s="58">
        <v>2.0</v>
      </c>
    </row>
    <row r="1948">
      <c r="A1948" s="59">
        <v>45601.0</v>
      </c>
      <c r="B1948" s="58" t="s">
        <v>379</v>
      </c>
      <c r="C1948" s="58" t="s">
        <v>287</v>
      </c>
      <c r="D1948" s="58" t="s">
        <v>382</v>
      </c>
      <c r="E1948" s="58" t="s">
        <v>92</v>
      </c>
      <c r="F1948" s="58" t="b">
        <f>AND(LEN(E1948) = 6, ISNUMBER(MATCH(LEFT(E1948,4), 'species codes'!$A$2:$A$15, 0)))</f>
        <v>1</v>
      </c>
      <c r="H1948" s="58">
        <v>1.0</v>
      </c>
    </row>
    <row r="1949">
      <c r="A1949" s="59">
        <v>45601.0</v>
      </c>
      <c r="B1949" s="58" t="s">
        <v>379</v>
      </c>
      <c r="C1949" s="58" t="s">
        <v>287</v>
      </c>
      <c r="D1949" s="58" t="s">
        <v>382</v>
      </c>
      <c r="E1949" s="58" t="s">
        <v>94</v>
      </c>
      <c r="F1949" s="58" t="b">
        <f>AND(LEN(E1949) = 6, ISNUMBER(MATCH(LEFT(E1949,4), 'species codes'!$A$2:$A$15, 0)))</f>
        <v>1</v>
      </c>
      <c r="G1949" s="58">
        <v>2.0</v>
      </c>
    </row>
    <row r="1950">
      <c r="A1950" s="59">
        <v>45601.0</v>
      </c>
      <c r="B1950" s="58" t="s">
        <v>326</v>
      </c>
      <c r="C1950" s="58" t="s">
        <v>287</v>
      </c>
      <c r="D1950" s="58" t="s">
        <v>333</v>
      </c>
      <c r="E1950" s="58" t="s">
        <v>94</v>
      </c>
      <c r="F1950" s="58" t="b">
        <f>AND(LEN(E1950) = 6, ISNUMBER(MATCH(LEFT(E1950,4), 'species codes'!$A$2:$A$15, 0)))</f>
        <v>1</v>
      </c>
      <c r="H1950" s="58">
        <v>5.0</v>
      </c>
    </row>
    <row r="1951">
      <c r="A1951" s="59">
        <v>45601.0</v>
      </c>
      <c r="B1951" s="58" t="s">
        <v>379</v>
      </c>
      <c r="C1951" s="58" t="s">
        <v>287</v>
      </c>
      <c r="D1951" s="58" t="s">
        <v>382</v>
      </c>
      <c r="E1951" s="58" t="s">
        <v>95</v>
      </c>
      <c r="F1951" s="58" t="b">
        <f>AND(LEN(E1951) = 6, ISNUMBER(MATCH(LEFT(E1951,4), 'species codes'!$A$2:$A$15, 0)))</f>
        <v>1</v>
      </c>
      <c r="G1951" s="58">
        <v>3.0</v>
      </c>
      <c r="H1951" s="58">
        <v>1.0</v>
      </c>
    </row>
    <row r="1952">
      <c r="A1952" s="59">
        <v>45601.0</v>
      </c>
      <c r="B1952" s="58" t="s">
        <v>334</v>
      </c>
      <c r="C1952" s="58" t="s">
        <v>287</v>
      </c>
      <c r="D1952" s="58" t="s">
        <v>82</v>
      </c>
      <c r="E1952" s="58" t="s">
        <v>95</v>
      </c>
      <c r="F1952" s="58" t="b">
        <f>AND(LEN(E1952) = 6, ISNUMBER(MATCH(LEFT(E1952,4), 'species codes'!$A$2:$A$15, 0)))</f>
        <v>1</v>
      </c>
      <c r="I1952" s="58">
        <v>4.0</v>
      </c>
      <c r="J1952" s="58">
        <v>3.0</v>
      </c>
    </row>
    <row r="1953">
      <c r="A1953" s="59">
        <v>45601.0</v>
      </c>
      <c r="B1953" s="58" t="s">
        <v>334</v>
      </c>
      <c r="C1953" s="58" t="s">
        <v>287</v>
      </c>
      <c r="D1953" s="58" t="s">
        <v>196</v>
      </c>
      <c r="E1953" s="58" t="s">
        <v>96</v>
      </c>
      <c r="F1953" s="58" t="b">
        <f>AND(LEN(E1953) = 6, ISNUMBER(MATCH(LEFT(E1953,4), 'species codes'!$A$2:$A$15, 0)))</f>
        <v>1</v>
      </c>
      <c r="G1953" s="58">
        <v>6.0</v>
      </c>
      <c r="H1953" s="58">
        <v>3.0</v>
      </c>
      <c r="I1953" s="58">
        <v>1.0</v>
      </c>
    </row>
    <row r="1954">
      <c r="A1954" s="59">
        <v>45601.0</v>
      </c>
      <c r="B1954" s="58" t="s">
        <v>326</v>
      </c>
      <c r="C1954" s="58" t="s">
        <v>287</v>
      </c>
      <c r="D1954" s="58" t="s">
        <v>97</v>
      </c>
      <c r="E1954" s="58" t="s">
        <v>96</v>
      </c>
      <c r="F1954" s="58" t="b">
        <f>AND(LEN(E1954) = 6, ISNUMBER(MATCH(LEFT(E1954,4), 'species codes'!$A$2:$A$15, 0)))</f>
        <v>1</v>
      </c>
      <c r="G1954" s="58">
        <v>2.0</v>
      </c>
      <c r="J1954" s="58">
        <v>3.0</v>
      </c>
    </row>
    <row r="1955">
      <c r="A1955" s="59">
        <v>45601.0</v>
      </c>
      <c r="B1955" s="58" t="s">
        <v>334</v>
      </c>
      <c r="C1955" s="58" t="s">
        <v>287</v>
      </c>
      <c r="D1955" s="58" t="s">
        <v>331</v>
      </c>
      <c r="E1955" s="58" t="s">
        <v>96</v>
      </c>
      <c r="F1955" s="58" t="b">
        <f>AND(LEN(E1955) = 6, ISNUMBER(MATCH(LEFT(E1955,4), 'species codes'!$A$2:$A$15, 0)))</f>
        <v>1</v>
      </c>
      <c r="I1955" s="58">
        <v>20.0</v>
      </c>
      <c r="J1955" s="58">
        <v>5.0</v>
      </c>
    </row>
    <row r="1956">
      <c r="A1956" s="59">
        <v>45601.0</v>
      </c>
      <c r="B1956" s="58" t="s">
        <v>379</v>
      </c>
      <c r="C1956" s="58" t="s">
        <v>287</v>
      </c>
      <c r="D1956" s="58" t="s">
        <v>382</v>
      </c>
      <c r="E1956" s="58" t="s">
        <v>96</v>
      </c>
      <c r="F1956" s="58" t="b">
        <f>AND(LEN(E1956) = 6, ISNUMBER(MATCH(LEFT(E1956,4), 'species codes'!$A$2:$A$15, 0)))</f>
        <v>1</v>
      </c>
      <c r="J1956" s="58">
        <v>3.0</v>
      </c>
    </row>
    <row r="1957">
      <c r="A1957" s="59">
        <v>45601.0</v>
      </c>
      <c r="B1957" s="58" t="s">
        <v>326</v>
      </c>
      <c r="C1957" s="58" t="s">
        <v>287</v>
      </c>
      <c r="D1957" s="58" t="s">
        <v>86</v>
      </c>
      <c r="E1957" s="58" t="s">
        <v>109</v>
      </c>
      <c r="F1957" s="58" t="b">
        <f>AND(LEN(E1957) = 6, ISNUMBER(MATCH(LEFT(E1957,4), 'species codes'!$A$2:$A$15, 0)))</f>
        <v>1</v>
      </c>
      <c r="I1957" s="58">
        <v>3.0</v>
      </c>
      <c r="J1957" s="58">
        <v>9.0</v>
      </c>
    </row>
    <row r="1958">
      <c r="A1958" s="59">
        <v>45601.0</v>
      </c>
      <c r="B1958" s="58" t="s">
        <v>379</v>
      </c>
      <c r="C1958" s="58" t="s">
        <v>287</v>
      </c>
      <c r="D1958" s="58" t="s">
        <v>382</v>
      </c>
      <c r="E1958" s="58" t="s">
        <v>109</v>
      </c>
      <c r="F1958" s="58" t="b">
        <f>AND(LEN(E1958) = 6, ISNUMBER(MATCH(LEFT(E1958,4), 'species codes'!$A$2:$A$15, 0)))</f>
        <v>1</v>
      </c>
      <c r="J1958" s="58">
        <v>4.0</v>
      </c>
    </row>
    <row r="1959">
      <c r="A1959" s="59">
        <v>45601.0</v>
      </c>
      <c r="B1959" s="58" t="s">
        <v>379</v>
      </c>
      <c r="C1959" s="58" t="s">
        <v>287</v>
      </c>
      <c r="D1959" s="58" t="s">
        <v>382</v>
      </c>
      <c r="E1959" s="58" t="s">
        <v>113</v>
      </c>
      <c r="F1959" s="58" t="b">
        <f>AND(LEN(E1959) = 6, ISNUMBER(MATCH(LEFT(E1959,4), 'species codes'!$A$2:$A$15, 0)))</f>
        <v>1</v>
      </c>
      <c r="G1959" s="58">
        <v>2.0</v>
      </c>
    </row>
    <row r="1960">
      <c r="A1960" s="59">
        <v>45601.0</v>
      </c>
      <c r="B1960" s="58" t="s">
        <v>379</v>
      </c>
      <c r="C1960" s="58" t="s">
        <v>287</v>
      </c>
      <c r="D1960" s="58" t="s">
        <v>382</v>
      </c>
      <c r="E1960" s="58" t="s">
        <v>124</v>
      </c>
      <c r="F1960" s="58" t="b">
        <f>AND(LEN(E1960) = 6, ISNUMBER(MATCH(LEFT(E1960,4), 'species codes'!$A$2:$A$15, 0)))</f>
        <v>1</v>
      </c>
      <c r="H1960" s="58">
        <v>1.0</v>
      </c>
    </row>
    <row r="1961">
      <c r="A1961" s="59">
        <v>45601.0</v>
      </c>
      <c r="B1961" s="58" t="s">
        <v>326</v>
      </c>
      <c r="C1961" s="58" t="s">
        <v>287</v>
      </c>
      <c r="D1961" s="58" t="s">
        <v>128</v>
      </c>
      <c r="E1961" s="58" t="s">
        <v>127</v>
      </c>
      <c r="F1961" s="58" t="b">
        <f>AND(LEN(E1961) = 6, ISNUMBER(MATCH(LEFT(E1961,4), 'species codes'!$A$2:$A$15, 0)))</f>
        <v>1</v>
      </c>
      <c r="G1961" s="58">
        <v>10.0</v>
      </c>
      <c r="K1961" s="58">
        <v>2.0</v>
      </c>
      <c r="L1961" s="58" t="s">
        <v>369</v>
      </c>
    </row>
    <row r="1962">
      <c r="A1962" s="59">
        <v>45601.0</v>
      </c>
      <c r="B1962" s="58" t="s">
        <v>379</v>
      </c>
      <c r="C1962" s="58" t="s">
        <v>287</v>
      </c>
      <c r="D1962" s="58" t="s">
        <v>382</v>
      </c>
      <c r="E1962" s="58" t="s">
        <v>127</v>
      </c>
      <c r="F1962" s="58" t="b">
        <f>AND(LEN(E1962) = 6, ISNUMBER(MATCH(LEFT(E1962,4), 'species codes'!$A$2:$A$15, 0)))</f>
        <v>1</v>
      </c>
      <c r="G1962" s="58">
        <v>4.0</v>
      </c>
    </row>
    <row r="1963">
      <c r="A1963" s="59">
        <v>45601.0</v>
      </c>
      <c r="B1963" s="58" t="s">
        <v>326</v>
      </c>
      <c r="C1963" s="58" t="s">
        <v>287</v>
      </c>
      <c r="D1963" s="58" t="s">
        <v>131</v>
      </c>
      <c r="E1963" s="58" t="s">
        <v>130</v>
      </c>
      <c r="F1963" s="58" t="b">
        <f>AND(LEN(E1963) = 6, ISNUMBER(MATCH(LEFT(E1963,4), 'species codes'!$A$2:$A$15, 0)))</f>
        <v>1</v>
      </c>
      <c r="G1963" s="58">
        <v>29.0</v>
      </c>
    </row>
    <row r="1964">
      <c r="A1964" s="59">
        <v>45601.0</v>
      </c>
      <c r="B1964" s="58" t="s">
        <v>379</v>
      </c>
      <c r="C1964" s="58" t="s">
        <v>287</v>
      </c>
      <c r="D1964" s="58" t="s">
        <v>382</v>
      </c>
      <c r="E1964" s="58" t="s">
        <v>130</v>
      </c>
      <c r="F1964" s="58" t="b">
        <f>AND(LEN(E1964) = 6, ISNUMBER(MATCH(LEFT(E1964,4), 'species codes'!$A$2:$A$15, 0)))</f>
        <v>1</v>
      </c>
      <c r="G1964" s="58">
        <v>2.0</v>
      </c>
      <c r="H1964" s="58">
        <v>1.0</v>
      </c>
    </row>
    <row r="1965">
      <c r="A1965" s="59">
        <v>45601.0</v>
      </c>
      <c r="B1965" s="58" t="s">
        <v>326</v>
      </c>
      <c r="C1965" s="58" t="s">
        <v>287</v>
      </c>
      <c r="D1965" s="58" t="s">
        <v>133</v>
      </c>
      <c r="E1965" s="58" t="s">
        <v>132</v>
      </c>
      <c r="F1965" s="58" t="b">
        <f>AND(LEN(E1965) = 6, ISNUMBER(MATCH(LEFT(E1965,4), 'species codes'!$A$2:$A$15, 0)))</f>
        <v>1</v>
      </c>
      <c r="H1965" s="58">
        <v>1.0</v>
      </c>
      <c r="J1965" s="58">
        <v>50.0</v>
      </c>
    </row>
    <row r="1966">
      <c r="A1966" s="59">
        <v>45601.0</v>
      </c>
      <c r="B1966" s="58" t="s">
        <v>326</v>
      </c>
      <c r="C1966" s="58" t="s">
        <v>287</v>
      </c>
      <c r="D1966" s="58" t="s">
        <v>135</v>
      </c>
      <c r="E1966" s="58" t="s">
        <v>134</v>
      </c>
      <c r="F1966" s="58" t="b">
        <f>AND(LEN(E1966) = 6, ISNUMBER(MATCH(LEFT(E1966,4), 'species codes'!$A$2:$A$15, 0)))</f>
        <v>1</v>
      </c>
      <c r="H1966" s="58">
        <v>1.0</v>
      </c>
      <c r="J1966" s="58">
        <v>32.0</v>
      </c>
    </row>
    <row r="1967">
      <c r="A1967" s="59">
        <v>45601.0</v>
      </c>
      <c r="B1967" s="58" t="s">
        <v>326</v>
      </c>
      <c r="C1967" s="58" t="s">
        <v>287</v>
      </c>
      <c r="D1967" s="58" t="s">
        <v>75</v>
      </c>
      <c r="E1967" s="58" t="s">
        <v>136</v>
      </c>
      <c r="F1967" s="58" t="b">
        <f>AND(LEN(E1967) = 6, ISNUMBER(MATCH(LEFT(E1967,4), 'species codes'!$A$2:$A$15, 0)))</f>
        <v>1</v>
      </c>
      <c r="G1967" s="58">
        <v>12.0</v>
      </c>
    </row>
    <row r="1968">
      <c r="A1968" s="59">
        <v>45601.0</v>
      </c>
      <c r="B1968" s="58" t="s">
        <v>379</v>
      </c>
      <c r="C1968" s="58" t="s">
        <v>287</v>
      </c>
      <c r="D1968" s="58" t="s">
        <v>382</v>
      </c>
      <c r="E1968" s="58" t="s">
        <v>136</v>
      </c>
      <c r="F1968" s="58" t="b">
        <f>AND(LEN(E1968) = 6, ISNUMBER(MATCH(LEFT(E1968,4), 'species codes'!$A$2:$A$15, 0)))</f>
        <v>1</v>
      </c>
      <c r="G1968" s="58">
        <v>4.0</v>
      </c>
    </row>
    <row r="1969">
      <c r="A1969" s="59">
        <v>45601.0</v>
      </c>
      <c r="B1969" s="58" t="s">
        <v>326</v>
      </c>
      <c r="C1969" s="58" t="s">
        <v>287</v>
      </c>
      <c r="D1969" s="58" t="s">
        <v>97</v>
      </c>
      <c r="E1969" s="58" t="s">
        <v>137</v>
      </c>
      <c r="F1969" s="58" t="b">
        <f>AND(LEN(E1969) = 6, ISNUMBER(MATCH(LEFT(E1969,4), 'species codes'!$A$2:$A$15, 0)))</f>
        <v>1</v>
      </c>
      <c r="G1969" s="58">
        <v>23.0</v>
      </c>
      <c r="I1969" s="58">
        <v>1.0</v>
      </c>
    </row>
    <row r="1970">
      <c r="A1970" s="59">
        <v>45601.0</v>
      </c>
      <c r="B1970" s="58" t="s">
        <v>379</v>
      </c>
      <c r="C1970" s="58" t="s">
        <v>287</v>
      </c>
      <c r="D1970" s="58" t="s">
        <v>382</v>
      </c>
      <c r="E1970" s="58" t="s">
        <v>137</v>
      </c>
      <c r="F1970" s="58" t="b">
        <f>AND(LEN(E1970) = 6, ISNUMBER(MATCH(LEFT(E1970,4), 'species codes'!$A$2:$A$15, 0)))</f>
        <v>1</v>
      </c>
      <c r="J1970" s="58">
        <v>3.0</v>
      </c>
    </row>
    <row r="1971">
      <c r="A1971" s="59">
        <v>45601.0</v>
      </c>
      <c r="B1971" s="58" t="s">
        <v>326</v>
      </c>
      <c r="C1971" s="58" t="s">
        <v>287</v>
      </c>
      <c r="D1971" s="58" t="s">
        <v>345</v>
      </c>
      <c r="E1971" s="58" t="s">
        <v>140</v>
      </c>
      <c r="F1971" s="58" t="b">
        <f>AND(LEN(E1971) = 6, ISNUMBER(MATCH(LEFT(E1971,4), 'species codes'!$A$2:$A$15, 0)))</f>
        <v>1</v>
      </c>
      <c r="G1971" s="58">
        <v>56.0</v>
      </c>
    </row>
    <row r="1972">
      <c r="A1972" s="59">
        <v>45601.0</v>
      </c>
      <c r="B1972" s="58" t="s">
        <v>379</v>
      </c>
      <c r="C1972" s="58" t="s">
        <v>287</v>
      </c>
      <c r="D1972" s="58" t="s">
        <v>382</v>
      </c>
      <c r="E1972" s="58" t="s">
        <v>140</v>
      </c>
      <c r="F1972" s="58" t="b">
        <f>AND(LEN(E1972) = 6, ISNUMBER(MATCH(LEFT(E1972,4), 'species codes'!$A$2:$A$15, 0)))</f>
        <v>1</v>
      </c>
      <c r="G1972" s="58">
        <v>4.0</v>
      </c>
    </row>
    <row r="1973">
      <c r="A1973" s="59">
        <v>45601.0</v>
      </c>
      <c r="B1973" s="58" t="s">
        <v>326</v>
      </c>
      <c r="C1973" s="58" t="s">
        <v>287</v>
      </c>
      <c r="D1973" s="58" t="s">
        <v>138</v>
      </c>
      <c r="E1973" s="58" t="s">
        <v>142</v>
      </c>
      <c r="F1973" s="58" t="b">
        <f>AND(LEN(E1973) = 6, ISNUMBER(MATCH(LEFT(E1973,4), 'species codes'!$A$2:$A$15, 0)))</f>
        <v>1</v>
      </c>
      <c r="G1973" s="58">
        <v>47.0</v>
      </c>
    </row>
    <row r="1974">
      <c r="A1974" s="59">
        <v>45601.0</v>
      </c>
      <c r="B1974" s="58" t="s">
        <v>379</v>
      </c>
      <c r="C1974" s="58" t="s">
        <v>287</v>
      </c>
      <c r="D1974" s="58" t="s">
        <v>382</v>
      </c>
      <c r="E1974" s="58" t="s">
        <v>142</v>
      </c>
      <c r="F1974" s="58" t="b">
        <f>AND(LEN(E1974) = 6, ISNUMBER(MATCH(LEFT(E1974,4), 'species codes'!$A$2:$A$15, 0)))</f>
        <v>1</v>
      </c>
      <c r="G1974" s="58">
        <v>4.0</v>
      </c>
    </row>
    <row r="1975">
      <c r="A1975" s="59">
        <v>45601.0</v>
      </c>
      <c r="B1975" s="58" t="s">
        <v>326</v>
      </c>
      <c r="C1975" s="58" t="s">
        <v>287</v>
      </c>
      <c r="D1975" s="58" t="s">
        <v>144</v>
      </c>
      <c r="E1975" s="58" t="s">
        <v>143</v>
      </c>
      <c r="F1975" s="58" t="b">
        <f>AND(LEN(E1975) = 6, ISNUMBER(MATCH(LEFT(E1975,4), 'species codes'!$A$2:$A$15, 0)))</f>
        <v>1</v>
      </c>
      <c r="J1975" s="58">
        <v>19.0</v>
      </c>
    </row>
    <row r="1976">
      <c r="A1976" s="59">
        <v>45601.0</v>
      </c>
      <c r="B1976" s="58" t="s">
        <v>379</v>
      </c>
      <c r="C1976" s="58" t="s">
        <v>287</v>
      </c>
      <c r="D1976" s="58" t="s">
        <v>382</v>
      </c>
      <c r="E1976" s="58" t="s">
        <v>143</v>
      </c>
      <c r="F1976" s="58" t="b">
        <f>AND(LEN(E1976) = 6, ISNUMBER(MATCH(LEFT(E1976,4), 'species codes'!$A$2:$A$15, 0)))</f>
        <v>1</v>
      </c>
      <c r="H1976" s="58">
        <v>1.0</v>
      </c>
      <c r="J1976" s="58">
        <v>2.0</v>
      </c>
    </row>
    <row r="1977">
      <c r="A1977" s="59">
        <v>45601.0</v>
      </c>
      <c r="B1977" s="58" t="s">
        <v>326</v>
      </c>
      <c r="C1977" s="58" t="s">
        <v>287</v>
      </c>
      <c r="D1977" s="58" t="s">
        <v>146</v>
      </c>
      <c r="E1977" s="58" t="s">
        <v>145</v>
      </c>
      <c r="F1977" s="58" t="b">
        <f>AND(LEN(E1977) = 6, ISNUMBER(MATCH(LEFT(E1977,4), 'species codes'!$A$2:$A$15, 0)))</f>
        <v>1</v>
      </c>
      <c r="H1977" s="58">
        <v>2.0</v>
      </c>
      <c r="I1977" s="58">
        <v>24.0</v>
      </c>
    </row>
    <row r="1978">
      <c r="A1978" s="59">
        <v>45601.0</v>
      </c>
      <c r="B1978" s="58" t="s">
        <v>379</v>
      </c>
      <c r="C1978" s="58" t="s">
        <v>287</v>
      </c>
      <c r="D1978" s="58" t="s">
        <v>382</v>
      </c>
      <c r="E1978" s="58" t="s">
        <v>145</v>
      </c>
      <c r="F1978" s="58" t="b">
        <f>AND(LEN(E1978) = 6, ISNUMBER(MATCH(LEFT(E1978,4), 'species codes'!$A$2:$A$15, 0)))</f>
        <v>1</v>
      </c>
      <c r="H1978" s="58">
        <v>1.0</v>
      </c>
    </row>
    <row r="1979">
      <c r="A1979" s="59">
        <v>45601.0</v>
      </c>
      <c r="B1979" s="58" t="s">
        <v>379</v>
      </c>
      <c r="C1979" s="58" t="s">
        <v>287</v>
      </c>
      <c r="D1979" s="58" t="s">
        <v>382</v>
      </c>
      <c r="E1979" s="58" t="s">
        <v>148</v>
      </c>
      <c r="F1979" s="58" t="b">
        <f>AND(LEN(E1979) = 6, ISNUMBER(MATCH(LEFT(E1979,4), 'species codes'!$A$2:$A$15, 0)))</f>
        <v>1</v>
      </c>
      <c r="G1979" s="58">
        <v>1.0</v>
      </c>
    </row>
    <row r="1980">
      <c r="A1980" s="59">
        <v>45601.0</v>
      </c>
      <c r="B1980" s="58" t="s">
        <v>326</v>
      </c>
      <c r="C1980" s="58" t="s">
        <v>287</v>
      </c>
      <c r="D1980" s="58" t="s">
        <v>128</v>
      </c>
      <c r="E1980" s="58" t="s">
        <v>148</v>
      </c>
      <c r="F1980" s="58" t="b">
        <f>AND(LEN(E1980) = 6, ISNUMBER(MATCH(LEFT(E1980,4), 'species codes'!$A$2:$A$15, 0)))</f>
        <v>1</v>
      </c>
      <c r="J1980" s="58">
        <v>21.0</v>
      </c>
    </row>
    <row r="1981">
      <c r="A1981" s="59">
        <v>45601.0</v>
      </c>
      <c r="B1981" s="58" t="s">
        <v>326</v>
      </c>
      <c r="C1981" s="58" t="s">
        <v>287</v>
      </c>
      <c r="D1981" s="58" t="s">
        <v>150</v>
      </c>
      <c r="E1981" s="58" t="s">
        <v>149</v>
      </c>
      <c r="F1981" s="58" t="b">
        <f>AND(LEN(E1981) = 6, ISNUMBER(MATCH(LEFT(E1981,4), 'species codes'!$A$2:$A$15, 0)))</f>
        <v>1</v>
      </c>
      <c r="H1981" s="58">
        <v>5.0</v>
      </c>
      <c r="I1981" s="58">
        <v>49.0</v>
      </c>
    </row>
    <row r="1982">
      <c r="A1982" s="59">
        <v>45601.0</v>
      </c>
      <c r="B1982" s="58" t="s">
        <v>379</v>
      </c>
      <c r="C1982" s="58" t="s">
        <v>287</v>
      </c>
      <c r="D1982" s="58" t="s">
        <v>382</v>
      </c>
      <c r="E1982" s="58" t="s">
        <v>149</v>
      </c>
      <c r="F1982" s="58" t="b">
        <f>AND(LEN(E1982) = 6, ISNUMBER(MATCH(LEFT(E1982,4), 'species codes'!$A$2:$A$15, 0)))</f>
        <v>1</v>
      </c>
      <c r="H1982" s="58">
        <v>4.0</v>
      </c>
    </row>
    <row r="1983">
      <c r="A1983" s="59">
        <v>45601.0</v>
      </c>
      <c r="B1983" s="58" t="s">
        <v>379</v>
      </c>
      <c r="C1983" s="58" t="s">
        <v>287</v>
      </c>
      <c r="D1983" s="58" t="s">
        <v>382</v>
      </c>
      <c r="E1983" s="58" t="s">
        <v>176</v>
      </c>
      <c r="F1983" s="58" t="b">
        <f>AND(LEN(E1983) = 6, ISNUMBER(MATCH(LEFT(E1983,4), 'species codes'!$A$2:$A$15, 0)))</f>
        <v>1</v>
      </c>
      <c r="G1983" s="58">
        <v>2.0</v>
      </c>
      <c r="I1983" s="58">
        <v>2.0</v>
      </c>
    </row>
    <row r="1984">
      <c r="A1984" s="59">
        <v>45601.0</v>
      </c>
      <c r="B1984" s="58" t="s">
        <v>326</v>
      </c>
      <c r="C1984" s="58" t="s">
        <v>287</v>
      </c>
      <c r="D1984" s="58" t="s">
        <v>177</v>
      </c>
      <c r="E1984" s="58" t="s">
        <v>176</v>
      </c>
      <c r="F1984" s="58" t="b">
        <f>AND(LEN(E1984) = 6, ISNUMBER(MATCH(LEFT(E1984,4), 'species codes'!$A$2:$A$15, 0)))</f>
        <v>1</v>
      </c>
      <c r="I1984" s="58">
        <v>13.0</v>
      </c>
      <c r="J1984" s="58">
        <v>17.0</v>
      </c>
    </row>
    <row r="1985">
      <c r="A1985" s="59">
        <v>45601.0</v>
      </c>
      <c r="B1985" s="58" t="s">
        <v>379</v>
      </c>
      <c r="C1985" s="58" t="s">
        <v>287</v>
      </c>
      <c r="D1985" s="58" t="s">
        <v>382</v>
      </c>
      <c r="E1985" s="58" t="s">
        <v>181</v>
      </c>
      <c r="F1985" s="58" t="b">
        <f>AND(LEN(E1985) = 6, ISNUMBER(MATCH(LEFT(E1985,4), 'species codes'!$A$2:$A$15, 0)))</f>
        <v>1</v>
      </c>
      <c r="J1985" s="58">
        <v>4.0</v>
      </c>
    </row>
    <row r="1986">
      <c r="A1986" s="59">
        <v>45601.0</v>
      </c>
      <c r="B1986" s="58" t="s">
        <v>326</v>
      </c>
      <c r="C1986" s="58" t="s">
        <v>287</v>
      </c>
      <c r="D1986" s="58" t="s">
        <v>330</v>
      </c>
      <c r="E1986" s="58" t="s">
        <v>182</v>
      </c>
      <c r="F1986" s="58" t="b">
        <f>AND(LEN(E1986) = 6, ISNUMBER(MATCH(LEFT(E1986,4), 'species codes'!$A$2:$A$15, 0)))</f>
        <v>1</v>
      </c>
      <c r="G1986" s="58">
        <v>62.0</v>
      </c>
      <c r="J1986" s="58">
        <v>1.0</v>
      </c>
      <c r="K1986" s="58">
        <v>2.0</v>
      </c>
      <c r="L1986" s="58" t="s">
        <v>369</v>
      </c>
    </row>
    <row r="1987">
      <c r="A1987" s="59">
        <v>45601.0</v>
      </c>
      <c r="B1987" s="58" t="s">
        <v>326</v>
      </c>
      <c r="C1987" s="58" t="s">
        <v>287</v>
      </c>
      <c r="D1987" s="58" t="s">
        <v>355</v>
      </c>
      <c r="E1987" s="58" t="s">
        <v>182</v>
      </c>
      <c r="F1987" s="58" t="b">
        <f>AND(LEN(E1987) = 6, ISNUMBER(MATCH(LEFT(E1987,4), 'species codes'!$A$2:$A$15, 0)))</f>
        <v>1</v>
      </c>
      <c r="H1987" s="58">
        <v>1.0</v>
      </c>
      <c r="I1987" s="58">
        <v>3.0</v>
      </c>
      <c r="J1987" s="58">
        <v>27.0</v>
      </c>
    </row>
    <row r="1988">
      <c r="A1988" s="59">
        <v>45601.0</v>
      </c>
      <c r="B1988" s="58" t="s">
        <v>334</v>
      </c>
      <c r="C1988" s="58" t="s">
        <v>287</v>
      </c>
      <c r="D1988" s="58" t="s">
        <v>339</v>
      </c>
      <c r="E1988" s="58" t="s">
        <v>182</v>
      </c>
      <c r="F1988" s="58" t="b">
        <f>AND(LEN(E1988) = 6, ISNUMBER(MATCH(LEFT(E1988,4), 'species codes'!$A$2:$A$15, 0)))</f>
        <v>1</v>
      </c>
      <c r="I1988" s="58">
        <v>1.0</v>
      </c>
      <c r="J1988" s="58">
        <v>28.0</v>
      </c>
    </row>
    <row r="1989">
      <c r="A1989" s="59">
        <v>45601.0</v>
      </c>
      <c r="B1989" s="58" t="s">
        <v>334</v>
      </c>
      <c r="C1989" s="58" t="s">
        <v>287</v>
      </c>
      <c r="D1989" s="58" t="s">
        <v>341</v>
      </c>
      <c r="E1989" s="58" t="s">
        <v>182</v>
      </c>
      <c r="F1989" s="58" t="b">
        <f>AND(LEN(E1989) = 6, ISNUMBER(MATCH(LEFT(E1989,4), 'species codes'!$A$2:$A$15, 0)))</f>
        <v>1</v>
      </c>
      <c r="H1989" s="58">
        <v>1.0</v>
      </c>
      <c r="J1989" s="58">
        <v>23.0</v>
      </c>
    </row>
    <row r="1990">
      <c r="A1990" s="59">
        <v>45601.0</v>
      </c>
      <c r="B1990" s="58" t="s">
        <v>334</v>
      </c>
      <c r="C1990" s="58" t="s">
        <v>287</v>
      </c>
      <c r="D1990" s="58" t="s">
        <v>352</v>
      </c>
      <c r="E1990" s="58" t="s">
        <v>182</v>
      </c>
      <c r="F1990" s="58" t="b">
        <f>AND(LEN(E1990) = 6, ISNUMBER(MATCH(LEFT(E1990,4), 'species codes'!$A$2:$A$15, 0)))</f>
        <v>1</v>
      </c>
      <c r="J1990" s="58">
        <v>39.0</v>
      </c>
    </row>
    <row r="1991">
      <c r="A1991" s="59">
        <v>45601.0</v>
      </c>
      <c r="B1991" s="58" t="s">
        <v>379</v>
      </c>
      <c r="C1991" s="58" t="s">
        <v>287</v>
      </c>
      <c r="D1991" s="58" t="s">
        <v>382</v>
      </c>
      <c r="E1991" s="58" t="s">
        <v>182</v>
      </c>
      <c r="F1991" s="58" t="b">
        <f>AND(LEN(E1991) = 6, ISNUMBER(MATCH(LEFT(E1991,4), 'species codes'!$A$2:$A$15, 0)))</f>
        <v>1</v>
      </c>
      <c r="J1991" s="58">
        <v>4.0</v>
      </c>
    </row>
    <row r="1992">
      <c r="A1992" s="59">
        <v>45601.0</v>
      </c>
      <c r="B1992" s="58" t="s">
        <v>326</v>
      </c>
      <c r="C1992" s="58" t="s">
        <v>287</v>
      </c>
      <c r="D1992" s="58" t="s">
        <v>386</v>
      </c>
      <c r="E1992" s="58" t="s">
        <v>186</v>
      </c>
      <c r="F1992" s="58" t="b">
        <f>AND(LEN(E1992) = 6, ISNUMBER(MATCH(LEFT(E1992,4), 'species codes'!$A$2:$A$15, 0)))</f>
        <v>1</v>
      </c>
      <c r="H1992" s="58">
        <v>1.0</v>
      </c>
      <c r="I1992" s="58">
        <v>36.0</v>
      </c>
      <c r="O1992" s="58" t="s">
        <v>390</v>
      </c>
    </row>
    <row r="1993">
      <c r="A1993" s="59">
        <v>45601.0</v>
      </c>
      <c r="B1993" s="58" t="s">
        <v>379</v>
      </c>
      <c r="C1993" s="58" t="s">
        <v>287</v>
      </c>
      <c r="D1993" s="58" t="s">
        <v>382</v>
      </c>
      <c r="E1993" s="58" t="s">
        <v>186</v>
      </c>
      <c r="F1993" s="58" t="b">
        <f>AND(LEN(E1993) = 6, ISNUMBER(MATCH(LEFT(E1993,4), 'species codes'!$A$2:$A$15, 0)))</f>
        <v>1</v>
      </c>
      <c r="I1993" s="58">
        <v>1.0</v>
      </c>
      <c r="J1993" s="58">
        <v>3.0</v>
      </c>
    </row>
    <row r="1994">
      <c r="A1994" s="59">
        <v>45601.0</v>
      </c>
      <c r="B1994" s="58" t="s">
        <v>326</v>
      </c>
      <c r="C1994" s="58" t="s">
        <v>287</v>
      </c>
      <c r="D1994" s="58" t="s">
        <v>189</v>
      </c>
      <c r="E1994" s="58" t="s">
        <v>188</v>
      </c>
      <c r="F1994" s="58" t="b">
        <f>AND(LEN(E1994) = 6, ISNUMBER(MATCH(LEFT(E1994,4), 'species codes'!$A$2:$A$15, 0)))</f>
        <v>1</v>
      </c>
      <c r="I1994" s="58">
        <v>55.0</v>
      </c>
    </row>
    <row r="1995">
      <c r="A1995" s="59">
        <v>45601.0</v>
      </c>
      <c r="B1995" s="58" t="s">
        <v>379</v>
      </c>
      <c r="C1995" s="58" t="s">
        <v>287</v>
      </c>
      <c r="D1995" s="58" t="s">
        <v>382</v>
      </c>
      <c r="E1995" s="58" t="s">
        <v>188</v>
      </c>
      <c r="F1995" s="58" t="b">
        <f>AND(LEN(E1995) = 6, ISNUMBER(MATCH(LEFT(E1995,4), 'species codes'!$A$2:$A$15, 0)))</f>
        <v>1</v>
      </c>
      <c r="I1995" s="58">
        <v>4.0</v>
      </c>
    </row>
    <row r="1996">
      <c r="A1996" s="59">
        <v>45601.0</v>
      </c>
      <c r="B1996" s="58" t="s">
        <v>326</v>
      </c>
      <c r="C1996" s="58" t="s">
        <v>287</v>
      </c>
      <c r="D1996" s="58" t="s">
        <v>191</v>
      </c>
      <c r="E1996" s="58" t="s">
        <v>190</v>
      </c>
      <c r="F1996" s="58" t="b">
        <f>AND(LEN(E1996) = 6, ISNUMBER(MATCH(LEFT(E1996,4), 'species codes'!$A$2:$A$15, 0)))</f>
        <v>1</v>
      </c>
      <c r="I1996" s="58">
        <v>22.0</v>
      </c>
    </row>
    <row r="1997">
      <c r="A1997" s="59">
        <v>45601.0</v>
      </c>
      <c r="B1997" s="58" t="s">
        <v>379</v>
      </c>
      <c r="C1997" s="58" t="s">
        <v>287</v>
      </c>
      <c r="D1997" s="58" t="s">
        <v>382</v>
      </c>
      <c r="E1997" s="58" t="s">
        <v>190</v>
      </c>
      <c r="F1997" s="58" t="b">
        <f>AND(LEN(E1997) = 6, ISNUMBER(MATCH(LEFT(E1997,4), 'species codes'!$A$2:$A$15, 0)))</f>
        <v>1</v>
      </c>
      <c r="J1997" s="58">
        <v>4.0</v>
      </c>
    </row>
    <row r="1998">
      <c r="A1998" s="59">
        <v>45601.0</v>
      </c>
      <c r="B1998" s="58" t="s">
        <v>334</v>
      </c>
      <c r="C1998" s="58" t="s">
        <v>287</v>
      </c>
      <c r="D1998" s="58" t="s">
        <v>196</v>
      </c>
      <c r="E1998" s="58" t="s">
        <v>194</v>
      </c>
      <c r="F1998" s="58" t="b">
        <f>AND(LEN(E1998) = 6, ISNUMBER(MATCH(LEFT(E1998,4), 'species codes'!$A$2:$A$15, 0)))</f>
        <v>1</v>
      </c>
      <c r="G1998" s="58">
        <v>6.0</v>
      </c>
    </row>
    <row r="1999">
      <c r="A1999" s="59">
        <v>45601.0</v>
      </c>
      <c r="B1999" s="58" t="s">
        <v>334</v>
      </c>
      <c r="C1999" s="58" t="s">
        <v>287</v>
      </c>
      <c r="D1999" s="58" t="s">
        <v>47</v>
      </c>
      <c r="E1999" s="58" t="s">
        <v>202</v>
      </c>
      <c r="F1999" s="58" t="b">
        <f>AND(LEN(E1999) = 6, ISNUMBER(MATCH(LEFT(E1999,4), 'species codes'!$A$2:$A$15, 0)))</f>
        <v>1</v>
      </c>
      <c r="G1999" s="58">
        <v>14.0</v>
      </c>
      <c r="H1999" s="58">
        <v>6.0</v>
      </c>
    </row>
    <row r="2000">
      <c r="A2000" s="59">
        <v>45601.0</v>
      </c>
      <c r="B2000" s="58" t="s">
        <v>334</v>
      </c>
      <c r="C2000" s="58" t="s">
        <v>287</v>
      </c>
      <c r="D2000" s="58" t="s">
        <v>206</v>
      </c>
      <c r="E2000" s="58" t="s">
        <v>202</v>
      </c>
      <c r="F2000" s="58" t="b">
        <f>AND(LEN(E2000) = 6, ISNUMBER(MATCH(LEFT(E2000,4), 'species codes'!$A$2:$A$15, 0)))</f>
        <v>1</v>
      </c>
      <c r="G2000" s="58">
        <v>1.0</v>
      </c>
    </row>
    <row r="2001">
      <c r="A2001" s="59">
        <v>45601.0</v>
      </c>
      <c r="B2001" s="58" t="s">
        <v>334</v>
      </c>
      <c r="C2001" s="58" t="s">
        <v>287</v>
      </c>
      <c r="D2001" s="58" t="s">
        <v>206</v>
      </c>
      <c r="E2001" s="58" t="s">
        <v>203</v>
      </c>
      <c r="F2001" s="58" t="b">
        <f>AND(LEN(E2001) = 6, ISNUMBER(MATCH(LEFT(E2001,4), 'species codes'!$A$2:$A$15, 0)))</f>
        <v>1</v>
      </c>
      <c r="I2001" s="58">
        <v>3.0</v>
      </c>
    </row>
    <row r="2002">
      <c r="A2002" s="59">
        <v>45601.0</v>
      </c>
      <c r="B2002" s="58" t="s">
        <v>334</v>
      </c>
      <c r="C2002" s="58" t="s">
        <v>287</v>
      </c>
      <c r="D2002" s="58" t="s">
        <v>47</v>
      </c>
      <c r="E2002" s="58" t="s">
        <v>205</v>
      </c>
      <c r="F2002" s="58" t="b">
        <f>AND(LEN(E2002) = 6, ISNUMBER(MATCH(LEFT(E2002,4), 'species codes'!$A$2:$A$15, 0)))</f>
        <v>1</v>
      </c>
      <c r="G2002" s="58">
        <v>1.0</v>
      </c>
      <c r="H2002" s="58">
        <v>7.0</v>
      </c>
    </row>
    <row r="2003">
      <c r="A2003" s="59">
        <v>45601.0</v>
      </c>
      <c r="B2003" s="58" t="s">
        <v>334</v>
      </c>
      <c r="C2003" s="58" t="s">
        <v>287</v>
      </c>
      <c r="D2003" s="58" t="s">
        <v>206</v>
      </c>
      <c r="E2003" s="58" t="s">
        <v>205</v>
      </c>
      <c r="F2003" s="58" t="b">
        <f>AND(LEN(E2003) = 6, ISNUMBER(MATCH(LEFT(E2003,4), 'species codes'!$A$2:$A$15, 0)))</f>
        <v>1</v>
      </c>
      <c r="G2003" s="58">
        <v>1.0</v>
      </c>
    </row>
    <row r="2004">
      <c r="A2004" s="59">
        <v>45601.0</v>
      </c>
      <c r="B2004" s="58" t="s">
        <v>334</v>
      </c>
      <c r="C2004" s="58" t="s">
        <v>287</v>
      </c>
      <c r="D2004" s="58" t="s">
        <v>47</v>
      </c>
      <c r="E2004" s="58" t="s">
        <v>208</v>
      </c>
      <c r="F2004" s="58" t="b">
        <f>AND(LEN(E2004) = 6, ISNUMBER(MATCH(LEFT(E2004,4), 'species codes'!$A$2:$A$15, 0)))</f>
        <v>1</v>
      </c>
      <c r="G2004" s="58">
        <v>7.0</v>
      </c>
    </row>
    <row r="2005">
      <c r="A2005" s="59">
        <v>45601.0</v>
      </c>
      <c r="B2005" s="58" t="s">
        <v>334</v>
      </c>
      <c r="C2005" s="58" t="s">
        <v>287</v>
      </c>
      <c r="D2005" s="58" t="s">
        <v>206</v>
      </c>
      <c r="E2005" s="58" t="s">
        <v>208</v>
      </c>
      <c r="F2005" s="58" t="b">
        <f>AND(LEN(E2005) = 6, ISNUMBER(MATCH(LEFT(E2005,4), 'species codes'!$A$2:$A$15, 0)))</f>
        <v>1</v>
      </c>
      <c r="G2005" s="58">
        <v>2.0</v>
      </c>
    </row>
    <row r="2006">
      <c r="A2006" s="59">
        <v>45601.0</v>
      </c>
      <c r="B2006" s="58" t="s">
        <v>334</v>
      </c>
      <c r="C2006" s="58" t="s">
        <v>287</v>
      </c>
      <c r="D2006" s="58" t="s">
        <v>206</v>
      </c>
      <c r="E2006" s="58" t="s">
        <v>213</v>
      </c>
      <c r="F2006" s="58" t="b">
        <f>AND(LEN(E2006) = 6, ISNUMBER(MATCH(LEFT(E2006,4), 'species codes'!$A$2:$A$15, 0)))</f>
        <v>1</v>
      </c>
      <c r="H2006" s="58">
        <v>1.0</v>
      </c>
      <c r="J2006" s="58">
        <v>5.0</v>
      </c>
    </row>
    <row r="2007">
      <c r="A2007" s="59">
        <v>45601.0</v>
      </c>
      <c r="B2007" s="58" t="s">
        <v>334</v>
      </c>
      <c r="C2007" s="58" t="s">
        <v>287</v>
      </c>
      <c r="D2007" s="58" t="s">
        <v>47</v>
      </c>
      <c r="E2007" s="58" t="s">
        <v>214</v>
      </c>
      <c r="F2007" s="58" t="b">
        <f>AND(LEN(E2007) = 6, ISNUMBER(MATCH(LEFT(E2007,4), 'species codes'!$A$2:$A$15, 0)))</f>
        <v>1</v>
      </c>
      <c r="H2007" s="58">
        <v>1.0</v>
      </c>
    </row>
    <row r="2008">
      <c r="A2008" s="59">
        <v>45601.0</v>
      </c>
      <c r="B2008" s="58" t="s">
        <v>334</v>
      </c>
      <c r="C2008" s="58" t="s">
        <v>287</v>
      </c>
      <c r="D2008" s="58" t="s">
        <v>206</v>
      </c>
      <c r="E2008" s="58" t="s">
        <v>214</v>
      </c>
      <c r="F2008" s="58" t="b">
        <f>AND(LEN(E2008) = 6, ISNUMBER(MATCH(LEFT(E2008,4), 'species codes'!$A$2:$A$15, 0)))</f>
        <v>1</v>
      </c>
      <c r="I2008" s="58">
        <v>5.0</v>
      </c>
    </row>
    <row r="2009">
      <c r="A2009" s="59">
        <v>45601.0</v>
      </c>
      <c r="B2009" s="58" t="s">
        <v>334</v>
      </c>
      <c r="C2009" s="58" t="s">
        <v>287</v>
      </c>
      <c r="D2009" s="58" t="s">
        <v>206</v>
      </c>
      <c r="E2009" s="58" t="s">
        <v>216</v>
      </c>
      <c r="F2009" s="58" t="b">
        <f>AND(LEN(E2009) = 6, ISNUMBER(MATCH(LEFT(E2009,4), 'species codes'!$A$2:$A$15, 0)))</f>
        <v>1</v>
      </c>
      <c r="I2009" s="58">
        <v>5.0</v>
      </c>
    </row>
    <row r="2010">
      <c r="A2010" s="59">
        <v>45601.0</v>
      </c>
      <c r="B2010" s="58" t="s">
        <v>334</v>
      </c>
      <c r="C2010" s="58" t="s">
        <v>287</v>
      </c>
      <c r="D2010" s="58" t="s">
        <v>206</v>
      </c>
      <c r="E2010" s="58" t="s">
        <v>218</v>
      </c>
      <c r="F2010" s="58" t="b">
        <f>AND(LEN(E2010) = 6, ISNUMBER(MATCH(LEFT(E2010,4), 'species codes'!$A$2:$A$15, 0)))</f>
        <v>1</v>
      </c>
      <c r="I2010" s="58">
        <v>6.0</v>
      </c>
    </row>
    <row r="2011">
      <c r="A2011" s="59">
        <v>45601.0</v>
      </c>
      <c r="B2011" s="58" t="s">
        <v>334</v>
      </c>
      <c r="C2011" s="58" t="s">
        <v>287</v>
      </c>
      <c r="D2011" s="58" t="s">
        <v>206</v>
      </c>
      <c r="E2011" s="58" t="s">
        <v>219</v>
      </c>
      <c r="F2011" s="58" t="b">
        <f>AND(LEN(E2011) = 6, ISNUMBER(MATCH(LEFT(E2011,4), 'species codes'!$A$2:$A$15, 0)))</f>
        <v>1</v>
      </c>
      <c r="G2011" s="58">
        <v>3.0</v>
      </c>
    </row>
    <row r="2012">
      <c r="A2012" s="59">
        <v>45601.0</v>
      </c>
      <c r="B2012" s="58" t="s">
        <v>334</v>
      </c>
      <c r="C2012" s="58" t="s">
        <v>287</v>
      </c>
      <c r="D2012" s="58" t="s">
        <v>206</v>
      </c>
      <c r="E2012" s="58" t="s">
        <v>224</v>
      </c>
      <c r="F2012" s="58" t="b">
        <f>AND(LEN(E2012) = 6, ISNUMBER(MATCH(LEFT(E2012,4), 'species codes'!$A$2:$A$15, 0)))</f>
        <v>1</v>
      </c>
      <c r="G2012" s="58">
        <v>6.0</v>
      </c>
    </row>
    <row r="2013">
      <c r="A2013" s="59">
        <v>45601.0</v>
      </c>
      <c r="B2013" s="58" t="s">
        <v>334</v>
      </c>
      <c r="C2013" s="58" t="s">
        <v>287</v>
      </c>
      <c r="D2013" s="58" t="s">
        <v>47</v>
      </c>
      <c r="E2013" s="58" t="s">
        <v>224</v>
      </c>
      <c r="F2013" s="58" t="b">
        <f>AND(LEN(E2013) = 6, ISNUMBER(MATCH(LEFT(E2013,4), 'species codes'!$A$2:$A$15, 0)))</f>
        <v>1</v>
      </c>
      <c r="G2013" s="58">
        <v>2.0</v>
      </c>
    </row>
    <row r="2014">
      <c r="A2014" s="59">
        <v>45601.0</v>
      </c>
      <c r="B2014" s="58" t="s">
        <v>334</v>
      </c>
      <c r="C2014" s="58" t="s">
        <v>287</v>
      </c>
      <c r="D2014" s="58" t="s">
        <v>206</v>
      </c>
      <c r="E2014" s="58" t="s">
        <v>225</v>
      </c>
      <c r="F2014" s="58" t="b">
        <f>AND(LEN(E2014) = 6, ISNUMBER(MATCH(LEFT(E2014,4), 'species codes'!$A$2:$A$15, 0)))</f>
        <v>1</v>
      </c>
      <c r="G2014" s="58">
        <v>5.0</v>
      </c>
    </row>
    <row r="2015">
      <c r="A2015" s="59">
        <v>45601.0</v>
      </c>
      <c r="B2015" s="58" t="s">
        <v>334</v>
      </c>
      <c r="C2015" s="58" t="s">
        <v>287</v>
      </c>
      <c r="D2015" s="58" t="s">
        <v>47</v>
      </c>
      <c r="E2015" s="58" t="s">
        <v>225</v>
      </c>
      <c r="F2015" s="58" t="b">
        <f>AND(LEN(E2015) = 6, ISNUMBER(MATCH(LEFT(E2015,4), 'species codes'!$A$2:$A$15, 0)))</f>
        <v>1</v>
      </c>
      <c r="G2015" s="58">
        <v>3.0</v>
      </c>
    </row>
    <row r="2016">
      <c r="A2016" s="59">
        <v>45601.0</v>
      </c>
      <c r="B2016" s="58" t="s">
        <v>334</v>
      </c>
      <c r="C2016" s="58" t="s">
        <v>287</v>
      </c>
      <c r="D2016" s="58" t="s">
        <v>47</v>
      </c>
      <c r="E2016" s="58" t="s">
        <v>226</v>
      </c>
      <c r="F2016" s="58" t="b">
        <f>AND(LEN(E2016) = 6, ISNUMBER(MATCH(LEFT(E2016,4), 'species codes'!$A$2:$A$15, 0)))</f>
        <v>1</v>
      </c>
      <c r="G2016" s="58">
        <v>20.0</v>
      </c>
    </row>
    <row r="2017">
      <c r="A2017" s="59">
        <v>45601.0</v>
      </c>
      <c r="B2017" s="58" t="s">
        <v>334</v>
      </c>
      <c r="C2017" s="58" t="s">
        <v>287</v>
      </c>
      <c r="D2017" s="58" t="s">
        <v>47</v>
      </c>
      <c r="E2017" s="58" t="s">
        <v>227</v>
      </c>
      <c r="F2017" s="58" t="b">
        <f>AND(LEN(E2017) = 6, ISNUMBER(MATCH(LEFT(E2017,4), 'species codes'!$A$2:$A$15, 0)))</f>
        <v>1</v>
      </c>
      <c r="G2017" s="58">
        <v>11.0</v>
      </c>
      <c r="J2017" s="58">
        <v>4.0</v>
      </c>
    </row>
    <row r="2018">
      <c r="A2018" s="59">
        <v>45601.0</v>
      </c>
      <c r="B2018" s="58" t="s">
        <v>334</v>
      </c>
      <c r="C2018" s="58" t="s">
        <v>287</v>
      </c>
      <c r="D2018" s="58" t="s">
        <v>47</v>
      </c>
      <c r="E2018" s="58" t="s">
        <v>228</v>
      </c>
      <c r="F2018" s="58" t="b">
        <f>AND(LEN(E2018) = 6, ISNUMBER(MATCH(LEFT(E2018,4), 'species codes'!$A$2:$A$15, 0)))</f>
        <v>1</v>
      </c>
      <c r="H2018" s="58">
        <v>1.0</v>
      </c>
      <c r="J2018" s="58">
        <v>18.0</v>
      </c>
    </row>
    <row r="2019">
      <c r="A2019" s="59">
        <v>45601.0</v>
      </c>
      <c r="B2019" s="58" t="s">
        <v>334</v>
      </c>
      <c r="C2019" s="58" t="s">
        <v>287</v>
      </c>
      <c r="D2019" s="58" t="s">
        <v>47</v>
      </c>
      <c r="E2019" s="58" t="s">
        <v>229</v>
      </c>
      <c r="F2019" s="58" t="b">
        <f>AND(LEN(E2019) = 6, ISNUMBER(MATCH(LEFT(E2019,4), 'species codes'!$A$2:$A$15, 0)))</f>
        <v>1</v>
      </c>
      <c r="G2019" s="58">
        <v>13.0</v>
      </c>
    </row>
    <row r="2020">
      <c r="A2020" s="59">
        <v>45601.0</v>
      </c>
      <c r="B2020" s="58" t="s">
        <v>334</v>
      </c>
      <c r="C2020" s="58" t="s">
        <v>287</v>
      </c>
      <c r="D2020" s="58" t="s">
        <v>47</v>
      </c>
      <c r="E2020" s="58" t="s">
        <v>230</v>
      </c>
      <c r="F2020" s="58" t="b">
        <f>AND(LEN(E2020) = 6, ISNUMBER(MATCH(LEFT(E2020,4), 'species codes'!$A$2:$A$15, 0)))</f>
        <v>1</v>
      </c>
      <c r="J2020" s="58">
        <v>13.0</v>
      </c>
    </row>
    <row r="2021">
      <c r="A2021" s="59">
        <v>45601.0</v>
      </c>
      <c r="B2021" s="58" t="s">
        <v>334</v>
      </c>
      <c r="C2021" s="58" t="s">
        <v>287</v>
      </c>
      <c r="D2021" s="58" t="s">
        <v>47</v>
      </c>
      <c r="E2021" s="58" t="s">
        <v>231</v>
      </c>
      <c r="F2021" s="58" t="b">
        <f>AND(LEN(E2021) = 6, ISNUMBER(MATCH(LEFT(E2021,4), 'species codes'!$A$2:$A$15, 0)))</f>
        <v>1</v>
      </c>
      <c r="H2021" s="58">
        <v>1.0</v>
      </c>
      <c r="J2021" s="58">
        <v>5.0</v>
      </c>
    </row>
    <row r="2022">
      <c r="A2022" s="59">
        <v>45601.0</v>
      </c>
      <c r="B2022" s="58" t="s">
        <v>334</v>
      </c>
      <c r="C2022" s="58" t="s">
        <v>287</v>
      </c>
      <c r="D2022" s="58" t="s">
        <v>47</v>
      </c>
      <c r="E2022" s="58" t="s">
        <v>241</v>
      </c>
      <c r="F2022" s="58" t="b">
        <f>AND(LEN(E2022) = 6, ISNUMBER(MATCH(LEFT(E2022,4), 'species codes'!$A$2:$A$15, 0)))</f>
        <v>1</v>
      </c>
      <c r="G2022" s="58">
        <v>6.0</v>
      </c>
      <c r="H2022" s="58">
        <v>2.0</v>
      </c>
    </row>
    <row r="2023">
      <c r="A2023" s="59">
        <v>45601.0</v>
      </c>
      <c r="B2023" s="58" t="s">
        <v>334</v>
      </c>
      <c r="C2023" s="58" t="s">
        <v>287</v>
      </c>
      <c r="D2023" s="58" t="s">
        <v>47</v>
      </c>
      <c r="E2023" s="58" t="s">
        <v>242</v>
      </c>
      <c r="F2023" s="58" t="b">
        <f>AND(LEN(E2023) = 6, ISNUMBER(MATCH(LEFT(E2023,4), 'species codes'!$A$2:$A$15, 0)))</f>
        <v>1</v>
      </c>
      <c r="H2023" s="58">
        <v>5.0</v>
      </c>
      <c r="I2023" s="58">
        <v>16.0</v>
      </c>
    </row>
    <row r="2024">
      <c r="A2024" s="59">
        <v>45601.0</v>
      </c>
      <c r="B2024" s="58" t="s">
        <v>334</v>
      </c>
      <c r="C2024" s="58" t="s">
        <v>287</v>
      </c>
      <c r="D2024" s="58" t="s">
        <v>47</v>
      </c>
      <c r="E2024" s="58" t="s">
        <v>243</v>
      </c>
      <c r="F2024" s="58" t="b">
        <f>AND(LEN(E2024) = 6, ISNUMBER(MATCH(LEFT(E2024,4), 'species codes'!$A$2:$A$15, 0)))</f>
        <v>1</v>
      </c>
      <c r="H2024" s="58">
        <v>2.0</v>
      </c>
      <c r="I2024" s="58">
        <v>17.0</v>
      </c>
    </row>
    <row r="2025">
      <c r="A2025" s="59">
        <v>45601.0</v>
      </c>
      <c r="B2025" s="58" t="s">
        <v>334</v>
      </c>
      <c r="C2025" s="58" t="s">
        <v>287</v>
      </c>
      <c r="D2025" s="58" t="s">
        <v>47</v>
      </c>
      <c r="E2025" s="58" t="s">
        <v>244</v>
      </c>
      <c r="F2025" s="58" t="b">
        <f>AND(LEN(E2025) = 6, ISNUMBER(MATCH(LEFT(E2025,4), 'species codes'!$A$2:$A$15, 0)))</f>
        <v>1</v>
      </c>
      <c r="G2025" s="58">
        <v>2.0</v>
      </c>
      <c r="H2025" s="58">
        <v>1.0</v>
      </c>
      <c r="J2025" s="58">
        <v>4.0</v>
      </c>
    </row>
    <row r="2026">
      <c r="A2026" s="59">
        <v>45601.0</v>
      </c>
      <c r="B2026" s="58" t="s">
        <v>334</v>
      </c>
      <c r="C2026" s="58" t="s">
        <v>287</v>
      </c>
      <c r="D2026" s="58" t="s">
        <v>47</v>
      </c>
      <c r="E2026" s="58" t="s">
        <v>246</v>
      </c>
      <c r="F2026" s="58" t="b">
        <f>AND(LEN(E2026) = 6, ISNUMBER(MATCH(LEFT(E2026,4), 'species codes'!$A$2:$A$15, 0)))</f>
        <v>1</v>
      </c>
      <c r="J2026" s="58">
        <v>12.0</v>
      </c>
    </row>
    <row r="2027">
      <c r="A2027" s="59">
        <v>45601.0</v>
      </c>
      <c r="B2027" s="58" t="s">
        <v>334</v>
      </c>
      <c r="C2027" s="58" t="s">
        <v>287</v>
      </c>
      <c r="D2027" s="58" t="s">
        <v>206</v>
      </c>
      <c r="E2027" s="58" t="s">
        <v>254</v>
      </c>
      <c r="F2027" s="58" t="b">
        <f>AND(LEN(E2027) = 6, ISNUMBER(MATCH(LEFT(E2027,4), 'species codes'!$A$2:$A$15, 0)))</f>
        <v>1</v>
      </c>
      <c r="G2027" s="58">
        <v>6.0</v>
      </c>
    </row>
    <row r="2028">
      <c r="A2028" s="59">
        <v>45601.0</v>
      </c>
      <c r="B2028" s="58" t="s">
        <v>334</v>
      </c>
      <c r="C2028" s="58" t="s">
        <v>287</v>
      </c>
      <c r="D2028" s="58" t="s">
        <v>47</v>
      </c>
      <c r="E2028" s="58" t="s">
        <v>254</v>
      </c>
      <c r="F2028" s="58" t="b">
        <f>AND(LEN(E2028) = 6, ISNUMBER(MATCH(LEFT(E2028,4), 'species codes'!$A$2:$A$15, 0)))</f>
        <v>1</v>
      </c>
      <c r="G2028" s="58">
        <v>2.0</v>
      </c>
      <c r="J2028" s="58">
        <v>6.0</v>
      </c>
    </row>
    <row r="2029">
      <c r="A2029" s="59">
        <v>45601.0</v>
      </c>
      <c r="B2029" s="58" t="s">
        <v>334</v>
      </c>
      <c r="C2029" s="58" t="s">
        <v>287</v>
      </c>
      <c r="D2029" s="58" t="s">
        <v>206</v>
      </c>
      <c r="E2029" s="58" t="s">
        <v>255</v>
      </c>
      <c r="F2029" s="58" t="b">
        <f>AND(LEN(E2029) = 6, ISNUMBER(MATCH(LEFT(E2029,4), 'species codes'!$A$2:$A$15, 0)))</f>
        <v>1</v>
      </c>
      <c r="H2029" s="58">
        <v>3.0</v>
      </c>
      <c r="J2029" s="58">
        <v>1.0</v>
      </c>
      <c r="N2029" s="58" t="s">
        <v>391</v>
      </c>
    </row>
    <row r="2030">
      <c r="A2030" s="59">
        <v>45601.0</v>
      </c>
      <c r="B2030" s="58" t="s">
        <v>334</v>
      </c>
      <c r="C2030" s="58" t="s">
        <v>287</v>
      </c>
      <c r="D2030" s="58" t="s">
        <v>206</v>
      </c>
      <c r="E2030" s="58" t="s">
        <v>256</v>
      </c>
      <c r="F2030" s="58" t="b">
        <f>AND(LEN(E2030) = 6, ISNUMBER(MATCH(LEFT(E2030,4), 'species codes'!$A$2:$A$15, 0)))</f>
        <v>1</v>
      </c>
      <c r="H2030" s="58"/>
      <c r="J2030" s="58">
        <v>6.0</v>
      </c>
      <c r="N2030" s="58" t="s">
        <v>391</v>
      </c>
    </row>
    <row r="2031">
      <c r="A2031" s="59">
        <v>45601.0</v>
      </c>
      <c r="B2031" s="58" t="s">
        <v>334</v>
      </c>
      <c r="C2031" s="58" t="s">
        <v>287</v>
      </c>
      <c r="D2031" s="58" t="s">
        <v>206</v>
      </c>
      <c r="E2031" s="58" t="s">
        <v>258</v>
      </c>
      <c r="F2031" s="58" t="b">
        <f>AND(LEN(E2031) = 6, ISNUMBER(MATCH(LEFT(E2031,4), 'species codes'!$A$2:$A$15, 0)))</f>
        <v>1</v>
      </c>
      <c r="G2031" s="58">
        <v>3.0</v>
      </c>
    </row>
    <row r="2032">
      <c r="A2032" s="59">
        <v>45601.0</v>
      </c>
      <c r="B2032" s="58" t="s">
        <v>334</v>
      </c>
      <c r="C2032" s="58" t="s">
        <v>287</v>
      </c>
      <c r="D2032" s="58" t="s">
        <v>196</v>
      </c>
      <c r="E2032" s="58" t="s">
        <v>260</v>
      </c>
      <c r="F2032" s="58" t="b">
        <f>AND(LEN(E2032) = 6, ISNUMBER(MATCH(LEFT(E2032,4), 'species codes'!$A$2:$A$15, 0)))</f>
        <v>1</v>
      </c>
      <c r="G2032" s="58">
        <v>22.0</v>
      </c>
    </row>
    <row r="2033">
      <c r="A2033" s="59">
        <v>45601.0</v>
      </c>
      <c r="B2033" s="58" t="s">
        <v>334</v>
      </c>
      <c r="C2033" s="58" t="s">
        <v>287</v>
      </c>
      <c r="D2033" s="58" t="s">
        <v>196</v>
      </c>
      <c r="E2033" s="58" t="s">
        <v>261</v>
      </c>
      <c r="F2033" s="58" t="b">
        <f>AND(LEN(E2033) = 6, ISNUMBER(MATCH(LEFT(E2033,4), 'species codes'!$A$2:$A$15, 0)))</f>
        <v>1</v>
      </c>
      <c r="H2033" s="58">
        <v>1.0</v>
      </c>
      <c r="I2033" s="58">
        <v>18.0</v>
      </c>
    </row>
    <row r="2034">
      <c r="A2034" s="59">
        <v>45601.0</v>
      </c>
      <c r="B2034" s="58" t="s">
        <v>334</v>
      </c>
      <c r="C2034" s="58" t="s">
        <v>287</v>
      </c>
      <c r="D2034" s="58" t="s">
        <v>196</v>
      </c>
      <c r="E2034" s="58" t="s">
        <v>262</v>
      </c>
      <c r="F2034" s="58" t="b">
        <f>AND(LEN(E2034) = 6, ISNUMBER(MATCH(LEFT(E2034,4), 'species codes'!$A$2:$A$15, 0)))</f>
        <v>1</v>
      </c>
      <c r="I2034" s="58">
        <v>3.0</v>
      </c>
    </row>
    <row r="2035">
      <c r="A2035" s="59">
        <v>45601.0</v>
      </c>
      <c r="B2035" s="58" t="s">
        <v>334</v>
      </c>
      <c r="C2035" s="58" t="s">
        <v>287</v>
      </c>
      <c r="D2035" s="58" t="s">
        <v>47</v>
      </c>
      <c r="E2035" s="58" t="s">
        <v>263</v>
      </c>
      <c r="F2035" s="58" t="b">
        <f>AND(LEN(E2035) = 6, ISNUMBER(MATCH(LEFT(E2035,4), 'species codes'!$A$2:$A$15, 0)))</f>
        <v>1</v>
      </c>
      <c r="H2035" s="58">
        <v>4.0</v>
      </c>
      <c r="I2035" s="58">
        <v>40.0</v>
      </c>
    </row>
    <row r="2036">
      <c r="A2036" s="59">
        <v>45601.0</v>
      </c>
      <c r="B2036" s="58" t="s">
        <v>334</v>
      </c>
      <c r="C2036" s="58" t="s">
        <v>287</v>
      </c>
      <c r="D2036" s="58" t="s">
        <v>206</v>
      </c>
      <c r="E2036" s="58" t="s">
        <v>263</v>
      </c>
      <c r="F2036" s="58" t="b">
        <f>AND(LEN(E2036) = 6, ISNUMBER(MATCH(LEFT(E2036,4), 'species codes'!$A$2:$A$15, 0)))</f>
        <v>1</v>
      </c>
      <c r="I2036" s="58">
        <v>2.0</v>
      </c>
    </row>
    <row r="2037">
      <c r="A2037" s="59">
        <v>45601.0</v>
      </c>
      <c r="B2037" s="58" t="s">
        <v>334</v>
      </c>
      <c r="C2037" s="58" t="s">
        <v>287</v>
      </c>
      <c r="D2037" s="58" t="s">
        <v>47</v>
      </c>
      <c r="E2037" s="58" t="s">
        <v>264</v>
      </c>
      <c r="F2037" s="58" t="b">
        <f>AND(LEN(E2037) = 6, ISNUMBER(MATCH(LEFT(E2037,4), 'species codes'!$A$2:$A$15, 0)))</f>
        <v>1</v>
      </c>
      <c r="H2037" s="58">
        <v>2.0</v>
      </c>
      <c r="I2037" s="58">
        <v>23.0</v>
      </c>
    </row>
    <row r="2038">
      <c r="A2038" s="59">
        <v>45601.0</v>
      </c>
      <c r="B2038" s="58" t="s">
        <v>334</v>
      </c>
      <c r="C2038" s="58" t="s">
        <v>287</v>
      </c>
      <c r="D2038" s="58" t="s">
        <v>47</v>
      </c>
      <c r="E2038" s="58" t="s">
        <v>265</v>
      </c>
      <c r="F2038" s="58" t="b">
        <f>AND(LEN(E2038) = 6, ISNUMBER(MATCH(LEFT(E2038,4), 'species codes'!$A$2:$A$15, 0)))</f>
        <v>1</v>
      </c>
      <c r="I2038" s="58">
        <v>17.0</v>
      </c>
    </row>
    <row r="2039">
      <c r="A2039" s="59">
        <v>45601.0</v>
      </c>
      <c r="B2039" s="58" t="s">
        <v>334</v>
      </c>
      <c r="C2039" s="58" t="s">
        <v>287</v>
      </c>
      <c r="D2039" s="58" t="s">
        <v>206</v>
      </c>
      <c r="E2039" s="58" t="s">
        <v>265</v>
      </c>
      <c r="F2039" s="58" t="b">
        <f>AND(LEN(E2039) = 6, ISNUMBER(MATCH(LEFT(E2039,4), 'species codes'!$A$2:$A$15, 0)))</f>
        <v>1</v>
      </c>
      <c r="I2039" s="58">
        <v>3.0</v>
      </c>
    </row>
    <row r="2040">
      <c r="A2040" s="59">
        <v>45601.0</v>
      </c>
      <c r="B2040" s="58" t="s">
        <v>334</v>
      </c>
      <c r="C2040" s="58" t="s">
        <v>287</v>
      </c>
      <c r="D2040" s="58" t="s">
        <v>206</v>
      </c>
      <c r="E2040" s="58" t="s">
        <v>266</v>
      </c>
      <c r="F2040" s="58" t="b">
        <f>AND(LEN(E2040) = 6, ISNUMBER(MATCH(LEFT(E2040,4), 'species codes'!$A$2:$A$15, 0)))</f>
        <v>1</v>
      </c>
      <c r="I2040" s="58">
        <v>3.0</v>
      </c>
    </row>
    <row r="2041">
      <c r="A2041" s="59">
        <v>45601.0</v>
      </c>
      <c r="B2041" s="58" t="s">
        <v>334</v>
      </c>
      <c r="C2041" s="58" t="s">
        <v>287</v>
      </c>
      <c r="D2041" s="58" t="s">
        <v>47</v>
      </c>
      <c r="E2041" s="58" t="s">
        <v>267</v>
      </c>
      <c r="F2041" s="58" t="b">
        <f>AND(LEN(E2041) = 6, ISNUMBER(MATCH(LEFT(E2041,4), 'species codes'!$A$2:$A$15, 0)))</f>
        <v>1</v>
      </c>
      <c r="I2041" s="58">
        <v>16.0</v>
      </c>
    </row>
    <row r="2042">
      <c r="A2042" s="59">
        <v>45601.0</v>
      </c>
      <c r="B2042" s="58" t="s">
        <v>334</v>
      </c>
      <c r="C2042" s="58" t="s">
        <v>287</v>
      </c>
      <c r="D2042" s="58" t="s">
        <v>206</v>
      </c>
      <c r="E2042" s="58" t="s">
        <v>268</v>
      </c>
      <c r="F2042" s="58" t="b">
        <f>AND(LEN(E2042) = 6, ISNUMBER(MATCH(LEFT(E2042,4), 'species codes'!$A$2:$A$15, 0)))</f>
        <v>1</v>
      </c>
      <c r="I2042" s="58">
        <v>3.0</v>
      </c>
    </row>
    <row r="2043">
      <c r="A2043" s="59">
        <v>45601.0</v>
      </c>
      <c r="B2043" s="58" t="s">
        <v>334</v>
      </c>
      <c r="C2043" s="58" t="s">
        <v>287</v>
      </c>
      <c r="D2043" s="58" t="s">
        <v>47</v>
      </c>
      <c r="E2043" s="58" t="s">
        <v>269</v>
      </c>
      <c r="F2043" s="58" t="b">
        <f>AND(LEN(E2043) = 6, ISNUMBER(MATCH(LEFT(E2043,4), 'species codes'!$A$2:$A$15, 0)))</f>
        <v>1</v>
      </c>
      <c r="H2043" s="58">
        <v>1.0</v>
      </c>
      <c r="I2043" s="58">
        <v>5.0</v>
      </c>
    </row>
    <row r="2044">
      <c r="A2044" s="59">
        <v>45601.0</v>
      </c>
      <c r="B2044" s="58" t="s">
        <v>334</v>
      </c>
      <c r="C2044" s="58" t="s">
        <v>287</v>
      </c>
      <c r="D2044" s="58" t="s">
        <v>206</v>
      </c>
      <c r="E2044" s="58" t="s">
        <v>269</v>
      </c>
      <c r="F2044" s="58" t="b">
        <f>AND(LEN(E2044) = 6, ISNUMBER(MATCH(LEFT(E2044,4), 'species codes'!$A$2:$A$15, 0)))</f>
        <v>1</v>
      </c>
      <c r="I2044" s="58">
        <v>3.0</v>
      </c>
    </row>
    <row r="2045">
      <c r="A2045" s="57">
        <v>45607.0</v>
      </c>
      <c r="B2045" s="58" t="s">
        <v>374</v>
      </c>
      <c r="C2045" s="58" t="s">
        <v>287</v>
      </c>
      <c r="D2045" s="58" t="s">
        <v>331</v>
      </c>
      <c r="E2045" s="58" t="s">
        <v>43</v>
      </c>
      <c r="F2045" s="58" t="b">
        <f>AND(LEN(E2045) = 6, ISNUMBER(MATCH(LEFT(E2045,4), 'species codes'!$A$2:$A$15, 0)))</f>
        <v>1</v>
      </c>
      <c r="J2045" s="58">
        <v>4.0</v>
      </c>
    </row>
    <row r="2046">
      <c r="A2046" s="57">
        <v>45607.0</v>
      </c>
      <c r="B2046" s="58" t="s">
        <v>374</v>
      </c>
      <c r="C2046" s="58" t="s">
        <v>287</v>
      </c>
      <c r="D2046" s="58" t="s">
        <v>331</v>
      </c>
      <c r="E2046" s="58" t="s">
        <v>55</v>
      </c>
      <c r="F2046" s="58" t="b">
        <f>AND(LEN(E2046) = 6, ISNUMBER(MATCH(LEFT(E2046,4), 'species codes'!$A$2:$A$15, 0)))</f>
        <v>1</v>
      </c>
      <c r="G2046" s="58">
        <v>1.0</v>
      </c>
      <c r="I2046" s="58">
        <v>3.0</v>
      </c>
    </row>
    <row r="2047">
      <c r="A2047" s="57">
        <v>45607.0</v>
      </c>
      <c r="B2047" s="58" t="s">
        <v>374</v>
      </c>
      <c r="C2047" s="58" t="s">
        <v>287</v>
      </c>
      <c r="D2047" s="58" t="s">
        <v>331</v>
      </c>
      <c r="E2047" s="58" t="s">
        <v>71</v>
      </c>
      <c r="F2047" s="58" t="b">
        <f>AND(LEN(E2047) = 6, ISNUMBER(MATCH(LEFT(E2047,4), 'species codes'!$A$2:$A$15, 0)))</f>
        <v>1</v>
      </c>
      <c r="J2047" s="58">
        <v>4.0</v>
      </c>
    </row>
    <row r="2048">
      <c r="A2048" s="57">
        <v>45607.0</v>
      </c>
      <c r="B2048" s="58" t="s">
        <v>374</v>
      </c>
      <c r="C2048" s="58" t="s">
        <v>287</v>
      </c>
      <c r="D2048" s="58" t="s">
        <v>331</v>
      </c>
      <c r="E2048" s="58" t="s">
        <v>74</v>
      </c>
      <c r="F2048" s="58" t="b">
        <f>AND(LEN(E2048) = 6, ISNUMBER(MATCH(LEFT(E2048,4), 'species codes'!$A$2:$A$15, 0)))</f>
        <v>1</v>
      </c>
      <c r="H2048" s="58">
        <v>4.0</v>
      </c>
    </row>
    <row r="2049">
      <c r="A2049" s="57">
        <v>45607.0</v>
      </c>
      <c r="B2049" s="58" t="s">
        <v>374</v>
      </c>
      <c r="C2049" s="58" t="s">
        <v>287</v>
      </c>
      <c r="D2049" s="58" t="s">
        <v>331</v>
      </c>
      <c r="E2049" s="58" t="s">
        <v>76</v>
      </c>
      <c r="F2049" s="58" t="b">
        <f>AND(LEN(E2049) = 6, ISNUMBER(MATCH(LEFT(E2049,4), 'species codes'!$A$2:$A$15, 0)))</f>
        <v>1</v>
      </c>
      <c r="J2049" s="58">
        <v>4.0</v>
      </c>
    </row>
    <row r="2050">
      <c r="A2050" s="57">
        <v>45607.0</v>
      </c>
      <c r="B2050" s="58" t="s">
        <v>374</v>
      </c>
      <c r="C2050" s="58" t="s">
        <v>287</v>
      </c>
      <c r="D2050" s="58" t="s">
        <v>331</v>
      </c>
      <c r="E2050" s="58" t="s">
        <v>80</v>
      </c>
      <c r="F2050" s="58" t="b">
        <f>AND(LEN(E2050) = 6, ISNUMBER(MATCH(LEFT(E2050,4), 'species codes'!$A$2:$A$15, 0)))</f>
        <v>1</v>
      </c>
      <c r="I2050" s="58">
        <v>1.0</v>
      </c>
      <c r="J2050" s="58">
        <v>3.0</v>
      </c>
    </row>
    <row r="2051">
      <c r="A2051" s="57">
        <v>45607.0</v>
      </c>
      <c r="B2051" s="58" t="s">
        <v>374</v>
      </c>
      <c r="C2051" s="58" t="s">
        <v>287</v>
      </c>
      <c r="D2051" s="58" t="s">
        <v>331</v>
      </c>
      <c r="E2051" s="58" t="s">
        <v>96</v>
      </c>
      <c r="F2051" s="58" t="b">
        <f>AND(LEN(E2051) = 6, ISNUMBER(MATCH(LEFT(E2051,4), 'species codes'!$A$2:$A$15, 0)))</f>
        <v>1</v>
      </c>
      <c r="J2051" s="58">
        <v>3.0</v>
      </c>
    </row>
    <row r="2052">
      <c r="A2052" s="57">
        <v>45607.0</v>
      </c>
      <c r="B2052" s="58" t="s">
        <v>374</v>
      </c>
      <c r="C2052" s="58" t="s">
        <v>287</v>
      </c>
      <c r="D2052" s="58" t="s">
        <v>331</v>
      </c>
      <c r="E2052" s="58" t="s">
        <v>130</v>
      </c>
      <c r="F2052" s="58" t="b">
        <f>AND(LEN(E2052) = 6, ISNUMBER(MATCH(LEFT(E2052,4), 'species codes'!$A$2:$A$15, 0)))</f>
        <v>1</v>
      </c>
      <c r="G2052" s="58">
        <v>4.0</v>
      </c>
    </row>
    <row r="2053">
      <c r="A2053" s="57">
        <v>45607.0</v>
      </c>
      <c r="B2053" s="58" t="s">
        <v>374</v>
      </c>
      <c r="C2053" s="58" t="s">
        <v>287</v>
      </c>
      <c r="D2053" s="58" t="s">
        <v>331</v>
      </c>
      <c r="E2053" s="58" t="s">
        <v>132</v>
      </c>
      <c r="F2053" s="58" t="b">
        <f>AND(LEN(E2053) = 6, ISNUMBER(MATCH(LEFT(E2053,4), 'species codes'!$A$2:$A$15, 0)))</f>
        <v>1</v>
      </c>
      <c r="J2053" s="58">
        <v>3.0</v>
      </c>
    </row>
    <row r="2054">
      <c r="A2054" s="57">
        <v>45607.0</v>
      </c>
      <c r="B2054" s="58" t="s">
        <v>374</v>
      </c>
      <c r="C2054" s="58" t="s">
        <v>287</v>
      </c>
      <c r="D2054" s="58" t="s">
        <v>331</v>
      </c>
      <c r="E2054" s="58" t="s">
        <v>134</v>
      </c>
      <c r="F2054" s="58" t="b">
        <f>AND(LEN(E2054) = 6, ISNUMBER(MATCH(LEFT(E2054,4), 'species codes'!$A$2:$A$15, 0)))</f>
        <v>1</v>
      </c>
      <c r="J2054" s="58">
        <v>4.0</v>
      </c>
    </row>
    <row r="2055">
      <c r="A2055" s="57">
        <v>45607.0</v>
      </c>
      <c r="B2055" s="58" t="s">
        <v>374</v>
      </c>
      <c r="C2055" s="58" t="s">
        <v>287</v>
      </c>
      <c r="D2055" s="58" t="s">
        <v>331</v>
      </c>
      <c r="E2055" s="58" t="s">
        <v>136</v>
      </c>
      <c r="F2055" s="58" t="b">
        <f>AND(LEN(E2055) = 6, ISNUMBER(MATCH(LEFT(E2055,4), 'species codes'!$A$2:$A$15, 0)))</f>
        <v>1</v>
      </c>
      <c r="G2055" s="58">
        <v>4.0</v>
      </c>
    </row>
    <row r="2056">
      <c r="A2056" s="57">
        <v>45607.0</v>
      </c>
      <c r="B2056" s="58" t="s">
        <v>374</v>
      </c>
      <c r="C2056" s="58" t="s">
        <v>287</v>
      </c>
      <c r="D2056" s="58" t="s">
        <v>331</v>
      </c>
      <c r="E2056" s="58" t="s">
        <v>137</v>
      </c>
      <c r="F2056" s="58" t="b">
        <f>AND(LEN(E2056) = 6, ISNUMBER(MATCH(LEFT(E2056,4), 'species codes'!$A$2:$A$15, 0)))</f>
        <v>1</v>
      </c>
      <c r="G2056" s="58">
        <v>4.0</v>
      </c>
    </row>
    <row r="2057">
      <c r="A2057" s="57">
        <v>45607.0</v>
      </c>
      <c r="B2057" s="58" t="s">
        <v>374</v>
      </c>
      <c r="C2057" s="58" t="s">
        <v>287</v>
      </c>
      <c r="D2057" s="58" t="s">
        <v>331</v>
      </c>
      <c r="E2057" s="58" t="s">
        <v>140</v>
      </c>
      <c r="F2057" s="58" t="b">
        <f>AND(LEN(E2057) = 6, ISNUMBER(MATCH(LEFT(E2057,4), 'species codes'!$A$2:$A$15, 0)))</f>
        <v>1</v>
      </c>
      <c r="G2057" s="58">
        <v>4.0</v>
      </c>
    </row>
    <row r="2058">
      <c r="A2058" s="57">
        <v>45607.0</v>
      </c>
      <c r="B2058" s="58" t="s">
        <v>374</v>
      </c>
      <c r="C2058" s="58" t="s">
        <v>287</v>
      </c>
      <c r="D2058" s="58" t="s">
        <v>331</v>
      </c>
      <c r="E2058" s="58" t="s">
        <v>142</v>
      </c>
      <c r="F2058" s="58" t="b">
        <f>AND(LEN(E2058) = 6, ISNUMBER(MATCH(LEFT(E2058,4), 'species codes'!$A$2:$A$15, 0)))</f>
        <v>1</v>
      </c>
      <c r="G2058" s="58">
        <v>4.0</v>
      </c>
    </row>
    <row r="2059">
      <c r="A2059" s="57">
        <v>45607.0</v>
      </c>
      <c r="B2059" s="58" t="s">
        <v>374</v>
      </c>
      <c r="C2059" s="58" t="s">
        <v>287</v>
      </c>
      <c r="D2059" s="58" t="s">
        <v>331</v>
      </c>
      <c r="E2059" s="58" t="s">
        <v>143</v>
      </c>
      <c r="F2059" s="58" t="b">
        <f>AND(LEN(E2059) = 6, ISNUMBER(MATCH(LEFT(E2059,4), 'species codes'!$A$2:$A$15, 0)))</f>
        <v>1</v>
      </c>
      <c r="J2059" s="58">
        <v>3.0</v>
      </c>
    </row>
    <row r="2060">
      <c r="A2060" s="57">
        <v>45607.0</v>
      </c>
      <c r="B2060" s="58" t="s">
        <v>374</v>
      </c>
      <c r="C2060" s="58" t="s">
        <v>287</v>
      </c>
      <c r="D2060" s="58" t="s">
        <v>331</v>
      </c>
      <c r="E2060" s="58" t="s">
        <v>145</v>
      </c>
      <c r="F2060" s="58" t="b">
        <f>AND(LEN(E2060) = 6, ISNUMBER(MATCH(LEFT(E2060,4), 'species codes'!$A$2:$A$15, 0)))</f>
        <v>1</v>
      </c>
      <c r="H2060" s="58">
        <v>2.0</v>
      </c>
      <c r="I2060" s="58">
        <v>2.0</v>
      </c>
    </row>
    <row r="2061">
      <c r="A2061" s="57">
        <v>45607.0</v>
      </c>
      <c r="B2061" s="58" t="s">
        <v>374</v>
      </c>
      <c r="C2061" s="58" t="s">
        <v>287</v>
      </c>
      <c r="D2061" s="58" t="s">
        <v>331</v>
      </c>
      <c r="E2061" s="58" t="s">
        <v>148</v>
      </c>
      <c r="F2061" s="58" t="b">
        <f>AND(LEN(E2061) = 6, ISNUMBER(MATCH(LEFT(E2061,4), 'species codes'!$A$2:$A$15, 0)))</f>
        <v>1</v>
      </c>
      <c r="J2061" s="58">
        <v>3.0</v>
      </c>
    </row>
    <row r="2062">
      <c r="A2062" s="57">
        <v>45607.0</v>
      </c>
      <c r="B2062" s="58" t="s">
        <v>374</v>
      </c>
      <c r="C2062" s="58" t="s">
        <v>287</v>
      </c>
      <c r="D2062" s="58" t="s">
        <v>331</v>
      </c>
      <c r="E2062" s="58" t="s">
        <v>149</v>
      </c>
      <c r="F2062" s="58" t="b">
        <f>AND(LEN(E2062) = 6, ISNUMBER(MATCH(LEFT(E2062,4), 'species codes'!$A$2:$A$15, 0)))</f>
        <v>1</v>
      </c>
      <c r="H2062" s="58">
        <v>1.0</v>
      </c>
      <c r="I2062" s="58">
        <v>3.0</v>
      </c>
    </row>
    <row r="2063">
      <c r="A2063" s="57">
        <v>45607.0</v>
      </c>
      <c r="B2063" s="58" t="s">
        <v>374</v>
      </c>
      <c r="C2063" s="58" t="s">
        <v>287</v>
      </c>
      <c r="D2063" s="58" t="s">
        <v>153</v>
      </c>
      <c r="E2063" s="58" t="s">
        <v>151</v>
      </c>
      <c r="F2063" s="58" t="b">
        <f>AND(LEN(E2063) = 6, ISNUMBER(MATCH(LEFT(E2063,4), 'species codes'!$A$2:$A$15, 0)))</f>
        <v>1</v>
      </c>
      <c r="H2063" s="58">
        <v>68.0</v>
      </c>
    </row>
    <row r="2064">
      <c r="A2064" s="57">
        <v>45607.0</v>
      </c>
      <c r="B2064" s="58" t="s">
        <v>374</v>
      </c>
      <c r="C2064" s="58" t="s">
        <v>287</v>
      </c>
      <c r="D2064" s="58" t="s">
        <v>163</v>
      </c>
      <c r="E2064" s="58" t="s">
        <v>154</v>
      </c>
      <c r="F2064" s="58" t="b">
        <f>AND(LEN(E2064) = 6, ISNUMBER(MATCH(LEFT(E2064,4), 'species codes'!$A$2:$A$15, 0)))</f>
        <v>1</v>
      </c>
      <c r="H2064" s="58">
        <v>1.0</v>
      </c>
      <c r="I2064" s="58">
        <v>61.0</v>
      </c>
    </row>
    <row r="2065">
      <c r="A2065" s="57">
        <v>45607.0</v>
      </c>
      <c r="B2065" s="58" t="s">
        <v>374</v>
      </c>
      <c r="C2065" s="58" t="s">
        <v>287</v>
      </c>
      <c r="D2065" s="58" t="s">
        <v>165</v>
      </c>
      <c r="E2065" s="58" t="s">
        <v>156</v>
      </c>
      <c r="F2065" s="58" t="b">
        <f>AND(LEN(E2065) = 6, ISNUMBER(MATCH(LEFT(E2065,4), 'species codes'!$A$2:$A$15, 0)))</f>
        <v>1</v>
      </c>
      <c r="H2065" s="58">
        <v>23.0</v>
      </c>
      <c r="I2065" s="58">
        <v>35.0</v>
      </c>
    </row>
    <row r="2066">
      <c r="A2066" s="57">
        <v>45607.0</v>
      </c>
      <c r="B2066" s="58" t="s">
        <v>374</v>
      </c>
      <c r="C2066" s="58" t="s">
        <v>287</v>
      </c>
      <c r="D2066" s="58" t="s">
        <v>47</v>
      </c>
      <c r="E2066" s="58" t="s">
        <v>157</v>
      </c>
      <c r="F2066" s="58" t="b">
        <f>AND(LEN(E2066) = 6, ISNUMBER(MATCH(LEFT(E2066,4), 'species codes'!$A$2:$A$15, 0)))</f>
        <v>1</v>
      </c>
      <c r="H2066" s="58">
        <v>20.0</v>
      </c>
      <c r="I2066" s="58">
        <v>1.0</v>
      </c>
    </row>
    <row r="2067">
      <c r="A2067" s="57">
        <v>45607.0</v>
      </c>
      <c r="B2067" s="58" t="s">
        <v>374</v>
      </c>
      <c r="C2067" s="58" t="s">
        <v>287</v>
      </c>
      <c r="D2067" s="58" t="s">
        <v>82</v>
      </c>
      <c r="E2067" s="58" t="s">
        <v>157</v>
      </c>
      <c r="F2067" s="58" t="b">
        <f>AND(LEN(E2067) = 6, ISNUMBER(MATCH(LEFT(E2067,4), 'species codes'!$A$2:$A$15, 0)))</f>
        <v>1</v>
      </c>
      <c r="H2067" s="58">
        <v>7.0</v>
      </c>
    </row>
    <row r="2068">
      <c r="A2068" s="57">
        <v>45607.0</v>
      </c>
      <c r="B2068" s="58" t="s">
        <v>374</v>
      </c>
      <c r="C2068" s="58" t="s">
        <v>287</v>
      </c>
      <c r="D2068" s="58" t="s">
        <v>331</v>
      </c>
      <c r="E2068" s="58" t="s">
        <v>188</v>
      </c>
      <c r="F2068" s="58" t="b">
        <f>AND(LEN(E2068) = 6, ISNUMBER(MATCH(LEFT(E2068,4), 'species codes'!$A$2:$A$15, 0)))</f>
        <v>1</v>
      </c>
      <c r="I2068" s="58">
        <v>4.0</v>
      </c>
    </row>
    <row r="2069">
      <c r="A2069" s="57">
        <v>45607.0</v>
      </c>
      <c r="B2069" s="58" t="s">
        <v>374</v>
      </c>
      <c r="C2069" s="58" t="s">
        <v>287</v>
      </c>
      <c r="D2069" s="58" t="s">
        <v>354</v>
      </c>
      <c r="E2069" s="58" t="s">
        <v>207</v>
      </c>
      <c r="F2069" s="58" t="b">
        <f>AND(LEN(E2069) = 6, ISNUMBER(MATCH(LEFT(E2069,4), 'species codes'!$A$2:$A$15, 0)))</f>
        <v>1</v>
      </c>
      <c r="G2069" s="58">
        <v>24.0</v>
      </c>
    </row>
    <row r="2070">
      <c r="A2070" s="57">
        <v>45607.0</v>
      </c>
      <c r="B2070" s="58" t="s">
        <v>374</v>
      </c>
      <c r="C2070" s="58" t="s">
        <v>287</v>
      </c>
      <c r="D2070" s="58" t="s">
        <v>206</v>
      </c>
      <c r="E2070" s="58" t="s">
        <v>207</v>
      </c>
      <c r="F2070" s="58" t="b">
        <f>AND(LEN(E2070) = 6, ISNUMBER(MATCH(LEFT(E2070,4), 'species codes'!$A$2:$A$15, 0)))</f>
        <v>1</v>
      </c>
      <c r="G2070" s="58">
        <v>4.0</v>
      </c>
    </row>
    <row r="2071">
      <c r="A2071" s="57">
        <v>45607.0</v>
      </c>
      <c r="B2071" s="58" t="s">
        <v>374</v>
      </c>
      <c r="C2071" s="58" t="s">
        <v>287</v>
      </c>
      <c r="D2071" s="58" t="s">
        <v>354</v>
      </c>
      <c r="E2071" s="58" t="s">
        <v>233</v>
      </c>
      <c r="F2071" s="58" t="b">
        <f>AND(LEN(E2071) = 6, ISNUMBER(MATCH(LEFT(E2071,4), 'species codes'!$A$2:$A$15, 0)))</f>
        <v>1</v>
      </c>
      <c r="G2071" s="58">
        <v>46.0</v>
      </c>
    </row>
    <row r="2072">
      <c r="A2072" s="57">
        <v>45607.0</v>
      </c>
      <c r="B2072" s="58" t="s">
        <v>374</v>
      </c>
      <c r="C2072" s="58" t="s">
        <v>287</v>
      </c>
      <c r="D2072" s="58" t="s">
        <v>206</v>
      </c>
      <c r="E2072" s="58" t="s">
        <v>233</v>
      </c>
      <c r="F2072" s="58" t="b">
        <f>AND(LEN(E2072) = 6, ISNUMBER(MATCH(LEFT(E2072,4), 'species codes'!$A$2:$A$15, 0)))</f>
        <v>1</v>
      </c>
      <c r="G2072" s="58">
        <v>3.0</v>
      </c>
    </row>
    <row r="2073">
      <c r="A2073" s="57">
        <v>45607.0</v>
      </c>
      <c r="B2073" s="58" t="s">
        <v>374</v>
      </c>
      <c r="C2073" s="58" t="s">
        <v>287</v>
      </c>
      <c r="D2073" s="58" t="s">
        <v>354</v>
      </c>
      <c r="E2073" s="58" t="s">
        <v>234</v>
      </c>
      <c r="F2073" s="58" t="b">
        <f>AND(LEN(E2073) = 6, ISNUMBER(MATCH(LEFT(E2073,4), 'species codes'!$A$2:$A$15, 0)))</f>
        <v>1</v>
      </c>
      <c r="G2073" s="58">
        <v>39.0</v>
      </c>
    </row>
    <row r="2074">
      <c r="A2074" s="57">
        <v>45607.0</v>
      </c>
      <c r="B2074" s="58" t="s">
        <v>374</v>
      </c>
      <c r="C2074" s="58" t="s">
        <v>287</v>
      </c>
      <c r="D2074" s="58" t="s">
        <v>206</v>
      </c>
      <c r="E2074" s="58" t="s">
        <v>234</v>
      </c>
      <c r="F2074" s="58" t="b">
        <f>AND(LEN(E2074) = 6, ISNUMBER(MATCH(LEFT(E2074,4), 'species codes'!$A$2:$A$15, 0)))</f>
        <v>1</v>
      </c>
      <c r="G2074" s="58">
        <v>6.0</v>
      </c>
    </row>
    <row r="2075">
      <c r="A2075" s="57">
        <v>45607.0</v>
      </c>
      <c r="B2075" s="58" t="s">
        <v>374</v>
      </c>
      <c r="C2075" s="58" t="s">
        <v>287</v>
      </c>
      <c r="D2075" s="58" t="s">
        <v>354</v>
      </c>
      <c r="E2075" s="58" t="s">
        <v>235</v>
      </c>
      <c r="F2075" s="58" t="b">
        <f>AND(LEN(E2075) = 6, ISNUMBER(MATCH(LEFT(E2075,4), 'species codes'!$A$2:$A$15, 0)))</f>
        <v>1</v>
      </c>
      <c r="G2075" s="58">
        <v>16.0</v>
      </c>
    </row>
    <row r="2076">
      <c r="A2076" s="57">
        <v>45607.0</v>
      </c>
      <c r="B2076" s="58" t="s">
        <v>374</v>
      </c>
      <c r="C2076" s="58" t="s">
        <v>287</v>
      </c>
      <c r="D2076" s="58" t="s">
        <v>206</v>
      </c>
      <c r="E2076" s="58" t="s">
        <v>235</v>
      </c>
      <c r="F2076" s="58" t="b">
        <f>AND(LEN(E2076) = 6, ISNUMBER(MATCH(LEFT(E2076,4), 'species codes'!$A$2:$A$15, 0)))</f>
        <v>1</v>
      </c>
      <c r="J2076" s="58">
        <v>6.0</v>
      </c>
      <c r="N2076" s="58" t="s">
        <v>392</v>
      </c>
    </row>
    <row r="2077">
      <c r="A2077" s="57">
        <v>45607.0</v>
      </c>
      <c r="B2077" s="58" t="s">
        <v>374</v>
      </c>
      <c r="C2077" s="58" t="s">
        <v>287</v>
      </c>
      <c r="D2077" s="58" t="s">
        <v>354</v>
      </c>
      <c r="E2077" s="58" t="s">
        <v>236</v>
      </c>
      <c r="F2077" s="58" t="b">
        <f>AND(LEN(E2077) = 6, ISNUMBER(MATCH(LEFT(E2077,4), 'species codes'!$A$2:$A$15, 0)))</f>
        <v>1</v>
      </c>
      <c r="G2077" s="58">
        <v>76.0</v>
      </c>
    </row>
    <row r="2078">
      <c r="A2078" s="57">
        <v>45607.0</v>
      </c>
      <c r="B2078" s="58" t="s">
        <v>374</v>
      </c>
      <c r="C2078" s="58" t="s">
        <v>287</v>
      </c>
      <c r="D2078" s="58" t="s">
        <v>206</v>
      </c>
      <c r="E2078" s="58" t="s">
        <v>236</v>
      </c>
      <c r="F2078" s="58" t="b">
        <f>AND(LEN(E2078) = 6, ISNUMBER(MATCH(LEFT(E2078,4), 'species codes'!$A$2:$A$15, 0)))</f>
        <v>1</v>
      </c>
      <c r="J2078" s="58">
        <v>6.0</v>
      </c>
      <c r="N2078" s="58" t="s">
        <v>393</v>
      </c>
    </row>
    <row r="2079">
      <c r="A2079" s="57">
        <v>45607.0</v>
      </c>
      <c r="B2079" s="58" t="s">
        <v>374</v>
      </c>
      <c r="C2079" s="58" t="s">
        <v>287</v>
      </c>
      <c r="D2079" s="58" t="s">
        <v>354</v>
      </c>
      <c r="E2079" s="58" t="s">
        <v>237</v>
      </c>
      <c r="F2079" s="58" t="b">
        <f>AND(LEN(E2079) = 6, ISNUMBER(MATCH(LEFT(E2079,4), 'species codes'!$A$2:$A$15, 0)))</f>
        <v>1</v>
      </c>
      <c r="G2079" s="58">
        <v>14.0</v>
      </c>
      <c r="J2079" s="58">
        <v>64.0</v>
      </c>
    </row>
    <row r="2080">
      <c r="A2080" s="57">
        <v>45607.0</v>
      </c>
      <c r="B2080" s="58" t="s">
        <v>374</v>
      </c>
      <c r="C2080" s="58" t="s">
        <v>287</v>
      </c>
      <c r="D2080" s="58" t="s">
        <v>206</v>
      </c>
      <c r="E2080" s="58" t="s">
        <v>237</v>
      </c>
      <c r="F2080" s="58" t="b">
        <f>AND(LEN(E2080) = 6, ISNUMBER(MATCH(LEFT(E2080,4), 'species codes'!$A$2:$A$15, 0)))</f>
        <v>1</v>
      </c>
      <c r="J2080" s="58">
        <v>6.0</v>
      </c>
      <c r="N2080" s="58" t="s">
        <v>393</v>
      </c>
    </row>
    <row r="2081">
      <c r="A2081" s="57">
        <v>45607.0</v>
      </c>
      <c r="B2081" s="58" t="s">
        <v>374</v>
      </c>
      <c r="C2081" s="58" t="s">
        <v>287</v>
      </c>
      <c r="D2081" s="58" t="s">
        <v>354</v>
      </c>
      <c r="E2081" s="58" t="s">
        <v>247</v>
      </c>
      <c r="F2081" s="58" t="b">
        <f>AND(LEN(E2081) = 6, ISNUMBER(MATCH(LEFT(E2081,4), 'species codes'!$A$2:$A$15, 0)))</f>
        <v>1</v>
      </c>
      <c r="G2081" s="58">
        <v>48.0</v>
      </c>
      <c r="H2081" s="58">
        <v>1.0</v>
      </c>
    </row>
    <row r="2082">
      <c r="A2082" s="57">
        <v>45607.0</v>
      </c>
      <c r="B2082" s="58" t="s">
        <v>374</v>
      </c>
      <c r="C2082" s="58" t="s">
        <v>287</v>
      </c>
      <c r="D2082" s="58" t="s">
        <v>206</v>
      </c>
      <c r="E2082" s="58" t="s">
        <v>247</v>
      </c>
      <c r="F2082" s="58" t="b">
        <f>AND(LEN(E2082) = 6, ISNUMBER(MATCH(LEFT(E2082,4), 'species codes'!$A$2:$A$15, 0)))</f>
        <v>1</v>
      </c>
      <c r="G2082" s="58">
        <v>4.0</v>
      </c>
      <c r="N2082" s="58" t="s">
        <v>393</v>
      </c>
    </row>
    <row r="2083">
      <c r="A2083" s="57">
        <v>45607.0</v>
      </c>
      <c r="B2083" s="58" t="s">
        <v>374</v>
      </c>
      <c r="C2083" s="58" t="s">
        <v>287</v>
      </c>
      <c r="D2083" s="58" t="s">
        <v>354</v>
      </c>
      <c r="E2083" s="58" t="s">
        <v>248</v>
      </c>
      <c r="F2083" s="58" t="b">
        <f>AND(LEN(E2083) = 6, ISNUMBER(MATCH(LEFT(E2083,4), 'species codes'!$A$2:$A$15, 0)))</f>
        <v>1</v>
      </c>
      <c r="G2083" s="58">
        <v>33.0</v>
      </c>
    </row>
    <row r="2084">
      <c r="A2084" s="57">
        <v>45607.0</v>
      </c>
      <c r="B2084" s="58" t="s">
        <v>374</v>
      </c>
      <c r="C2084" s="58" t="s">
        <v>287</v>
      </c>
      <c r="D2084" s="58" t="s">
        <v>206</v>
      </c>
      <c r="E2084" s="58" t="s">
        <v>248</v>
      </c>
      <c r="F2084" s="58" t="b">
        <f>AND(LEN(E2084) = 6, ISNUMBER(MATCH(LEFT(E2084,4), 'species codes'!$A$2:$A$15, 0)))</f>
        <v>1</v>
      </c>
      <c r="G2084" s="58">
        <v>5.0</v>
      </c>
      <c r="N2084" s="58" t="s">
        <v>393</v>
      </c>
    </row>
    <row r="2085">
      <c r="A2085" s="57">
        <v>45607.0</v>
      </c>
      <c r="B2085" s="58" t="s">
        <v>374</v>
      </c>
      <c r="C2085" s="58" t="s">
        <v>287</v>
      </c>
      <c r="D2085" s="58" t="s">
        <v>354</v>
      </c>
      <c r="E2085" s="58" t="s">
        <v>375</v>
      </c>
      <c r="F2085" s="58" t="b">
        <f>AND(LEN(E2085) = 6, ISNUMBER(MATCH(LEFT(E2085,4), 'species codes'!$A$2:$A$15, 0)))</f>
        <v>1</v>
      </c>
      <c r="G2085" s="58">
        <v>42.0</v>
      </c>
    </row>
    <row r="2086">
      <c r="A2086" s="57">
        <v>45607.0</v>
      </c>
      <c r="B2086" s="58" t="s">
        <v>374</v>
      </c>
      <c r="C2086" s="58" t="s">
        <v>287</v>
      </c>
      <c r="D2086" s="58" t="s">
        <v>206</v>
      </c>
      <c r="E2086" s="58" t="s">
        <v>375</v>
      </c>
      <c r="F2086" s="58" t="b">
        <f>AND(LEN(E2086) = 6, ISNUMBER(MATCH(LEFT(E2086,4), 'species codes'!$A$2:$A$15, 0)))</f>
        <v>1</v>
      </c>
      <c r="G2086" s="58">
        <v>6.0</v>
      </c>
    </row>
    <row r="2087">
      <c r="A2087" s="57">
        <v>45607.0</v>
      </c>
      <c r="B2087" s="58" t="s">
        <v>374</v>
      </c>
      <c r="C2087" s="58" t="s">
        <v>287</v>
      </c>
      <c r="D2087" s="58" t="s">
        <v>206</v>
      </c>
      <c r="E2087" s="58" t="s">
        <v>249</v>
      </c>
      <c r="F2087" s="58" t="b">
        <f>AND(LEN(E2087) = 6, ISNUMBER(MATCH(LEFT(E2087,4), 'species codes'!$A$2:$A$15, 0)))</f>
        <v>1</v>
      </c>
      <c r="G2087" s="58">
        <v>5.0</v>
      </c>
      <c r="N2087" s="58" t="s">
        <v>394</v>
      </c>
    </row>
    <row r="2088">
      <c r="A2088" s="57">
        <v>45607.0</v>
      </c>
      <c r="B2088" s="58" t="s">
        <v>374</v>
      </c>
      <c r="C2088" s="58" t="s">
        <v>287</v>
      </c>
      <c r="D2088" s="58" t="s">
        <v>354</v>
      </c>
      <c r="E2088" s="58" t="s">
        <v>249</v>
      </c>
      <c r="F2088" s="58" t="b">
        <f>AND(LEN(E2088) = 6, ISNUMBER(MATCH(LEFT(E2088,4), 'species codes'!$A$2:$A$15, 0)))</f>
        <v>1</v>
      </c>
      <c r="J2088" s="58">
        <v>33.0</v>
      </c>
    </row>
    <row r="2089">
      <c r="A2089" s="57">
        <v>45607.0</v>
      </c>
      <c r="B2089" s="58" t="s">
        <v>374</v>
      </c>
      <c r="C2089" s="58" t="s">
        <v>287</v>
      </c>
      <c r="D2089" s="58" t="s">
        <v>354</v>
      </c>
      <c r="E2089" s="58" t="s">
        <v>259</v>
      </c>
      <c r="F2089" s="58" t="b">
        <f>AND(LEN(E2089) = 6, ISNUMBER(MATCH(LEFT(E2089,4), 'species codes'!$A$2:$A$15, 0)))</f>
        <v>1</v>
      </c>
      <c r="H2089" s="58">
        <v>5.0</v>
      </c>
      <c r="I2089" s="58">
        <v>5.0</v>
      </c>
    </row>
    <row r="2090">
      <c r="A2090" s="57">
        <v>45607.0</v>
      </c>
      <c r="B2090" s="58" t="s">
        <v>374</v>
      </c>
      <c r="C2090" s="58" t="s">
        <v>287</v>
      </c>
      <c r="D2090" s="58" t="s">
        <v>206</v>
      </c>
      <c r="E2090" s="58" t="s">
        <v>259</v>
      </c>
      <c r="F2090" s="58" t="b">
        <f>AND(LEN(E2090) = 6, ISNUMBER(MATCH(LEFT(E2090,4), 'species codes'!$A$2:$A$15, 0)))</f>
        <v>1</v>
      </c>
      <c r="I2090" s="58">
        <v>3.0</v>
      </c>
      <c r="K2090" s="58">
        <v>3.0</v>
      </c>
      <c r="L2090" s="58" t="s">
        <v>369</v>
      </c>
    </row>
    <row r="2091">
      <c r="A2091" s="57">
        <v>45607.0</v>
      </c>
      <c r="B2091" s="58" t="s">
        <v>374</v>
      </c>
      <c r="C2091" s="58" t="s">
        <v>287</v>
      </c>
      <c r="D2091" s="58" t="s">
        <v>354</v>
      </c>
      <c r="E2091" s="58" t="s">
        <v>270</v>
      </c>
      <c r="F2091" s="58" t="b">
        <f>AND(LEN(E2091) = 6, ISNUMBER(MATCH(LEFT(E2091,4), 'species codes'!$A$2:$A$15, 0)))</f>
        <v>1</v>
      </c>
      <c r="G2091" s="58">
        <v>30.0</v>
      </c>
    </row>
    <row r="2092">
      <c r="A2092" s="57">
        <v>45607.0</v>
      </c>
      <c r="B2092" s="58" t="s">
        <v>374</v>
      </c>
      <c r="C2092" s="58" t="s">
        <v>287</v>
      </c>
      <c r="D2092" s="58" t="s">
        <v>206</v>
      </c>
      <c r="E2092" s="58" t="s">
        <v>270</v>
      </c>
      <c r="F2092" s="58" t="b">
        <f>AND(LEN(E2092) = 6, ISNUMBER(MATCH(LEFT(E2092,4), 'species codes'!$A$2:$A$15, 0)))</f>
        <v>1</v>
      </c>
      <c r="G2092" s="58">
        <v>6.0</v>
      </c>
    </row>
    <row r="2093">
      <c r="A2093" s="57">
        <v>45607.0</v>
      </c>
      <c r="B2093" s="58" t="s">
        <v>374</v>
      </c>
      <c r="C2093" s="58" t="s">
        <v>287</v>
      </c>
      <c r="D2093" s="58" t="s">
        <v>354</v>
      </c>
      <c r="E2093" s="58" t="s">
        <v>271</v>
      </c>
      <c r="F2093" s="58" t="b">
        <f>AND(LEN(E2093) = 6, ISNUMBER(MATCH(LEFT(E2093,4), 'species codes'!$A$2:$A$15, 0)))</f>
        <v>1</v>
      </c>
      <c r="G2093" s="58">
        <v>45.0</v>
      </c>
      <c r="H2093" s="58">
        <v>1.0</v>
      </c>
    </row>
    <row r="2094">
      <c r="A2094" s="57">
        <v>45607.0</v>
      </c>
      <c r="B2094" s="58" t="s">
        <v>374</v>
      </c>
      <c r="C2094" s="58" t="s">
        <v>287</v>
      </c>
      <c r="D2094" s="58" t="s">
        <v>206</v>
      </c>
      <c r="E2094" s="58" t="s">
        <v>271</v>
      </c>
      <c r="F2094" s="58" t="b">
        <f>AND(LEN(E2094) = 6, ISNUMBER(MATCH(LEFT(E2094,4), 'species codes'!$A$2:$A$15, 0)))</f>
        <v>1</v>
      </c>
      <c r="G2094" s="58">
        <v>6.0</v>
      </c>
    </row>
    <row r="2095">
      <c r="A2095" s="57">
        <v>45607.0</v>
      </c>
      <c r="B2095" s="58" t="s">
        <v>374</v>
      </c>
      <c r="C2095" s="58" t="s">
        <v>287</v>
      </c>
      <c r="D2095" s="58" t="s">
        <v>354</v>
      </c>
      <c r="E2095" s="58" t="s">
        <v>272</v>
      </c>
      <c r="F2095" s="58" t="b">
        <f>AND(LEN(E2095) = 6, ISNUMBER(MATCH(LEFT(E2095,4), 'species codes'!$A$2:$A$15, 0)))</f>
        <v>1</v>
      </c>
      <c r="G2095" s="58">
        <v>55.0</v>
      </c>
      <c r="H2095" s="58">
        <v>1.0</v>
      </c>
    </row>
    <row r="2096">
      <c r="A2096" s="57">
        <v>45607.0</v>
      </c>
      <c r="B2096" s="58" t="s">
        <v>374</v>
      </c>
      <c r="C2096" s="58" t="s">
        <v>287</v>
      </c>
      <c r="D2096" s="58" t="s">
        <v>206</v>
      </c>
      <c r="E2096" s="58" t="s">
        <v>272</v>
      </c>
      <c r="F2096" s="58" t="b">
        <f>AND(LEN(E2096) = 6, ISNUMBER(MATCH(LEFT(E2096,4), 'species codes'!$A$2:$A$15, 0)))</f>
        <v>1</v>
      </c>
      <c r="G2096" s="58">
        <v>6.0</v>
      </c>
    </row>
    <row r="2097">
      <c r="A2097" s="57">
        <v>45607.0</v>
      </c>
      <c r="B2097" s="58" t="s">
        <v>374</v>
      </c>
      <c r="C2097" s="58" t="s">
        <v>287</v>
      </c>
      <c r="D2097" s="58" t="s">
        <v>354</v>
      </c>
      <c r="E2097" s="58" t="s">
        <v>273</v>
      </c>
      <c r="F2097" s="58" t="b">
        <f>AND(LEN(E2097) = 6, ISNUMBER(MATCH(LEFT(E2097,4), 'species codes'!$A$2:$A$15, 0)))</f>
        <v>1</v>
      </c>
      <c r="G2097" s="58">
        <v>25.0</v>
      </c>
    </row>
    <row r="2098">
      <c r="A2098" s="57">
        <v>45607.0</v>
      </c>
      <c r="B2098" s="58" t="s">
        <v>374</v>
      </c>
      <c r="C2098" s="58" t="s">
        <v>287</v>
      </c>
      <c r="D2098" s="58" t="s">
        <v>206</v>
      </c>
      <c r="E2098" s="58" t="s">
        <v>273</v>
      </c>
      <c r="F2098" s="58" t="b">
        <f>AND(LEN(E2098) = 6, ISNUMBER(MATCH(LEFT(E2098,4), 'species codes'!$A$2:$A$15, 0)))</f>
        <v>1</v>
      </c>
      <c r="G2098" s="58">
        <v>6.0</v>
      </c>
    </row>
    <row r="2099">
      <c r="A2099" s="57">
        <v>45627.0</v>
      </c>
      <c r="B2099" s="58" t="s">
        <v>379</v>
      </c>
      <c r="C2099" s="58" t="s">
        <v>395</v>
      </c>
      <c r="D2099" s="58" t="s">
        <v>382</v>
      </c>
      <c r="E2099" s="58" t="s">
        <v>43</v>
      </c>
      <c r="F2099" s="58" t="b">
        <f>AND(LEN(E2099) = 6, ISNUMBER(MATCH(LEFT(E2099,4), 'species codes'!$A$2:$A$15, 0)))</f>
        <v>1</v>
      </c>
      <c r="J2099" s="58">
        <v>4.0</v>
      </c>
      <c r="O2099" s="58" t="s">
        <v>396</v>
      </c>
    </row>
    <row r="2100">
      <c r="A2100" s="57">
        <v>45627.0</v>
      </c>
      <c r="B2100" s="58" t="s">
        <v>379</v>
      </c>
      <c r="C2100" s="58" t="s">
        <v>395</v>
      </c>
      <c r="D2100" s="58" t="s">
        <v>382</v>
      </c>
      <c r="E2100" s="58" t="s">
        <v>49</v>
      </c>
      <c r="F2100" s="58" t="b">
        <f>AND(LEN(E2100) = 6, ISNUMBER(MATCH(LEFT(E2100,4), 'species codes'!$A$2:$A$15, 0)))</f>
        <v>1</v>
      </c>
      <c r="H2100" s="58">
        <v>2.0</v>
      </c>
      <c r="J2100" s="58">
        <v>2.0</v>
      </c>
      <c r="O2100" s="58" t="s">
        <v>396</v>
      </c>
    </row>
    <row r="2101">
      <c r="A2101" s="57">
        <v>45627.0</v>
      </c>
      <c r="B2101" s="58" t="s">
        <v>379</v>
      </c>
      <c r="C2101" s="58" t="s">
        <v>395</v>
      </c>
      <c r="D2101" s="58" t="s">
        <v>382</v>
      </c>
      <c r="E2101" s="58" t="s">
        <v>52</v>
      </c>
      <c r="F2101" s="58" t="b">
        <f>AND(LEN(E2101) = 6, ISNUMBER(MATCH(LEFT(E2101,4), 'species codes'!$A$2:$A$15, 0)))</f>
        <v>1</v>
      </c>
      <c r="H2101" s="58">
        <v>2.0</v>
      </c>
      <c r="O2101" s="58" t="s">
        <v>396</v>
      </c>
    </row>
    <row r="2102">
      <c r="A2102" s="57">
        <v>45627.0</v>
      </c>
      <c r="B2102" s="58" t="s">
        <v>379</v>
      </c>
      <c r="C2102" s="58" t="s">
        <v>395</v>
      </c>
      <c r="D2102" s="58" t="s">
        <v>382</v>
      </c>
      <c r="E2102" s="58" t="s">
        <v>54</v>
      </c>
      <c r="F2102" s="58" t="b">
        <f>AND(LEN(E2102) = 6, ISNUMBER(MATCH(LEFT(E2102,4), 'species codes'!$A$2:$A$15, 0)))</f>
        <v>1</v>
      </c>
      <c r="I2102" s="58">
        <v>2.0</v>
      </c>
      <c r="O2102" s="58" t="s">
        <v>396</v>
      </c>
    </row>
    <row r="2103">
      <c r="A2103" s="57">
        <v>45627.0</v>
      </c>
      <c r="B2103" s="58" t="s">
        <v>379</v>
      </c>
      <c r="C2103" s="58" t="s">
        <v>395</v>
      </c>
      <c r="D2103" s="58" t="s">
        <v>382</v>
      </c>
      <c r="E2103" s="58" t="s">
        <v>67</v>
      </c>
      <c r="F2103" s="58" t="b">
        <f>AND(LEN(E2103) = 6, ISNUMBER(MATCH(LEFT(E2103,4), 'species codes'!$A$2:$A$15, 0)))</f>
        <v>1</v>
      </c>
      <c r="H2103" s="58">
        <v>1.0</v>
      </c>
      <c r="J2103" s="58">
        <v>1.0</v>
      </c>
      <c r="O2103" s="58" t="s">
        <v>396</v>
      </c>
    </row>
    <row r="2104">
      <c r="A2104" s="57">
        <v>45627.0</v>
      </c>
      <c r="B2104" s="58" t="s">
        <v>379</v>
      </c>
      <c r="C2104" s="58" t="s">
        <v>395</v>
      </c>
      <c r="D2104" s="58" t="s">
        <v>382</v>
      </c>
      <c r="E2104" s="58" t="s">
        <v>71</v>
      </c>
      <c r="F2104" s="58" t="b">
        <f>AND(LEN(E2104) = 6, ISNUMBER(MATCH(LEFT(E2104,4), 'species codes'!$A$2:$A$15, 0)))</f>
        <v>1</v>
      </c>
      <c r="G2104" s="58">
        <v>1.0</v>
      </c>
      <c r="J2104" s="58">
        <v>3.0</v>
      </c>
      <c r="O2104" s="58" t="s">
        <v>396</v>
      </c>
    </row>
    <row r="2105">
      <c r="A2105" s="57">
        <v>45627.0</v>
      </c>
      <c r="B2105" s="58" t="s">
        <v>379</v>
      </c>
      <c r="C2105" s="58" t="s">
        <v>395</v>
      </c>
      <c r="D2105" s="58" t="s">
        <v>382</v>
      </c>
      <c r="E2105" s="58" t="s">
        <v>76</v>
      </c>
      <c r="F2105" s="58" t="b">
        <f>AND(LEN(E2105) = 6, ISNUMBER(MATCH(LEFT(E2105,4), 'species codes'!$A$2:$A$15, 0)))</f>
        <v>1</v>
      </c>
      <c r="G2105" s="58">
        <v>2.0</v>
      </c>
      <c r="H2105" s="58">
        <v>1.0</v>
      </c>
      <c r="O2105" s="58" t="s">
        <v>396</v>
      </c>
    </row>
    <row r="2106">
      <c r="A2106" s="57">
        <v>45627.0</v>
      </c>
      <c r="B2106" s="58" t="s">
        <v>379</v>
      </c>
      <c r="C2106" s="58" t="s">
        <v>395</v>
      </c>
      <c r="D2106" s="58" t="s">
        <v>382</v>
      </c>
      <c r="E2106" s="58" t="s">
        <v>80</v>
      </c>
      <c r="F2106" s="58" t="b">
        <f>AND(LEN(E2106) = 6, ISNUMBER(MATCH(LEFT(E2106,4), 'species codes'!$A$2:$A$15, 0)))</f>
        <v>1</v>
      </c>
      <c r="H2106" s="58">
        <v>1.0</v>
      </c>
      <c r="J2106" s="58">
        <v>1.0</v>
      </c>
      <c r="O2106" s="58" t="s">
        <v>396</v>
      </c>
    </row>
    <row r="2107">
      <c r="A2107" s="57">
        <v>45627.0</v>
      </c>
      <c r="B2107" s="58" t="s">
        <v>379</v>
      </c>
      <c r="C2107" s="58" t="s">
        <v>395</v>
      </c>
      <c r="D2107" s="58" t="s">
        <v>382</v>
      </c>
      <c r="E2107" s="58" t="s">
        <v>84</v>
      </c>
      <c r="F2107" s="58" t="b">
        <f>AND(LEN(E2107) = 6, ISNUMBER(MATCH(LEFT(E2107,4), 'species codes'!$A$2:$A$15, 0)))</f>
        <v>1</v>
      </c>
      <c r="G2107" s="58">
        <v>3.0</v>
      </c>
      <c r="O2107" s="58" t="s">
        <v>396</v>
      </c>
    </row>
    <row r="2108">
      <c r="A2108" s="57">
        <v>45627.0</v>
      </c>
      <c r="B2108" s="58" t="s">
        <v>379</v>
      </c>
      <c r="C2108" s="58" t="s">
        <v>395</v>
      </c>
      <c r="D2108" s="58" t="s">
        <v>382</v>
      </c>
      <c r="E2108" s="58" t="s">
        <v>89</v>
      </c>
      <c r="F2108" s="58" t="b">
        <f>AND(LEN(E2108) = 6, ISNUMBER(MATCH(LEFT(E2108,4), 'species codes'!$A$2:$A$15, 0)))</f>
        <v>1</v>
      </c>
      <c r="J2108" s="58">
        <v>1.0</v>
      </c>
      <c r="O2108" s="58" t="s">
        <v>396</v>
      </c>
    </row>
    <row r="2109">
      <c r="A2109" s="57">
        <v>45627.0</v>
      </c>
      <c r="B2109" s="58" t="s">
        <v>379</v>
      </c>
      <c r="C2109" s="58" t="s">
        <v>395</v>
      </c>
      <c r="D2109" s="58" t="s">
        <v>382</v>
      </c>
      <c r="E2109" s="58" t="s">
        <v>91</v>
      </c>
      <c r="F2109" s="58" t="b">
        <f>AND(LEN(E2109) = 6, ISNUMBER(MATCH(LEFT(E2109,4), 'species codes'!$A$2:$A$15, 0)))</f>
        <v>1</v>
      </c>
      <c r="H2109" s="58">
        <v>1.0</v>
      </c>
      <c r="J2109" s="58">
        <v>1.0</v>
      </c>
      <c r="O2109" s="58" t="s">
        <v>396</v>
      </c>
    </row>
    <row r="2110">
      <c r="A2110" s="57">
        <v>45627.0</v>
      </c>
      <c r="B2110" s="58" t="s">
        <v>379</v>
      </c>
      <c r="C2110" s="58" t="s">
        <v>395</v>
      </c>
      <c r="D2110" s="58" t="s">
        <v>382</v>
      </c>
      <c r="E2110" s="58" t="s">
        <v>94</v>
      </c>
      <c r="F2110" s="58" t="b">
        <f>AND(LEN(E2110) = 6, ISNUMBER(MATCH(LEFT(E2110,4), 'species codes'!$A$2:$A$15, 0)))</f>
        <v>1</v>
      </c>
      <c r="G2110" s="58">
        <v>1.0</v>
      </c>
      <c r="H2110" s="58">
        <v>1.0</v>
      </c>
      <c r="O2110" s="58" t="s">
        <v>396</v>
      </c>
    </row>
    <row r="2111">
      <c r="A2111" s="57">
        <v>45627.0</v>
      </c>
      <c r="B2111" s="58" t="s">
        <v>379</v>
      </c>
      <c r="C2111" s="58" t="s">
        <v>395</v>
      </c>
      <c r="D2111" s="58" t="s">
        <v>382</v>
      </c>
      <c r="E2111" s="58" t="s">
        <v>95</v>
      </c>
      <c r="F2111" s="58" t="b">
        <f>AND(LEN(E2111) = 6, ISNUMBER(MATCH(LEFT(E2111,4), 'species codes'!$A$2:$A$15, 0)))</f>
        <v>1</v>
      </c>
      <c r="G2111" s="58">
        <v>3.0</v>
      </c>
      <c r="I2111" s="58">
        <v>1.0</v>
      </c>
      <c r="O2111" s="58" t="s">
        <v>396</v>
      </c>
    </row>
    <row r="2112">
      <c r="A2112" s="57">
        <v>45627.0</v>
      </c>
      <c r="B2112" s="58" t="s">
        <v>379</v>
      </c>
      <c r="C2112" s="58" t="s">
        <v>395</v>
      </c>
      <c r="D2112" s="58" t="s">
        <v>382</v>
      </c>
      <c r="E2112" s="58" t="s">
        <v>96</v>
      </c>
      <c r="F2112" s="58" t="b">
        <f>AND(LEN(E2112) = 6, ISNUMBER(MATCH(LEFT(E2112,4), 'species codes'!$A$2:$A$15, 0)))</f>
        <v>1</v>
      </c>
      <c r="G2112" s="58">
        <v>1.0</v>
      </c>
      <c r="H2112" s="58">
        <v>1.0</v>
      </c>
      <c r="O2112" s="58" t="s">
        <v>396</v>
      </c>
    </row>
    <row r="2113">
      <c r="A2113" s="57">
        <v>45627.0</v>
      </c>
      <c r="B2113" s="58" t="s">
        <v>379</v>
      </c>
      <c r="C2113" s="58" t="s">
        <v>395</v>
      </c>
      <c r="D2113" s="58" t="s">
        <v>382</v>
      </c>
      <c r="E2113" s="58" t="s">
        <v>109</v>
      </c>
      <c r="F2113" s="58" t="b">
        <f>AND(LEN(E2113) = 6, ISNUMBER(MATCH(LEFT(E2113,4), 'species codes'!$A$2:$A$15, 0)))</f>
        <v>1</v>
      </c>
      <c r="J2113" s="58">
        <v>4.0</v>
      </c>
      <c r="O2113" s="58" t="s">
        <v>396</v>
      </c>
    </row>
    <row r="2114">
      <c r="A2114" s="57">
        <v>45627.0</v>
      </c>
      <c r="B2114" s="58" t="s">
        <v>379</v>
      </c>
      <c r="C2114" s="58" t="s">
        <v>395</v>
      </c>
      <c r="D2114" s="58" t="s">
        <v>382</v>
      </c>
      <c r="E2114" s="58" t="s">
        <v>111</v>
      </c>
      <c r="F2114" s="58" t="b">
        <f>AND(LEN(E2114) = 6, ISNUMBER(MATCH(LEFT(E2114,4), 'species codes'!$A$2:$A$15, 0)))</f>
        <v>1</v>
      </c>
      <c r="G2114" s="58">
        <v>4.0</v>
      </c>
      <c r="O2114" s="58" t="s">
        <v>396</v>
      </c>
    </row>
    <row r="2115">
      <c r="A2115" s="57">
        <v>45627.0</v>
      </c>
      <c r="B2115" s="58" t="s">
        <v>379</v>
      </c>
      <c r="C2115" s="58" t="s">
        <v>395</v>
      </c>
      <c r="D2115" s="58" t="s">
        <v>382</v>
      </c>
      <c r="E2115" s="58" t="s">
        <v>113</v>
      </c>
      <c r="F2115" s="58" t="b">
        <f>AND(LEN(E2115) = 6, ISNUMBER(MATCH(LEFT(E2115,4), 'species codes'!$A$2:$A$15, 0)))</f>
        <v>1</v>
      </c>
      <c r="G2115" s="58">
        <v>1.0</v>
      </c>
      <c r="H2115" s="58">
        <v>1.0</v>
      </c>
      <c r="O2115" s="58" t="s">
        <v>396</v>
      </c>
    </row>
    <row r="2116">
      <c r="A2116" s="57">
        <v>45627.0</v>
      </c>
      <c r="B2116" s="58" t="s">
        <v>379</v>
      </c>
      <c r="C2116" s="58" t="s">
        <v>395</v>
      </c>
      <c r="D2116" s="58" t="s">
        <v>382</v>
      </c>
      <c r="E2116" s="58" t="s">
        <v>127</v>
      </c>
      <c r="F2116" s="58" t="b">
        <f>AND(LEN(E2116) = 6, ISNUMBER(MATCH(LEFT(E2116,4), 'species codes'!$A$2:$A$15, 0)))</f>
        <v>1</v>
      </c>
      <c r="G2116" s="58">
        <v>4.0</v>
      </c>
      <c r="O2116" s="58" t="s">
        <v>396</v>
      </c>
    </row>
    <row r="2117">
      <c r="A2117" s="57">
        <v>45627.0</v>
      </c>
      <c r="B2117" s="58" t="s">
        <v>379</v>
      </c>
      <c r="C2117" s="58" t="s">
        <v>395</v>
      </c>
      <c r="D2117" s="58" t="s">
        <v>382</v>
      </c>
      <c r="E2117" s="58" t="s">
        <v>130</v>
      </c>
      <c r="F2117" s="58" t="b">
        <f>AND(LEN(E2117) = 6, ISNUMBER(MATCH(LEFT(E2117,4), 'species codes'!$A$2:$A$15, 0)))</f>
        <v>1</v>
      </c>
      <c r="G2117" s="58">
        <v>2.0</v>
      </c>
      <c r="O2117" s="58" t="s">
        <v>396</v>
      </c>
    </row>
    <row r="2118">
      <c r="A2118" s="57">
        <v>45627.0</v>
      </c>
      <c r="B2118" s="58" t="s">
        <v>379</v>
      </c>
      <c r="C2118" s="58" t="s">
        <v>395</v>
      </c>
      <c r="D2118" s="58" t="s">
        <v>382</v>
      </c>
      <c r="E2118" s="58" t="s">
        <v>136</v>
      </c>
      <c r="F2118" s="58" t="b">
        <f>AND(LEN(E2118) = 6, ISNUMBER(MATCH(LEFT(E2118,4), 'species codes'!$A$2:$A$15, 0)))</f>
        <v>1</v>
      </c>
      <c r="G2118" s="58">
        <v>4.0</v>
      </c>
      <c r="O2118" s="58" t="s">
        <v>396</v>
      </c>
    </row>
    <row r="2119">
      <c r="A2119" s="57">
        <v>45627.0</v>
      </c>
      <c r="B2119" s="58" t="s">
        <v>379</v>
      </c>
      <c r="C2119" s="58" t="s">
        <v>395</v>
      </c>
      <c r="D2119" s="58" t="s">
        <v>382</v>
      </c>
      <c r="E2119" s="58" t="s">
        <v>137</v>
      </c>
      <c r="F2119" s="58" t="b">
        <f>AND(LEN(E2119) = 6, ISNUMBER(MATCH(LEFT(E2119,4), 'species codes'!$A$2:$A$15, 0)))</f>
        <v>1</v>
      </c>
      <c r="G2119" s="58">
        <v>2.0</v>
      </c>
      <c r="O2119" s="58" t="s">
        <v>396</v>
      </c>
    </row>
    <row r="2120">
      <c r="A2120" s="57">
        <v>45627.0</v>
      </c>
      <c r="B2120" s="58" t="s">
        <v>379</v>
      </c>
      <c r="C2120" s="58" t="s">
        <v>395</v>
      </c>
      <c r="D2120" s="58" t="s">
        <v>382</v>
      </c>
      <c r="E2120" s="58" t="s">
        <v>140</v>
      </c>
      <c r="F2120" s="58" t="b">
        <f>AND(LEN(E2120) = 6, ISNUMBER(MATCH(LEFT(E2120,4), 'species codes'!$A$2:$A$15, 0)))</f>
        <v>1</v>
      </c>
      <c r="G2120" s="58">
        <v>4.0</v>
      </c>
      <c r="O2120" s="58" t="s">
        <v>396</v>
      </c>
    </row>
    <row r="2121">
      <c r="A2121" s="57">
        <v>45627.0</v>
      </c>
      <c r="B2121" s="58" t="s">
        <v>379</v>
      </c>
      <c r="C2121" s="58" t="s">
        <v>395</v>
      </c>
      <c r="D2121" s="58" t="s">
        <v>382</v>
      </c>
      <c r="E2121" s="58" t="s">
        <v>142</v>
      </c>
      <c r="F2121" s="58" t="b">
        <f>AND(LEN(E2121) = 6, ISNUMBER(MATCH(LEFT(E2121,4), 'species codes'!$A$2:$A$15, 0)))</f>
        <v>1</v>
      </c>
      <c r="G2121" s="58">
        <v>4.0</v>
      </c>
      <c r="O2121" s="58" t="s">
        <v>396</v>
      </c>
    </row>
    <row r="2122">
      <c r="A2122" s="57">
        <v>45627.0</v>
      </c>
      <c r="B2122" s="58" t="s">
        <v>379</v>
      </c>
      <c r="C2122" s="58" t="s">
        <v>395</v>
      </c>
      <c r="D2122" s="58" t="s">
        <v>382</v>
      </c>
      <c r="E2122" s="58" t="s">
        <v>143</v>
      </c>
      <c r="F2122" s="58" t="b">
        <f>AND(LEN(E2122) = 6, ISNUMBER(MATCH(LEFT(E2122,4), 'species codes'!$A$2:$A$15, 0)))</f>
        <v>1</v>
      </c>
      <c r="J2122" s="58">
        <v>2.0</v>
      </c>
      <c r="O2122" s="58" t="s">
        <v>396</v>
      </c>
    </row>
    <row r="2123">
      <c r="A2123" s="57">
        <v>45627.0</v>
      </c>
      <c r="B2123" s="58" t="s">
        <v>379</v>
      </c>
      <c r="C2123" s="58" t="s">
        <v>395</v>
      </c>
      <c r="D2123" s="58" t="s">
        <v>382</v>
      </c>
      <c r="E2123" s="58" t="s">
        <v>148</v>
      </c>
      <c r="F2123" s="58" t="b">
        <f>AND(LEN(E2123) = 6, ISNUMBER(MATCH(LEFT(E2123,4), 'species codes'!$A$2:$A$15, 0)))</f>
        <v>1</v>
      </c>
      <c r="H2123" s="58">
        <v>1.0</v>
      </c>
      <c r="O2123" s="58" t="s">
        <v>396</v>
      </c>
    </row>
    <row r="2124">
      <c r="A2124" s="57">
        <v>45627.0</v>
      </c>
      <c r="B2124" s="58" t="s">
        <v>379</v>
      </c>
      <c r="C2124" s="58" t="s">
        <v>395</v>
      </c>
      <c r="D2124" s="58" t="s">
        <v>382</v>
      </c>
      <c r="E2124" s="58" t="s">
        <v>176</v>
      </c>
      <c r="F2124" s="58" t="b">
        <f>AND(LEN(E2124) = 6, ISNUMBER(MATCH(LEFT(E2124,4), 'species codes'!$A$2:$A$15, 0)))</f>
        <v>1</v>
      </c>
      <c r="G2124" s="58">
        <v>2.0</v>
      </c>
      <c r="I2124" s="58">
        <v>2.0</v>
      </c>
      <c r="O2124" s="58" t="s">
        <v>396</v>
      </c>
    </row>
    <row r="2125">
      <c r="A2125" s="57">
        <v>45627.0</v>
      </c>
      <c r="B2125" s="58" t="s">
        <v>379</v>
      </c>
      <c r="C2125" s="58" t="s">
        <v>395</v>
      </c>
      <c r="D2125" s="58" t="s">
        <v>382</v>
      </c>
      <c r="E2125" s="58" t="s">
        <v>181</v>
      </c>
      <c r="F2125" s="58" t="b">
        <f>AND(LEN(E2125) = 6, ISNUMBER(MATCH(LEFT(E2125,4), 'species codes'!$A$2:$A$15, 0)))</f>
        <v>1</v>
      </c>
      <c r="J2125" s="58">
        <v>4.0</v>
      </c>
      <c r="O2125" s="58" t="s">
        <v>396</v>
      </c>
    </row>
    <row r="2126">
      <c r="A2126" s="57">
        <v>45627.0</v>
      </c>
      <c r="B2126" s="58" t="s">
        <v>379</v>
      </c>
      <c r="C2126" s="58" t="s">
        <v>395</v>
      </c>
      <c r="D2126" s="58" t="s">
        <v>382</v>
      </c>
      <c r="E2126" s="58" t="s">
        <v>182</v>
      </c>
      <c r="F2126" s="58" t="b">
        <f>AND(LEN(E2126) = 6, ISNUMBER(MATCH(LEFT(E2126,4), 'species codes'!$A$2:$A$15, 0)))</f>
        <v>1</v>
      </c>
      <c r="G2126" s="58">
        <v>4.0</v>
      </c>
      <c r="O2126" s="58" t="s">
        <v>396</v>
      </c>
    </row>
    <row r="2127">
      <c r="A2127" s="57">
        <v>45627.0</v>
      </c>
      <c r="B2127" s="58" t="s">
        <v>379</v>
      </c>
      <c r="C2127" s="58" t="s">
        <v>395</v>
      </c>
      <c r="D2127" s="58" t="s">
        <v>382</v>
      </c>
      <c r="E2127" s="58" t="s">
        <v>185</v>
      </c>
      <c r="F2127" s="58" t="b">
        <f>AND(LEN(E2127) = 6, ISNUMBER(MATCH(LEFT(E2127,4), 'species codes'!$A$2:$A$15, 0)))</f>
        <v>1</v>
      </c>
      <c r="G2127" s="58">
        <v>1.0</v>
      </c>
      <c r="J2127" s="58">
        <v>2.0</v>
      </c>
      <c r="O2127" s="58" t="s">
        <v>396</v>
      </c>
    </row>
    <row r="2128">
      <c r="A2128" s="57">
        <v>45627.0</v>
      </c>
      <c r="B2128" s="58" t="s">
        <v>379</v>
      </c>
      <c r="C2128" s="58" t="s">
        <v>395</v>
      </c>
      <c r="D2128" s="58" t="s">
        <v>382</v>
      </c>
      <c r="E2128" s="58" t="s">
        <v>188</v>
      </c>
      <c r="F2128" s="58" t="b">
        <f>AND(LEN(E2128) = 6, ISNUMBER(MATCH(LEFT(E2128,4), 'species codes'!$A$2:$A$15, 0)))</f>
        <v>1</v>
      </c>
      <c r="J2128" s="58">
        <v>4.0</v>
      </c>
      <c r="O2128" s="58" t="s">
        <v>396</v>
      </c>
    </row>
    <row r="2129">
      <c r="A2129" s="57">
        <v>45627.0</v>
      </c>
      <c r="B2129" s="58" t="s">
        <v>379</v>
      </c>
      <c r="C2129" s="58" t="s">
        <v>395</v>
      </c>
      <c r="D2129" s="58" t="s">
        <v>382</v>
      </c>
      <c r="E2129" s="58" t="s">
        <v>190</v>
      </c>
      <c r="F2129" s="58" t="b">
        <f>AND(LEN(E2129) = 6, ISNUMBER(MATCH(LEFT(E2129,4), 'species codes'!$A$2:$A$15, 0)))</f>
        <v>1</v>
      </c>
      <c r="G2129" s="58">
        <v>2.0</v>
      </c>
      <c r="M2129" s="58">
        <v>1.0</v>
      </c>
      <c r="N2129" s="58" t="s">
        <v>397</v>
      </c>
      <c r="O2129" s="58" t="s">
        <v>396</v>
      </c>
    </row>
    <row r="2130">
      <c r="A2130" s="59">
        <v>45628.0</v>
      </c>
      <c r="B2130" s="58" t="s">
        <v>326</v>
      </c>
      <c r="C2130" s="58" t="s">
        <v>287</v>
      </c>
      <c r="D2130" s="58" t="s">
        <v>332</v>
      </c>
      <c r="E2130" s="58" t="s">
        <v>43</v>
      </c>
      <c r="F2130" s="58" t="b">
        <f>AND(LEN(E2130) = 6, ISNUMBER(MATCH(LEFT(E2130,4), 'species codes'!$A$2:$A$15, 0)))</f>
        <v>1</v>
      </c>
      <c r="G2130" s="58">
        <v>21.0</v>
      </c>
      <c r="H2130" s="58">
        <v>1.0</v>
      </c>
      <c r="I2130" s="58">
        <v>1.0</v>
      </c>
    </row>
    <row r="2131">
      <c r="A2131" s="59">
        <v>45628.0</v>
      </c>
      <c r="B2131" s="58" t="s">
        <v>374</v>
      </c>
      <c r="C2131" s="58" t="s">
        <v>287</v>
      </c>
      <c r="D2131" s="58" t="s">
        <v>47</v>
      </c>
      <c r="E2131" s="58" t="s">
        <v>43</v>
      </c>
      <c r="F2131" s="58" t="b">
        <f>AND(LEN(E2131) = 6, ISNUMBER(MATCH(LEFT(E2131,4), 'species codes'!$A$2:$A$15, 0)))</f>
        <v>1</v>
      </c>
      <c r="G2131" s="58">
        <v>21.0</v>
      </c>
    </row>
    <row r="2132">
      <c r="A2132" s="59">
        <v>45628.0</v>
      </c>
      <c r="B2132" s="58" t="s">
        <v>326</v>
      </c>
      <c r="C2132" s="58" t="s">
        <v>287</v>
      </c>
      <c r="D2132" s="58" t="s">
        <v>57</v>
      </c>
      <c r="E2132" s="58" t="s">
        <v>43</v>
      </c>
      <c r="F2132" s="58" t="b">
        <f>AND(LEN(E2132) = 6, ISNUMBER(MATCH(LEFT(E2132,4), 'species codes'!$A$2:$A$15, 0)))</f>
        <v>1</v>
      </c>
      <c r="G2132" s="58">
        <v>15.0</v>
      </c>
    </row>
    <row r="2133">
      <c r="A2133" s="59">
        <v>45628.0</v>
      </c>
      <c r="B2133" s="58" t="s">
        <v>374</v>
      </c>
      <c r="C2133" s="58" t="s">
        <v>287</v>
      </c>
      <c r="D2133" s="58" t="s">
        <v>331</v>
      </c>
      <c r="E2133" s="58" t="s">
        <v>43</v>
      </c>
      <c r="F2133" s="58" t="b">
        <f>AND(LEN(E2133) = 6, ISNUMBER(MATCH(LEFT(E2133,4), 'species codes'!$A$2:$A$15, 0)))</f>
        <v>1</v>
      </c>
      <c r="G2133" s="58">
        <v>4.0</v>
      </c>
    </row>
    <row r="2134">
      <c r="A2134" s="59">
        <v>45628.0</v>
      </c>
      <c r="B2134" s="58" t="s">
        <v>326</v>
      </c>
      <c r="C2134" s="58" t="s">
        <v>287</v>
      </c>
      <c r="D2134" s="58" t="s">
        <v>338</v>
      </c>
      <c r="E2134" s="58" t="s">
        <v>49</v>
      </c>
      <c r="F2134" s="58" t="b">
        <f>AND(LEN(E2134) = 6, ISNUMBER(MATCH(LEFT(E2134,4), 'species codes'!$A$2:$A$15, 0)))</f>
        <v>1</v>
      </c>
    </row>
    <row r="2135">
      <c r="A2135" s="59">
        <v>45628.0</v>
      </c>
      <c r="B2135" s="58" t="s">
        <v>326</v>
      </c>
      <c r="C2135" s="58" t="s">
        <v>287</v>
      </c>
      <c r="D2135" s="58" t="s">
        <v>57</v>
      </c>
      <c r="E2135" s="58" t="s">
        <v>55</v>
      </c>
      <c r="F2135" s="58" t="b">
        <f>AND(LEN(E2135) = 6, ISNUMBER(MATCH(LEFT(E2135,4), 'species codes'!$A$2:$A$15, 0)))</f>
        <v>1</v>
      </c>
      <c r="G2135" s="58">
        <v>20.0</v>
      </c>
      <c r="H2135" s="58">
        <v>2.0</v>
      </c>
      <c r="J2135" s="58">
        <v>7.0</v>
      </c>
    </row>
    <row r="2136">
      <c r="A2136" s="59">
        <v>45628.0</v>
      </c>
      <c r="B2136" s="58" t="s">
        <v>374</v>
      </c>
      <c r="C2136" s="58" t="s">
        <v>287</v>
      </c>
      <c r="D2136" s="58" t="s">
        <v>331</v>
      </c>
      <c r="E2136" s="58" t="s">
        <v>55</v>
      </c>
      <c r="F2136" s="58" t="b">
        <f>AND(LEN(E2136) = 6, ISNUMBER(MATCH(LEFT(E2136,4), 'species codes'!$A$2:$A$15, 0)))</f>
        <v>1</v>
      </c>
      <c r="I2136" s="58">
        <v>4.0</v>
      </c>
    </row>
    <row r="2137">
      <c r="A2137" s="59">
        <v>45628.0</v>
      </c>
      <c r="B2137" s="58" t="s">
        <v>326</v>
      </c>
      <c r="C2137" s="58" t="s">
        <v>287</v>
      </c>
      <c r="D2137" s="58" t="s">
        <v>63</v>
      </c>
      <c r="E2137" s="58" t="s">
        <v>62</v>
      </c>
      <c r="F2137" s="58" t="b">
        <f>AND(LEN(E2137) = 6, ISNUMBER(MATCH(LEFT(E2137,4), 'species codes'!$A$2:$A$15, 0)))</f>
        <v>1</v>
      </c>
      <c r="G2137" s="58">
        <v>1.0</v>
      </c>
      <c r="J2137" s="58">
        <v>5.0</v>
      </c>
    </row>
    <row r="2138">
      <c r="A2138" s="59">
        <v>45628.0</v>
      </c>
      <c r="B2138" s="58" t="s">
        <v>326</v>
      </c>
      <c r="C2138" s="58" t="s">
        <v>287</v>
      </c>
      <c r="D2138" s="58" t="s">
        <v>72</v>
      </c>
      <c r="E2138" s="58" t="s">
        <v>71</v>
      </c>
      <c r="F2138" s="58" t="b">
        <f>AND(LEN(E2138) = 6, ISNUMBER(MATCH(LEFT(E2138,4), 'species codes'!$A$2:$A$15, 0)))</f>
        <v>1</v>
      </c>
      <c r="G2138" s="58">
        <v>56.0</v>
      </c>
    </row>
    <row r="2139">
      <c r="A2139" s="59">
        <v>45628.0</v>
      </c>
      <c r="B2139" s="58" t="s">
        <v>398</v>
      </c>
      <c r="C2139" s="58" t="s">
        <v>287</v>
      </c>
      <c r="D2139" s="58" t="s">
        <v>335</v>
      </c>
      <c r="E2139" s="58" t="s">
        <v>71</v>
      </c>
      <c r="F2139" s="58" t="b">
        <f>AND(LEN(E2139) = 6, ISNUMBER(MATCH(LEFT(E2139,4), 'species codes'!$A$2:$A$15, 0)))</f>
        <v>1</v>
      </c>
      <c r="G2139" s="58">
        <v>18.0</v>
      </c>
      <c r="H2139" s="58">
        <v>1.0</v>
      </c>
      <c r="J2139" s="58">
        <v>1.0</v>
      </c>
    </row>
    <row r="2140">
      <c r="A2140" s="59">
        <v>45628.0</v>
      </c>
      <c r="B2140" s="58" t="s">
        <v>374</v>
      </c>
      <c r="C2140" s="58" t="s">
        <v>287</v>
      </c>
      <c r="D2140" s="58" t="s">
        <v>331</v>
      </c>
      <c r="E2140" s="58" t="s">
        <v>71</v>
      </c>
      <c r="F2140" s="58" t="b">
        <f>AND(LEN(E2140) = 6, ISNUMBER(MATCH(LEFT(E2140,4), 'species codes'!$A$2:$A$15, 0)))</f>
        <v>1</v>
      </c>
      <c r="G2140" s="58">
        <v>1.0</v>
      </c>
      <c r="H2140" s="58">
        <v>1.0</v>
      </c>
      <c r="K2140" s="58">
        <v>2.0</v>
      </c>
      <c r="L2140" s="58" t="s">
        <v>399</v>
      </c>
    </row>
    <row r="2141">
      <c r="A2141" s="59">
        <v>45628.0</v>
      </c>
      <c r="B2141" s="58" t="s">
        <v>398</v>
      </c>
      <c r="C2141" s="58" t="s">
        <v>287</v>
      </c>
      <c r="D2141" s="58" t="s">
        <v>346</v>
      </c>
      <c r="E2141" s="58" t="s">
        <v>71</v>
      </c>
      <c r="F2141" s="58" t="b">
        <f>AND(LEN(E2141) = 6, ISNUMBER(MATCH(LEFT(E2141,4), 'species codes'!$A$2:$A$15, 0)))</f>
        <v>1</v>
      </c>
      <c r="H2141" s="58">
        <v>9.0</v>
      </c>
      <c r="J2141" s="58">
        <v>6.0</v>
      </c>
    </row>
    <row r="2142">
      <c r="A2142" s="59">
        <v>45628.0</v>
      </c>
      <c r="B2142" s="58" t="s">
        <v>326</v>
      </c>
      <c r="C2142" s="58" t="s">
        <v>287</v>
      </c>
      <c r="D2142" s="58" t="s">
        <v>75</v>
      </c>
      <c r="E2142" s="58" t="s">
        <v>74</v>
      </c>
      <c r="F2142" s="58" t="b">
        <f>AND(LEN(E2142) = 6, ISNUMBER(MATCH(LEFT(E2142,4), 'species codes'!$A$2:$A$15, 0)))</f>
        <v>1</v>
      </c>
      <c r="J2142" s="58">
        <v>8.0</v>
      </c>
    </row>
    <row r="2143">
      <c r="A2143" s="59">
        <v>45628.0</v>
      </c>
      <c r="B2143" s="58" t="s">
        <v>398</v>
      </c>
      <c r="C2143" s="58" t="s">
        <v>287</v>
      </c>
      <c r="D2143" s="58" t="s">
        <v>78</v>
      </c>
      <c r="E2143" s="58" t="s">
        <v>76</v>
      </c>
      <c r="F2143" s="58" t="b">
        <f>AND(LEN(E2143) = 6, ISNUMBER(MATCH(LEFT(E2143,4), 'species codes'!$A$2:$A$15, 0)))</f>
        <v>1</v>
      </c>
      <c r="G2143" s="58">
        <v>12.0</v>
      </c>
      <c r="H2143" s="58">
        <v>2.0</v>
      </c>
    </row>
    <row r="2144">
      <c r="A2144" s="59">
        <v>45628.0</v>
      </c>
      <c r="B2144" s="58" t="s">
        <v>326</v>
      </c>
      <c r="C2144" s="58" t="s">
        <v>287</v>
      </c>
      <c r="D2144" s="58" t="s">
        <v>77</v>
      </c>
      <c r="E2144" s="58" t="s">
        <v>76</v>
      </c>
      <c r="F2144" s="58" t="b">
        <f>AND(LEN(E2144) = 6, ISNUMBER(MATCH(LEFT(E2144,4), 'species codes'!$A$2:$A$15, 0)))</f>
        <v>1</v>
      </c>
      <c r="G2144" s="58">
        <v>4.0</v>
      </c>
      <c r="J2144" s="58">
        <v>7.0</v>
      </c>
    </row>
    <row r="2145">
      <c r="A2145" s="59">
        <v>45628.0</v>
      </c>
      <c r="B2145" s="58" t="s">
        <v>326</v>
      </c>
      <c r="C2145" s="58" t="s">
        <v>287</v>
      </c>
      <c r="D2145" s="58" t="s">
        <v>344</v>
      </c>
      <c r="E2145" s="58" t="s">
        <v>80</v>
      </c>
      <c r="F2145" s="58" t="b">
        <f>AND(LEN(E2145) = 6, ISNUMBER(MATCH(LEFT(E2145,4), 'species codes'!$A$2:$A$15, 0)))</f>
        <v>1</v>
      </c>
      <c r="G2145" s="58">
        <v>54.0</v>
      </c>
    </row>
    <row r="2146">
      <c r="A2146" s="59">
        <v>45628.0</v>
      </c>
      <c r="B2146" s="58" t="s">
        <v>398</v>
      </c>
      <c r="C2146" s="58" t="s">
        <v>287</v>
      </c>
      <c r="D2146" s="58" t="s">
        <v>82</v>
      </c>
      <c r="E2146" s="58" t="s">
        <v>80</v>
      </c>
      <c r="F2146" s="58" t="b">
        <f>AND(LEN(E2146) = 6, ISNUMBER(MATCH(LEFT(E2146,4), 'species codes'!$A$2:$A$15, 0)))</f>
        <v>1</v>
      </c>
      <c r="G2146" s="58">
        <v>29.0</v>
      </c>
      <c r="H2146" s="58">
        <v>1.0</v>
      </c>
    </row>
    <row r="2147">
      <c r="A2147" s="59">
        <v>45628.0</v>
      </c>
      <c r="B2147" s="58" t="s">
        <v>326</v>
      </c>
      <c r="C2147" s="58" t="s">
        <v>287</v>
      </c>
      <c r="D2147" s="58" t="s">
        <v>353</v>
      </c>
      <c r="E2147" s="58" t="s">
        <v>80</v>
      </c>
      <c r="F2147" s="58" t="b">
        <f>AND(LEN(E2147) = 6, ISNUMBER(MATCH(LEFT(E2147,4), 'species codes'!$A$2:$A$15, 0)))</f>
        <v>1</v>
      </c>
      <c r="G2147" s="58">
        <v>7.0</v>
      </c>
      <c r="H2147" s="58">
        <v>3.0</v>
      </c>
      <c r="J2147" s="58">
        <v>3.0</v>
      </c>
    </row>
    <row r="2148">
      <c r="A2148" s="59">
        <v>45628.0</v>
      </c>
      <c r="B2148" s="58" t="s">
        <v>326</v>
      </c>
      <c r="C2148" s="58" t="s">
        <v>287</v>
      </c>
      <c r="D2148" s="58" t="s">
        <v>77</v>
      </c>
      <c r="E2148" s="58" t="s">
        <v>80</v>
      </c>
      <c r="F2148" s="58" t="b">
        <f>AND(LEN(E2148) = 6, ISNUMBER(MATCH(LEFT(E2148,4), 'species codes'!$A$2:$A$15, 0)))</f>
        <v>1</v>
      </c>
      <c r="G2148" s="58">
        <v>4.0</v>
      </c>
      <c r="J2148" s="58">
        <v>4.0</v>
      </c>
    </row>
    <row r="2149">
      <c r="A2149" s="59">
        <v>45628.0</v>
      </c>
      <c r="B2149" s="58" t="s">
        <v>374</v>
      </c>
      <c r="C2149" s="58" t="s">
        <v>287</v>
      </c>
      <c r="D2149" s="58" t="s">
        <v>331</v>
      </c>
      <c r="E2149" s="58" t="s">
        <v>80</v>
      </c>
      <c r="F2149" s="58" t="b">
        <f>AND(LEN(E2149) = 6, ISNUMBER(MATCH(LEFT(E2149,4), 'species codes'!$A$2:$A$15, 0)))</f>
        <v>1</v>
      </c>
      <c r="H2149" s="58">
        <v>1.0</v>
      </c>
      <c r="J2149" s="58">
        <v>3.0</v>
      </c>
    </row>
    <row r="2150">
      <c r="A2150" s="59">
        <v>45628.0</v>
      </c>
      <c r="B2150" s="58" t="s">
        <v>326</v>
      </c>
      <c r="C2150" s="58" t="s">
        <v>287</v>
      </c>
      <c r="D2150" s="58" t="s">
        <v>86</v>
      </c>
      <c r="E2150" s="58" t="s">
        <v>84</v>
      </c>
      <c r="F2150" s="58" t="b">
        <f>AND(LEN(E2150) = 6, ISNUMBER(MATCH(LEFT(E2150,4), 'species codes'!$A$2:$A$15, 0)))</f>
        <v>1</v>
      </c>
      <c r="G2150" s="58">
        <v>17.0</v>
      </c>
    </row>
    <row r="2151">
      <c r="A2151" s="59">
        <v>45628.0</v>
      </c>
      <c r="B2151" s="58" t="s">
        <v>326</v>
      </c>
      <c r="C2151" s="58" t="s">
        <v>287</v>
      </c>
      <c r="D2151" s="58" t="s">
        <v>86</v>
      </c>
      <c r="E2151" s="58" t="s">
        <v>89</v>
      </c>
      <c r="F2151" s="58" t="b">
        <f>AND(LEN(E2151) = 6, ISNUMBER(MATCH(LEFT(E2151,4), 'species codes'!$A$2:$A$15, 0)))</f>
        <v>1</v>
      </c>
      <c r="G2151" s="58">
        <v>1.0</v>
      </c>
      <c r="J2151" s="58">
        <v>3.0</v>
      </c>
    </row>
    <row r="2152">
      <c r="A2152" s="59">
        <v>45628.0</v>
      </c>
      <c r="B2152" s="58" t="s">
        <v>398</v>
      </c>
      <c r="C2152" s="58" t="s">
        <v>287</v>
      </c>
      <c r="D2152" s="58" t="s">
        <v>82</v>
      </c>
      <c r="E2152" s="58" t="s">
        <v>95</v>
      </c>
      <c r="F2152" s="58" t="b">
        <f>AND(LEN(E2152) = 6, ISNUMBER(MATCH(LEFT(E2152,4), 'species codes'!$A$2:$A$15, 0)))</f>
        <v>1</v>
      </c>
      <c r="J2152" s="58">
        <v>7.0</v>
      </c>
    </row>
    <row r="2153">
      <c r="A2153" s="59">
        <v>45628.0</v>
      </c>
      <c r="B2153" s="58" t="s">
        <v>398</v>
      </c>
      <c r="C2153" s="58" t="s">
        <v>287</v>
      </c>
      <c r="D2153" s="58" t="s">
        <v>331</v>
      </c>
      <c r="E2153" s="58" t="s">
        <v>96</v>
      </c>
      <c r="F2153" s="58" t="b">
        <f>AND(LEN(E2153) = 6, ISNUMBER(MATCH(LEFT(E2153,4), 'species codes'!$A$2:$A$15, 0)))</f>
        <v>1</v>
      </c>
      <c r="G2153" s="58">
        <v>8.0</v>
      </c>
      <c r="H2153" s="58">
        <v>4.0</v>
      </c>
      <c r="J2153" s="58">
        <v>13.0</v>
      </c>
    </row>
    <row r="2154">
      <c r="A2154" s="59">
        <v>45628.0</v>
      </c>
      <c r="B2154" s="58" t="s">
        <v>398</v>
      </c>
      <c r="C2154" s="58" t="s">
        <v>287</v>
      </c>
      <c r="D2154" s="58" t="s">
        <v>196</v>
      </c>
      <c r="E2154" s="58" t="s">
        <v>96</v>
      </c>
      <c r="F2154" s="58" t="b">
        <f>AND(LEN(E2154) = 6, ISNUMBER(MATCH(LEFT(E2154,4), 'species codes'!$A$2:$A$15, 0)))</f>
        <v>1</v>
      </c>
      <c r="G2154" s="58">
        <v>2.0</v>
      </c>
    </row>
    <row r="2155">
      <c r="A2155" s="59">
        <v>45628.0</v>
      </c>
      <c r="B2155" s="58" t="s">
        <v>326</v>
      </c>
      <c r="C2155" s="58" t="s">
        <v>287</v>
      </c>
      <c r="D2155" s="58" t="s">
        <v>97</v>
      </c>
      <c r="E2155" s="58" t="s">
        <v>96</v>
      </c>
      <c r="F2155" s="58" t="b">
        <f>AND(LEN(E2155) = 6, ISNUMBER(MATCH(LEFT(E2155,4), 'species codes'!$A$2:$A$15, 0)))</f>
        <v>1</v>
      </c>
      <c r="J2155" s="58">
        <v>5.0</v>
      </c>
    </row>
    <row r="2156">
      <c r="A2156" s="59">
        <v>45628.0</v>
      </c>
      <c r="B2156" s="58" t="s">
        <v>374</v>
      </c>
      <c r="C2156" s="58" t="s">
        <v>287</v>
      </c>
      <c r="D2156" s="58" t="s">
        <v>331</v>
      </c>
      <c r="E2156" s="58" t="s">
        <v>96</v>
      </c>
      <c r="F2156" s="58" t="b">
        <f>AND(LEN(E2156) = 6, ISNUMBER(MATCH(LEFT(E2156,4), 'species codes'!$A$2:$A$15, 0)))</f>
        <v>1</v>
      </c>
      <c r="J2156" s="58">
        <v>4.0</v>
      </c>
    </row>
    <row r="2157">
      <c r="A2157" s="59">
        <v>45628.0</v>
      </c>
      <c r="B2157" s="58" t="s">
        <v>326</v>
      </c>
      <c r="C2157" s="58" t="s">
        <v>287</v>
      </c>
      <c r="D2157" s="58" t="s">
        <v>86</v>
      </c>
      <c r="E2157" s="58" t="s">
        <v>109</v>
      </c>
      <c r="F2157" s="58" t="b">
        <f>AND(LEN(E2157) = 6, ISNUMBER(MATCH(LEFT(E2157,4), 'species codes'!$A$2:$A$15, 0)))</f>
        <v>1</v>
      </c>
      <c r="G2157" s="58">
        <v>12.0</v>
      </c>
      <c r="J2157" s="58">
        <v>4.0</v>
      </c>
    </row>
    <row r="2158">
      <c r="A2158" s="59">
        <v>45628.0</v>
      </c>
      <c r="B2158" s="58" t="s">
        <v>374</v>
      </c>
      <c r="C2158" s="58" t="s">
        <v>287</v>
      </c>
      <c r="D2158" s="58" t="s">
        <v>331</v>
      </c>
      <c r="E2158" s="58" t="s">
        <v>109</v>
      </c>
      <c r="F2158" s="58" t="b">
        <f>AND(LEN(E2158) = 6, ISNUMBER(MATCH(LEFT(E2158,4), 'species codes'!$A$2:$A$15, 0)))</f>
        <v>1</v>
      </c>
      <c r="J2158" s="58">
        <v>4.0</v>
      </c>
    </row>
    <row r="2159">
      <c r="A2159" s="59">
        <v>45628.0</v>
      </c>
      <c r="B2159" s="58" t="s">
        <v>326</v>
      </c>
      <c r="C2159" s="58" t="s">
        <v>287</v>
      </c>
      <c r="D2159" s="58" t="s">
        <v>128</v>
      </c>
      <c r="E2159" s="58" t="s">
        <v>127</v>
      </c>
      <c r="F2159" s="58" t="b">
        <f>AND(LEN(E2159) = 6, ISNUMBER(MATCH(LEFT(E2159,4), 'species codes'!$A$2:$A$15, 0)))</f>
        <v>1</v>
      </c>
      <c r="G2159" s="58">
        <v>12.0</v>
      </c>
    </row>
    <row r="2160">
      <c r="A2160" s="59">
        <v>45628.0</v>
      </c>
      <c r="B2160" s="58" t="s">
        <v>326</v>
      </c>
      <c r="C2160" s="58" t="s">
        <v>287</v>
      </c>
      <c r="D2160" s="58" t="s">
        <v>131</v>
      </c>
      <c r="E2160" s="58" t="s">
        <v>130</v>
      </c>
      <c r="F2160" s="58" t="b">
        <f>AND(LEN(E2160) = 6, ISNUMBER(MATCH(LEFT(E2160,4), 'species codes'!$A$2:$A$15, 0)))</f>
        <v>1</v>
      </c>
      <c r="G2160" s="58">
        <v>29.0</v>
      </c>
    </row>
    <row r="2161">
      <c r="A2161" s="59">
        <v>45628.0</v>
      </c>
      <c r="B2161" s="58" t="s">
        <v>374</v>
      </c>
      <c r="C2161" s="58" t="s">
        <v>287</v>
      </c>
      <c r="D2161" s="58" t="s">
        <v>331</v>
      </c>
      <c r="E2161" s="58" t="s">
        <v>130</v>
      </c>
      <c r="F2161" s="58" t="b">
        <f>AND(LEN(E2161) = 6, ISNUMBER(MATCH(LEFT(E2161,4), 'species codes'!$A$2:$A$15, 0)))</f>
        <v>1</v>
      </c>
      <c r="G2161" s="58">
        <v>4.0</v>
      </c>
    </row>
    <row r="2162">
      <c r="A2162" s="59">
        <v>45628.0</v>
      </c>
      <c r="B2162" s="58" t="s">
        <v>326</v>
      </c>
      <c r="C2162" s="58" t="s">
        <v>287</v>
      </c>
      <c r="D2162" s="58" t="s">
        <v>133</v>
      </c>
      <c r="E2162" s="58" t="s">
        <v>132</v>
      </c>
      <c r="F2162" s="58" t="b">
        <f>AND(LEN(E2162) = 6, ISNUMBER(MATCH(LEFT(E2162,4), 'species codes'!$A$2:$A$15, 0)))</f>
        <v>1</v>
      </c>
      <c r="G2162" s="58">
        <v>50.0</v>
      </c>
    </row>
    <row r="2163">
      <c r="A2163" s="59">
        <v>45628.0</v>
      </c>
      <c r="B2163" s="58" t="s">
        <v>374</v>
      </c>
      <c r="C2163" s="58" t="s">
        <v>287</v>
      </c>
      <c r="D2163" s="58" t="s">
        <v>331</v>
      </c>
      <c r="E2163" s="58" t="s">
        <v>132</v>
      </c>
      <c r="F2163" s="58" t="b">
        <f>AND(LEN(E2163) = 6, ISNUMBER(MATCH(LEFT(E2163,4), 'species codes'!$A$2:$A$15, 0)))</f>
        <v>1</v>
      </c>
      <c r="J2163" s="58">
        <v>3.0</v>
      </c>
    </row>
    <row r="2164">
      <c r="A2164" s="59">
        <v>45628.0</v>
      </c>
      <c r="B2164" s="58" t="s">
        <v>326</v>
      </c>
      <c r="C2164" s="58" t="s">
        <v>287</v>
      </c>
      <c r="D2164" s="58" t="s">
        <v>135</v>
      </c>
      <c r="E2164" s="58" t="s">
        <v>134</v>
      </c>
      <c r="F2164" s="58" t="b">
        <f>AND(LEN(E2164) = 6, ISNUMBER(MATCH(LEFT(E2164,4), 'species codes'!$A$2:$A$15, 0)))</f>
        <v>1</v>
      </c>
      <c r="G2164" s="58">
        <v>31.0</v>
      </c>
    </row>
    <row r="2165">
      <c r="A2165" s="59">
        <v>45628.0</v>
      </c>
      <c r="B2165" s="58" t="s">
        <v>374</v>
      </c>
      <c r="C2165" s="58" t="s">
        <v>287</v>
      </c>
      <c r="D2165" s="58" t="s">
        <v>331</v>
      </c>
      <c r="E2165" s="58" t="s">
        <v>134</v>
      </c>
      <c r="F2165" s="58" t="b">
        <f>AND(LEN(E2165) = 6, ISNUMBER(MATCH(LEFT(E2165,4), 'species codes'!$A$2:$A$15, 0)))</f>
        <v>1</v>
      </c>
      <c r="J2165" s="58">
        <v>4.0</v>
      </c>
    </row>
    <row r="2166">
      <c r="A2166" s="59">
        <v>45628.0</v>
      </c>
      <c r="B2166" s="58" t="s">
        <v>326</v>
      </c>
      <c r="C2166" s="58" t="s">
        <v>287</v>
      </c>
      <c r="D2166" s="58" t="s">
        <v>75</v>
      </c>
      <c r="E2166" s="58" t="s">
        <v>136</v>
      </c>
      <c r="F2166" s="58" t="b">
        <f>AND(LEN(E2166) = 6, ISNUMBER(MATCH(LEFT(E2166,4), 'species codes'!$A$2:$A$15, 0)))</f>
        <v>1</v>
      </c>
      <c r="G2166" s="58">
        <v>13.0</v>
      </c>
    </row>
    <row r="2167">
      <c r="A2167" s="59">
        <v>45628.0</v>
      </c>
      <c r="B2167" s="58" t="s">
        <v>374</v>
      </c>
      <c r="C2167" s="58" t="s">
        <v>287</v>
      </c>
      <c r="D2167" s="58" t="s">
        <v>331</v>
      </c>
      <c r="E2167" s="58" t="s">
        <v>136</v>
      </c>
      <c r="F2167" s="58" t="b">
        <f>AND(LEN(E2167) = 6, ISNUMBER(MATCH(LEFT(E2167,4), 'species codes'!$A$2:$A$15, 0)))</f>
        <v>1</v>
      </c>
      <c r="J2167" s="58">
        <v>3.0</v>
      </c>
      <c r="K2167" s="58">
        <v>1.0</v>
      </c>
      <c r="L2167" s="58" t="s">
        <v>399</v>
      </c>
    </row>
    <row r="2168">
      <c r="A2168" s="59">
        <v>45628.0</v>
      </c>
      <c r="B2168" s="58" t="s">
        <v>326</v>
      </c>
      <c r="C2168" s="58" t="s">
        <v>287</v>
      </c>
      <c r="D2168" s="58" t="s">
        <v>97</v>
      </c>
      <c r="E2168" s="58" t="s">
        <v>137</v>
      </c>
      <c r="F2168" s="58" t="b">
        <f>AND(LEN(E2168) = 6, ISNUMBER(MATCH(LEFT(E2168,4), 'species codes'!$A$2:$A$15, 0)))</f>
        <v>1</v>
      </c>
      <c r="G2168" s="58">
        <v>23.0</v>
      </c>
      <c r="J2168" s="58">
        <v>2.0</v>
      </c>
    </row>
    <row r="2169">
      <c r="A2169" s="59">
        <v>45628.0</v>
      </c>
      <c r="B2169" s="58" t="s">
        <v>374</v>
      </c>
      <c r="C2169" s="58" t="s">
        <v>287</v>
      </c>
      <c r="D2169" s="58" t="s">
        <v>331</v>
      </c>
      <c r="E2169" s="58" t="s">
        <v>137</v>
      </c>
      <c r="F2169" s="58" t="b">
        <f>AND(LEN(E2169) = 6, ISNUMBER(MATCH(LEFT(E2169,4), 'species codes'!$A$2:$A$15, 0)))</f>
        <v>1</v>
      </c>
      <c r="G2169" s="58">
        <v>4.0</v>
      </c>
    </row>
    <row r="2170">
      <c r="A2170" s="59">
        <v>45628.0</v>
      </c>
      <c r="B2170" s="58" t="s">
        <v>326</v>
      </c>
      <c r="C2170" s="58" t="s">
        <v>287</v>
      </c>
      <c r="D2170" s="58" t="s">
        <v>345</v>
      </c>
      <c r="E2170" s="58" t="s">
        <v>140</v>
      </c>
      <c r="F2170" s="58" t="b">
        <f>AND(LEN(E2170) = 6, ISNUMBER(MATCH(LEFT(E2170,4), 'species codes'!$A$2:$A$15, 0)))</f>
        <v>1</v>
      </c>
      <c r="G2170" s="58">
        <v>55.0</v>
      </c>
    </row>
    <row r="2171">
      <c r="A2171" s="59">
        <v>45628.0</v>
      </c>
      <c r="B2171" s="58" t="s">
        <v>326</v>
      </c>
      <c r="C2171" s="58" t="s">
        <v>287</v>
      </c>
      <c r="D2171" s="58" t="s">
        <v>138</v>
      </c>
      <c r="E2171" s="58" t="s">
        <v>142</v>
      </c>
      <c r="F2171" s="58" t="b">
        <f>AND(LEN(E2171) = 6, ISNUMBER(MATCH(LEFT(E2171,4), 'species codes'!$A$2:$A$15, 0)))</f>
        <v>1</v>
      </c>
      <c r="G2171" s="58">
        <v>48.0</v>
      </c>
    </row>
    <row r="2172">
      <c r="A2172" s="59">
        <v>45628.0</v>
      </c>
      <c r="B2172" s="58" t="s">
        <v>374</v>
      </c>
      <c r="C2172" s="58" t="s">
        <v>287</v>
      </c>
      <c r="D2172" s="58" t="s">
        <v>331</v>
      </c>
      <c r="E2172" s="58" t="s">
        <v>142</v>
      </c>
      <c r="F2172" s="58" t="b">
        <f>AND(LEN(E2172) = 6, ISNUMBER(MATCH(LEFT(E2172,4), 'species codes'!$A$2:$A$15, 0)))</f>
        <v>1</v>
      </c>
      <c r="J2172" s="58">
        <v>4.0</v>
      </c>
    </row>
    <row r="2173">
      <c r="A2173" s="59">
        <v>45628.0</v>
      </c>
      <c r="B2173" s="58" t="s">
        <v>326</v>
      </c>
      <c r="C2173" s="58" t="s">
        <v>287</v>
      </c>
      <c r="D2173" s="58" t="s">
        <v>144</v>
      </c>
      <c r="E2173" s="58" t="s">
        <v>143</v>
      </c>
      <c r="F2173" s="58" t="b">
        <f>AND(LEN(E2173) = 6, ISNUMBER(MATCH(LEFT(E2173,4), 'species codes'!$A$2:$A$15, 0)))</f>
        <v>1</v>
      </c>
      <c r="G2173" s="58">
        <v>19.0</v>
      </c>
      <c r="J2173" s="58"/>
    </row>
    <row r="2174">
      <c r="A2174" s="59">
        <v>45628.0</v>
      </c>
      <c r="B2174" s="58" t="s">
        <v>374</v>
      </c>
      <c r="C2174" s="58" t="s">
        <v>287</v>
      </c>
      <c r="D2174" s="58" t="s">
        <v>331</v>
      </c>
      <c r="E2174" s="58" t="s">
        <v>143</v>
      </c>
      <c r="F2174" s="58" t="b">
        <f>AND(LEN(E2174) = 6, ISNUMBER(MATCH(LEFT(E2174,4), 'species codes'!$A$2:$A$15, 0)))</f>
        <v>1</v>
      </c>
      <c r="J2174" s="58">
        <v>3.0</v>
      </c>
    </row>
    <row r="2175">
      <c r="A2175" s="59">
        <v>45628.0</v>
      </c>
      <c r="B2175" s="58" t="s">
        <v>326</v>
      </c>
      <c r="C2175" s="58" t="s">
        <v>287</v>
      </c>
      <c r="D2175" s="58" t="s">
        <v>146</v>
      </c>
      <c r="E2175" s="58" t="s">
        <v>145</v>
      </c>
      <c r="F2175" s="58" t="b">
        <f>AND(LEN(E2175) = 6, ISNUMBER(MATCH(LEFT(E2175,4), 'species codes'!$A$2:$A$15, 0)))</f>
        <v>1</v>
      </c>
      <c r="G2175" s="58">
        <v>2.0</v>
      </c>
      <c r="H2175" s="58">
        <v>7.0</v>
      </c>
      <c r="I2175" s="58">
        <v>12.0</v>
      </c>
    </row>
    <row r="2176">
      <c r="A2176" s="59">
        <v>45628.0</v>
      </c>
      <c r="B2176" s="58" t="s">
        <v>374</v>
      </c>
      <c r="C2176" s="58" t="s">
        <v>287</v>
      </c>
      <c r="D2176" s="58" t="s">
        <v>331</v>
      </c>
      <c r="E2176" s="58" t="s">
        <v>145</v>
      </c>
      <c r="F2176" s="58" t="b">
        <f>AND(LEN(E2176) = 6, ISNUMBER(MATCH(LEFT(E2176,4), 'species codes'!$A$2:$A$15, 0)))</f>
        <v>1</v>
      </c>
      <c r="H2176" s="58">
        <v>2.0</v>
      </c>
    </row>
    <row r="2177">
      <c r="A2177" s="59">
        <v>45628.0</v>
      </c>
      <c r="B2177" s="58" t="s">
        <v>326</v>
      </c>
      <c r="C2177" s="58" t="s">
        <v>287</v>
      </c>
      <c r="D2177" s="58" t="s">
        <v>128</v>
      </c>
      <c r="E2177" s="58" t="s">
        <v>148</v>
      </c>
      <c r="F2177" s="58" t="b">
        <f>AND(LEN(E2177) = 6, ISNUMBER(MATCH(LEFT(E2177,4), 'species codes'!$A$2:$A$15, 0)))</f>
        <v>1</v>
      </c>
      <c r="G2177" s="58">
        <v>21.0</v>
      </c>
    </row>
    <row r="2178">
      <c r="A2178" s="59">
        <v>45628.0</v>
      </c>
      <c r="B2178" s="58" t="s">
        <v>374</v>
      </c>
      <c r="C2178" s="58" t="s">
        <v>287</v>
      </c>
      <c r="D2178" s="58" t="s">
        <v>331</v>
      </c>
      <c r="E2178" s="58" t="s">
        <v>148</v>
      </c>
      <c r="F2178" s="58" t="b">
        <f>AND(LEN(E2178) = 6, ISNUMBER(MATCH(LEFT(E2178,4), 'species codes'!$A$2:$A$15, 0)))</f>
        <v>1</v>
      </c>
      <c r="H2178" s="58">
        <v>2.0</v>
      </c>
      <c r="J2178" s="58">
        <v>1.0</v>
      </c>
    </row>
    <row r="2179">
      <c r="A2179" s="59">
        <v>45628.0</v>
      </c>
      <c r="B2179" s="58" t="s">
        <v>326</v>
      </c>
      <c r="C2179" s="58" t="s">
        <v>287</v>
      </c>
      <c r="D2179" s="58" t="s">
        <v>150</v>
      </c>
      <c r="E2179" s="58" t="s">
        <v>149</v>
      </c>
      <c r="F2179" s="58" t="b">
        <f>AND(LEN(E2179) = 6, ISNUMBER(MATCH(LEFT(E2179,4), 'species codes'!$A$2:$A$15, 0)))</f>
        <v>1</v>
      </c>
      <c r="H2179" s="58">
        <v>2.0</v>
      </c>
      <c r="I2179" s="58">
        <v>4.0</v>
      </c>
      <c r="J2179" s="58">
        <v>41.0</v>
      </c>
    </row>
    <row r="2180">
      <c r="A2180" s="59">
        <v>45628.0</v>
      </c>
      <c r="B2180" s="58" t="s">
        <v>374</v>
      </c>
      <c r="C2180" s="58" t="s">
        <v>287</v>
      </c>
      <c r="D2180" s="58" t="s">
        <v>331</v>
      </c>
      <c r="E2180" s="58" t="s">
        <v>149</v>
      </c>
      <c r="F2180" s="58" t="b">
        <f>AND(LEN(E2180) = 6, ISNUMBER(MATCH(LEFT(E2180,4), 'species codes'!$A$2:$A$15, 0)))</f>
        <v>1</v>
      </c>
      <c r="H2180" s="58">
        <v>1.0</v>
      </c>
      <c r="I2180" s="58">
        <v>3.0</v>
      </c>
    </row>
    <row r="2181">
      <c r="A2181" s="59">
        <v>45628.0</v>
      </c>
      <c r="B2181" s="58" t="s">
        <v>374</v>
      </c>
      <c r="C2181" s="58" t="s">
        <v>287</v>
      </c>
      <c r="D2181" s="58" t="s">
        <v>153</v>
      </c>
      <c r="E2181" s="58" t="s">
        <v>151</v>
      </c>
      <c r="F2181" s="58" t="b">
        <f>AND(LEN(E2181) = 6, ISNUMBER(MATCH(LEFT(E2181,4), 'species codes'!$A$2:$A$15, 0)))</f>
        <v>1</v>
      </c>
      <c r="G2181" s="58">
        <v>68.0</v>
      </c>
    </row>
    <row r="2182">
      <c r="A2182" s="59">
        <v>45628.0</v>
      </c>
      <c r="B2182" s="58" t="s">
        <v>374</v>
      </c>
      <c r="C2182" s="58" t="s">
        <v>287</v>
      </c>
      <c r="D2182" s="58" t="s">
        <v>163</v>
      </c>
      <c r="E2182" s="58" t="s">
        <v>154</v>
      </c>
      <c r="F2182" s="58" t="b">
        <f>AND(LEN(E2182) = 6, ISNUMBER(MATCH(LEFT(E2182,4), 'species codes'!$A$2:$A$15, 0)))</f>
        <v>1</v>
      </c>
      <c r="H2182" s="58">
        <v>40.0</v>
      </c>
      <c r="I2182" s="58">
        <v>22.0</v>
      </c>
    </row>
    <row r="2183">
      <c r="A2183" s="59">
        <v>45628.0</v>
      </c>
      <c r="B2183" s="58" t="s">
        <v>374</v>
      </c>
      <c r="C2183" s="58" t="s">
        <v>287</v>
      </c>
      <c r="D2183" s="58" t="s">
        <v>400</v>
      </c>
      <c r="E2183" s="58" t="s">
        <v>156</v>
      </c>
      <c r="F2183" s="58" t="b">
        <f>AND(LEN(E2183) = 6, ISNUMBER(MATCH(LEFT(E2183,4), 'species codes'!$A$2:$A$15, 0)))</f>
        <v>1</v>
      </c>
      <c r="H2183" s="58">
        <v>21.0</v>
      </c>
      <c r="I2183" s="58">
        <v>11.0</v>
      </c>
    </row>
    <row r="2184">
      <c r="A2184" s="59">
        <v>45628.0</v>
      </c>
      <c r="B2184" s="58" t="s">
        <v>326</v>
      </c>
      <c r="C2184" s="58" t="s">
        <v>287</v>
      </c>
      <c r="D2184" s="58" t="s">
        <v>177</v>
      </c>
      <c r="E2184" s="58" t="s">
        <v>176</v>
      </c>
      <c r="F2184" s="58" t="b">
        <f>AND(LEN(E2184) = 6, ISNUMBER(MATCH(LEFT(E2184,4), 'species codes'!$A$2:$A$15, 0)))</f>
        <v>1</v>
      </c>
      <c r="G2184" s="58">
        <v>20.0</v>
      </c>
      <c r="H2184" s="58">
        <v>4.0</v>
      </c>
      <c r="J2184" s="58">
        <v>7.0</v>
      </c>
    </row>
    <row r="2185">
      <c r="A2185" s="59">
        <v>45628.0</v>
      </c>
      <c r="B2185" s="58" t="s">
        <v>326</v>
      </c>
      <c r="C2185" s="58" t="s">
        <v>287</v>
      </c>
      <c r="D2185" s="58" t="s">
        <v>330</v>
      </c>
      <c r="E2185" s="58" t="s">
        <v>182</v>
      </c>
      <c r="F2185" s="58" t="b">
        <f>AND(LEN(E2185) = 6, ISNUMBER(MATCH(LEFT(E2185,4), 'species codes'!$A$2:$A$15, 0)))</f>
        <v>1</v>
      </c>
      <c r="G2185" s="58">
        <v>68.0</v>
      </c>
    </row>
    <row r="2186">
      <c r="A2186" s="59">
        <v>45628.0</v>
      </c>
      <c r="B2186" s="58" t="s">
        <v>374</v>
      </c>
      <c r="C2186" s="58" t="s">
        <v>287</v>
      </c>
      <c r="D2186" s="58" t="s">
        <v>82</v>
      </c>
      <c r="E2186" s="58" t="s">
        <v>182</v>
      </c>
      <c r="F2186" s="58" t="b">
        <f>AND(LEN(E2186) = 6, ISNUMBER(MATCH(LEFT(E2186,4), 'species codes'!$A$2:$A$15, 0)))</f>
        <v>1</v>
      </c>
      <c r="G2186" s="58">
        <v>46.0</v>
      </c>
    </row>
    <row r="2187">
      <c r="A2187" s="59">
        <v>45628.0</v>
      </c>
      <c r="B2187" s="58" t="s">
        <v>398</v>
      </c>
      <c r="C2187" s="58" t="s">
        <v>287</v>
      </c>
      <c r="D2187" s="58" t="s">
        <v>352</v>
      </c>
      <c r="E2187" s="58" t="s">
        <v>182</v>
      </c>
      <c r="F2187" s="58" t="b">
        <f>AND(LEN(E2187) = 6, ISNUMBER(MATCH(LEFT(E2187,4), 'species codes'!$A$2:$A$15, 0)))</f>
        <v>1</v>
      </c>
      <c r="G2187" s="58">
        <v>43.0</v>
      </c>
    </row>
    <row r="2188">
      <c r="A2188" s="59">
        <v>45628.0</v>
      </c>
      <c r="B2188" s="58" t="s">
        <v>326</v>
      </c>
      <c r="C2188" s="58" t="s">
        <v>287</v>
      </c>
      <c r="D2188" s="58" t="s">
        <v>355</v>
      </c>
      <c r="E2188" s="58" t="s">
        <v>182</v>
      </c>
      <c r="F2188" s="58" t="b">
        <f>AND(LEN(E2188) = 6, ISNUMBER(MATCH(LEFT(E2188,4), 'species codes'!$A$2:$A$15, 0)))</f>
        <v>1</v>
      </c>
      <c r="G2188" s="58">
        <v>30.0</v>
      </c>
      <c r="J2188" s="58">
        <v>1.0</v>
      </c>
    </row>
    <row r="2189">
      <c r="A2189" s="59">
        <v>45628.0</v>
      </c>
      <c r="B2189" s="58" t="s">
        <v>398</v>
      </c>
      <c r="C2189" s="58" t="s">
        <v>287</v>
      </c>
      <c r="D2189" s="58" t="s">
        <v>339</v>
      </c>
      <c r="E2189" s="58" t="s">
        <v>182</v>
      </c>
      <c r="F2189" s="58" t="b">
        <f>AND(LEN(E2189) = 6, ISNUMBER(MATCH(LEFT(E2189,4), 'species codes'!$A$2:$A$15, 0)))</f>
        <v>1</v>
      </c>
      <c r="G2189" s="58">
        <v>26.0</v>
      </c>
      <c r="J2189" s="58">
        <v>2.0</v>
      </c>
    </row>
    <row r="2190">
      <c r="A2190" s="59">
        <v>45628.0</v>
      </c>
      <c r="B2190" s="58" t="s">
        <v>398</v>
      </c>
      <c r="C2190" s="58" t="s">
        <v>287</v>
      </c>
      <c r="D2190" s="58" t="s">
        <v>341</v>
      </c>
      <c r="E2190" s="58" t="s">
        <v>182</v>
      </c>
      <c r="F2190" s="58" t="b">
        <f>AND(LEN(E2190) = 6, ISNUMBER(MATCH(LEFT(E2190,4), 'species codes'!$A$2:$A$15, 0)))</f>
        <v>1</v>
      </c>
      <c r="G2190" s="58">
        <v>18.0</v>
      </c>
      <c r="H2190" s="58">
        <v>2.0</v>
      </c>
      <c r="J2190" s="58">
        <v>1.0</v>
      </c>
    </row>
    <row r="2191">
      <c r="A2191" s="59">
        <v>45628.0</v>
      </c>
      <c r="B2191" s="58" t="s">
        <v>326</v>
      </c>
      <c r="C2191" s="58" t="s">
        <v>287</v>
      </c>
      <c r="D2191" s="58" t="s">
        <v>187</v>
      </c>
      <c r="E2191" s="58" t="s">
        <v>186</v>
      </c>
      <c r="F2191" s="58" t="b">
        <f>AND(LEN(E2191) = 6, ISNUMBER(MATCH(LEFT(E2191,4), 'species codes'!$A$2:$A$15, 0)))</f>
        <v>1</v>
      </c>
      <c r="G2191" s="58">
        <v>17.0</v>
      </c>
      <c r="H2191" s="58">
        <v>5.0</v>
      </c>
      <c r="I2191" s="58">
        <v>4.0</v>
      </c>
    </row>
    <row r="2192">
      <c r="A2192" s="59">
        <v>45628.0</v>
      </c>
      <c r="B2192" s="58" t="s">
        <v>326</v>
      </c>
      <c r="C2192" s="58" t="s">
        <v>287</v>
      </c>
      <c r="D2192" s="58" t="s">
        <v>189</v>
      </c>
      <c r="E2192" s="58" t="s">
        <v>188</v>
      </c>
      <c r="F2192" s="58" t="b">
        <f>AND(LEN(E2192) = 6, ISNUMBER(MATCH(LEFT(E2192,4), 'species codes'!$A$2:$A$15, 0)))</f>
        <v>1</v>
      </c>
      <c r="J2192" s="58">
        <v>55.0</v>
      </c>
    </row>
    <row r="2193">
      <c r="A2193" s="59">
        <v>45628.0</v>
      </c>
      <c r="B2193" s="58" t="s">
        <v>374</v>
      </c>
      <c r="C2193" s="58" t="s">
        <v>287</v>
      </c>
      <c r="D2193" s="58" t="s">
        <v>331</v>
      </c>
      <c r="E2193" s="58" t="s">
        <v>188</v>
      </c>
      <c r="F2193" s="58" t="b">
        <f>AND(LEN(E2193) = 6, ISNUMBER(MATCH(LEFT(E2193,4), 'species codes'!$A$2:$A$15, 0)))</f>
        <v>1</v>
      </c>
      <c r="J2193" s="58">
        <v>4.0</v>
      </c>
    </row>
    <row r="2194">
      <c r="A2194" s="59">
        <v>45628.0</v>
      </c>
      <c r="B2194" s="58" t="s">
        <v>326</v>
      </c>
      <c r="C2194" s="58" t="s">
        <v>287</v>
      </c>
      <c r="D2194" s="58" t="s">
        <v>191</v>
      </c>
      <c r="E2194" s="58" t="s">
        <v>190</v>
      </c>
      <c r="F2194" s="58" t="b">
        <f>AND(LEN(E2194) = 6, ISNUMBER(MATCH(LEFT(E2194,4), 'species codes'!$A$2:$A$15, 0)))</f>
        <v>1</v>
      </c>
      <c r="G2194" s="58">
        <v>18.0</v>
      </c>
      <c r="H2194" s="58">
        <v>2.0</v>
      </c>
    </row>
    <row r="2195">
      <c r="A2195" s="59">
        <v>45628.0</v>
      </c>
      <c r="B2195" s="58" t="s">
        <v>398</v>
      </c>
      <c r="C2195" s="58" t="s">
        <v>287</v>
      </c>
      <c r="D2195" s="58" t="s">
        <v>196</v>
      </c>
      <c r="E2195" s="58" t="s">
        <v>194</v>
      </c>
      <c r="F2195" s="58" t="b">
        <f>AND(LEN(E2195) = 6, ISNUMBER(MATCH(LEFT(E2195,4), 'species codes'!$A$2:$A$15, 0)))</f>
        <v>1</v>
      </c>
      <c r="G2195" s="58">
        <v>5.0</v>
      </c>
      <c r="J2195" s="58">
        <v>1.0</v>
      </c>
    </row>
    <row r="2196">
      <c r="A2196" s="59">
        <v>45628.0</v>
      </c>
      <c r="B2196" s="58" t="s">
        <v>398</v>
      </c>
      <c r="C2196" s="58" t="s">
        <v>287</v>
      </c>
      <c r="D2196" s="58" t="s">
        <v>47</v>
      </c>
      <c r="E2196" s="58" t="s">
        <v>202</v>
      </c>
      <c r="F2196" s="58" t="b">
        <f>AND(LEN(E2196) = 6, ISNUMBER(MATCH(LEFT(E2196,4), 'species codes'!$A$2:$A$15, 0)))</f>
        <v>1</v>
      </c>
      <c r="G2196" s="58">
        <v>10.0</v>
      </c>
      <c r="H2196" s="58">
        <v>5.0</v>
      </c>
    </row>
    <row r="2197">
      <c r="A2197" s="59">
        <v>45628.0</v>
      </c>
      <c r="B2197" s="58" t="s">
        <v>398</v>
      </c>
      <c r="C2197" s="58" t="s">
        <v>287</v>
      </c>
      <c r="D2197" s="58" t="s">
        <v>206</v>
      </c>
      <c r="E2197" s="58" t="s">
        <v>202</v>
      </c>
      <c r="F2197" s="58" t="b">
        <f>AND(LEN(E2197) = 6, ISNUMBER(MATCH(LEFT(E2197,4), 'species codes'!$A$2:$A$15, 0)))</f>
        <v>1</v>
      </c>
      <c r="G2197" s="58">
        <v>1.0</v>
      </c>
      <c r="H2197" s="58">
        <v>1.0</v>
      </c>
    </row>
    <row r="2198">
      <c r="A2198" s="59">
        <v>45628.0</v>
      </c>
      <c r="B2198" s="58" t="s">
        <v>398</v>
      </c>
      <c r="C2198" s="58" t="s">
        <v>287</v>
      </c>
      <c r="D2198" s="58" t="s">
        <v>206</v>
      </c>
      <c r="E2198" s="58" t="s">
        <v>203</v>
      </c>
      <c r="F2198" s="58" t="b">
        <f>AND(LEN(E2198) = 6, ISNUMBER(MATCH(LEFT(E2198,4), 'species codes'!$A$2:$A$15, 0)))</f>
        <v>1</v>
      </c>
      <c r="G2198" s="58">
        <v>3.0</v>
      </c>
    </row>
    <row r="2199">
      <c r="A2199" s="59">
        <v>45628.0</v>
      </c>
      <c r="B2199" s="58" t="s">
        <v>398</v>
      </c>
      <c r="C2199" s="58" t="s">
        <v>287</v>
      </c>
      <c r="D2199" s="58" t="s">
        <v>47</v>
      </c>
      <c r="E2199" s="58" t="s">
        <v>205</v>
      </c>
      <c r="F2199" s="58" t="b">
        <f>AND(LEN(E2199) = 6, ISNUMBER(MATCH(LEFT(E2199,4), 'species codes'!$A$2:$A$15, 0)))</f>
        <v>1</v>
      </c>
      <c r="G2199" s="58">
        <v>4.0</v>
      </c>
    </row>
    <row r="2200">
      <c r="A2200" s="59">
        <v>45628.0</v>
      </c>
      <c r="B2200" s="58" t="s">
        <v>398</v>
      </c>
      <c r="C2200" s="58" t="s">
        <v>287</v>
      </c>
      <c r="D2200" s="58" t="s">
        <v>206</v>
      </c>
      <c r="E2200" s="58" t="s">
        <v>205</v>
      </c>
      <c r="F2200" s="58" t="b">
        <f>AND(LEN(E2200) = 6, ISNUMBER(MATCH(LEFT(E2200,4), 'species codes'!$A$2:$A$15, 0)))</f>
        <v>1</v>
      </c>
      <c r="G2200" s="58">
        <v>1.0</v>
      </c>
    </row>
    <row r="2201">
      <c r="A2201" s="59">
        <v>45628.0</v>
      </c>
      <c r="B2201" s="58" t="s">
        <v>374</v>
      </c>
      <c r="C2201" s="58" t="s">
        <v>287</v>
      </c>
      <c r="D2201" s="58" t="s">
        <v>206</v>
      </c>
      <c r="E2201" s="58" t="s">
        <v>207</v>
      </c>
      <c r="F2201" s="58" t="b">
        <f>AND(LEN(E2201) = 6, ISNUMBER(MATCH(LEFT(E2201,4), 'species codes'!$A$2:$A$15, 0)))</f>
        <v>1</v>
      </c>
      <c r="G2201" s="58">
        <v>3.0</v>
      </c>
    </row>
    <row r="2202">
      <c r="A2202" s="59">
        <v>45628.0</v>
      </c>
      <c r="B2202" s="58" t="s">
        <v>398</v>
      </c>
      <c r="C2202" s="58" t="s">
        <v>287</v>
      </c>
      <c r="D2202" s="58" t="s">
        <v>47</v>
      </c>
      <c r="E2202" s="58" t="s">
        <v>208</v>
      </c>
      <c r="F2202" s="58" t="b">
        <f>AND(LEN(E2202) = 6, ISNUMBER(MATCH(LEFT(E2202,4), 'species codes'!$A$2:$A$15, 0)))</f>
        <v>1</v>
      </c>
      <c r="G2202" s="58">
        <v>7.0</v>
      </c>
    </row>
    <row r="2203">
      <c r="A2203" s="59">
        <v>45628.0</v>
      </c>
      <c r="B2203" s="58" t="s">
        <v>398</v>
      </c>
      <c r="C2203" s="58" t="s">
        <v>287</v>
      </c>
      <c r="D2203" s="58" t="s">
        <v>206</v>
      </c>
      <c r="E2203" s="58" t="s">
        <v>208</v>
      </c>
      <c r="F2203" s="58" t="b">
        <f>AND(LEN(E2203) = 6, ISNUMBER(MATCH(LEFT(E2203,4), 'species codes'!$A$2:$A$15, 0)))</f>
        <v>1</v>
      </c>
      <c r="G2203" s="58">
        <v>2.0</v>
      </c>
    </row>
    <row r="2204">
      <c r="A2204" s="59">
        <v>45628.0</v>
      </c>
      <c r="B2204" s="58" t="s">
        <v>398</v>
      </c>
      <c r="C2204" s="58" t="s">
        <v>287</v>
      </c>
      <c r="D2204" s="58" t="s">
        <v>206</v>
      </c>
      <c r="E2204" s="58" t="s">
        <v>213</v>
      </c>
      <c r="F2204" s="58" t="b">
        <f>AND(LEN(E2204) = 6, ISNUMBER(MATCH(LEFT(E2204,4), 'species codes'!$A$2:$A$15, 0)))</f>
        <v>1</v>
      </c>
      <c r="G2204" s="58">
        <v>5.0</v>
      </c>
    </row>
    <row r="2205">
      <c r="A2205" s="59">
        <v>45628.0</v>
      </c>
      <c r="B2205" s="58" t="s">
        <v>398</v>
      </c>
      <c r="C2205" s="58" t="s">
        <v>287</v>
      </c>
      <c r="D2205" s="58" t="s">
        <v>206</v>
      </c>
      <c r="E2205" s="58" t="s">
        <v>214</v>
      </c>
      <c r="F2205" s="58" t="b">
        <f>AND(LEN(E2205) = 6, ISNUMBER(MATCH(LEFT(E2205,4), 'species codes'!$A$2:$A$15, 0)))</f>
        <v>1</v>
      </c>
      <c r="J2205" s="58">
        <v>3.0</v>
      </c>
      <c r="K2205" s="58">
        <v>2.0</v>
      </c>
      <c r="L2205" s="58" t="s">
        <v>369</v>
      </c>
    </row>
    <row r="2206">
      <c r="A2206" s="59">
        <v>45628.0</v>
      </c>
      <c r="B2206" s="58" t="s">
        <v>398</v>
      </c>
      <c r="C2206" s="58" t="s">
        <v>287</v>
      </c>
      <c r="D2206" s="58" t="s">
        <v>206</v>
      </c>
      <c r="E2206" s="58" t="s">
        <v>216</v>
      </c>
      <c r="F2206" s="58" t="b">
        <f>AND(LEN(E2206) = 6, ISNUMBER(MATCH(LEFT(E2206,4), 'species codes'!$A$2:$A$15, 0)))</f>
        <v>1</v>
      </c>
      <c r="G2206" s="58">
        <v>5.0</v>
      </c>
    </row>
    <row r="2207">
      <c r="A2207" s="59">
        <v>45628.0</v>
      </c>
      <c r="B2207" s="58" t="s">
        <v>398</v>
      </c>
      <c r="C2207" s="58" t="s">
        <v>287</v>
      </c>
      <c r="D2207" s="58" t="s">
        <v>206</v>
      </c>
      <c r="E2207" s="58" t="s">
        <v>218</v>
      </c>
      <c r="F2207" s="58" t="b">
        <f>AND(LEN(E2207) = 6, ISNUMBER(MATCH(LEFT(E2207,4), 'species codes'!$A$2:$A$15, 0)))</f>
        <v>1</v>
      </c>
      <c r="G2207" s="58">
        <v>6.0</v>
      </c>
    </row>
    <row r="2208">
      <c r="A2208" s="59">
        <v>45628.0</v>
      </c>
      <c r="B2208" s="58" t="s">
        <v>398</v>
      </c>
      <c r="C2208" s="58" t="s">
        <v>287</v>
      </c>
      <c r="D2208" s="58" t="s">
        <v>206</v>
      </c>
      <c r="E2208" s="58" t="s">
        <v>219</v>
      </c>
      <c r="F2208" s="58" t="b">
        <f>AND(LEN(E2208) = 6, ISNUMBER(MATCH(LEFT(E2208,4), 'species codes'!$A$2:$A$15, 0)))</f>
        <v>1</v>
      </c>
      <c r="G2208" s="58">
        <v>3.0</v>
      </c>
    </row>
    <row r="2209">
      <c r="A2209" s="59">
        <v>45628.0</v>
      </c>
      <c r="B2209" s="58" t="s">
        <v>398</v>
      </c>
      <c r="C2209" s="58" t="s">
        <v>287</v>
      </c>
      <c r="D2209" s="58" t="s">
        <v>206</v>
      </c>
      <c r="E2209" s="58" t="s">
        <v>224</v>
      </c>
      <c r="F2209" s="58" t="b">
        <f>AND(LEN(E2209) = 6, ISNUMBER(MATCH(LEFT(E2209,4), 'species codes'!$A$2:$A$15, 0)))</f>
        <v>1</v>
      </c>
      <c r="G2209" s="58">
        <v>6.0</v>
      </c>
    </row>
    <row r="2210">
      <c r="A2210" s="59">
        <v>45628.0</v>
      </c>
      <c r="B2210" s="58" t="s">
        <v>398</v>
      </c>
      <c r="C2210" s="58" t="s">
        <v>287</v>
      </c>
      <c r="D2210" s="58" t="s">
        <v>47</v>
      </c>
      <c r="E2210" s="58" t="s">
        <v>224</v>
      </c>
      <c r="F2210" s="58" t="b">
        <f>AND(LEN(E2210) = 6, ISNUMBER(MATCH(LEFT(E2210,4), 'species codes'!$A$2:$A$15, 0)))</f>
        <v>1</v>
      </c>
      <c r="M2210" s="58">
        <v>2.0</v>
      </c>
      <c r="N2210" s="58" t="s">
        <v>401</v>
      </c>
    </row>
    <row r="2211">
      <c r="A2211" s="59">
        <v>45628.0</v>
      </c>
      <c r="B2211" s="58" t="s">
        <v>398</v>
      </c>
      <c r="C2211" s="58" t="s">
        <v>287</v>
      </c>
      <c r="D2211" s="58" t="s">
        <v>47</v>
      </c>
      <c r="E2211" s="58" t="s">
        <v>225</v>
      </c>
      <c r="F2211" s="58" t="b">
        <f>AND(LEN(E2211) = 6, ISNUMBER(MATCH(LEFT(E2211,4), 'species codes'!$A$2:$A$15, 0)))</f>
        <v>1</v>
      </c>
      <c r="G2211" s="58">
        <v>3.0</v>
      </c>
    </row>
    <row r="2212">
      <c r="A2212" s="59">
        <v>45628.0</v>
      </c>
      <c r="B2212" s="58" t="s">
        <v>398</v>
      </c>
      <c r="C2212" s="58" t="s">
        <v>287</v>
      </c>
      <c r="D2212" s="58" t="s">
        <v>206</v>
      </c>
      <c r="E2212" s="58" t="s">
        <v>225</v>
      </c>
      <c r="F2212" s="58" t="b">
        <f>AND(LEN(E2212) = 6, ISNUMBER(MATCH(LEFT(E2212,4), 'species codes'!$A$2:$A$15, 0)))</f>
        <v>1</v>
      </c>
      <c r="M2212" s="58">
        <v>5.0</v>
      </c>
      <c r="N2212" s="58" t="s">
        <v>402</v>
      </c>
    </row>
    <row r="2213">
      <c r="A2213" s="59">
        <v>45628.0</v>
      </c>
      <c r="B2213" s="58" t="s">
        <v>398</v>
      </c>
      <c r="C2213" s="58" t="s">
        <v>287</v>
      </c>
      <c r="D2213" s="58" t="s">
        <v>47</v>
      </c>
      <c r="E2213" s="58" t="s">
        <v>226</v>
      </c>
      <c r="F2213" s="58" t="b">
        <f>AND(LEN(E2213) = 6, ISNUMBER(MATCH(LEFT(E2213,4), 'species codes'!$A$2:$A$15, 0)))</f>
        <v>1</v>
      </c>
      <c r="G2213" s="58">
        <v>20.0</v>
      </c>
    </row>
    <row r="2214">
      <c r="A2214" s="59">
        <v>45628.0</v>
      </c>
      <c r="B2214" s="58" t="s">
        <v>398</v>
      </c>
      <c r="C2214" s="58" t="s">
        <v>287</v>
      </c>
      <c r="D2214" s="58" t="s">
        <v>47</v>
      </c>
      <c r="E2214" s="58" t="s">
        <v>227</v>
      </c>
      <c r="F2214" s="58" t="b">
        <f>AND(LEN(E2214) = 6, ISNUMBER(MATCH(LEFT(E2214,4), 'species codes'!$A$2:$A$15, 0)))</f>
        <v>1</v>
      </c>
      <c r="G2214" s="58">
        <v>11.0</v>
      </c>
      <c r="I2214" s="58">
        <v>4.0</v>
      </c>
    </row>
    <row r="2215">
      <c r="A2215" s="59">
        <v>45628.0</v>
      </c>
      <c r="B2215" s="58" t="s">
        <v>398</v>
      </c>
      <c r="C2215" s="58" t="s">
        <v>287</v>
      </c>
      <c r="D2215" s="58" t="s">
        <v>47</v>
      </c>
      <c r="E2215" s="58" t="s">
        <v>228</v>
      </c>
      <c r="F2215" s="58" t="b">
        <f>AND(LEN(E2215) = 6, ISNUMBER(MATCH(LEFT(E2215,4), 'species codes'!$A$2:$A$15, 0)))</f>
        <v>1</v>
      </c>
      <c r="G2215" s="58">
        <v>18.0</v>
      </c>
    </row>
    <row r="2216">
      <c r="A2216" s="59">
        <v>45628.0</v>
      </c>
      <c r="B2216" s="58" t="s">
        <v>398</v>
      </c>
      <c r="C2216" s="58" t="s">
        <v>287</v>
      </c>
      <c r="D2216" s="58" t="s">
        <v>47</v>
      </c>
      <c r="E2216" s="58" t="s">
        <v>229</v>
      </c>
      <c r="F2216" s="58" t="b">
        <f>AND(LEN(E2216) = 6, ISNUMBER(MATCH(LEFT(E2216,4), 'species codes'!$A$2:$A$15, 0)))</f>
        <v>1</v>
      </c>
      <c r="G2216" s="58">
        <v>13.0</v>
      </c>
    </row>
    <row r="2217">
      <c r="A2217" s="59">
        <v>45628.0</v>
      </c>
      <c r="B2217" s="58" t="s">
        <v>398</v>
      </c>
      <c r="C2217" s="58" t="s">
        <v>287</v>
      </c>
      <c r="D2217" s="58" t="s">
        <v>47</v>
      </c>
      <c r="E2217" s="58" t="s">
        <v>230</v>
      </c>
      <c r="F2217" s="58" t="b">
        <f>AND(LEN(E2217) = 6, ISNUMBER(MATCH(LEFT(E2217,4), 'species codes'!$A$2:$A$15, 0)))</f>
        <v>1</v>
      </c>
      <c r="G2217" s="58">
        <v>13.0</v>
      </c>
    </row>
    <row r="2218">
      <c r="A2218" s="59">
        <v>45628.0</v>
      </c>
      <c r="B2218" s="58" t="s">
        <v>398</v>
      </c>
      <c r="C2218" s="58" t="s">
        <v>287</v>
      </c>
      <c r="D2218" s="58" t="s">
        <v>47</v>
      </c>
      <c r="E2218" s="58" t="s">
        <v>231</v>
      </c>
      <c r="F2218" s="58" t="b">
        <f>AND(LEN(E2218) = 6, ISNUMBER(MATCH(LEFT(E2218,4), 'species codes'!$A$2:$A$15, 0)))</f>
        <v>1</v>
      </c>
      <c r="G2218" s="58">
        <v>5.0</v>
      </c>
    </row>
    <row r="2219">
      <c r="A2219" s="59">
        <v>45628.0</v>
      </c>
      <c r="B2219" s="58" t="s">
        <v>374</v>
      </c>
      <c r="C2219" s="58" t="s">
        <v>287</v>
      </c>
      <c r="D2219" s="58" t="s">
        <v>206</v>
      </c>
      <c r="E2219" s="58" t="s">
        <v>233</v>
      </c>
      <c r="F2219" s="58" t="b">
        <f>AND(LEN(E2219) = 6, ISNUMBER(MATCH(LEFT(E2219,4), 'species codes'!$A$2:$A$15, 0)))</f>
        <v>1</v>
      </c>
      <c r="G2219" s="58">
        <v>3.0</v>
      </c>
    </row>
    <row r="2220">
      <c r="A2220" s="59">
        <v>45628.0</v>
      </c>
      <c r="B2220" s="58" t="s">
        <v>374</v>
      </c>
      <c r="C2220" s="58" t="s">
        <v>287</v>
      </c>
      <c r="D2220" s="58" t="s">
        <v>206</v>
      </c>
      <c r="E2220" s="58" t="s">
        <v>234</v>
      </c>
      <c r="F2220" s="58" t="b">
        <f>AND(LEN(E2220) = 6, ISNUMBER(MATCH(LEFT(E2220,4), 'species codes'!$A$2:$A$15, 0)))</f>
        <v>1</v>
      </c>
      <c r="G2220" s="58">
        <v>6.0</v>
      </c>
    </row>
    <row r="2221">
      <c r="A2221" s="59">
        <v>45628.0</v>
      </c>
      <c r="B2221" s="58" t="s">
        <v>374</v>
      </c>
      <c r="C2221" s="58" t="s">
        <v>287</v>
      </c>
      <c r="D2221" s="58" t="s">
        <v>206</v>
      </c>
      <c r="E2221" s="58" t="s">
        <v>235</v>
      </c>
      <c r="F2221" s="58" t="b">
        <f>AND(LEN(E2221) = 6, ISNUMBER(MATCH(LEFT(E2221,4), 'species codes'!$A$2:$A$15, 0)))</f>
        <v>1</v>
      </c>
      <c r="G2221" s="58">
        <v>6.0</v>
      </c>
    </row>
    <row r="2222">
      <c r="A2222" s="59">
        <v>45628.0</v>
      </c>
      <c r="B2222" s="58" t="s">
        <v>374</v>
      </c>
      <c r="C2222" s="58" t="s">
        <v>287</v>
      </c>
      <c r="D2222" s="58" t="s">
        <v>206</v>
      </c>
      <c r="E2222" s="58" t="s">
        <v>236</v>
      </c>
      <c r="F2222" s="58" t="b">
        <f>AND(LEN(E2222) = 6, ISNUMBER(MATCH(LEFT(E2222,4), 'species codes'!$A$2:$A$15, 0)))</f>
        <v>1</v>
      </c>
      <c r="G2222" s="58">
        <v>6.0</v>
      </c>
    </row>
    <row r="2223">
      <c r="A2223" s="59">
        <v>45628.0</v>
      </c>
      <c r="B2223" s="58" t="s">
        <v>374</v>
      </c>
      <c r="C2223" s="58" t="s">
        <v>287</v>
      </c>
      <c r="D2223" s="58" t="s">
        <v>206</v>
      </c>
      <c r="E2223" s="58" t="s">
        <v>237</v>
      </c>
      <c r="F2223" s="58" t="b">
        <f>AND(LEN(E2223) = 6, ISNUMBER(MATCH(LEFT(E2223,4), 'species codes'!$A$2:$A$15, 0)))</f>
        <v>1</v>
      </c>
      <c r="G2223" s="58">
        <v>6.0</v>
      </c>
    </row>
    <row r="2224">
      <c r="A2224" s="59">
        <v>45628.0</v>
      </c>
      <c r="B2224" s="58" t="s">
        <v>398</v>
      </c>
      <c r="C2224" s="58" t="s">
        <v>287</v>
      </c>
      <c r="D2224" s="58" t="s">
        <v>47</v>
      </c>
      <c r="E2224" s="58" t="s">
        <v>241</v>
      </c>
      <c r="F2224" s="58" t="b">
        <f>AND(LEN(E2224) = 6, ISNUMBER(MATCH(LEFT(E2224,4), 'species codes'!$A$2:$A$15, 0)))</f>
        <v>1</v>
      </c>
      <c r="G2224" s="58">
        <v>6.0</v>
      </c>
    </row>
    <row r="2225">
      <c r="A2225" s="59">
        <v>45628.0</v>
      </c>
      <c r="B2225" s="58" t="s">
        <v>398</v>
      </c>
      <c r="C2225" s="58" t="s">
        <v>287</v>
      </c>
      <c r="D2225" s="58" t="s">
        <v>47</v>
      </c>
      <c r="E2225" s="58" t="s">
        <v>242</v>
      </c>
      <c r="F2225" s="58" t="b">
        <f>AND(LEN(E2225) = 6, ISNUMBER(MATCH(LEFT(E2225,4), 'species codes'!$A$2:$A$15, 0)))</f>
        <v>1</v>
      </c>
      <c r="H2225" s="58">
        <v>7.0</v>
      </c>
      <c r="J2225" s="58">
        <v>5.0</v>
      </c>
      <c r="M2225" s="58">
        <v>5.0</v>
      </c>
      <c r="N2225" s="58" t="s">
        <v>401</v>
      </c>
    </row>
    <row r="2226">
      <c r="A2226" s="59">
        <v>45628.0</v>
      </c>
      <c r="B2226" s="58" t="s">
        <v>398</v>
      </c>
      <c r="C2226" s="58" t="s">
        <v>287</v>
      </c>
      <c r="D2226" s="58" t="s">
        <v>47</v>
      </c>
      <c r="E2226" s="58" t="s">
        <v>243</v>
      </c>
      <c r="F2226" s="58" t="b">
        <f>AND(LEN(E2226) = 6, ISNUMBER(MATCH(LEFT(E2226,4), 'species codes'!$A$2:$A$15, 0)))</f>
        <v>1</v>
      </c>
      <c r="G2226" s="58">
        <v>16.0</v>
      </c>
      <c r="H2226" s="58">
        <v>1.0</v>
      </c>
    </row>
    <row r="2227">
      <c r="A2227" s="59">
        <v>45628.0</v>
      </c>
      <c r="B2227" s="58" t="s">
        <v>398</v>
      </c>
      <c r="C2227" s="58" t="s">
        <v>287</v>
      </c>
      <c r="D2227" s="58" t="s">
        <v>47</v>
      </c>
      <c r="E2227" s="58" t="s">
        <v>244</v>
      </c>
      <c r="F2227" s="58" t="b">
        <f>AND(LEN(E2227) = 6, ISNUMBER(MATCH(LEFT(E2227,4), 'species codes'!$A$2:$A$15, 0)))</f>
        <v>1</v>
      </c>
      <c r="G2227" s="58">
        <v>3.0</v>
      </c>
      <c r="J2227" s="58">
        <v>3.0</v>
      </c>
    </row>
    <row r="2228">
      <c r="A2228" s="59">
        <v>45628.0</v>
      </c>
      <c r="B2228" s="58" t="s">
        <v>398</v>
      </c>
      <c r="C2228" s="58" t="s">
        <v>287</v>
      </c>
      <c r="D2228" s="58" t="s">
        <v>47</v>
      </c>
      <c r="E2228" s="58" t="s">
        <v>246</v>
      </c>
      <c r="F2228" s="58" t="b">
        <f>AND(LEN(E2228) = 6, ISNUMBER(MATCH(LEFT(E2228,4), 'species codes'!$A$2:$A$15, 0)))</f>
        <v>1</v>
      </c>
      <c r="G2228" s="58">
        <v>12.0</v>
      </c>
    </row>
    <row r="2229">
      <c r="A2229" s="59">
        <v>45628.0</v>
      </c>
      <c r="B2229" s="58" t="s">
        <v>374</v>
      </c>
      <c r="C2229" s="58" t="s">
        <v>287</v>
      </c>
      <c r="D2229" s="58" t="s">
        <v>206</v>
      </c>
      <c r="E2229" s="58" t="s">
        <v>247</v>
      </c>
      <c r="F2229" s="58" t="b">
        <f>AND(LEN(E2229) = 6, ISNUMBER(MATCH(LEFT(E2229,4), 'species codes'!$A$2:$A$15, 0)))</f>
        <v>1</v>
      </c>
      <c r="G2229" s="58">
        <v>6.0</v>
      </c>
    </row>
    <row r="2230">
      <c r="A2230" s="59">
        <v>45628.0</v>
      </c>
      <c r="B2230" s="58" t="s">
        <v>374</v>
      </c>
      <c r="C2230" s="58" t="s">
        <v>287</v>
      </c>
      <c r="D2230" s="58" t="s">
        <v>206</v>
      </c>
      <c r="E2230" s="58" t="s">
        <v>248</v>
      </c>
      <c r="F2230" s="58" t="b">
        <f>AND(LEN(E2230) = 6, ISNUMBER(MATCH(LEFT(E2230,4), 'species codes'!$A$2:$A$15, 0)))</f>
        <v>1</v>
      </c>
      <c r="G2230" s="58">
        <v>5.0</v>
      </c>
    </row>
    <row r="2231">
      <c r="A2231" s="59">
        <v>45628.0</v>
      </c>
      <c r="B2231" s="58" t="s">
        <v>374</v>
      </c>
      <c r="C2231" s="58" t="s">
        <v>287</v>
      </c>
      <c r="D2231" s="58" t="s">
        <v>206</v>
      </c>
      <c r="E2231" s="58" t="s">
        <v>375</v>
      </c>
      <c r="F2231" s="58" t="b">
        <f>AND(LEN(E2231) = 6, ISNUMBER(MATCH(LEFT(E2231,4), 'species codes'!$A$2:$A$15, 0)))</f>
        <v>1</v>
      </c>
      <c r="G2231" s="58">
        <v>5.0</v>
      </c>
    </row>
    <row r="2232">
      <c r="A2232" s="59">
        <v>45628.0</v>
      </c>
      <c r="B2232" s="58" t="s">
        <v>374</v>
      </c>
      <c r="C2232" s="58" t="s">
        <v>287</v>
      </c>
      <c r="D2232" s="58" t="s">
        <v>206</v>
      </c>
      <c r="E2232" s="58" t="s">
        <v>249</v>
      </c>
      <c r="F2232" s="58" t="b">
        <f>AND(LEN(E2232) = 6, ISNUMBER(MATCH(LEFT(E2232,4), 'species codes'!$A$2:$A$15, 0)))</f>
        <v>1</v>
      </c>
      <c r="G2232" s="58">
        <v>4.0</v>
      </c>
    </row>
    <row r="2233">
      <c r="A2233" s="59">
        <v>45628.0</v>
      </c>
      <c r="B2233" s="58" t="s">
        <v>398</v>
      </c>
      <c r="C2233" s="58" t="s">
        <v>287</v>
      </c>
      <c r="D2233" s="58" t="s">
        <v>47</v>
      </c>
      <c r="E2233" s="58" t="s">
        <v>254</v>
      </c>
      <c r="F2233" s="58" t="b">
        <f>AND(LEN(E2233) = 6, ISNUMBER(MATCH(LEFT(E2233,4), 'species codes'!$A$2:$A$15, 0)))</f>
        <v>1</v>
      </c>
      <c r="G2233" s="58">
        <v>8.0</v>
      </c>
    </row>
    <row r="2234">
      <c r="A2234" s="59">
        <v>45628.0</v>
      </c>
      <c r="B2234" s="58" t="s">
        <v>398</v>
      </c>
      <c r="C2234" s="58" t="s">
        <v>287</v>
      </c>
      <c r="D2234" s="58" t="s">
        <v>206</v>
      </c>
      <c r="E2234" s="58" t="s">
        <v>254</v>
      </c>
      <c r="F2234" s="58" t="b">
        <f>AND(LEN(E2234) = 6, ISNUMBER(MATCH(LEFT(E2234,4), 'species codes'!$A$2:$A$15, 0)))</f>
        <v>1</v>
      </c>
      <c r="G2234" s="58">
        <v>5.0</v>
      </c>
    </row>
    <row r="2235">
      <c r="A2235" s="59">
        <v>45628.0</v>
      </c>
      <c r="B2235" s="58" t="s">
        <v>398</v>
      </c>
      <c r="C2235" s="58" t="s">
        <v>287</v>
      </c>
      <c r="D2235" s="58" t="s">
        <v>206</v>
      </c>
      <c r="E2235" s="58" t="s">
        <v>256</v>
      </c>
      <c r="F2235" s="58" t="b">
        <f>AND(LEN(E2235) = 6, ISNUMBER(MATCH(LEFT(E2235,4), 'species codes'!$A$2:$A$15, 0)))</f>
        <v>1</v>
      </c>
      <c r="H2235" s="58">
        <v>6.0</v>
      </c>
    </row>
    <row r="2236">
      <c r="A2236" s="59">
        <v>45628.0</v>
      </c>
      <c r="B2236" s="58" t="s">
        <v>398</v>
      </c>
      <c r="C2236" s="58" t="s">
        <v>287</v>
      </c>
      <c r="D2236" s="58" t="s">
        <v>206</v>
      </c>
      <c r="E2236" s="58" t="s">
        <v>258</v>
      </c>
      <c r="F2236" s="58" t="b">
        <f>AND(LEN(E2236) = 6, ISNUMBER(MATCH(LEFT(E2236,4), 'species codes'!$A$2:$A$15, 0)))</f>
        <v>1</v>
      </c>
      <c r="H2236" s="58">
        <v>1.0</v>
      </c>
      <c r="M2236" s="58">
        <v>2.0</v>
      </c>
      <c r="N2236" s="58" t="s">
        <v>403</v>
      </c>
    </row>
    <row r="2237">
      <c r="A2237" s="59">
        <v>45628.0</v>
      </c>
      <c r="B2237" s="58" t="s">
        <v>374</v>
      </c>
      <c r="C2237" s="58" t="s">
        <v>287</v>
      </c>
      <c r="D2237" s="58" t="s">
        <v>206</v>
      </c>
      <c r="E2237" s="58" t="s">
        <v>259</v>
      </c>
      <c r="F2237" s="58" t="b">
        <f>AND(LEN(E2237) = 6, ISNUMBER(MATCH(LEFT(E2237,4), 'species codes'!$A$2:$A$15, 0)))</f>
        <v>1</v>
      </c>
      <c r="I2237" s="58">
        <v>2.0</v>
      </c>
      <c r="K2237" s="58">
        <v>1.0</v>
      </c>
      <c r="L2237" s="58" t="s">
        <v>404</v>
      </c>
    </row>
    <row r="2238">
      <c r="A2238" s="59">
        <v>45628.0</v>
      </c>
      <c r="B2238" s="58" t="s">
        <v>398</v>
      </c>
      <c r="C2238" s="58" t="s">
        <v>287</v>
      </c>
      <c r="D2238" s="58" t="s">
        <v>196</v>
      </c>
      <c r="E2238" s="58" t="s">
        <v>260</v>
      </c>
      <c r="F2238" s="58" t="b">
        <f>AND(LEN(E2238) = 6, ISNUMBER(MATCH(LEFT(E2238,4), 'species codes'!$A$2:$A$15, 0)))</f>
        <v>1</v>
      </c>
      <c r="G2238" s="58">
        <v>22.0</v>
      </c>
    </row>
    <row r="2239">
      <c r="A2239" s="59">
        <v>45628.0</v>
      </c>
      <c r="B2239" s="58" t="s">
        <v>398</v>
      </c>
      <c r="C2239" s="58" t="s">
        <v>287</v>
      </c>
      <c r="D2239" s="58" t="s">
        <v>196</v>
      </c>
      <c r="E2239" s="58" t="s">
        <v>261</v>
      </c>
      <c r="F2239" s="58" t="b">
        <f>AND(LEN(E2239) = 6, ISNUMBER(MATCH(LEFT(E2239,4), 'species codes'!$A$2:$A$15, 0)))</f>
        <v>1</v>
      </c>
      <c r="J2239" s="58">
        <v>19.0</v>
      </c>
    </row>
    <row r="2240">
      <c r="A2240" s="59">
        <v>45628.0</v>
      </c>
      <c r="B2240" s="58" t="s">
        <v>398</v>
      </c>
      <c r="C2240" s="58" t="s">
        <v>287</v>
      </c>
      <c r="D2240" s="58" t="s">
        <v>196</v>
      </c>
      <c r="E2240" s="58" t="s">
        <v>262</v>
      </c>
      <c r="F2240" s="58" t="b">
        <f>AND(LEN(E2240) = 6, ISNUMBER(MATCH(LEFT(E2240,4), 'species codes'!$A$2:$A$15, 0)))</f>
        <v>1</v>
      </c>
      <c r="I2240" s="58">
        <v>3.0</v>
      </c>
    </row>
    <row r="2241">
      <c r="A2241" s="59">
        <v>45628.0</v>
      </c>
      <c r="B2241" s="58" t="s">
        <v>398</v>
      </c>
      <c r="C2241" s="58" t="s">
        <v>287</v>
      </c>
      <c r="D2241" s="58" t="s">
        <v>47</v>
      </c>
      <c r="E2241" s="58" t="s">
        <v>263</v>
      </c>
      <c r="F2241" s="58" t="b">
        <f>AND(LEN(E2241) = 6, ISNUMBER(MATCH(LEFT(E2241,4), 'species codes'!$A$2:$A$15, 0)))</f>
        <v>1</v>
      </c>
      <c r="G2241" s="58">
        <v>38.0</v>
      </c>
    </row>
    <row r="2242">
      <c r="A2242" s="59">
        <v>45628.0</v>
      </c>
      <c r="B2242" s="58" t="s">
        <v>398</v>
      </c>
      <c r="C2242" s="58" t="s">
        <v>287</v>
      </c>
      <c r="D2242" s="58" t="s">
        <v>206</v>
      </c>
      <c r="E2242" s="58" t="s">
        <v>263</v>
      </c>
      <c r="F2242" s="58" t="b">
        <f>AND(LEN(E2242) = 6, ISNUMBER(MATCH(LEFT(E2242,4), 'species codes'!$A$2:$A$15, 0)))</f>
        <v>1</v>
      </c>
      <c r="G2242" s="58">
        <v>2.0</v>
      </c>
    </row>
    <row r="2243">
      <c r="A2243" s="59">
        <v>45628.0</v>
      </c>
      <c r="B2243" s="58" t="s">
        <v>398</v>
      </c>
      <c r="C2243" s="58" t="s">
        <v>287</v>
      </c>
      <c r="D2243" s="58" t="s">
        <v>47</v>
      </c>
      <c r="E2243" s="58" t="s">
        <v>264</v>
      </c>
      <c r="F2243" s="58" t="b">
        <f>AND(LEN(E2243) = 6, ISNUMBER(MATCH(LEFT(E2243,4), 'species codes'!$A$2:$A$15, 0)))</f>
        <v>1</v>
      </c>
      <c r="K2243" s="58">
        <v>4.0</v>
      </c>
      <c r="L2243" s="58" t="s">
        <v>369</v>
      </c>
      <c r="M2243" s="58">
        <v>19.0</v>
      </c>
      <c r="N2243" s="58" t="s">
        <v>401</v>
      </c>
    </row>
    <row r="2244">
      <c r="A2244" s="59">
        <v>45628.0</v>
      </c>
      <c r="B2244" s="58" t="s">
        <v>398</v>
      </c>
      <c r="C2244" s="58" t="s">
        <v>287</v>
      </c>
      <c r="D2244" s="58" t="s">
        <v>47</v>
      </c>
      <c r="E2244" s="58" t="s">
        <v>265</v>
      </c>
      <c r="F2244" s="58" t="b">
        <f>AND(LEN(E2244) = 6, ISNUMBER(MATCH(LEFT(E2244,4), 'species codes'!$A$2:$A$15, 0)))</f>
        <v>1</v>
      </c>
      <c r="G2244" s="58">
        <v>16.0</v>
      </c>
    </row>
    <row r="2245">
      <c r="A2245" s="59">
        <v>45628.0</v>
      </c>
      <c r="B2245" s="58" t="s">
        <v>398</v>
      </c>
      <c r="C2245" s="58" t="s">
        <v>287</v>
      </c>
      <c r="D2245" s="58" t="s">
        <v>206</v>
      </c>
      <c r="E2245" s="58" t="s">
        <v>265</v>
      </c>
      <c r="F2245" s="58" t="b">
        <f>AND(LEN(E2245) = 6, ISNUMBER(MATCH(LEFT(E2245,4), 'species codes'!$A$2:$A$15, 0)))</f>
        <v>1</v>
      </c>
      <c r="G2245" s="58">
        <v>3.0</v>
      </c>
    </row>
    <row r="2246">
      <c r="A2246" s="59">
        <v>45628.0</v>
      </c>
      <c r="B2246" s="58" t="s">
        <v>398</v>
      </c>
      <c r="C2246" s="58" t="s">
        <v>287</v>
      </c>
      <c r="D2246" s="58" t="s">
        <v>206</v>
      </c>
      <c r="E2246" s="58" t="s">
        <v>266</v>
      </c>
      <c r="F2246" s="58" t="b">
        <f>AND(LEN(E2246) = 6, ISNUMBER(MATCH(LEFT(E2246,4), 'species codes'!$A$2:$A$15, 0)))</f>
        <v>1</v>
      </c>
      <c r="J2246" s="58">
        <v>3.0</v>
      </c>
    </row>
    <row r="2247">
      <c r="A2247" s="59">
        <v>45628.0</v>
      </c>
      <c r="B2247" s="58" t="s">
        <v>398</v>
      </c>
      <c r="C2247" s="58" t="s">
        <v>287</v>
      </c>
      <c r="D2247" s="58" t="s">
        <v>47</v>
      </c>
      <c r="E2247" s="58" t="s">
        <v>267</v>
      </c>
      <c r="F2247" s="58" t="b">
        <f>AND(LEN(E2247) = 6, ISNUMBER(MATCH(LEFT(E2247,4), 'species codes'!$A$2:$A$15, 0)))</f>
        <v>1</v>
      </c>
      <c r="G2247" s="58">
        <v>13.0</v>
      </c>
      <c r="M2247" s="58">
        <v>3.0</v>
      </c>
      <c r="N2247" s="58" t="s">
        <v>401</v>
      </c>
    </row>
    <row r="2248">
      <c r="A2248" s="59">
        <v>45628.0</v>
      </c>
      <c r="B2248" s="58" t="s">
        <v>398</v>
      </c>
      <c r="C2248" s="58" t="s">
        <v>287</v>
      </c>
      <c r="D2248" s="58" t="s">
        <v>206</v>
      </c>
      <c r="E2248" s="58" t="s">
        <v>268</v>
      </c>
      <c r="F2248" s="58" t="b">
        <f>AND(LEN(E2248) = 6, ISNUMBER(MATCH(LEFT(E2248,4), 'species codes'!$A$2:$A$15, 0)))</f>
        <v>1</v>
      </c>
      <c r="G2248" s="58">
        <v>3.0</v>
      </c>
    </row>
    <row r="2249">
      <c r="A2249" s="59">
        <v>45628.0</v>
      </c>
      <c r="B2249" s="58" t="s">
        <v>398</v>
      </c>
      <c r="C2249" s="58" t="s">
        <v>287</v>
      </c>
      <c r="D2249" s="58" t="s">
        <v>47</v>
      </c>
      <c r="E2249" s="58" t="s">
        <v>269</v>
      </c>
      <c r="F2249" s="58" t="b">
        <f>AND(LEN(E2249) = 6, ISNUMBER(MATCH(LEFT(E2249,4), 'species codes'!$A$2:$A$15, 0)))</f>
        <v>1</v>
      </c>
      <c r="G2249" s="58">
        <v>5.0</v>
      </c>
    </row>
    <row r="2250">
      <c r="A2250" s="59">
        <v>45628.0</v>
      </c>
      <c r="B2250" s="58" t="s">
        <v>374</v>
      </c>
      <c r="C2250" s="58" t="s">
        <v>287</v>
      </c>
      <c r="D2250" s="58" t="s">
        <v>206</v>
      </c>
      <c r="E2250" s="58" t="s">
        <v>270</v>
      </c>
      <c r="F2250" s="58" t="b">
        <f>AND(LEN(E2250) = 6, ISNUMBER(MATCH(LEFT(E2250,4), 'species codes'!$A$2:$A$15, 0)))</f>
        <v>1</v>
      </c>
      <c r="G2250" s="58">
        <v>6.0</v>
      </c>
    </row>
    <row r="2251">
      <c r="A2251" s="59">
        <v>45628.0</v>
      </c>
      <c r="B2251" s="58" t="s">
        <v>374</v>
      </c>
      <c r="C2251" s="58" t="s">
        <v>287</v>
      </c>
      <c r="D2251" s="58" t="s">
        <v>206</v>
      </c>
      <c r="E2251" s="58" t="s">
        <v>271</v>
      </c>
      <c r="F2251" s="58" t="b">
        <f>AND(LEN(E2251) = 6, ISNUMBER(MATCH(LEFT(E2251,4), 'species codes'!$A$2:$A$15, 0)))</f>
        <v>1</v>
      </c>
      <c r="G2251" s="58">
        <v>6.0</v>
      </c>
    </row>
    <row r="2252">
      <c r="A2252" s="59">
        <v>45628.0</v>
      </c>
      <c r="B2252" s="58" t="s">
        <v>374</v>
      </c>
      <c r="C2252" s="58" t="s">
        <v>287</v>
      </c>
      <c r="D2252" s="58" t="s">
        <v>206</v>
      </c>
      <c r="E2252" s="58" t="s">
        <v>272</v>
      </c>
      <c r="F2252" s="58" t="b">
        <f>AND(LEN(E2252) = 6, ISNUMBER(MATCH(LEFT(E2252,4), 'species codes'!$A$2:$A$15, 0)))</f>
        <v>1</v>
      </c>
      <c r="G2252" s="58">
        <v>6.0</v>
      </c>
    </row>
    <row r="2253">
      <c r="A2253" s="59">
        <v>45628.0</v>
      </c>
      <c r="B2253" s="58" t="s">
        <v>374</v>
      </c>
      <c r="C2253" s="58" t="s">
        <v>287</v>
      </c>
      <c r="D2253" s="58" t="s">
        <v>206</v>
      </c>
      <c r="E2253" s="58" t="s">
        <v>273</v>
      </c>
      <c r="F2253" s="58" t="b">
        <f>AND(LEN(E2253) = 6, ISNUMBER(MATCH(LEFT(E2253,4), 'species codes'!$A$2:$A$15, 0)))</f>
        <v>1</v>
      </c>
      <c r="G2253" s="58">
        <v>6.0</v>
      </c>
    </row>
    <row r="2254">
      <c r="A2254" s="64">
        <v>45653.0</v>
      </c>
      <c r="B2254" s="58" t="s">
        <v>326</v>
      </c>
      <c r="C2254" s="58" t="s">
        <v>287</v>
      </c>
      <c r="D2254" s="58" t="s">
        <v>332</v>
      </c>
      <c r="E2254" s="58" t="s">
        <v>43</v>
      </c>
      <c r="F2254" s="58" t="b">
        <f>AND(LEN(E2254) = 6, ISNUMBER(MATCH(LEFT(E2254,4), 'species codes'!$A$2:$A$15, 0)))</f>
        <v>1</v>
      </c>
      <c r="G2254" s="58">
        <v>20.0</v>
      </c>
      <c r="H2254" s="58">
        <v>1.0</v>
      </c>
    </row>
    <row r="2255">
      <c r="A2255" s="64">
        <v>45653.0</v>
      </c>
      <c r="B2255" s="58" t="s">
        <v>326</v>
      </c>
      <c r="C2255" s="58" t="s">
        <v>287</v>
      </c>
      <c r="D2255" s="58" t="s">
        <v>57</v>
      </c>
      <c r="E2255" s="58" t="s">
        <v>43</v>
      </c>
      <c r="F2255" s="58" t="b">
        <f>AND(LEN(E2255) = 6, ISNUMBER(MATCH(LEFT(E2255,4), 'species codes'!$A$2:$A$15, 0)))</f>
        <v>1</v>
      </c>
      <c r="G2255" s="58">
        <v>14.0</v>
      </c>
    </row>
    <row r="2256">
      <c r="A2256" s="64">
        <v>45653.0</v>
      </c>
      <c r="B2256" s="58" t="s">
        <v>326</v>
      </c>
      <c r="C2256" s="58" t="s">
        <v>287</v>
      </c>
      <c r="D2256" s="58" t="s">
        <v>348</v>
      </c>
      <c r="E2256" s="58" t="s">
        <v>43</v>
      </c>
      <c r="F2256" s="58" t="b">
        <f>AND(LEN(E2256) = 6, ISNUMBER(MATCH(LEFT(E2256,4), 'species codes'!$A$2:$A$15, 0)))</f>
        <v>1</v>
      </c>
      <c r="G2256" s="58">
        <v>4.0</v>
      </c>
    </row>
    <row r="2257">
      <c r="A2257" s="64">
        <v>45653.0</v>
      </c>
      <c r="B2257" s="58" t="s">
        <v>326</v>
      </c>
      <c r="C2257" s="58" t="s">
        <v>287</v>
      </c>
      <c r="D2257" s="58" t="s">
        <v>57</v>
      </c>
      <c r="E2257" s="58" t="s">
        <v>55</v>
      </c>
      <c r="F2257" s="58" t="b">
        <f>AND(LEN(E2257) = 6, ISNUMBER(MATCH(LEFT(E2257,4), 'species codes'!$A$2:$A$15, 0)))</f>
        <v>1</v>
      </c>
      <c r="G2257" s="58">
        <v>20.0</v>
      </c>
      <c r="J2257" s="58">
        <v>4.0</v>
      </c>
    </row>
    <row r="2258">
      <c r="A2258" s="64">
        <v>45653.0</v>
      </c>
      <c r="B2258" s="58" t="s">
        <v>326</v>
      </c>
      <c r="C2258" s="58" t="s">
        <v>287</v>
      </c>
      <c r="D2258" s="58" t="s">
        <v>348</v>
      </c>
      <c r="E2258" s="58" t="s">
        <v>55</v>
      </c>
      <c r="F2258" s="58" t="b">
        <f>AND(LEN(E2258) = 6, ISNUMBER(MATCH(LEFT(E2258,4), 'species codes'!$A$2:$A$15, 0)))</f>
        <v>1</v>
      </c>
      <c r="G2258" s="58">
        <v>4.0</v>
      </c>
    </row>
    <row r="2259">
      <c r="A2259" s="64">
        <v>45653.0</v>
      </c>
      <c r="B2259" s="58" t="s">
        <v>326</v>
      </c>
      <c r="C2259" s="58" t="s">
        <v>287</v>
      </c>
      <c r="D2259" s="58" t="s">
        <v>63</v>
      </c>
      <c r="E2259" s="58" t="s">
        <v>62</v>
      </c>
      <c r="F2259" s="58" t="b">
        <f>AND(LEN(E2259) = 6, ISNUMBER(MATCH(LEFT(E2259,4), 'species codes'!$A$2:$A$15, 0)))</f>
        <v>1</v>
      </c>
      <c r="G2259" s="58">
        <v>3.0</v>
      </c>
      <c r="J2259" s="58">
        <v>3.0</v>
      </c>
    </row>
    <row r="2260">
      <c r="A2260" s="64">
        <v>45653.0</v>
      </c>
      <c r="B2260" s="58" t="s">
        <v>326</v>
      </c>
      <c r="C2260" s="58" t="s">
        <v>287</v>
      </c>
      <c r="D2260" s="58" t="s">
        <v>405</v>
      </c>
      <c r="E2260" s="58" t="s">
        <v>67</v>
      </c>
      <c r="F2260" s="58" t="b">
        <f>AND(LEN(E2260) = 6, ISNUMBER(MATCH(LEFT(E2260,4), 'species codes'!$A$2:$A$15, 0)))</f>
        <v>1</v>
      </c>
      <c r="G2260" s="58">
        <v>1.0</v>
      </c>
    </row>
    <row r="2261">
      <c r="A2261" s="64">
        <v>45653.0</v>
      </c>
      <c r="B2261" s="58" t="s">
        <v>326</v>
      </c>
      <c r="C2261" s="58" t="s">
        <v>287</v>
      </c>
      <c r="D2261" s="58" t="s">
        <v>72</v>
      </c>
      <c r="E2261" s="58" t="s">
        <v>71</v>
      </c>
      <c r="F2261" s="58" t="b">
        <f>AND(LEN(E2261) = 6, ISNUMBER(MATCH(LEFT(E2261,4), 'species codes'!$A$2:$A$15, 0)))</f>
        <v>1</v>
      </c>
      <c r="G2261" s="58">
        <v>57.0</v>
      </c>
    </row>
    <row r="2262">
      <c r="A2262" s="64">
        <v>45653.0</v>
      </c>
      <c r="B2262" s="58" t="s">
        <v>334</v>
      </c>
      <c r="C2262" s="58" t="s">
        <v>287</v>
      </c>
      <c r="D2262" s="58" t="s">
        <v>335</v>
      </c>
      <c r="E2262" s="58" t="s">
        <v>71</v>
      </c>
      <c r="F2262" s="58" t="b">
        <f>AND(LEN(E2262) = 6, ISNUMBER(MATCH(LEFT(E2262,4), 'species codes'!$A$2:$A$15, 0)))</f>
        <v>1</v>
      </c>
      <c r="G2262" s="58">
        <v>18.0</v>
      </c>
      <c r="H2262" s="58">
        <v>1.0</v>
      </c>
    </row>
    <row r="2263">
      <c r="A2263" s="64">
        <v>45653.0</v>
      </c>
      <c r="B2263" s="58" t="s">
        <v>334</v>
      </c>
      <c r="C2263" s="58" t="s">
        <v>287</v>
      </c>
      <c r="D2263" s="58" t="s">
        <v>346</v>
      </c>
      <c r="E2263" s="58" t="s">
        <v>71</v>
      </c>
      <c r="F2263" s="58" t="b">
        <f>AND(LEN(E2263) = 6, ISNUMBER(MATCH(LEFT(E2263,4), 'species codes'!$A$2:$A$15, 0)))</f>
        <v>1</v>
      </c>
      <c r="G2263" s="58">
        <v>5.0</v>
      </c>
      <c r="H2263" s="58">
        <v>1.0</v>
      </c>
    </row>
    <row r="2264">
      <c r="A2264" s="64">
        <v>45653.0</v>
      </c>
      <c r="B2264" s="58" t="s">
        <v>326</v>
      </c>
      <c r="C2264" s="58" t="s">
        <v>287</v>
      </c>
      <c r="D2264" s="58" t="s">
        <v>405</v>
      </c>
      <c r="E2264" s="58" t="s">
        <v>71</v>
      </c>
      <c r="F2264" s="58" t="b">
        <f>AND(LEN(E2264) = 6, ISNUMBER(MATCH(LEFT(E2264,4), 'species codes'!$A$2:$A$15, 0)))</f>
        <v>1</v>
      </c>
      <c r="G2264" s="58">
        <v>4.0</v>
      </c>
    </row>
    <row r="2265">
      <c r="A2265" s="64">
        <v>45653.0</v>
      </c>
      <c r="B2265" s="58" t="s">
        <v>326</v>
      </c>
      <c r="C2265" s="58" t="s">
        <v>287</v>
      </c>
      <c r="D2265" s="58" t="s">
        <v>75</v>
      </c>
      <c r="E2265" s="58" t="s">
        <v>74</v>
      </c>
      <c r="F2265" s="58" t="b">
        <f>AND(LEN(E2265) = 6, ISNUMBER(MATCH(LEFT(E2265,4), 'species codes'!$A$2:$A$15, 0)))</f>
        <v>1</v>
      </c>
      <c r="H2265" s="58">
        <v>3.0</v>
      </c>
      <c r="J2265" s="58">
        <v>1.0</v>
      </c>
      <c r="M2265" s="58">
        <v>3.0</v>
      </c>
      <c r="N2265" s="58" t="s">
        <v>399</v>
      </c>
    </row>
    <row r="2266">
      <c r="A2266" s="64">
        <v>45653.0</v>
      </c>
      <c r="B2266" s="58" t="s">
        <v>326</v>
      </c>
      <c r="C2266" s="58" t="s">
        <v>287</v>
      </c>
      <c r="D2266" s="58" t="s">
        <v>405</v>
      </c>
      <c r="E2266" s="58" t="s">
        <v>74</v>
      </c>
      <c r="F2266" s="58" t="b">
        <f>AND(LEN(E2266) = 6, ISNUMBER(MATCH(LEFT(E2266,4), 'species codes'!$A$2:$A$15, 0)))</f>
        <v>1</v>
      </c>
      <c r="M2266" s="58">
        <v>2.0</v>
      </c>
      <c r="N2266" s="58" t="s">
        <v>399</v>
      </c>
    </row>
    <row r="2267">
      <c r="A2267" s="64">
        <v>45653.0</v>
      </c>
      <c r="B2267" s="58" t="s">
        <v>334</v>
      </c>
      <c r="C2267" s="58" t="s">
        <v>287</v>
      </c>
      <c r="D2267" s="58" t="s">
        <v>78</v>
      </c>
      <c r="E2267" s="58" t="s">
        <v>76</v>
      </c>
      <c r="F2267" s="58" t="b">
        <f>AND(LEN(E2267) = 6, ISNUMBER(MATCH(LEFT(E2267,4), 'species codes'!$A$2:$A$15, 0)))</f>
        <v>1</v>
      </c>
      <c r="G2267" s="58">
        <v>11.0</v>
      </c>
      <c r="H2267" s="58">
        <v>2.0</v>
      </c>
      <c r="J2267" s="58">
        <v>1.0</v>
      </c>
    </row>
    <row r="2268">
      <c r="A2268" s="64">
        <v>45653.0</v>
      </c>
      <c r="B2268" s="58" t="s">
        <v>326</v>
      </c>
      <c r="C2268" s="58" t="s">
        <v>287</v>
      </c>
      <c r="D2268" s="58" t="s">
        <v>77</v>
      </c>
      <c r="E2268" s="58" t="s">
        <v>76</v>
      </c>
      <c r="F2268" s="58" t="b">
        <f>AND(LEN(E2268) = 6, ISNUMBER(MATCH(LEFT(E2268,4), 'species codes'!$A$2:$A$15, 0)))</f>
        <v>1</v>
      </c>
      <c r="G2268" s="58">
        <v>4.0</v>
      </c>
    </row>
    <row r="2269">
      <c r="A2269" s="64">
        <v>45653.0</v>
      </c>
      <c r="B2269" s="58" t="s">
        <v>326</v>
      </c>
      <c r="C2269" s="58" t="s">
        <v>287</v>
      </c>
      <c r="D2269" s="58" t="s">
        <v>405</v>
      </c>
      <c r="E2269" s="58" t="s">
        <v>76</v>
      </c>
      <c r="F2269" s="58" t="b">
        <f>AND(LEN(E2269) = 6, ISNUMBER(MATCH(LEFT(E2269,4), 'species codes'!$A$2:$A$15, 0)))</f>
        <v>1</v>
      </c>
      <c r="G2269" s="58">
        <v>4.0</v>
      </c>
    </row>
    <row r="2270">
      <c r="A2270" s="64">
        <v>45653.0</v>
      </c>
      <c r="B2270" s="58" t="s">
        <v>326</v>
      </c>
      <c r="C2270" s="58" t="s">
        <v>287</v>
      </c>
      <c r="D2270" s="58" t="s">
        <v>344</v>
      </c>
      <c r="E2270" s="58" t="s">
        <v>80</v>
      </c>
      <c r="F2270" s="58" t="b">
        <f>AND(LEN(E2270) = 6, ISNUMBER(MATCH(LEFT(E2270,4), 'species codes'!$A$2:$A$15, 0)))</f>
        <v>1</v>
      </c>
      <c r="G2270" s="58">
        <v>14.0</v>
      </c>
      <c r="J2270" s="58">
        <v>34.0</v>
      </c>
    </row>
    <row r="2271">
      <c r="A2271" s="64">
        <v>45653.0</v>
      </c>
      <c r="B2271" s="58" t="s">
        <v>334</v>
      </c>
      <c r="C2271" s="58" t="s">
        <v>287</v>
      </c>
      <c r="D2271" s="58" t="s">
        <v>82</v>
      </c>
      <c r="E2271" s="58" t="s">
        <v>80</v>
      </c>
      <c r="F2271" s="58" t="b">
        <f>AND(LEN(E2271) = 6, ISNUMBER(MATCH(LEFT(E2271,4), 'species codes'!$A$2:$A$15, 0)))</f>
        <v>1</v>
      </c>
      <c r="G2271" s="58">
        <v>10.0</v>
      </c>
      <c r="H2271" s="58">
        <v>1.0</v>
      </c>
      <c r="J2271" s="58">
        <v>19.0</v>
      </c>
    </row>
    <row r="2272">
      <c r="A2272" s="64">
        <v>45653.0</v>
      </c>
      <c r="B2272" s="58" t="s">
        <v>326</v>
      </c>
      <c r="C2272" s="58" t="s">
        <v>287</v>
      </c>
      <c r="D2272" s="58" t="s">
        <v>353</v>
      </c>
      <c r="E2272" s="58" t="s">
        <v>80</v>
      </c>
      <c r="F2272" s="58" t="b">
        <f>AND(LEN(E2272) = 6, ISNUMBER(MATCH(LEFT(E2272,4), 'species codes'!$A$2:$A$15, 0)))</f>
        <v>1</v>
      </c>
      <c r="G2272" s="58">
        <v>9.0</v>
      </c>
      <c r="H2272" s="58">
        <v>1.0</v>
      </c>
    </row>
    <row r="2273">
      <c r="A2273" s="64">
        <v>45653.0</v>
      </c>
      <c r="B2273" s="58" t="s">
        <v>326</v>
      </c>
      <c r="C2273" s="58" t="s">
        <v>287</v>
      </c>
      <c r="D2273" s="58" t="s">
        <v>77</v>
      </c>
      <c r="E2273" s="58" t="s">
        <v>80</v>
      </c>
      <c r="F2273" s="58" t="b">
        <f>AND(LEN(E2273) = 6, ISNUMBER(MATCH(LEFT(E2273,4), 'species codes'!$A$2:$A$15, 0)))</f>
        <v>1</v>
      </c>
      <c r="G2273" s="58">
        <v>4.0</v>
      </c>
      <c r="J2273" s="58">
        <v>8.0</v>
      </c>
    </row>
    <row r="2274">
      <c r="A2274" s="64">
        <v>45653.0</v>
      </c>
      <c r="B2274" s="58" t="s">
        <v>326</v>
      </c>
      <c r="C2274" s="58" t="s">
        <v>287</v>
      </c>
      <c r="D2274" s="58" t="s">
        <v>405</v>
      </c>
      <c r="E2274" s="58" t="s">
        <v>80</v>
      </c>
      <c r="F2274" s="58" t="b">
        <f>AND(LEN(E2274) = 6, ISNUMBER(MATCH(LEFT(E2274,4), 'species codes'!$A$2:$A$15, 0)))</f>
        <v>1</v>
      </c>
      <c r="G2274" s="58">
        <v>1.0</v>
      </c>
      <c r="H2274" s="58">
        <v>1.0</v>
      </c>
      <c r="J2274" s="58">
        <v>2.0</v>
      </c>
    </row>
    <row r="2275">
      <c r="A2275" s="64">
        <v>45653.0</v>
      </c>
      <c r="B2275" s="58" t="s">
        <v>326</v>
      </c>
      <c r="C2275" s="58" t="s">
        <v>287</v>
      </c>
      <c r="D2275" s="58" t="s">
        <v>86</v>
      </c>
      <c r="E2275" s="58" t="s">
        <v>84</v>
      </c>
      <c r="F2275" s="58" t="b">
        <f>AND(LEN(E2275) = 6, ISNUMBER(MATCH(LEFT(E2275,4), 'species codes'!$A$2:$A$15, 0)))</f>
        <v>1</v>
      </c>
      <c r="G2275" s="58">
        <v>17.0</v>
      </c>
    </row>
    <row r="2276">
      <c r="A2276" s="64">
        <v>45653.0</v>
      </c>
      <c r="B2276" s="58" t="s">
        <v>326</v>
      </c>
      <c r="C2276" s="58" t="s">
        <v>287</v>
      </c>
      <c r="D2276" s="58" t="s">
        <v>405</v>
      </c>
      <c r="E2276" s="58" t="s">
        <v>84</v>
      </c>
      <c r="F2276" s="58" t="b">
        <f>AND(LEN(E2276) = 6, ISNUMBER(MATCH(LEFT(E2276,4), 'species codes'!$A$2:$A$15, 0)))</f>
        <v>1</v>
      </c>
      <c r="G2276" s="58">
        <v>4.0</v>
      </c>
    </row>
    <row r="2277">
      <c r="A2277" s="64">
        <v>45653.0</v>
      </c>
      <c r="B2277" s="58" t="s">
        <v>326</v>
      </c>
      <c r="C2277" s="58" t="s">
        <v>287</v>
      </c>
      <c r="D2277" s="58" t="s">
        <v>405</v>
      </c>
      <c r="E2277" s="58" t="s">
        <v>91</v>
      </c>
      <c r="F2277" s="58" t="b">
        <f>AND(LEN(E2277) = 6, ISNUMBER(MATCH(LEFT(E2277,4), 'species codes'!$A$2:$A$15, 0)))</f>
        <v>1</v>
      </c>
      <c r="G2277" s="58">
        <v>1.0</v>
      </c>
    </row>
    <row r="2278">
      <c r="A2278" s="64">
        <v>45653.0</v>
      </c>
      <c r="B2278" s="58" t="s">
        <v>326</v>
      </c>
      <c r="C2278" s="58" t="s">
        <v>287</v>
      </c>
      <c r="D2278" s="58" t="s">
        <v>405</v>
      </c>
      <c r="E2278" s="58" t="s">
        <v>94</v>
      </c>
      <c r="F2278" s="58" t="b">
        <f>AND(LEN(E2278) = 6, ISNUMBER(MATCH(LEFT(E2278,4), 'species codes'!$A$2:$A$15, 0)))</f>
        <v>1</v>
      </c>
      <c r="G2278" s="58">
        <v>1.0</v>
      </c>
    </row>
    <row r="2279">
      <c r="A2279" s="64">
        <v>45653.0</v>
      </c>
      <c r="B2279" s="58" t="s">
        <v>326</v>
      </c>
      <c r="C2279" s="58" t="s">
        <v>287</v>
      </c>
      <c r="D2279" s="58" t="s">
        <v>405</v>
      </c>
      <c r="E2279" s="58" t="s">
        <v>95</v>
      </c>
      <c r="F2279" s="58" t="b">
        <f>AND(LEN(E2279) = 6, ISNUMBER(MATCH(LEFT(E2279,4), 'species codes'!$A$2:$A$15, 0)))</f>
        <v>1</v>
      </c>
      <c r="G2279" s="58">
        <v>4.0</v>
      </c>
    </row>
    <row r="2280">
      <c r="A2280" s="64">
        <v>45653.0</v>
      </c>
      <c r="B2280" s="58" t="s">
        <v>334</v>
      </c>
      <c r="C2280" s="58" t="s">
        <v>287</v>
      </c>
      <c r="D2280" s="58" t="s">
        <v>82</v>
      </c>
      <c r="E2280" s="58" t="s">
        <v>95</v>
      </c>
      <c r="F2280" s="58" t="b">
        <f>AND(LEN(E2280) = 6, ISNUMBER(MATCH(LEFT(E2280,4), 'species codes'!$A$2:$A$15, 0)))</f>
        <v>1</v>
      </c>
      <c r="J2280" s="58">
        <v>7.0</v>
      </c>
    </row>
    <row r="2281">
      <c r="A2281" s="64">
        <v>45653.0</v>
      </c>
      <c r="B2281" s="58" t="s">
        <v>334</v>
      </c>
      <c r="C2281" s="58" t="s">
        <v>287</v>
      </c>
      <c r="D2281" s="58" t="s">
        <v>331</v>
      </c>
      <c r="E2281" s="58" t="s">
        <v>96</v>
      </c>
      <c r="F2281" s="58" t="b">
        <f>AND(LEN(E2281) = 6, ISNUMBER(MATCH(LEFT(E2281,4), 'species codes'!$A$2:$A$15, 0)))</f>
        <v>1</v>
      </c>
      <c r="G2281" s="58">
        <v>18.0</v>
      </c>
      <c r="H2281" s="58">
        <v>2.0</v>
      </c>
      <c r="J2281" s="58">
        <v>2.0</v>
      </c>
    </row>
    <row r="2282">
      <c r="A2282" s="64">
        <v>45653.0</v>
      </c>
      <c r="B2282" s="58" t="s">
        <v>326</v>
      </c>
      <c r="C2282" s="58" t="s">
        <v>287</v>
      </c>
      <c r="D2282" s="58" t="s">
        <v>97</v>
      </c>
      <c r="E2282" s="58" t="s">
        <v>96</v>
      </c>
      <c r="F2282" s="58" t="b">
        <f>AND(LEN(E2282) = 6, ISNUMBER(MATCH(LEFT(E2282,4), 'species codes'!$A$2:$A$15, 0)))</f>
        <v>1</v>
      </c>
      <c r="G2282" s="58">
        <v>5.0</v>
      </c>
    </row>
    <row r="2283">
      <c r="A2283" s="64">
        <v>45653.0</v>
      </c>
      <c r="B2283" s="58" t="s">
        <v>334</v>
      </c>
      <c r="C2283" s="58" t="s">
        <v>287</v>
      </c>
      <c r="D2283" s="58" t="s">
        <v>196</v>
      </c>
      <c r="E2283" s="58" t="s">
        <v>96</v>
      </c>
      <c r="F2283" s="58" t="b">
        <f>AND(LEN(E2283) = 6, ISNUMBER(MATCH(LEFT(E2283,4), 'species codes'!$A$2:$A$15, 0)))</f>
        <v>1</v>
      </c>
      <c r="G2283" s="58">
        <v>2.0</v>
      </c>
    </row>
    <row r="2284">
      <c r="A2284" s="64">
        <v>45653.0</v>
      </c>
      <c r="B2284" s="58" t="s">
        <v>326</v>
      </c>
      <c r="C2284" s="58" t="s">
        <v>287</v>
      </c>
      <c r="D2284" s="58" t="s">
        <v>405</v>
      </c>
      <c r="E2284" s="58" t="s">
        <v>96</v>
      </c>
      <c r="F2284" s="58" t="b">
        <f>AND(LEN(E2284) = 6, ISNUMBER(MATCH(LEFT(E2284,4), 'species codes'!$A$2:$A$15, 0)))</f>
        <v>1</v>
      </c>
      <c r="G2284" s="58">
        <v>1.0</v>
      </c>
    </row>
    <row r="2285">
      <c r="A2285" s="64">
        <v>45653.0</v>
      </c>
      <c r="B2285" s="58" t="s">
        <v>326</v>
      </c>
      <c r="C2285" s="58" t="s">
        <v>287</v>
      </c>
      <c r="D2285" s="58" t="s">
        <v>86</v>
      </c>
      <c r="E2285" s="58" t="s">
        <v>109</v>
      </c>
      <c r="F2285" s="58" t="b">
        <f>AND(LEN(E2285) = 6, ISNUMBER(MATCH(LEFT(E2285,4), 'species codes'!$A$2:$A$15, 0)))</f>
        <v>1</v>
      </c>
      <c r="G2285" s="58">
        <v>8.0</v>
      </c>
      <c r="J2285" s="58">
        <v>8.0</v>
      </c>
    </row>
    <row r="2286">
      <c r="A2286" s="64">
        <v>45653.0</v>
      </c>
      <c r="B2286" s="58" t="s">
        <v>326</v>
      </c>
      <c r="C2286" s="58" t="s">
        <v>287</v>
      </c>
      <c r="D2286" s="58" t="s">
        <v>405</v>
      </c>
      <c r="E2286" s="58" t="s">
        <v>109</v>
      </c>
      <c r="F2286" s="58" t="b">
        <f>AND(LEN(E2286) = 6, ISNUMBER(MATCH(LEFT(E2286,4), 'species codes'!$A$2:$A$15, 0)))</f>
        <v>1</v>
      </c>
      <c r="G2286" s="58">
        <v>4.0</v>
      </c>
    </row>
    <row r="2287">
      <c r="A2287" s="64">
        <v>45653.0</v>
      </c>
      <c r="B2287" s="58" t="s">
        <v>326</v>
      </c>
      <c r="C2287" s="58" t="s">
        <v>287</v>
      </c>
      <c r="D2287" s="58" t="s">
        <v>405</v>
      </c>
      <c r="E2287" s="58" t="s">
        <v>113</v>
      </c>
      <c r="F2287" s="58" t="b">
        <f>AND(LEN(E2287) = 6, ISNUMBER(MATCH(LEFT(E2287,4), 'species codes'!$A$2:$A$15, 0)))</f>
        <v>1</v>
      </c>
      <c r="G2287" s="58">
        <v>1.0</v>
      </c>
    </row>
    <row r="2288">
      <c r="A2288" s="64">
        <v>45653.0</v>
      </c>
      <c r="B2288" s="58" t="s">
        <v>326</v>
      </c>
      <c r="C2288" s="58" t="s">
        <v>287</v>
      </c>
      <c r="D2288" s="58" t="s">
        <v>128</v>
      </c>
      <c r="E2288" s="58" t="s">
        <v>127</v>
      </c>
      <c r="F2288" s="58" t="b">
        <f>AND(LEN(E2288) = 6, ISNUMBER(MATCH(LEFT(E2288,4), 'species codes'!$A$2:$A$15, 0)))</f>
        <v>1</v>
      </c>
      <c r="G2288" s="58">
        <v>12.0</v>
      </c>
    </row>
    <row r="2289">
      <c r="A2289" s="64">
        <v>45653.0</v>
      </c>
      <c r="B2289" s="58" t="s">
        <v>326</v>
      </c>
      <c r="C2289" s="58" t="s">
        <v>287</v>
      </c>
      <c r="D2289" s="58" t="s">
        <v>405</v>
      </c>
      <c r="E2289" s="58" t="s">
        <v>127</v>
      </c>
      <c r="F2289" s="58" t="b">
        <f>AND(LEN(E2289) = 6, ISNUMBER(MATCH(LEFT(E2289,4), 'species codes'!$A$2:$A$15, 0)))</f>
        <v>1</v>
      </c>
      <c r="G2289" s="58">
        <v>4.0</v>
      </c>
    </row>
    <row r="2290">
      <c r="A2290" s="64">
        <v>45653.0</v>
      </c>
      <c r="B2290" s="58" t="s">
        <v>326</v>
      </c>
      <c r="C2290" s="58" t="s">
        <v>287</v>
      </c>
      <c r="D2290" s="58" t="s">
        <v>131</v>
      </c>
      <c r="E2290" s="58" t="s">
        <v>130</v>
      </c>
      <c r="F2290" s="58" t="b">
        <f>AND(LEN(E2290) = 6, ISNUMBER(MATCH(LEFT(E2290,4), 'species codes'!$A$2:$A$15, 0)))</f>
        <v>1</v>
      </c>
      <c r="G2290" s="58">
        <v>32.0</v>
      </c>
    </row>
    <row r="2291">
      <c r="A2291" s="64">
        <v>45653.0</v>
      </c>
      <c r="B2291" s="58" t="s">
        <v>326</v>
      </c>
      <c r="C2291" s="58" t="s">
        <v>287</v>
      </c>
      <c r="D2291" s="58" t="s">
        <v>405</v>
      </c>
      <c r="E2291" s="58" t="s">
        <v>130</v>
      </c>
      <c r="F2291" s="58" t="b">
        <f>AND(LEN(E2291) = 6, ISNUMBER(MATCH(LEFT(E2291,4), 'species codes'!$A$2:$A$15, 0)))</f>
        <v>1</v>
      </c>
      <c r="G2291" s="58">
        <v>4.0</v>
      </c>
    </row>
    <row r="2292">
      <c r="A2292" s="64">
        <v>45653.0</v>
      </c>
      <c r="B2292" s="58" t="s">
        <v>326</v>
      </c>
      <c r="C2292" s="58" t="s">
        <v>287</v>
      </c>
      <c r="D2292" s="58" t="s">
        <v>133</v>
      </c>
      <c r="E2292" s="58" t="s">
        <v>132</v>
      </c>
      <c r="F2292" s="58" t="b">
        <f>AND(LEN(E2292) = 6, ISNUMBER(MATCH(LEFT(E2292,4), 'species codes'!$A$2:$A$15, 0)))</f>
        <v>1</v>
      </c>
      <c r="G2292" s="58">
        <v>48.0</v>
      </c>
    </row>
    <row r="2293">
      <c r="A2293" s="64">
        <v>45653.0</v>
      </c>
      <c r="B2293" s="58" t="s">
        <v>326</v>
      </c>
      <c r="C2293" s="58" t="s">
        <v>287</v>
      </c>
      <c r="D2293" s="58" t="s">
        <v>405</v>
      </c>
      <c r="E2293" s="58" t="s">
        <v>132</v>
      </c>
      <c r="F2293" s="58" t="b">
        <f>AND(LEN(E2293) = 6, ISNUMBER(MATCH(LEFT(E2293,4), 'species codes'!$A$2:$A$15, 0)))</f>
        <v>1</v>
      </c>
      <c r="G2293" s="58">
        <v>4.0</v>
      </c>
    </row>
    <row r="2294">
      <c r="A2294" s="64">
        <v>45653.0</v>
      </c>
      <c r="B2294" s="58" t="s">
        <v>326</v>
      </c>
      <c r="C2294" s="58" t="s">
        <v>287</v>
      </c>
      <c r="D2294" s="58" t="s">
        <v>135</v>
      </c>
      <c r="E2294" s="58" t="s">
        <v>134</v>
      </c>
      <c r="F2294" s="58" t="b">
        <f>AND(LEN(E2294) = 6, ISNUMBER(MATCH(LEFT(E2294,4), 'species codes'!$A$2:$A$15, 0)))</f>
        <v>1</v>
      </c>
      <c r="G2294" s="58">
        <v>28.0</v>
      </c>
      <c r="J2294" s="58">
        <v>1.0</v>
      </c>
    </row>
    <row r="2295">
      <c r="A2295" s="64">
        <v>45653.0</v>
      </c>
      <c r="B2295" s="58" t="s">
        <v>326</v>
      </c>
      <c r="C2295" s="58" t="s">
        <v>287</v>
      </c>
      <c r="D2295" s="58" t="s">
        <v>405</v>
      </c>
      <c r="E2295" s="58" t="s">
        <v>134</v>
      </c>
      <c r="F2295" s="58" t="b">
        <f>AND(LEN(E2295) = 6, ISNUMBER(MATCH(LEFT(E2295,4), 'species codes'!$A$2:$A$15, 0)))</f>
        <v>1</v>
      </c>
      <c r="G2295" s="58">
        <v>3.0</v>
      </c>
    </row>
    <row r="2296">
      <c r="A2296" s="64">
        <v>45653.0</v>
      </c>
      <c r="B2296" s="58" t="s">
        <v>326</v>
      </c>
      <c r="C2296" s="58" t="s">
        <v>287</v>
      </c>
      <c r="D2296" s="58" t="s">
        <v>75</v>
      </c>
      <c r="E2296" s="58" t="s">
        <v>136</v>
      </c>
      <c r="F2296" s="58" t="b">
        <f>AND(LEN(E2296) = 6, ISNUMBER(MATCH(LEFT(E2296,4), 'species codes'!$A$2:$A$15, 0)))</f>
        <v>1</v>
      </c>
      <c r="G2296" s="58">
        <v>13.0</v>
      </c>
    </row>
    <row r="2297">
      <c r="A2297" s="64">
        <v>45653.0</v>
      </c>
      <c r="B2297" s="58" t="s">
        <v>326</v>
      </c>
      <c r="C2297" s="58" t="s">
        <v>287</v>
      </c>
      <c r="D2297" s="58" t="s">
        <v>405</v>
      </c>
      <c r="E2297" s="58" t="s">
        <v>136</v>
      </c>
      <c r="F2297" s="58" t="b">
        <f>AND(LEN(E2297) = 6, ISNUMBER(MATCH(LEFT(E2297,4), 'species codes'!$A$2:$A$15, 0)))</f>
        <v>1</v>
      </c>
      <c r="G2297" s="58">
        <v>4.0</v>
      </c>
    </row>
    <row r="2298">
      <c r="A2298" s="64">
        <v>45653.0</v>
      </c>
      <c r="B2298" s="58" t="s">
        <v>326</v>
      </c>
      <c r="C2298" s="58" t="s">
        <v>287</v>
      </c>
      <c r="D2298" s="58" t="s">
        <v>97</v>
      </c>
      <c r="E2298" s="58" t="s">
        <v>137</v>
      </c>
      <c r="F2298" s="58" t="b">
        <f>AND(LEN(E2298) = 6, ISNUMBER(MATCH(LEFT(E2298,4), 'species codes'!$A$2:$A$15, 0)))</f>
        <v>1</v>
      </c>
      <c r="G2298" s="58">
        <v>22.0</v>
      </c>
      <c r="J2298" s="58">
        <v>2.0</v>
      </c>
    </row>
    <row r="2299">
      <c r="A2299" s="64">
        <v>45653.0</v>
      </c>
      <c r="B2299" s="58" t="s">
        <v>326</v>
      </c>
      <c r="C2299" s="58" t="s">
        <v>287</v>
      </c>
      <c r="D2299" s="58" t="s">
        <v>343</v>
      </c>
      <c r="E2299" s="58" t="s">
        <v>137</v>
      </c>
      <c r="F2299" s="58" t="b">
        <f>AND(LEN(E2299) = 6, ISNUMBER(MATCH(LEFT(E2299,4), 'species codes'!$A$2:$A$15, 0)))</f>
        <v>1</v>
      </c>
      <c r="G2299" s="58">
        <v>4.0</v>
      </c>
    </row>
    <row r="2300">
      <c r="A2300" s="64">
        <v>45653.0</v>
      </c>
      <c r="B2300" s="58" t="s">
        <v>326</v>
      </c>
      <c r="C2300" s="58" t="s">
        <v>287</v>
      </c>
      <c r="D2300" s="58" t="s">
        <v>345</v>
      </c>
      <c r="E2300" s="58" t="s">
        <v>140</v>
      </c>
      <c r="F2300" s="58" t="b">
        <f>AND(LEN(E2300) = 6, ISNUMBER(MATCH(LEFT(E2300,4), 'species codes'!$A$2:$A$15, 0)))</f>
        <v>1</v>
      </c>
      <c r="G2300" s="58">
        <v>55.0</v>
      </c>
    </row>
    <row r="2301">
      <c r="A2301" s="64">
        <v>45653.0</v>
      </c>
      <c r="B2301" s="58" t="s">
        <v>326</v>
      </c>
      <c r="C2301" s="58" t="s">
        <v>287</v>
      </c>
      <c r="D2301" s="58" t="s">
        <v>343</v>
      </c>
      <c r="E2301" s="58" t="s">
        <v>140</v>
      </c>
      <c r="F2301" s="58" t="b">
        <f>AND(LEN(E2301) = 6, ISNUMBER(MATCH(LEFT(E2301,4), 'species codes'!$A$2:$A$15, 0)))</f>
        <v>1</v>
      </c>
      <c r="G2301" s="58">
        <v>4.0</v>
      </c>
    </row>
    <row r="2302">
      <c r="A2302" s="64">
        <v>45653.0</v>
      </c>
      <c r="B2302" s="58" t="s">
        <v>326</v>
      </c>
      <c r="C2302" s="58" t="s">
        <v>287</v>
      </c>
      <c r="D2302" s="58" t="s">
        <v>138</v>
      </c>
      <c r="E2302" s="58" t="s">
        <v>142</v>
      </c>
      <c r="F2302" s="58" t="b">
        <f>AND(LEN(E2302) = 6, ISNUMBER(MATCH(LEFT(E2302,4), 'species codes'!$A$2:$A$15, 0)))</f>
        <v>1</v>
      </c>
      <c r="G2302" s="58">
        <v>48.0</v>
      </c>
    </row>
    <row r="2303">
      <c r="A2303" s="64">
        <v>45653.0</v>
      </c>
      <c r="B2303" s="58" t="s">
        <v>326</v>
      </c>
      <c r="C2303" s="58" t="s">
        <v>287</v>
      </c>
      <c r="D2303" s="58" t="s">
        <v>343</v>
      </c>
      <c r="E2303" s="58" t="s">
        <v>142</v>
      </c>
      <c r="F2303" s="58" t="b">
        <f>AND(LEN(E2303) = 6, ISNUMBER(MATCH(LEFT(E2303,4), 'species codes'!$A$2:$A$15, 0)))</f>
        <v>1</v>
      </c>
      <c r="G2303" s="58">
        <v>4.0</v>
      </c>
    </row>
    <row r="2304">
      <c r="A2304" s="64">
        <v>45653.0</v>
      </c>
      <c r="B2304" s="58" t="s">
        <v>326</v>
      </c>
      <c r="C2304" s="58" t="s">
        <v>287</v>
      </c>
      <c r="D2304" s="58" t="s">
        <v>144</v>
      </c>
      <c r="E2304" s="58" t="s">
        <v>143</v>
      </c>
      <c r="F2304" s="58" t="b">
        <f>AND(LEN(E2304) = 6, ISNUMBER(MATCH(LEFT(E2304,4), 'species codes'!$A$2:$A$15, 0)))</f>
        <v>1</v>
      </c>
      <c r="G2304" s="58">
        <v>17.0</v>
      </c>
    </row>
    <row r="2305">
      <c r="A2305" s="64">
        <v>45653.0</v>
      </c>
      <c r="B2305" s="58" t="s">
        <v>326</v>
      </c>
      <c r="C2305" s="58" t="s">
        <v>287</v>
      </c>
      <c r="D2305" s="58" t="s">
        <v>343</v>
      </c>
      <c r="E2305" s="58" t="s">
        <v>143</v>
      </c>
      <c r="F2305" s="58" t="b">
        <f>AND(LEN(E2305) = 6, ISNUMBER(MATCH(LEFT(E2305,4), 'species codes'!$A$2:$A$15, 0)))</f>
        <v>1</v>
      </c>
      <c r="G2305" s="58">
        <v>4.0</v>
      </c>
    </row>
    <row r="2306">
      <c r="A2306" s="64">
        <v>45653.0</v>
      </c>
      <c r="B2306" s="58" t="s">
        <v>326</v>
      </c>
      <c r="C2306" s="58" t="s">
        <v>287</v>
      </c>
      <c r="D2306" s="58" t="s">
        <v>146</v>
      </c>
      <c r="E2306" s="58" t="s">
        <v>145</v>
      </c>
      <c r="F2306" s="58" t="b">
        <f>AND(LEN(E2306) = 6, ISNUMBER(MATCH(LEFT(E2306,4), 'species codes'!$A$2:$A$15, 0)))</f>
        <v>1</v>
      </c>
      <c r="G2306" s="58">
        <v>2.0</v>
      </c>
      <c r="H2306" s="58">
        <v>8.0</v>
      </c>
      <c r="J2306" s="58">
        <v>7.0</v>
      </c>
    </row>
    <row r="2307">
      <c r="A2307" s="64">
        <v>45653.0</v>
      </c>
      <c r="B2307" s="58" t="s">
        <v>326</v>
      </c>
      <c r="C2307" s="58" t="s">
        <v>287</v>
      </c>
      <c r="D2307" s="58" t="s">
        <v>128</v>
      </c>
      <c r="E2307" s="58" t="s">
        <v>148</v>
      </c>
      <c r="F2307" s="58" t="b">
        <f>AND(LEN(E2307) = 6, ISNUMBER(MATCH(LEFT(E2307,4), 'species codes'!$A$2:$A$15, 0)))</f>
        <v>1</v>
      </c>
      <c r="G2307" s="58">
        <v>21.0</v>
      </c>
    </row>
    <row r="2308">
      <c r="A2308" s="64">
        <v>45653.0</v>
      </c>
      <c r="B2308" s="58" t="s">
        <v>326</v>
      </c>
      <c r="C2308" s="58" t="s">
        <v>287</v>
      </c>
      <c r="D2308" s="58" t="s">
        <v>343</v>
      </c>
      <c r="E2308" s="58" t="s">
        <v>148</v>
      </c>
      <c r="F2308" s="58" t="b">
        <f>AND(LEN(E2308) = 6, ISNUMBER(MATCH(LEFT(E2308,4), 'species codes'!$A$2:$A$15, 0)))</f>
        <v>1</v>
      </c>
      <c r="G2308" s="58">
        <v>4.0</v>
      </c>
    </row>
    <row r="2309">
      <c r="A2309" s="64">
        <v>45653.0</v>
      </c>
      <c r="B2309" s="58" t="s">
        <v>326</v>
      </c>
      <c r="C2309" s="58" t="s">
        <v>287</v>
      </c>
      <c r="D2309" s="58" t="s">
        <v>150</v>
      </c>
      <c r="E2309" s="58" t="s">
        <v>149</v>
      </c>
      <c r="F2309" s="58" t="b">
        <f>AND(LEN(E2309) = 6, ISNUMBER(MATCH(LEFT(E2309,4), 'species codes'!$A$2:$A$15, 0)))</f>
        <v>1</v>
      </c>
      <c r="G2309" s="58">
        <v>7.0</v>
      </c>
      <c r="H2309" s="58">
        <v>2.0</v>
      </c>
      <c r="J2309" s="58">
        <v>33.0</v>
      </c>
    </row>
    <row r="2310">
      <c r="A2310" s="64">
        <v>45653.0</v>
      </c>
      <c r="B2310" s="58" t="s">
        <v>326</v>
      </c>
      <c r="C2310" s="58" t="s">
        <v>287</v>
      </c>
      <c r="D2310" s="58" t="s">
        <v>343</v>
      </c>
      <c r="E2310" s="58" t="s">
        <v>149</v>
      </c>
      <c r="F2310" s="58" t="b">
        <f>AND(LEN(E2310) = 6, ISNUMBER(MATCH(LEFT(E2310,4), 'species codes'!$A$2:$A$15, 0)))</f>
        <v>1</v>
      </c>
      <c r="G2310" s="58">
        <v>1.0</v>
      </c>
      <c r="J2310" s="58">
        <v>3.0</v>
      </c>
    </row>
    <row r="2311">
      <c r="A2311" s="64">
        <v>45653.0</v>
      </c>
      <c r="B2311" s="58" t="s">
        <v>326</v>
      </c>
      <c r="C2311" s="58" t="s">
        <v>287</v>
      </c>
      <c r="D2311" s="58" t="s">
        <v>343</v>
      </c>
      <c r="E2311" s="58" t="s">
        <v>156</v>
      </c>
      <c r="F2311" s="58" t="b">
        <f>AND(LEN(E2311) = 6, ISNUMBER(MATCH(LEFT(E2311,4), 'species codes'!$A$2:$A$15, 0)))</f>
        <v>1</v>
      </c>
      <c r="G2311" s="58">
        <v>4.0</v>
      </c>
    </row>
    <row r="2312">
      <c r="A2312" s="64">
        <v>45653.0</v>
      </c>
      <c r="B2312" s="58" t="s">
        <v>326</v>
      </c>
      <c r="C2312" s="58" t="s">
        <v>287</v>
      </c>
      <c r="D2312" s="58" t="s">
        <v>177</v>
      </c>
      <c r="E2312" s="58" t="s">
        <v>176</v>
      </c>
      <c r="F2312" s="58" t="b">
        <f>AND(LEN(E2312) = 6, ISNUMBER(MATCH(LEFT(E2312,4), 'species codes'!$A$2:$A$15, 0)))</f>
        <v>1</v>
      </c>
      <c r="G2312" s="58">
        <v>20.0</v>
      </c>
      <c r="H2312" s="58">
        <v>2.0</v>
      </c>
      <c r="J2312" s="58">
        <v>5.0</v>
      </c>
    </row>
    <row r="2313">
      <c r="A2313" s="64">
        <v>45653.0</v>
      </c>
      <c r="B2313" s="58" t="s">
        <v>326</v>
      </c>
      <c r="C2313" s="58" t="s">
        <v>287</v>
      </c>
      <c r="D2313" s="58" t="s">
        <v>348</v>
      </c>
      <c r="E2313" s="58" t="s">
        <v>176</v>
      </c>
      <c r="F2313" s="58" t="b">
        <f>AND(LEN(E2313) = 6, ISNUMBER(MATCH(LEFT(E2313,4), 'species codes'!$A$2:$A$15, 0)))</f>
        <v>1</v>
      </c>
      <c r="G2313" s="58">
        <v>2.0</v>
      </c>
      <c r="J2313" s="58">
        <v>2.0</v>
      </c>
    </row>
    <row r="2314">
      <c r="A2314" s="64">
        <v>45653.0</v>
      </c>
      <c r="B2314" s="58" t="s">
        <v>326</v>
      </c>
      <c r="C2314" s="58" t="s">
        <v>287</v>
      </c>
      <c r="D2314" s="58" t="s">
        <v>348</v>
      </c>
      <c r="E2314" s="58" t="s">
        <v>181</v>
      </c>
      <c r="F2314" s="58" t="b">
        <f>AND(LEN(E2314) = 6, ISNUMBER(MATCH(LEFT(E2314,4), 'species codes'!$A$2:$A$15, 0)))</f>
        <v>1</v>
      </c>
      <c r="G2314" s="58">
        <v>4.0</v>
      </c>
    </row>
    <row r="2315">
      <c r="A2315" s="64">
        <v>45653.0</v>
      </c>
      <c r="B2315" s="58" t="s">
        <v>326</v>
      </c>
      <c r="C2315" s="58" t="s">
        <v>287</v>
      </c>
      <c r="D2315" s="58" t="s">
        <v>330</v>
      </c>
      <c r="E2315" s="58" t="s">
        <v>182</v>
      </c>
      <c r="F2315" s="58" t="b">
        <f>AND(LEN(E2315) = 6, ISNUMBER(MATCH(LEFT(E2315,4), 'species codes'!$A$2:$A$15, 0)))</f>
        <v>1</v>
      </c>
      <c r="G2315" s="58">
        <v>68.0</v>
      </c>
    </row>
    <row r="2316">
      <c r="A2316" s="64">
        <v>45653.0</v>
      </c>
      <c r="B2316" s="58" t="s">
        <v>334</v>
      </c>
      <c r="C2316" s="58" t="s">
        <v>287</v>
      </c>
      <c r="D2316" s="58" t="s">
        <v>352</v>
      </c>
      <c r="E2316" s="58" t="s">
        <v>182</v>
      </c>
      <c r="F2316" s="58" t="b">
        <f>AND(LEN(E2316) = 6, ISNUMBER(MATCH(LEFT(E2316,4), 'species codes'!$A$2:$A$15, 0)))</f>
        <v>1</v>
      </c>
      <c r="G2316" s="58">
        <v>38.0</v>
      </c>
    </row>
    <row r="2317">
      <c r="A2317" s="64">
        <v>45653.0</v>
      </c>
      <c r="B2317" s="58" t="s">
        <v>326</v>
      </c>
      <c r="C2317" s="58" t="s">
        <v>287</v>
      </c>
      <c r="D2317" s="58" t="s">
        <v>355</v>
      </c>
      <c r="E2317" s="58" t="s">
        <v>182</v>
      </c>
      <c r="F2317" s="58" t="b">
        <f>AND(LEN(E2317) = 6, ISNUMBER(MATCH(LEFT(E2317,4), 'species codes'!$A$2:$A$15, 0)))</f>
        <v>1</v>
      </c>
      <c r="G2317" s="58">
        <v>32.0</v>
      </c>
    </row>
    <row r="2318">
      <c r="A2318" s="64">
        <v>45653.0</v>
      </c>
      <c r="B2318" s="58" t="s">
        <v>334</v>
      </c>
      <c r="C2318" s="58" t="s">
        <v>287</v>
      </c>
      <c r="D2318" s="58" t="s">
        <v>339</v>
      </c>
      <c r="E2318" s="58" t="s">
        <v>182</v>
      </c>
      <c r="F2318" s="58" t="b">
        <f>AND(LEN(E2318) = 6, ISNUMBER(MATCH(LEFT(E2318,4), 'species codes'!$A$2:$A$15, 0)))</f>
        <v>1</v>
      </c>
      <c r="G2318" s="58">
        <v>30.0</v>
      </c>
    </row>
    <row r="2319">
      <c r="A2319" s="64">
        <v>45653.0</v>
      </c>
      <c r="B2319" s="58" t="s">
        <v>334</v>
      </c>
      <c r="C2319" s="58" t="s">
        <v>287</v>
      </c>
      <c r="D2319" s="58" t="s">
        <v>341</v>
      </c>
      <c r="E2319" s="58" t="s">
        <v>182</v>
      </c>
      <c r="F2319" s="58" t="b">
        <f>AND(LEN(E2319) = 6, ISNUMBER(MATCH(LEFT(E2319,4), 'species codes'!$A$2:$A$15, 0)))</f>
        <v>1</v>
      </c>
      <c r="G2319" s="58">
        <v>22.0</v>
      </c>
    </row>
    <row r="2320">
      <c r="A2320" s="64">
        <v>45653.0</v>
      </c>
      <c r="B2320" s="58" t="s">
        <v>326</v>
      </c>
      <c r="C2320" s="58" t="s">
        <v>287</v>
      </c>
      <c r="D2320" s="58" t="s">
        <v>348</v>
      </c>
      <c r="E2320" s="58" t="s">
        <v>182</v>
      </c>
      <c r="F2320" s="58" t="b">
        <f>AND(LEN(E2320) = 6, ISNUMBER(MATCH(LEFT(E2320,4), 'species codes'!$A$2:$A$15, 0)))</f>
        <v>1</v>
      </c>
      <c r="G2320" s="58">
        <v>4.0</v>
      </c>
    </row>
    <row r="2321">
      <c r="A2321" s="64">
        <v>45653.0</v>
      </c>
      <c r="B2321" s="58" t="s">
        <v>326</v>
      </c>
      <c r="C2321" s="58" t="s">
        <v>287</v>
      </c>
      <c r="D2321" s="58" t="s">
        <v>187</v>
      </c>
      <c r="E2321" s="58" t="s">
        <v>186</v>
      </c>
      <c r="F2321" s="58" t="b">
        <f>AND(LEN(E2321) = 6, ISNUMBER(MATCH(LEFT(E2321,4), 'species codes'!$A$2:$A$15, 0)))</f>
        <v>1</v>
      </c>
      <c r="G2321" s="58">
        <v>19.0</v>
      </c>
    </row>
    <row r="2322">
      <c r="A2322" s="64">
        <v>45653.0</v>
      </c>
      <c r="B2322" s="58" t="s">
        <v>326</v>
      </c>
      <c r="C2322" s="58" t="s">
        <v>287</v>
      </c>
      <c r="D2322" s="58" t="s">
        <v>348</v>
      </c>
      <c r="E2322" s="58" t="s">
        <v>186</v>
      </c>
      <c r="F2322" s="58" t="b">
        <f>AND(LEN(E2322) = 6, ISNUMBER(MATCH(LEFT(E2322,4), 'species codes'!$A$2:$A$15, 0)))</f>
        <v>1</v>
      </c>
      <c r="G2322" s="58">
        <v>4.0</v>
      </c>
    </row>
    <row r="2323">
      <c r="A2323" s="64">
        <v>45653.0</v>
      </c>
      <c r="B2323" s="58" t="s">
        <v>326</v>
      </c>
      <c r="C2323" s="58" t="s">
        <v>287</v>
      </c>
      <c r="D2323" s="58" t="s">
        <v>189</v>
      </c>
      <c r="E2323" s="58" t="s">
        <v>188</v>
      </c>
      <c r="F2323" s="58" t="b">
        <f>AND(LEN(E2323) = 6, ISNUMBER(MATCH(LEFT(E2323,4), 'species codes'!$A$2:$A$15, 0)))</f>
        <v>1</v>
      </c>
      <c r="G2323" s="58">
        <v>16.0</v>
      </c>
      <c r="J2323" s="58">
        <v>39.0</v>
      </c>
    </row>
    <row r="2324">
      <c r="A2324" s="64">
        <v>45653.0</v>
      </c>
      <c r="B2324" s="58" t="s">
        <v>326</v>
      </c>
      <c r="C2324" s="58" t="s">
        <v>287</v>
      </c>
      <c r="D2324" s="58" t="s">
        <v>348</v>
      </c>
      <c r="E2324" s="58" t="s">
        <v>188</v>
      </c>
      <c r="F2324" s="58" t="b">
        <f>AND(LEN(E2324) = 6, ISNUMBER(MATCH(LEFT(E2324,4), 'species codes'!$A$2:$A$15, 0)))</f>
        <v>1</v>
      </c>
      <c r="G2324" s="58">
        <v>1.0</v>
      </c>
      <c r="J2324" s="58">
        <v>3.0</v>
      </c>
    </row>
    <row r="2325">
      <c r="A2325" s="64">
        <v>45653.0</v>
      </c>
      <c r="B2325" s="58" t="s">
        <v>326</v>
      </c>
      <c r="C2325" s="58" t="s">
        <v>287</v>
      </c>
      <c r="D2325" s="58" t="s">
        <v>191</v>
      </c>
      <c r="E2325" s="58" t="s">
        <v>190</v>
      </c>
      <c r="F2325" s="58" t="b">
        <f>AND(LEN(E2325) = 6, ISNUMBER(MATCH(LEFT(E2325,4), 'species codes'!$A$2:$A$15, 0)))</f>
        <v>1</v>
      </c>
      <c r="G2325" s="58">
        <v>19.0</v>
      </c>
    </row>
    <row r="2326">
      <c r="A2326" s="64">
        <v>45653.0</v>
      </c>
      <c r="B2326" s="58" t="s">
        <v>326</v>
      </c>
      <c r="C2326" s="58" t="s">
        <v>287</v>
      </c>
      <c r="D2326" s="58" t="s">
        <v>348</v>
      </c>
      <c r="E2326" s="58" t="s">
        <v>190</v>
      </c>
      <c r="F2326" s="58" t="b">
        <f>AND(LEN(E2326) = 6, ISNUMBER(MATCH(LEFT(E2326,4), 'species codes'!$A$2:$A$15, 0)))</f>
        <v>1</v>
      </c>
      <c r="G2326" s="58">
        <v>4.0</v>
      </c>
    </row>
    <row r="2327">
      <c r="A2327" s="64">
        <v>45653.0</v>
      </c>
      <c r="B2327" s="58" t="s">
        <v>334</v>
      </c>
      <c r="C2327" s="58" t="s">
        <v>287</v>
      </c>
      <c r="D2327" s="58" t="s">
        <v>196</v>
      </c>
      <c r="E2327" s="58" t="s">
        <v>194</v>
      </c>
      <c r="F2327" s="58" t="b">
        <f>AND(LEN(E2327) = 6, ISNUMBER(MATCH(LEFT(E2327,4), 'species codes'!$A$2:$A$15, 0)))</f>
        <v>1</v>
      </c>
      <c r="G2327" s="58">
        <v>6.0</v>
      </c>
    </row>
    <row r="2328">
      <c r="A2328" s="64">
        <v>45653.0</v>
      </c>
      <c r="B2328" s="58" t="s">
        <v>334</v>
      </c>
      <c r="C2328" s="58" t="s">
        <v>287</v>
      </c>
      <c r="D2328" s="58" t="s">
        <v>47</v>
      </c>
      <c r="E2328" s="58" t="s">
        <v>202</v>
      </c>
      <c r="F2328" s="58" t="b">
        <f>AND(LEN(E2328) = 6, ISNUMBER(MATCH(LEFT(E2328,4), 'species codes'!$A$2:$A$15, 0)))</f>
        <v>1</v>
      </c>
      <c r="G2328" s="58">
        <v>7.0</v>
      </c>
      <c r="H2328" s="58">
        <v>3.0</v>
      </c>
    </row>
    <row r="2329">
      <c r="A2329" s="64">
        <v>45653.0</v>
      </c>
      <c r="B2329" s="58" t="s">
        <v>334</v>
      </c>
      <c r="C2329" s="58" t="s">
        <v>287</v>
      </c>
      <c r="D2329" s="58" t="s">
        <v>206</v>
      </c>
      <c r="E2329" s="58" t="s">
        <v>202</v>
      </c>
      <c r="F2329" s="58" t="b">
        <f>AND(LEN(E2329) = 6, ISNUMBER(MATCH(LEFT(E2329,4), 'species codes'!$A$2:$A$15, 0)))</f>
        <v>1</v>
      </c>
      <c r="M2329" s="58">
        <v>1.0</v>
      </c>
      <c r="N2329" s="58" t="s">
        <v>406</v>
      </c>
    </row>
    <row r="2330">
      <c r="A2330" s="64">
        <v>45653.0</v>
      </c>
      <c r="B2330" s="58" t="s">
        <v>334</v>
      </c>
      <c r="C2330" s="58" t="s">
        <v>287</v>
      </c>
      <c r="D2330" s="58" t="s">
        <v>206</v>
      </c>
      <c r="E2330" s="58" t="s">
        <v>203</v>
      </c>
      <c r="F2330" s="58" t="b">
        <f>AND(LEN(E2330) = 6, ISNUMBER(MATCH(LEFT(E2330,4), 'species codes'!$A$2:$A$15, 0)))</f>
        <v>1</v>
      </c>
      <c r="G2330" s="58">
        <v>3.0</v>
      </c>
    </row>
    <row r="2331">
      <c r="A2331" s="64">
        <v>45653.0</v>
      </c>
      <c r="B2331" s="58" t="s">
        <v>334</v>
      </c>
      <c r="C2331" s="58" t="s">
        <v>287</v>
      </c>
      <c r="D2331" s="58" t="s">
        <v>206</v>
      </c>
      <c r="E2331" s="58" t="s">
        <v>205</v>
      </c>
      <c r="F2331" s="58" t="b">
        <f>AND(LEN(E2331) = 6, ISNUMBER(MATCH(LEFT(E2331,4), 'species codes'!$A$2:$A$15, 0)))</f>
        <v>1</v>
      </c>
      <c r="G2331" s="58">
        <v>3.0</v>
      </c>
    </row>
    <row r="2332">
      <c r="A2332" s="64">
        <v>45653.0</v>
      </c>
      <c r="B2332" s="58" t="s">
        <v>334</v>
      </c>
      <c r="C2332" s="58" t="s">
        <v>287</v>
      </c>
      <c r="D2332" s="58" t="s">
        <v>47</v>
      </c>
      <c r="E2332" s="58" t="s">
        <v>205</v>
      </c>
      <c r="F2332" s="58" t="b">
        <f>AND(LEN(E2332) = 6, ISNUMBER(MATCH(LEFT(E2332,4), 'species codes'!$A$2:$A$15, 0)))</f>
        <v>1</v>
      </c>
      <c r="G2332" s="58">
        <v>1.0</v>
      </c>
      <c r="H2332" s="58">
        <v>3.0</v>
      </c>
    </row>
    <row r="2333">
      <c r="A2333" s="64">
        <v>45653.0</v>
      </c>
      <c r="B2333" s="58" t="s">
        <v>334</v>
      </c>
      <c r="C2333" s="58" t="s">
        <v>287</v>
      </c>
      <c r="D2333" s="58" t="s">
        <v>206</v>
      </c>
      <c r="E2333" s="58" t="s">
        <v>208</v>
      </c>
      <c r="F2333" s="58" t="b">
        <f>AND(LEN(E2333) = 6, ISNUMBER(MATCH(LEFT(E2333,4), 'species codes'!$A$2:$A$15, 0)))</f>
        <v>1</v>
      </c>
      <c r="G2333" s="58">
        <v>2.0</v>
      </c>
    </row>
    <row r="2334">
      <c r="A2334" s="64">
        <v>45653.0</v>
      </c>
      <c r="B2334" s="58" t="s">
        <v>334</v>
      </c>
      <c r="C2334" s="58" t="s">
        <v>287</v>
      </c>
      <c r="D2334" s="58" t="s">
        <v>47</v>
      </c>
      <c r="E2334" s="58" t="s">
        <v>208</v>
      </c>
      <c r="F2334" s="58" t="b">
        <f>AND(LEN(E2334) = 6, ISNUMBER(MATCH(LEFT(E2334,4), 'species codes'!$A$2:$A$15, 0)))</f>
        <v>1</v>
      </c>
      <c r="J2334" s="58">
        <v>7.0</v>
      </c>
    </row>
    <row r="2335">
      <c r="A2335" s="64">
        <v>45653.0</v>
      </c>
      <c r="B2335" s="58" t="s">
        <v>334</v>
      </c>
      <c r="C2335" s="58" t="s">
        <v>287</v>
      </c>
      <c r="D2335" s="58" t="s">
        <v>206</v>
      </c>
      <c r="E2335" s="58" t="s">
        <v>213</v>
      </c>
      <c r="F2335" s="58" t="b">
        <f>AND(LEN(E2335) = 6, ISNUMBER(MATCH(LEFT(E2335,4), 'species codes'!$A$2:$A$15, 0)))</f>
        <v>1</v>
      </c>
      <c r="G2335" s="58">
        <v>6.0</v>
      </c>
    </row>
    <row r="2336">
      <c r="A2336" s="64">
        <v>45653.0</v>
      </c>
      <c r="B2336" s="58" t="s">
        <v>334</v>
      </c>
      <c r="C2336" s="58" t="s">
        <v>287</v>
      </c>
      <c r="D2336" s="58" t="s">
        <v>206</v>
      </c>
      <c r="E2336" s="58" t="s">
        <v>214</v>
      </c>
      <c r="F2336" s="58" t="b">
        <f>AND(LEN(E2336) = 6, ISNUMBER(MATCH(LEFT(E2336,4), 'species codes'!$A$2:$A$15, 0)))</f>
        <v>1</v>
      </c>
      <c r="G2336" s="58">
        <v>5.0</v>
      </c>
    </row>
    <row r="2337">
      <c r="A2337" s="64">
        <v>45653.0</v>
      </c>
      <c r="B2337" s="58" t="s">
        <v>334</v>
      </c>
      <c r="C2337" s="58" t="s">
        <v>287</v>
      </c>
      <c r="D2337" s="58" t="s">
        <v>206</v>
      </c>
      <c r="E2337" s="58" t="s">
        <v>216</v>
      </c>
      <c r="F2337" s="58" t="b">
        <f>AND(LEN(E2337) = 6, ISNUMBER(MATCH(LEFT(E2337,4), 'species codes'!$A$2:$A$15, 0)))</f>
        <v>1</v>
      </c>
      <c r="G2337" s="58">
        <v>5.0</v>
      </c>
    </row>
    <row r="2338">
      <c r="A2338" s="64">
        <v>45653.0</v>
      </c>
      <c r="B2338" s="58" t="s">
        <v>334</v>
      </c>
      <c r="C2338" s="58" t="s">
        <v>287</v>
      </c>
      <c r="D2338" s="58" t="s">
        <v>206</v>
      </c>
      <c r="E2338" s="58" t="s">
        <v>218</v>
      </c>
      <c r="F2338" s="58" t="b">
        <f>AND(LEN(E2338) = 6, ISNUMBER(MATCH(LEFT(E2338,4), 'species codes'!$A$2:$A$15, 0)))</f>
        <v>1</v>
      </c>
      <c r="G2338" s="58">
        <v>6.0</v>
      </c>
    </row>
    <row r="2339">
      <c r="A2339" s="64">
        <v>45653.0</v>
      </c>
      <c r="B2339" s="58" t="s">
        <v>334</v>
      </c>
      <c r="C2339" s="58" t="s">
        <v>287</v>
      </c>
      <c r="D2339" s="58" t="s">
        <v>206</v>
      </c>
      <c r="E2339" s="58" t="s">
        <v>219</v>
      </c>
      <c r="F2339" s="58" t="b">
        <f>AND(LEN(E2339) = 6, ISNUMBER(MATCH(LEFT(E2339,4), 'species codes'!$A$2:$A$15, 0)))</f>
        <v>1</v>
      </c>
      <c r="G2339" s="58">
        <v>2.0</v>
      </c>
    </row>
    <row r="2340">
      <c r="A2340" s="64">
        <v>45653.0</v>
      </c>
      <c r="B2340" s="58" t="s">
        <v>334</v>
      </c>
      <c r="C2340" s="58" t="s">
        <v>287</v>
      </c>
      <c r="D2340" s="58" t="s">
        <v>206</v>
      </c>
      <c r="E2340" s="58" t="s">
        <v>224</v>
      </c>
      <c r="F2340" s="58" t="b">
        <f>AND(LEN(E2340) = 6, ISNUMBER(MATCH(LEFT(E2340,4), 'species codes'!$A$2:$A$15, 0)))</f>
        <v>1</v>
      </c>
      <c r="G2340" s="58">
        <v>6.0</v>
      </c>
    </row>
    <row r="2341">
      <c r="A2341" s="64">
        <v>45653.0</v>
      </c>
      <c r="B2341" s="58" t="s">
        <v>334</v>
      </c>
      <c r="C2341" s="58" t="s">
        <v>287</v>
      </c>
      <c r="D2341" s="58" t="s">
        <v>47</v>
      </c>
      <c r="E2341" s="58" t="s">
        <v>224</v>
      </c>
      <c r="F2341" s="58" t="b">
        <f>AND(LEN(E2341) = 6, ISNUMBER(MATCH(LEFT(E2341,4), 'species codes'!$A$2:$A$15, 0)))</f>
        <v>1</v>
      </c>
      <c r="G2341" s="58">
        <v>2.0</v>
      </c>
    </row>
    <row r="2342">
      <c r="A2342" s="64">
        <v>45653.0</v>
      </c>
      <c r="B2342" s="58" t="s">
        <v>334</v>
      </c>
      <c r="C2342" s="58" t="s">
        <v>287</v>
      </c>
      <c r="D2342" s="58" t="s">
        <v>206</v>
      </c>
      <c r="E2342" s="58" t="s">
        <v>225</v>
      </c>
      <c r="F2342" s="58" t="b">
        <f>AND(LEN(E2342) = 6, ISNUMBER(MATCH(LEFT(E2342,4), 'species codes'!$A$2:$A$15, 0)))</f>
        <v>1</v>
      </c>
      <c r="G2342" s="58">
        <v>5.0</v>
      </c>
    </row>
    <row r="2343">
      <c r="A2343" s="64">
        <v>45653.0</v>
      </c>
      <c r="B2343" s="58" t="s">
        <v>334</v>
      </c>
      <c r="C2343" s="58" t="s">
        <v>287</v>
      </c>
      <c r="D2343" s="58" t="s">
        <v>47</v>
      </c>
      <c r="E2343" s="58" t="s">
        <v>225</v>
      </c>
      <c r="F2343" s="58" t="b">
        <f>AND(LEN(E2343) = 6, ISNUMBER(MATCH(LEFT(E2343,4), 'species codes'!$A$2:$A$15, 0)))</f>
        <v>1</v>
      </c>
      <c r="G2343" s="58">
        <v>3.0</v>
      </c>
    </row>
    <row r="2344">
      <c r="A2344" s="64">
        <v>45653.0</v>
      </c>
      <c r="B2344" s="58" t="s">
        <v>334</v>
      </c>
      <c r="C2344" s="58" t="s">
        <v>287</v>
      </c>
      <c r="D2344" s="58" t="s">
        <v>47</v>
      </c>
      <c r="E2344" s="58" t="s">
        <v>226</v>
      </c>
      <c r="F2344" s="58" t="b">
        <f>AND(LEN(E2344) = 6, ISNUMBER(MATCH(LEFT(E2344,4), 'species codes'!$A$2:$A$15, 0)))</f>
        <v>1</v>
      </c>
      <c r="G2344" s="58">
        <v>20.0</v>
      </c>
    </row>
    <row r="2345">
      <c r="A2345" s="64">
        <v>45653.0</v>
      </c>
      <c r="B2345" s="58" t="s">
        <v>334</v>
      </c>
      <c r="C2345" s="58" t="s">
        <v>287</v>
      </c>
      <c r="D2345" s="58" t="s">
        <v>47</v>
      </c>
      <c r="E2345" s="58" t="s">
        <v>227</v>
      </c>
      <c r="F2345" s="58" t="b">
        <f>AND(LEN(E2345) = 6, ISNUMBER(MATCH(LEFT(E2345,4), 'species codes'!$A$2:$A$15, 0)))</f>
        <v>1</v>
      </c>
      <c r="I2345" s="58">
        <v>3.0</v>
      </c>
      <c r="J2345" s="58">
        <v>12.0</v>
      </c>
    </row>
    <row r="2346">
      <c r="A2346" s="64">
        <v>45653.0</v>
      </c>
      <c r="B2346" s="58" t="s">
        <v>334</v>
      </c>
      <c r="C2346" s="58" t="s">
        <v>287</v>
      </c>
      <c r="D2346" s="58" t="s">
        <v>47</v>
      </c>
      <c r="E2346" s="58" t="s">
        <v>228</v>
      </c>
      <c r="F2346" s="58" t="b">
        <f>AND(LEN(E2346) = 6, ISNUMBER(MATCH(LEFT(E2346,4), 'species codes'!$A$2:$A$15, 0)))</f>
        <v>1</v>
      </c>
      <c r="G2346" s="58">
        <v>2.0</v>
      </c>
      <c r="J2346" s="58">
        <v>16.0</v>
      </c>
    </row>
    <row r="2347">
      <c r="A2347" s="64">
        <v>45653.0</v>
      </c>
      <c r="B2347" s="58" t="s">
        <v>334</v>
      </c>
      <c r="C2347" s="58" t="s">
        <v>287</v>
      </c>
      <c r="D2347" s="58" t="s">
        <v>47</v>
      </c>
      <c r="E2347" s="58" t="s">
        <v>229</v>
      </c>
      <c r="F2347" s="58" t="b">
        <f>AND(LEN(E2347) = 6, ISNUMBER(MATCH(LEFT(E2347,4), 'species codes'!$A$2:$A$15, 0)))</f>
        <v>1</v>
      </c>
      <c r="G2347" s="58">
        <v>11.0</v>
      </c>
      <c r="J2347" s="58">
        <v>2.0</v>
      </c>
    </row>
    <row r="2348">
      <c r="A2348" s="64">
        <v>45653.0</v>
      </c>
      <c r="B2348" s="58" t="s">
        <v>334</v>
      </c>
      <c r="C2348" s="58" t="s">
        <v>287</v>
      </c>
      <c r="D2348" s="58" t="s">
        <v>47</v>
      </c>
      <c r="E2348" s="58" t="s">
        <v>230</v>
      </c>
      <c r="F2348" s="58" t="b">
        <f>AND(LEN(E2348) = 6, ISNUMBER(MATCH(LEFT(E2348,4), 'species codes'!$A$2:$A$15, 0)))</f>
        <v>1</v>
      </c>
      <c r="G2348" s="58">
        <v>13.0</v>
      </c>
    </row>
    <row r="2349">
      <c r="A2349" s="64">
        <v>45653.0</v>
      </c>
      <c r="B2349" s="58" t="s">
        <v>334</v>
      </c>
      <c r="C2349" s="58" t="s">
        <v>287</v>
      </c>
      <c r="D2349" s="58" t="s">
        <v>47</v>
      </c>
      <c r="E2349" s="58" t="s">
        <v>231</v>
      </c>
      <c r="F2349" s="58" t="b">
        <f>AND(LEN(E2349) = 6, ISNUMBER(MATCH(LEFT(E2349,4), 'species codes'!$A$2:$A$15, 0)))</f>
        <v>1</v>
      </c>
      <c r="G2349" s="58">
        <v>4.0</v>
      </c>
      <c r="I2349" s="58">
        <v>1.0</v>
      </c>
    </row>
    <row r="2350">
      <c r="A2350" s="64">
        <v>45653.0</v>
      </c>
      <c r="B2350" s="58" t="s">
        <v>334</v>
      </c>
      <c r="C2350" s="58" t="s">
        <v>287</v>
      </c>
      <c r="D2350" s="58" t="s">
        <v>47</v>
      </c>
      <c r="E2350" s="58" t="s">
        <v>241</v>
      </c>
      <c r="F2350" s="58" t="b">
        <f>AND(LEN(E2350) = 6, ISNUMBER(MATCH(LEFT(E2350,4), 'species codes'!$A$2:$A$15, 0)))</f>
        <v>1</v>
      </c>
      <c r="G2350" s="58">
        <v>6.0</v>
      </c>
    </row>
    <row r="2351">
      <c r="A2351" s="64">
        <v>45653.0</v>
      </c>
      <c r="B2351" s="58" t="s">
        <v>334</v>
      </c>
      <c r="C2351" s="58" t="s">
        <v>287</v>
      </c>
      <c r="D2351" s="58" t="s">
        <v>47</v>
      </c>
      <c r="E2351" s="58" t="s">
        <v>241</v>
      </c>
      <c r="F2351" s="58" t="b">
        <f>AND(LEN(E2351) = 6, ISNUMBER(MATCH(LEFT(E2351,4), 'species codes'!$A$2:$A$15, 0)))</f>
        <v>1</v>
      </c>
      <c r="H2351" s="58">
        <v>2.0</v>
      </c>
      <c r="J2351" s="58">
        <v>4.0</v>
      </c>
    </row>
    <row r="2352">
      <c r="A2352" s="64">
        <v>45653.0</v>
      </c>
      <c r="B2352" s="58" t="s">
        <v>334</v>
      </c>
      <c r="C2352" s="58" t="s">
        <v>287</v>
      </c>
      <c r="D2352" s="58" t="s">
        <v>47</v>
      </c>
      <c r="E2352" s="58" t="s">
        <v>242</v>
      </c>
      <c r="F2352" s="58" t="b">
        <f>AND(LEN(E2352) = 6, ISNUMBER(MATCH(LEFT(E2352,4), 'species codes'!$A$2:$A$15, 0)))</f>
        <v>1</v>
      </c>
      <c r="H2352" s="58">
        <v>7.0</v>
      </c>
      <c r="I2352" s="58">
        <v>3.0</v>
      </c>
    </row>
    <row r="2353">
      <c r="A2353" s="64">
        <v>45653.0</v>
      </c>
      <c r="B2353" s="58" t="s">
        <v>334</v>
      </c>
      <c r="C2353" s="58" t="s">
        <v>287</v>
      </c>
      <c r="D2353" s="58" t="s">
        <v>47</v>
      </c>
      <c r="E2353" s="58" t="s">
        <v>243</v>
      </c>
      <c r="F2353" s="58" t="b">
        <f>AND(LEN(E2353) = 6, ISNUMBER(MATCH(LEFT(E2353,4), 'species codes'!$A$2:$A$15, 0)))</f>
        <v>1</v>
      </c>
      <c r="I2353" s="58">
        <v>6.0</v>
      </c>
      <c r="J2353" s="58">
        <v>10.0</v>
      </c>
    </row>
    <row r="2354">
      <c r="A2354" s="64">
        <v>45653.0</v>
      </c>
      <c r="B2354" s="58" t="s">
        <v>334</v>
      </c>
      <c r="C2354" s="58" t="s">
        <v>287</v>
      </c>
      <c r="D2354" s="58" t="s">
        <v>47</v>
      </c>
      <c r="E2354" s="58" t="s">
        <v>246</v>
      </c>
      <c r="F2354" s="58" t="b">
        <f>AND(LEN(E2354) = 6, ISNUMBER(MATCH(LEFT(E2354,4), 'species codes'!$A$2:$A$15, 0)))</f>
        <v>1</v>
      </c>
      <c r="G2354" s="58">
        <v>5.0</v>
      </c>
      <c r="J2354" s="58">
        <v>7.0</v>
      </c>
    </row>
    <row r="2355">
      <c r="A2355" s="64">
        <v>45653.0</v>
      </c>
      <c r="B2355" s="58" t="s">
        <v>334</v>
      </c>
      <c r="C2355" s="58" t="s">
        <v>287</v>
      </c>
      <c r="D2355" s="58" t="s">
        <v>47</v>
      </c>
      <c r="E2355" s="58" t="s">
        <v>254</v>
      </c>
      <c r="F2355" s="58" t="b">
        <f>AND(LEN(E2355) = 6, ISNUMBER(MATCH(LEFT(E2355,4), 'species codes'!$A$2:$A$15, 0)))</f>
        <v>1</v>
      </c>
      <c r="G2355" s="58">
        <v>8.0</v>
      </c>
    </row>
    <row r="2356">
      <c r="A2356" s="64">
        <v>45653.0</v>
      </c>
      <c r="B2356" s="58" t="s">
        <v>334</v>
      </c>
      <c r="C2356" s="58" t="s">
        <v>287</v>
      </c>
      <c r="D2356" s="58" t="s">
        <v>206</v>
      </c>
      <c r="E2356" s="58" t="s">
        <v>254</v>
      </c>
      <c r="F2356" s="58" t="b">
        <f>AND(LEN(E2356) = 6, ISNUMBER(MATCH(LEFT(E2356,4), 'species codes'!$A$2:$A$15, 0)))</f>
        <v>1</v>
      </c>
      <c r="G2356" s="58">
        <v>6.0</v>
      </c>
    </row>
    <row r="2357">
      <c r="A2357" s="64">
        <v>45653.0</v>
      </c>
      <c r="B2357" s="58" t="s">
        <v>334</v>
      </c>
      <c r="C2357" s="58" t="s">
        <v>287</v>
      </c>
      <c r="D2357" s="58" t="s">
        <v>206</v>
      </c>
      <c r="E2357" s="58" t="s">
        <v>258</v>
      </c>
      <c r="F2357" s="58" t="b">
        <f>AND(LEN(E2357) = 6, ISNUMBER(MATCH(LEFT(E2357,4), 'species codes'!$A$2:$A$15, 0)))</f>
        <v>1</v>
      </c>
      <c r="H2357" s="58">
        <v>1.0</v>
      </c>
    </row>
    <row r="2358">
      <c r="A2358" s="64">
        <v>45653.0</v>
      </c>
      <c r="B2358" s="58" t="s">
        <v>334</v>
      </c>
      <c r="C2358" s="58" t="s">
        <v>287</v>
      </c>
      <c r="D2358" s="58" t="s">
        <v>196</v>
      </c>
      <c r="E2358" s="58" t="s">
        <v>260</v>
      </c>
      <c r="F2358" s="58" t="b">
        <f>AND(LEN(E2358) = 6, ISNUMBER(MATCH(LEFT(E2358,4), 'species codes'!$A$2:$A$15, 0)))</f>
        <v>1</v>
      </c>
      <c r="G2358" s="58">
        <v>22.0</v>
      </c>
    </row>
    <row r="2359">
      <c r="A2359" s="64">
        <v>45653.0</v>
      </c>
      <c r="B2359" s="58" t="s">
        <v>334</v>
      </c>
      <c r="C2359" s="58" t="s">
        <v>287</v>
      </c>
      <c r="D2359" s="58" t="s">
        <v>196</v>
      </c>
      <c r="E2359" s="58" t="s">
        <v>261</v>
      </c>
      <c r="F2359" s="58" t="b">
        <f>AND(LEN(E2359) = 6, ISNUMBER(MATCH(LEFT(E2359,4), 'species codes'!$A$2:$A$15, 0)))</f>
        <v>1</v>
      </c>
      <c r="J2359" s="58">
        <v>19.0</v>
      </c>
    </row>
    <row r="2360">
      <c r="A2360" s="64">
        <v>45653.0</v>
      </c>
      <c r="B2360" s="58" t="s">
        <v>334</v>
      </c>
      <c r="C2360" s="58" t="s">
        <v>287</v>
      </c>
      <c r="D2360" s="58" t="s">
        <v>196</v>
      </c>
      <c r="E2360" s="58" t="s">
        <v>373</v>
      </c>
      <c r="F2360" s="58" t="b">
        <f>AND(LEN(E2360) = 6, ISNUMBER(MATCH(LEFT(E2360,4), 'species codes'!$A$2:$A$15, 0)))</f>
        <v>1</v>
      </c>
      <c r="J2360" s="58">
        <v>3.0</v>
      </c>
    </row>
    <row r="2361">
      <c r="A2361" s="64">
        <v>45653.0</v>
      </c>
      <c r="B2361" s="58" t="s">
        <v>334</v>
      </c>
      <c r="C2361" s="58" t="s">
        <v>287</v>
      </c>
      <c r="D2361" s="58" t="s">
        <v>47</v>
      </c>
      <c r="E2361" s="58" t="s">
        <v>263</v>
      </c>
      <c r="F2361" s="58" t="b">
        <f>AND(LEN(E2361) = 6, ISNUMBER(MATCH(LEFT(E2361,4), 'species codes'!$A$2:$A$15, 0)))</f>
        <v>1</v>
      </c>
      <c r="G2361" s="58">
        <v>34.0</v>
      </c>
      <c r="H2361" s="58">
        <v>4.0</v>
      </c>
    </row>
    <row r="2362">
      <c r="A2362" s="64">
        <v>45653.0</v>
      </c>
      <c r="B2362" s="58" t="s">
        <v>334</v>
      </c>
      <c r="C2362" s="58" t="s">
        <v>287</v>
      </c>
      <c r="D2362" s="58" t="s">
        <v>206</v>
      </c>
      <c r="E2362" s="58" t="s">
        <v>263</v>
      </c>
      <c r="F2362" s="58" t="b">
        <f>AND(LEN(E2362) = 6, ISNUMBER(MATCH(LEFT(E2362,4), 'species codes'!$A$2:$A$15, 0)))</f>
        <v>1</v>
      </c>
      <c r="G2362" s="58">
        <v>2.0</v>
      </c>
    </row>
    <row r="2363">
      <c r="A2363" s="64">
        <v>45653.0</v>
      </c>
      <c r="B2363" s="58" t="s">
        <v>334</v>
      </c>
      <c r="C2363" s="58" t="s">
        <v>287</v>
      </c>
      <c r="D2363" s="58" t="s">
        <v>47</v>
      </c>
      <c r="E2363" s="58" t="s">
        <v>264</v>
      </c>
      <c r="F2363" s="58" t="b">
        <f>AND(LEN(E2363) = 6, ISNUMBER(MATCH(LEFT(E2363,4), 'species codes'!$A$2:$A$15, 0)))</f>
        <v>1</v>
      </c>
      <c r="G2363" s="58">
        <v>4.0</v>
      </c>
      <c r="H2363" s="58">
        <v>3.0</v>
      </c>
      <c r="J2363" s="58">
        <v>12.0</v>
      </c>
    </row>
    <row r="2364">
      <c r="A2364" s="64">
        <v>45653.0</v>
      </c>
      <c r="B2364" s="58" t="s">
        <v>334</v>
      </c>
      <c r="C2364" s="58" t="s">
        <v>287</v>
      </c>
      <c r="D2364" s="58" t="s">
        <v>47</v>
      </c>
      <c r="E2364" s="58" t="s">
        <v>265</v>
      </c>
      <c r="F2364" s="58" t="b">
        <f>AND(LEN(E2364) = 6, ISNUMBER(MATCH(LEFT(E2364,4), 'species codes'!$A$2:$A$15, 0)))</f>
        <v>1</v>
      </c>
      <c r="G2364" s="58">
        <v>15.0</v>
      </c>
      <c r="H2364" s="58">
        <v>1.0</v>
      </c>
    </row>
    <row r="2365">
      <c r="A2365" s="64">
        <v>45653.0</v>
      </c>
      <c r="B2365" s="58" t="s">
        <v>334</v>
      </c>
      <c r="C2365" s="58" t="s">
        <v>287</v>
      </c>
      <c r="D2365" s="58" t="s">
        <v>206</v>
      </c>
      <c r="E2365" s="58" t="s">
        <v>265</v>
      </c>
      <c r="F2365" s="58" t="b">
        <f>AND(LEN(E2365) = 6, ISNUMBER(MATCH(LEFT(E2365,4), 'species codes'!$A$2:$A$15, 0)))</f>
        <v>1</v>
      </c>
      <c r="G2365" s="58">
        <v>3.0</v>
      </c>
    </row>
    <row r="2366">
      <c r="A2366" s="64">
        <v>45653.0</v>
      </c>
      <c r="B2366" s="58" t="s">
        <v>334</v>
      </c>
      <c r="C2366" s="58" t="s">
        <v>287</v>
      </c>
      <c r="D2366" s="58" t="s">
        <v>206</v>
      </c>
      <c r="E2366" s="58" t="s">
        <v>266</v>
      </c>
      <c r="F2366" s="58" t="b">
        <f>AND(LEN(E2366) = 6, ISNUMBER(MATCH(LEFT(E2366,4), 'species codes'!$A$2:$A$15, 0)))</f>
        <v>1</v>
      </c>
      <c r="G2366" s="58">
        <v>3.0</v>
      </c>
    </row>
    <row r="2367">
      <c r="A2367" s="64">
        <v>45653.0</v>
      </c>
      <c r="B2367" s="58" t="s">
        <v>334</v>
      </c>
      <c r="C2367" s="58" t="s">
        <v>287</v>
      </c>
      <c r="D2367" s="58" t="s">
        <v>47</v>
      </c>
      <c r="E2367" s="58" t="s">
        <v>267</v>
      </c>
      <c r="F2367" s="58" t="b">
        <f>AND(LEN(E2367) = 6, ISNUMBER(MATCH(LEFT(E2367,4), 'species codes'!$A$2:$A$15, 0)))</f>
        <v>1</v>
      </c>
      <c r="G2367" s="58">
        <v>15.0</v>
      </c>
      <c r="H2367" s="58">
        <v>1.0</v>
      </c>
    </row>
    <row r="2368">
      <c r="A2368" s="64">
        <v>45653.0</v>
      </c>
      <c r="B2368" s="58" t="s">
        <v>334</v>
      </c>
      <c r="C2368" s="58" t="s">
        <v>287</v>
      </c>
      <c r="D2368" s="58" t="s">
        <v>206</v>
      </c>
      <c r="E2368" s="58" t="s">
        <v>268</v>
      </c>
      <c r="F2368" s="58" t="b">
        <f>AND(LEN(E2368) = 6, ISNUMBER(MATCH(LEFT(E2368,4), 'species codes'!$A$2:$A$15, 0)))</f>
        <v>1</v>
      </c>
      <c r="G2368" s="58">
        <v>3.0</v>
      </c>
    </row>
    <row r="2369">
      <c r="A2369" s="64">
        <v>45653.0</v>
      </c>
      <c r="B2369" s="58" t="s">
        <v>334</v>
      </c>
      <c r="C2369" s="58" t="s">
        <v>287</v>
      </c>
      <c r="D2369" s="58" t="s">
        <v>47</v>
      </c>
      <c r="E2369" s="58" t="s">
        <v>269</v>
      </c>
      <c r="F2369" s="58" t="b">
        <f>AND(LEN(E2369) = 6, ISNUMBER(MATCH(LEFT(E2369,4), 'species codes'!$A$2:$A$15, 0)))</f>
        <v>1</v>
      </c>
      <c r="G2369" s="58">
        <v>5.0</v>
      </c>
    </row>
    <row r="2370">
      <c r="A2370" s="59">
        <v>45661.0</v>
      </c>
      <c r="B2370" s="58" t="s">
        <v>374</v>
      </c>
      <c r="C2370" s="58" t="s">
        <v>287</v>
      </c>
      <c r="D2370" s="58" t="s">
        <v>47</v>
      </c>
      <c r="E2370" s="58" t="s">
        <v>43</v>
      </c>
      <c r="F2370" s="58" t="b">
        <f>AND(LEN(E2370) = 6, ISNUMBER(MATCH(LEFT(E2370,4), 'species codes'!$A$2:$A$15, 0)))</f>
        <v>1</v>
      </c>
      <c r="G2370" s="58">
        <v>18.0</v>
      </c>
    </row>
    <row r="2371">
      <c r="A2371" s="59">
        <v>45661.0</v>
      </c>
      <c r="B2371" s="58" t="s">
        <v>374</v>
      </c>
      <c r="C2371" s="58" t="s">
        <v>287</v>
      </c>
      <c r="D2371" s="58" t="s">
        <v>331</v>
      </c>
      <c r="E2371" s="58" t="s">
        <v>43</v>
      </c>
      <c r="F2371" s="58" t="b">
        <f>AND(LEN(E2371) = 6, ISNUMBER(MATCH(LEFT(E2371,4), 'species codes'!$A$2:$A$15, 0)))</f>
        <v>1</v>
      </c>
      <c r="G2371" s="58">
        <v>4.0</v>
      </c>
    </row>
    <row r="2372">
      <c r="A2372" s="59">
        <v>45661.0</v>
      </c>
      <c r="B2372" s="58" t="s">
        <v>374</v>
      </c>
      <c r="C2372" s="58" t="s">
        <v>287</v>
      </c>
      <c r="D2372" s="58" t="s">
        <v>331</v>
      </c>
      <c r="E2372" s="58" t="s">
        <v>55</v>
      </c>
      <c r="F2372" s="58" t="b">
        <f>AND(LEN(E2372) = 6, ISNUMBER(MATCH(LEFT(E2372,4), 'species codes'!$A$2:$A$15, 0)))</f>
        <v>1</v>
      </c>
      <c r="J2372" s="58">
        <v>4.0</v>
      </c>
    </row>
    <row r="2373">
      <c r="A2373" s="59">
        <v>45661.0</v>
      </c>
      <c r="B2373" s="58" t="s">
        <v>374</v>
      </c>
      <c r="C2373" s="58" t="s">
        <v>287</v>
      </c>
      <c r="D2373" s="58" t="s">
        <v>331</v>
      </c>
      <c r="E2373" s="58" t="s">
        <v>76</v>
      </c>
      <c r="F2373" s="58" t="b">
        <f>AND(LEN(E2373) = 6, ISNUMBER(MATCH(LEFT(E2373,4), 'species codes'!$A$2:$A$15, 0)))</f>
        <v>1</v>
      </c>
      <c r="G2373" s="58">
        <v>1.0</v>
      </c>
      <c r="H2373" s="58">
        <v>1.0</v>
      </c>
    </row>
    <row r="2374">
      <c r="A2374" s="59">
        <v>45661.0</v>
      </c>
      <c r="B2374" s="58" t="s">
        <v>374</v>
      </c>
      <c r="C2374" s="58" t="s">
        <v>287</v>
      </c>
      <c r="D2374" s="58" t="s">
        <v>331</v>
      </c>
      <c r="E2374" s="58" t="s">
        <v>80</v>
      </c>
      <c r="F2374" s="58" t="b">
        <f>AND(LEN(E2374) = 6, ISNUMBER(MATCH(LEFT(E2374,4), 'species codes'!$A$2:$A$15, 0)))</f>
        <v>1</v>
      </c>
      <c r="G2374" s="58">
        <v>3.0</v>
      </c>
    </row>
    <row r="2375">
      <c r="A2375" s="59">
        <v>45661.0</v>
      </c>
      <c r="B2375" s="58" t="s">
        <v>374</v>
      </c>
      <c r="C2375" s="58" t="s">
        <v>287</v>
      </c>
      <c r="D2375" s="58" t="s">
        <v>331</v>
      </c>
      <c r="E2375" s="58" t="s">
        <v>96</v>
      </c>
      <c r="F2375" s="58" t="b">
        <f>AND(LEN(E2375) = 6, ISNUMBER(MATCH(LEFT(E2375,4), 'species codes'!$A$2:$A$15, 0)))</f>
        <v>1</v>
      </c>
      <c r="G2375" s="58">
        <v>3.0</v>
      </c>
    </row>
    <row r="2376">
      <c r="A2376" s="59">
        <v>45661.0</v>
      </c>
      <c r="B2376" s="58" t="s">
        <v>374</v>
      </c>
      <c r="C2376" s="58" t="s">
        <v>287</v>
      </c>
      <c r="D2376" s="58" t="s">
        <v>331</v>
      </c>
      <c r="E2376" s="58" t="s">
        <v>130</v>
      </c>
      <c r="F2376" s="58" t="b">
        <f>AND(LEN(E2376) = 6, ISNUMBER(MATCH(LEFT(E2376,4), 'species codes'!$A$2:$A$15, 0)))</f>
        <v>1</v>
      </c>
      <c r="G2376" s="58">
        <v>4.0</v>
      </c>
    </row>
    <row r="2377">
      <c r="A2377" s="59">
        <v>45661.0</v>
      </c>
      <c r="B2377" s="58" t="s">
        <v>374</v>
      </c>
      <c r="C2377" s="58" t="s">
        <v>287</v>
      </c>
      <c r="D2377" s="58" t="s">
        <v>331</v>
      </c>
      <c r="E2377" s="58" t="s">
        <v>132</v>
      </c>
      <c r="F2377" s="58" t="b">
        <f>AND(LEN(E2377) = 6, ISNUMBER(MATCH(LEFT(E2377,4), 'species codes'!$A$2:$A$15, 0)))</f>
        <v>1</v>
      </c>
      <c r="G2377" s="58">
        <v>3.0</v>
      </c>
    </row>
    <row r="2378">
      <c r="A2378" s="59">
        <v>45661.0</v>
      </c>
      <c r="B2378" s="58" t="s">
        <v>374</v>
      </c>
      <c r="C2378" s="58" t="s">
        <v>287</v>
      </c>
      <c r="D2378" s="58" t="s">
        <v>331</v>
      </c>
      <c r="E2378" s="58" t="s">
        <v>134</v>
      </c>
      <c r="F2378" s="58" t="b">
        <f>AND(LEN(E2378) = 6, ISNUMBER(MATCH(LEFT(E2378,4), 'species codes'!$A$2:$A$15, 0)))</f>
        <v>1</v>
      </c>
      <c r="G2378" s="58">
        <v>1.0</v>
      </c>
      <c r="J2378" s="58">
        <v>3.0</v>
      </c>
    </row>
    <row r="2379">
      <c r="A2379" s="59">
        <v>45661.0</v>
      </c>
      <c r="B2379" s="58" t="s">
        <v>374</v>
      </c>
      <c r="C2379" s="58" t="s">
        <v>287</v>
      </c>
      <c r="D2379" s="58" t="s">
        <v>331</v>
      </c>
      <c r="E2379" s="58" t="s">
        <v>136</v>
      </c>
      <c r="F2379" s="58" t="b">
        <f>AND(LEN(E2379) = 6, ISNUMBER(MATCH(LEFT(E2379,4), 'species codes'!$A$2:$A$15, 0)))</f>
        <v>1</v>
      </c>
      <c r="G2379" s="58">
        <v>4.0</v>
      </c>
    </row>
    <row r="2380">
      <c r="A2380" s="59">
        <v>45661.0</v>
      </c>
      <c r="B2380" s="58" t="s">
        <v>374</v>
      </c>
      <c r="C2380" s="58" t="s">
        <v>287</v>
      </c>
      <c r="D2380" s="58" t="s">
        <v>331</v>
      </c>
      <c r="E2380" s="58" t="s">
        <v>137</v>
      </c>
      <c r="F2380" s="58" t="b">
        <f>AND(LEN(E2380) = 6, ISNUMBER(MATCH(LEFT(E2380,4), 'species codes'!$A$2:$A$15, 0)))</f>
        <v>1</v>
      </c>
      <c r="G2380" s="58">
        <v>4.0</v>
      </c>
    </row>
    <row r="2381">
      <c r="A2381" s="59">
        <v>45661.0</v>
      </c>
      <c r="B2381" s="58" t="s">
        <v>374</v>
      </c>
      <c r="C2381" s="58" t="s">
        <v>287</v>
      </c>
      <c r="D2381" s="58" t="s">
        <v>331</v>
      </c>
      <c r="E2381" s="58" t="s">
        <v>140</v>
      </c>
      <c r="F2381" s="58" t="b">
        <f>AND(LEN(E2381) = 6, ISNUMBER(MATCH(LEFT(E2381,4), 'species codes'!$A$2:$A$15, 0)))</f>
        <v>1</v>
      </c>
      <c r="G2381" s="58">
        <v>4.0</v>
      </c>
    </row>
    <row r="2382">
      <c r="A2382" s="59">
        <v>45661.0</v>
      </c>
      <c r="B2382" s="58" t="s">
        <v>374</v>
      </c>
      <c r="C2382" s="58" t="s">
        <v>287</v>
      </c>
      <c r="D2382" s="58" t="s">
        <v>331</v>
      </c>
      <c r="E2382" s="58" t="s">
        <v>142</v>
      </c>
      <c r="F2382" s="58" t="b">
        <f>AND(LEN(E2382) = 6, ISNUMBER(MATCH(LEFT(E2382,4), 'species codes'!$A$2:$A$15, 0)))</f>
        <v>1</v>
      </c>
      <c r="G2382" s="58">
        <v>4.0</v>
      </c>
    </row>
    <row r="2383">
      <c r="A2383" s="59">
        <v>45661.0</v>
      </c>
      <c r="B2383" s="58" t="s">
        <v>374</v>
      </c>
      <c r="C2383" s="58" t="s">
        <v>287</v>
      </c>
      <c r="D2383" s="58" t="s">
        <v>331</v>
      </c>
      <c r="E2383" s="58" t="s">
        <v>143</v>
      </c>
      <c r="F2383" s="58" t="b">
        <f>AND(LEN(E2383) = 6, ISNUMBER(MATCH(LEFT(E2383,4), 'species codes'!$A$2:$A$15, 0)))</f>
        <v>1</v>
      </c>
      <c r="G2383" s="58">
        <v>3.0</v>
      </c>
    </row>
    <row r="2384">
      <c r="A2384" s="59">
        <v>45661.0</v>
      </c>
      <c r="B2384" s="58" t="s">
        <v>374</v>
      </c>
      <c r="C2384" s="58" t="s">
        <v>287</v>
      </c>
      <c r="D2384" s="58" t="s">
        <v>331</v>
      </c>
      <c r="E2384" s="58" t="s">
        <v>148</v>
      </c>
      <c r="F2384" s="58" t="b">
        <f>AND(LEN(E2384) = 6, ISNUMBER(MATCH(LEFT(E2384,4), 'species codes'!$A$2:$A$15, 0)))</f>
        <v>1</v>
      </c>
      <c r="J2384" s="58">
        <v>1.0</v>
      </c>
    </row>
    <row r="2385">
      <c r="A2385" s="59">
        <v>45661.0</v>
      </c>
      <c r="B2385" s="58" t="s">
        <v>374</v>
      </c>
      <c r="C2385" s="58" t="s">
        <v>287</v>
      </c>
      <c r="D2385" s="58" t="s">
        <v>331</v>
      </c>
      <c r="E2385" s="58" t="s">
        <v>149</v>
      </c>
      <c r="F2385" s="58" t="b">
        <f>AND(LEN(E2385) = 6, ISNUMBER(MATCH(LEFT(E2385,4), 'species codes'!$A$2:$A$15, 0)))</f>
        <v>1</v>
      </c>
      <c r="H2385" s="58">
        <v>2.0</v>
      </c>
      <c r="J2385" s="58">
        <v>1.0</v>
      </c>
    </row>
    <row r="2386">
      <c r="A2386" s="59">
        <v>45661.0</v>
      </c>
      <c r="B2386" s="58" t="s">
        <v>374</v>
      </c>
      <c r="C2386" s="58" t="s">
        <v>287</v>
      </c>
      <c r="D2386" s="58" t="s">
        <v>153</v>
      </c>
      <c r="E2386" s="58" t="s">
        <v>151</v>
      </c>
      <c r="F2386" s="58" t="b">
        <f>AND(LEN(E2386) = 6, ISNUMBER(MATCH(LEFT(E2386,4), 'species codes'!$A$2:$A$15, 0)))</f>
        <v>1</v>
      </c>
      <c r="G2386" s="58">
        <v>68.0</v>
      </c>
    </row>
    <row r="2387">
      <c r="A2387" s="59">
        <v>45661.0</v>
      </c>
      <c r="B2387" s="58" t="s">
        <v>374</v>
      </c>
      <c r="C2387" s="58" t="s">
        <v>287</v>
      </c>
      <c r="D2387" s="58" t="s">
        <v>163</v>
      </c>
      <c r="E2387" s="58" t="s">
        <v>154</v>
      </c>
      <c r="F2387" s="58" t="b">
        <f>AND(LEN(E2387) = 6, ISNUMBER(MATCH(LEFT(E2387,4), 'species codes'!$A$2:$A$15, 0)))</f>
        <v>1</v>
      </c>
      <c r="J2387" s="58">
        <v>21.0</v>
      </c>
    </row>
    <row r="2388">
      <c r="A2388" s="59">
        <v>45661.0</v>
      </c>
      <c r="B2388" s="58" t="s">
        <v>374</v>
      </c>
      <c r="C2388" s="58" t="s">
        <v>287</v>
      </c>
      <c r="D2388" s="58" t="s">
        <v>165</v>
      </c>
      <c r="E2388" s="58" t="s">
        <v>156</v>
      </c>
      <c r="F2388" s="58" t="b">
        <f>AND(LEN(E2388) = 6, ISNUMBER(MATCH(LEFT(E2388,4), 'species codes'!$A$2:$A$15, 0)))</f>
        <v>1</v>
      </c>
      <c r="G2388" s="58">
        <v>10.0</v>
      </c>
      <c r="H2388" s="58">
        <v>4.0</v>
      </c>
    </row>
    <row r="2389">
      <c r="A2389" s="59">
        <v>45661.0</v>
      </c>
      <c r="B2389" s="58" t="s">
        <v>374</v>
      </c>
      <c r="C2389" s="58" t="s">
        <v>287</v>
      </c>
      <c r="D2389" s="58" t="s">
        <v>82</v>
      </c>
      <c r="E2389" s="58" t="s">
        <v>182</v>
      </c>
      <c r="F2389" s="58" t="b">
        <f>AND(LEN(E2389) = 6, ISNUMBER(MATCH(LEFT(E2389,4), 'species codes'!$A$2:$A$15, 0)))</f>
        <v>1</v>
      </c>
      <c r="G2389" s="58">
        <v>46.0</v>
      </c>
    </row>
    <row r="2390">
      <c r="A2390" s="59">
        <v>45661.0</v>
      </c>
      <c r="B2390" s="58" t="s">
        <v>374</v>
      </c>
      <c r="C2390" s="58" t="s">
        <v>287</v>
      </c>
      <c r="D2390" s="58" t="s">
        <v>331</v>
      </c>
      <c r="E2390" s="58" t="s">
        <v>188</v>
      </c>
      <c r="F2390" s="58" t="b">
        <f>AND(LEN(E2390) = 6, ISNUMBER(MATCH(LEFT(E2390,4), 'species codes'!$A$2:$A$15, 0)))</f>
        <v>1</v>
      </c>
      <c r="J2390" s="58">
        <v>4.0</v>
      </c>
    </row>
    <row r="2391">
      <c r="A2391" s="59">
        <v>45661.0</v>
      </c>
      <c r="B2391" s="58" t="s">
        <v>374</v>
      </c>
      <c r="C2391" s="58" t="s">
        <v>287</v>
      </c>
      <c r="D2391" s="58" t="s">
        <v>331</v>
      </c>
      <c r="E2391" s="58" t="s">
        <v>190</v>
      </c>
      <c r="F2391" s="58" t="b">
        <f>AND(LEN(E2391) = 6, ISNUMBER(MATCH(LEFT(E2391,4), 'species codes'!$A$2:$A$15, 0)))</f>
        <v>1</v>
      </c>
      <c r="H2391" s="58">
        <v>1.0</v>
      </c>
      <c r="I2391" s="58">
        <v>2.0</v>
      </c>
    </row>
    <row r="2392">
      <c r="A2392" s="59">
        <v>45661.0</v>
      </c>
      <c r="B2392" s="58" t="s">
        <v>374</v>
      </c>
      <c r="C2392" s="58" t="s">
        <v>287</v>
      </c>
      <c r="D2392" s="58" t="s">
        <v>206</v>
      </c>
      <c r="E2392" s="58" t="s">
        <v>207</v>
      </c>
      <c r="F2392" s="58" t="b">
        <f>AND(LEN(E2392) = 6, ISNUMBER(MATCH(LEFT(E2392,4), 'species codes'!$A$2:$A$15, 0)))</f>
        <v>1</v>
      </c>
      <c r="G2392" s="58">
        <v>3.0</v>
      </c>
    </row>
    <row r="2393">
      <c r="A2393" s="59">
        <v>45661.0</v>
      </c>
      <c r="B2393" s="58" t="s">
        <v>374</v>
      </c>
      <c r="C2393" s="58" t="s">
        <v>287</v>
      </c>
      <c r="D2393" s="58" t="s">
        <v>206</v>
      </c>
      <c r="E2393" s="58" t="s">
        <v>233</v>
      </c>
      <c r="F2393" s="58" t="b">
        <f>AND(LEN(E2393) = 6, ISNUMBER(MATCH(LEFT(E2393,4), 'species codes'!$A$2:$A$15, 0)))</f>
        <v>1</v>
      </c>
      <c r="G2393" s="58">
        <v>3.0</v>
      </c>
    </row>
    <row r="2394">
      <c r="A2394" s="59">
        <v>45661.0</v>
      </c>
      <c r="B2394" s="58" t="s">
        <v>374</v>
      </c>
      <c r="C2394" s="58" t="s">
        <v>287</v>
      </c>
      <c r="D2394" s="58" t="s">
        <v>206</v>
      </c>
      <c r="E2394" s="58" t="s">
        <v>234</v>
      </c>
      <c r="F2394" s="58" t="b">
        <f>AND(LEN(E2394) = 6, ISNUMBER(MATCH(LEFT(E2394,4), 'species codes'!$A$2:$A$15, 0)))</f>
        <v>1</v>
      </c>
      <c r="G2394" s="58">
        <v>6.0</v>
      </c>
    </row>
    <row r="2395">
      <c r="A2395" s="59">
        <v>45661.0</v>
      </c>
      <c r="B2395" s="58" t="s">
        <v>374</v>
      </c>
      <c r="C2395" s="58" t="s">
        <v>287</v>
      </c>
      <c r="D2395" s="58" t="s">
        <v>206</v>
      </c>
      <c r="E2395" s="58" t="s">
        <v>235</v>
      </c>
      <c r="F2395" s="58" t="b">
        <f>AND(LEN(E2395) = 6, ISNUMBER(MATCH(LEFT(E2395,4), 'species codes'!$A$2:$A$15, 0)))</f>
        <v>1</v>
      </c>
      <c r="G2395" s="58">
        <v>6.0</v>
      </c>
    </row>
    <row r="2396">
      <c r="A2396" s="59">
        <v>45661.0</v>
      </c>
      <c r="B2396" s="58" t="s">
        <v>374</v>
      </c>
      <c r="C2396" s="58" t="s">
        <v>287</v>
      </c>
      <c r="D2396" s="58" t="s">
        <v>206</v>
      </c>
      <c r="E2396" s="58" t="s">
        <v>236</v>
      </c>
      <c r="F2396" s="58" t="b">
        <f>AND(LEN(E2396) = 6, ISNUMBER(MATCH(LEFT(E2396,4), 'species codes'!$A$2:$A$15, 0)))</f>
        <v>1</v>
      </c>
      <c r="G2396" s="58">
        <v>6.0</v>
      </c>
    </row>
    <row r="2397">
      <c r="A2397" s="59">
        <v>45661.0</v>
      </c>
      <c r="B2397" s="58" t="s">
        <v>374</v>
      </c>
      <c r="C2397" s="58" t="s">
        <v>287</v>
      </c>
      <c r="D2397" s="58" t="s">
        <v>206</v>
      </c>
      <c r="E2397" s="58" t="s">
        <v>237</v>
      </c>
      <c r="F2397" s="58" t="b">
        <f>AND(LEN(E2397) = 6, ISNUMBER(MATCH(LEFT(E2397,4), 'species codes'!$A$2:$A$15, 0)))</f>
        <v>1</v>
      </c>
      <c r="G2397" s="58">
        <v>6.0</v>
      </c>
    </row>
    <row r="2398">
      <c r="A2398" s="59">
        <v>45661.0</v>
      </c>
      <c r="B2398" s="58" t="s">
        <v>374</v>
      </c>
      <c r="C2398" s="58" t="s">
        <v>287</v>
      </c>
      <c r="D2398" s="58" t="s">
        <v>206</v>
      </c>
      <c r="E2398" s="58" t="s">
        <v>247</v>
      </c>
      <c r="F2398" s="58" t="b">
        <f>AND(LEN(E2398) = 6, ISNUMBER(MATCH(LEFT(E2398,4), 'species codes'!$A$2:$A$15, 0)))</f>
        <v>1</v>
      </c>
      <c r="G2398" s="58">
        <v>5.0</v>
      </c>
    </row>
    <row r="2399">
      <c r="A2399" s="59">
        <v>45661.0</v>
      </c>
      <c r="B2399" s="58" t="s">
        <v>374</v>
      </c>
      <c r="C2399" s="58" t="s">
        <v>287</v>
      </c>
      <c r="D2399" s="58" t="s">
        <v>206</v>
      </c>
      <c r="E2399" s="58" t="s">
        <v>248</v>
      </c>
      <c r="F2399" s="58" t="b">
        <f>AND(LEN(E2399) = 6, ISNUMBER(MATCH(LEFT(E2399,4), 'species codes'!$A$2:$A$15, 0)))</f>
        <v>1</v>
      </c>
      <c r="G2399" s="58">
        <v>5.0</v>
      </c>
    </row>
    <row r="2400">
      <c r="A2400" s="59">
        <v>45661.0</v>
      </c>
      <c r="B2400" s="58" t="s">
        <v>374</v>
      </c>
      <c r="C2400" s="58" t="s">
        <v>287</v>
      </c>
      <c r="D2400" s="58" t="s">
        <v>206</v>
      </c>
      <c r="E2400" s="58" t="s">
        <v>375</v>
      </c>
      <c r="F2400" s="58" t="b">
        <f>AND(LEN(E2400) = 6, ISNUMBER(MATCH(LEFT(E2400,4), 'species codes'!$A$2:$A$15, 0)))</f>
        <v>1</v>
      </c>
      <c r="G2400" s="58">
        <v>6.0</v>
      </c>
    </row>
    <row r="2401">
      <c r="A2401" s="59">
        <v>45661.0</v>
      </c>
      <c r="B2401" s="58" t="s">
        <v>374</v>
      </c>
      <c r="C2401" s="58" t="s">
        <v>287</v>
      </c>
      <c r="D2401" s="58" t="s">
        <v>206</v>
      </c>
      <c r="E2401" s="58" t="s">
        <v>249</v>
      </c>
      <c r="F2401" s="58" t="b">
        <f>AND(LEN(E2401) = 6, ISNUMBER(MATCH(LEFT(E2401,4), 'species codes'!$A$2:$A$15, 0)))</f>
        <v>1</v>
      </c>
      <c r="G2401" s="58">
        <v>4.0</v>
      </c>
    </row>
    <row r="2402">
      <c r="A2402" s="59">
        <v>45661.0</v>
      </c>
      <c r="B2402" s="58" t="s">
        <v>374</v>
      </c>
      <c r="C2402" s="58" t="s">
        <v>287</v>
      </c>
      <c r="D2402" s="58" t="s">
        <v>206</v>
      </c>
      <c r="E2402" s="58" t="s">
        <v>259</v>
      </c>
      <c r="F2402" s="58" t="b">
        <f>AND(LEN(E2402) = 6, ISNUMBER(MATCH(LEFT(E2402,4), 'species codes'!$A$2:$A$15, 0)))</f>
        <v>1</v>
      </c>
      <c r="H2402" s="58">
        <v>2.0</v>
      </c>
    </row>
    <row r="2403">
      <c r="A2403" s="59">
        <v>45661.0</v>
      </c>
      <c r="B2403" s="58" t="s">
        <v>374</v>
      </c>
      <c r="C2403" s="58" t="s">
        <v>287</v>
      </c>
      <c r="D2403" s="58" t="s">
        <v>206</v>
      </c>
      <c r="E2403" s="58" t="s">
        <v>270</v>
      </c>
      <c r="F2403" s="58" t="b">
        <f>AND(LEN(E2403) = 6, ISNUMBER(MATCH(LEFT(E2403,4), 'species codes'!$A$2:$A$15, 0)))</f>
        <v>1</v>
      </c>
      <c r="G2403" s="58">
        <v>6.0</v>
      </c>
    </row>
    <row r="2404">
      <c r="A2404" s="59">
        <v>45661.0</v>
      </c>
      <c r="B2404" s="58" t="s">
        <v>374</v>
      </c>
      <c r="C2404" s="58" t="s">
        <v>287</v>
      </c>
      <c r="D2404" s="58" t="s">
        <v>206</v>
      </c>
      <c r="E2404" s="58" t="s">
        <v>271</v>
      </c>
      <c r="F2404" s="58" t="b">
        <f>AND(LEN(E2404) = 6, ISNUMBER(MATCH(LEFT(E2404,4), 'species codes'!$A$2:$A$15, 0)))</f>
        <v>1</v>
      </c>
      <c r="G2404" s="58">
        <v>6.0</v>
      </c>
    </row>
    <row r="2405">
      <c r="A2405" s="59">
        <v>45661.0</v>
      </c>
      <c r="B2405" s="58" t="s">
        <v>374</v>
      </c>
      <c r="C2405" s="58" t="s">
        <v>287</v>
      </c>
      <c r="D2405" s="58" t="s">
        <v>206</v>
      </c>
      <c r="E2405" s="58" t="s">
        <v>272</v>
      </c>
      <c r="F2405" s="58" t="b">
        <f>AND(LEN(E2405) = 6, ISNUMBER(MATCH(LEFT(E2405,4), 'species codes'!$A$2:$A$15, 0)))</f>
        <v>1</v>
      </c>
      <c r="G2405" s="58">
        <v>6.0</v>
      </c>
    </row>
    <row r="2406">
      <c r="A2406" s="59">
        <v>45661.0</v>
      </c>
      <c r="B2406" s="58" t="s">
        <v>374</v>
      </c>
      <c r="C2406" s="58" t="s">
        <v>287</v>
      </c>
      <c r="D2406" s="58" t="s">
        <v>206</v>
      </c>
      <c r="E2406" s="58" t="s">
        <v>273</v>
      </c>
      <c r="F2406" s="58" t="b">
        <f>AND(LEN(E2406) = 6, ISNUMBER(MATCH(LEFT(E2406,4), 'species codes'!$A$2:$A$15, 0)))</f>
        <v>1</v>
      </c>
      <c r="G2406" s="58">
        <v>6.0</v>
      </c>
    </row>
    <row r="2407">
      <c r="A2407" s="64">
        <v>45810.0</v>
      </c>
      <c r="B2407" s="58" t="s">
        <v>334</v>
      </c>
      <c r="C2407" s="58" t="s">
        <v>395</v>
      </c>
      <c r="D2407" s="58" t="s">
        <v>165</v>
      </c>
      <c r="E2407" s="58" t="s">
        <v>218</v>
      </c>
      <c r="F2407" s="65" t="b">
        <f>AND(LEN(E2407) = 6, ISNUMBER(MATCH(LEFT(E2407,4), 'species codes'!$A$2:$A$15, 0)))</f>
        <v>1</v>
      </c>
      <c r="G2407" s="58">
        <v>3.0</v>
      </c>
    </row>
    <row r="2408">
      <c r="A2408" s="64">
        <v>45810.0</v>
      </c>
      <c r="B2408" s="58" t="s">
        <v>334</v>
      </c>
      <c r="C2408" s="58" t="s">
        <v>395</v>
      </c>
      <c r="D2408" s="58" t="s">
        <v>165</v>
      </c>
      <c r="E2408" s="58" t="s">
        <v>263</v>
      </c>
      <c r="F2408" s="65" t="b">
        <f>AND(LEN(E2408) = 6, ISNUMBER(MATCH(LEFT(E2408,4), 'species codes'!$A$2:$A$15, 0)))</f>
        <v>1</v>
      </c>
      <c r="G2408" s="58">
        <v>5.0</v>
      </c>
    </row>
    <row r="2409">
      <c r="A2409" s="64">
        <v>45810.0</v>
      </c>
      <c r="B2409" s="58" t="s">
        <v>334</v>
      </c>
      <c r="C2409" s="58" t="s">
        <v>395</v>
      </c>
      <c r="D2409" s="58" t="s">
        <v>165</v>
      </c>
      <c r="E2409" s="58" t="s">
        <v>265</v>
      </c>
      <c r="F2409" s="65" t="b">
        <f>AND(LEN(E2409) = 6, ISNUMBER(MATCH(LEFT(E2409,4), 'species codes'!$A$2:$A$15, 0)))</f>
        <v>1</v>
      </c>
      <c r="G2409" s="58">
        <v>6.0</v>
      </c>
    </row>
    <row r="2410">
      <c r="A2410" s="64">
        <v>45810.0</v>
      </c>
      <c r="B2410" s="58" t="s">
        <v>334</v>
      </c>
      <c r="C2410" s="58" t="s">
        <v>395</v>
      </c>
      <c r="D2410" s="58" t="s">
        <v>165</v>
      </c>
      <c r="E2410" s="58" t="s">
        <v>266</v>
      </c>
      <c r="F2410" s="65" t="b">
        <f>AND(LEN(E2410) = 6, ISNUMBER(MATCH(LEFT(E2410,4), 'species codes'!$A$2:$A$15, 0)))</f>
        <v>1</v>
      </c>
      <c r="G2410" s="58">
        <v>5.0</v>
      </c>
    </row>
    <row r="2411">
      <c r="A2411" s="64">
        <v>45810.0</v>
      </c>
      <c r="B2411" s="58" t="s">
        <v>334</v>
      </c>
      <c r="C2411" s="58" t="s">
        <v>395</v>
      </c>
      <c r="D2411" s="58" t="s">
        <v>165</v>
      </c>
      <c r="E2411" s="58" t="s">
        <v>225</v>
      </c>
      <c r="F2411" s="65" t="b">
        <f>AND(LEN(E2411) = 6, ISNUMBER(MATCH(LEFT(E2411,4), 'species codes'!$A$2:$A$15, 0)))</f>
        <v>1</v>
      </c>
      <c r="G2411" s="58">
        <v>10.0</v>
      </c>
    </row>
    <row r="2412">
      <c r="A2412" s="64">
        <v>45810.0</v>
      </c>
      <c r="B2412" s="58" t="s">
        <v>334</v>
      </c>
      <c r="C2412" s="58" t="s">
        <v>395</v>
      </c>
      <c r="D2412" s="58" t="s">
        <v>165</v>
      </c>
      <c r="E2412" s="58" t="s">
        <v>214</v>
      </c>
      <c r="F2412" s="65" t="b">
        <f>AND(LEN(E2412) = 6, ISNUMBER(MATCH(LEFT(E2412,4), 'species codes'!$A$2:$A$15, 0)))</f>
        <v>1</v>
      </c>
      <c r="G2412" s="58">
        <v>9.0</v>
      </c>
    </row>
    <row r="2413">
      <c r="A2413" s="64">
        <v>45810.0</v>
      </c>
      <c r="B2413" s="58" t="s">
        <v>334</v>
      </c>
      <c r="C2413" s="58" t="s">
        <v>395</v>
      </c>
      <c r="D2413" s="58" t="s">
        <v>165</v>
      </c>
      <c r="E2413" s="58" t="s">
        <v>202</v>
      </c>
      <c r="F2413" s="65" t="b">
        <f>AND(LEN(E2413) = 6, ISNUMBER(MATCH(LEFT(E2413,4), 'species codes'!$A$2:$A$15, 0)))</f>
        <v>1</v>
      </c>
      <c r="G2413" s="58">
        <v>2.0</v>
      </c>
    </row>
    <row r="2414">
      <c r="A2414" s="64">
        <v>45810.0</v>
      </c>
      <c r="B2414" s="58" t="s">
        <v>334</v>
      </c>
      <c r="C2414" s="58" t="s">
        <v>395</v>
      </c>
      <c r="D2414" s="58" t="s">
        <v>165</v>
      </c>
      <c r="E2414" s="58" t="s">
        <v>213</v>
      </c>
      <c r="F2414" s="65" t="b">
        <f>AND(LEN(E2414) = 6, ISNUMBER(MATCH(LEFT(E2414,4), 'species codes'!$A$2:$A$15, 0)))</f>
        <v>1</v>
      </c>
      <c r="G2414" s="58">
        <v>11.0</v>
      </c>
    </row>
    <row r="2415">
      <c r="A2415" s="64">
        <v>45810.0</v>
      </c>
      <c r="B2415" s="58" t="s">
        <v>334</v>
      </c>
      <c r="C2415" s="58" t="s">
        <v>395</v>
      </c>
      <c r="D2415" s="58" t="s">
        <v>165</v>
      </c>
      <c r="E2415" s="58" t="s">
        <v>274</v>
      </c>
      <c r="F2415" s="65" t="b">
        <f>AND(LEN(E2415) = 6, ISNUMBER(MATCH(LEFT(E2415,4), 'species codes'!$A$2:$A$15, 0)))</f>
        <v>1</v>
      </c>
      <c r="G2415" s="58">
        <v>14.0</v>
      </c>
    </row>
    <row r="2416">
      <c r="A2416" s="64">
        <v>45810.0</v>
      </c>
      <c r="B2416" s="58" t="s">
        <v>334</v>
      </c>
      <c r="C2416" s="58" t="s">
        <v>395</v>
      </c>
      <c r="D2416" s="58" t="s">
        <v>165</v>
      </c>
      <c r="E2416" s="58" t="s">
        <v>238</v>
      </c>
      <c r="F2416" s="65" t="b">
        <f>AND(LEN(E2416) = 6, ISNUMBER(MATCH(LEFT(E2416,4), 'species codes'!$A$2:$A$15, 0)))</f>
        <v>1</v>
      </c>
      <c r="G2416" s="58">
        <v>73.0</v>
      </c>
    </row>
    <row r="2417">
      <c r="A2417" s="64">
        <v>45810.0</v>
      </c>
      <c r="B2417" s="58" t="s">
        <v>334</v>
      </c>
      <c r="C2417" s="58" t="s">
        <v>395</v>
      </c>
      <c r="D2417" s="58" t="s">
        <v>206</v>
      </c>
      <c r="E2417" s="58" t="s">
        <v>228</v>
      </c>
      <c r="F2417" s="65" t="b">
        <f>AND(LEN(E2417) = 6, ISNUMBER(MATCH(LEFT(E2417,4), 'species codes'!$A$2:$A$15, 0)))</f>
        <v>1</v>
      </c>
      <c r="G2417" s="58">
        <v>68.0</v>
      </c>
    </row>
    <row r="2418">
      <c r="A2418" s="64">
        <v>45810.0</v>
      </c>
      <c r="B2418" s="58" t="s">
        <v>334</v>
      </c>
      <c r="C2418" s="58" t="s">
        <v>395</v>
      </c>
      <c r="D2418" s="58" t="s">
        <v>206</v>
      </c>
      <c r="E2418" s="58" t="s">
        <v>253</v>
      </c>
      <c r="F2418" s="65" t="b">
        <f>AND(LEN(E2418) = 6, ISNUMBER(MATCH(LEFT(E2418,4), 'species codes'!$A$2:$A$15, 0)))</f>
        <v>1</v>
      </c>
      <c r="G2418" s="58">
        <v>27.0</v>
      </c>
    </row>
    <row r="2419">
      <c r="A2419" s="64">
        <v>45810.0</v>
      </c>
      <c r="B2419" s="58" t="s">
        <v>334</v>
      </c>
      <c r="C2419" s="58" t="s">
        <v>395</v>
      </c>
      <c r="D2419" s="58" t="s">
        <v>206</v>
      </c>
      <c r="E2419" s="58" t="s">
        <v>219</v>
      </c>
      <c r="F2419" s="65" t="b">
        <f>AND(LEN(E2419) = 6, ISNUMBER(MATCH(LEFT(E2419,4), 'species codes'!$A$2:$A$15, 0)))</f>
        <v>1</v>
      </c>
      <c r="G2419" s="58">
        <v>40.0</v>
      </c>
    </row>
    <row r="2420">
      <c r="A2420" s="64">
        <v>45812.0</v>
      </c>
      <c r="B2420" s="58" t="s">
        <v>374</v>
      </c>
      <c r="C2420" s="58" t="s">
        <v>285</v>
      </c>
      <c r="D2420" s="58" t="s">
        <v>354</v>
      </c>
      <c r="E2420" s="58" t="s">
        <v>238</v>
      </c>
      <c r="F2420" s="65" t="b">
        <f>AND(LEN(E2420) = 6, ISNUMBER(MATCH(LEFT(E2420,4), 'species codes'!$A$2:$A$15, 0)))</f>
        <v>1</v>
      </c>
      <c r="G2420" s="58">
        <v>25.0</v>
      </c>
    </row>
    <row r="2421">
      <c r="A2421" s="64">
        <v>45812.0</v>
      </c>
      <c r="B2421" s="58" t="s">
        <v>374</v>
      </c>
      <c r="C2421" s="58" t="s">
        <v>285</v>
      </c>
      <c r="D2421" s="58" t="s">
        <v>354</v>
      </c>
      <c r="E2421" s="58" t="s">
        <v>214</v>
      </c>
      <c r="F2421" s="65" t="b">
        <f>AND(LEN(E2421) = 6, ISNUMBER(MATCH(LEFT(E2421,4), 'species codes'!$A$2:$A$15, 0)))</f>
        <v>1</v>
      </c>
      <c r="G2421" s="58">
        <v>37.0</v>
      </c>
    </row>
    <row r="2422">
      <c r="A2422" s="64">
        <v>45812.0</v>
      </c>
      <c r="B2422" s="58" t="s">
        <v>374</v>
      </c>
      <c r="C2422" s="58" t="s">
        <v>285</v>
      </c>
      <c r="D2422" s="58" t="s">
        <v>354</v>
      </c>
      <c r="E2422" s="58" t="s">
        <v>205</v>
      </c>
      <c r="F2422" s="65" t="b">
        <f>AND(LEN(E2422) = 6, ISNUMBER(MATCH(LEFT(E2422,4), 'species codes'!$A$2:$A$15, 0)))</f>
        <v>1</v>
      </c>
      <c r="G2422" s="58">
        <v>37.0</v>
      </c>
    </row>
    <row r="2423">
      <c r="A2423" s="64">
        <v>45812.0</v>
      </c>
      <c r="B2423" s="58" t="s">
        <v>374</v>
      </c>
      <c r="C2423" s="58" t="s">
        <v>285</v>
      </c>
      <c r="D2423" s="58" t="s">
        <v>354</v>
      </c>
      <c r="E2423" s="58" t="s">
        <v>252</v>
      </c>
      <c r="F2423" s="65" t="b">
        <f>AND(LEN(E2423) = 6, ISNUMBER(MATCH(LEFT(E2423,4), 'species codes'!$A$2:$A$15, 0)))</f>
        <v>1</v>
      </c>
      <c r="G2423" s="58">
        <v>11.0</v>
      </c>
    </row>
    <row r="2424">
      <c r="A2424" s="64">
        <v>45812.0</v>
      </c>
      <c r="B2424" s="58" t="s">
        <v>374</v>
      </c>
      <c r="C2424" s="58" t="s">
        <v>285</v>
      </c>
      <c r="D2424" s="58" t="s">
        <v>354</v>
      </c>
      <c r="E2424" s="58" t="s">
        <v>251</v>
      </c>
      <c r="F2424" s="65" t="b">
        <f>AND(LEN(E2424) = 6, ISNUMBER(MATCH(LEFT(E2424,4), 'species codes'!$A$2:$A$15, 0)))</f>
        <v>1</v>
      </c>
      <c r="G2424" s="58">
        <v>36.0</v>
      </c>
    </row>
    <row r="2425">
      <c r="A2425" s="64">
        <v>45868.0</v>
      </c>
      <c r="B2425" s="58" t="s">
        <v>374</v>
      </c>
      <c r="C2425" s="58" t="s">
        <v>287</v>
      </c>
      <c r="D2425" s="58" t="s">
        <v>206</v>
      </c>
      <c r="E2425" s="58" t="s">
        <v>238</v>
      </c>
      <c r="F2425" s="65" t="b">
        <f>AND(LEN(E2425) = 6, ISNUMBER(MATCH(LEFT(E2425,4), 'species codes'!$A$2:$A$15, 0)))</f>
        <v>1</v>
      </c>
      <c r="G2425" s="58">
        <v>25.0</v>
      </c>
    </row>
    <row r="2426">
      <c r="A2426" s="64">
        <v>45868.0</v>
      </c>
      <c r="B2426" s="58" t="s">
        <v>374</v>
      </c>
      <c r="C2426" s="58" t="s">
        <v>287</v>
      </c>
      <c r="D2426" s="58" t="s">
        <v>206</v>
      </c>
      <c r="E2426" s="58" t="s">
        <v>214</v>
      </c>
      <c r="F2426" s="65" t="b">
        <f>AND(LEN(E2426) = 6, ISNUMBER(MATCH(LEFT(E2426,4), 'species codes'!$A$2:$A$15, 0)))</f>
        <v>1</v>
      </c>
      <c r="G2426" s="58">
        <v>38.0</v>
      </c>
    </row>
    <row r="2427">
      <c r="A2427" s="64">
        <v>45868.0</v>
      </c>
      <c r="B2427" s="58" t="s">
        <v>374</v>
      </c>
      <c r="C2427" s="58" t="s">
        <v>287</v>
      </c>
      <c r="D2427" s="58" t="s">
        <v>206</v>
      </c>
      <c r="E2427" s="58" t="s">
        <v>207</v>
      </c>
      <c r="F2427" s="65" t="b">
        <f>AND(LEN(E2427) = 6, ISNUMBER(MATCH(LEFT(E2427,4), 'species codes'!$A$2:$A$15, 0)))</f>
        <v>1</v>
      </c>
      <c r="G2427" s="58">
        <v>36.0</v>
      </c>
    </row>
    <row r="2428">
      <c r="A2428" s="64">
        <v>45868.0</v>
      </c>
      <c r="B2428" s="58" t="s">
        <v>374</v>
      </c>
      <c r="C2428" s="58" t="s">
        <v>287</v>
      </c>
      <c r="D2428" s="58" t="s">
        <v>206</v>
      </c>
      <c r="E2428" s="58" t="s">
        <v>251</v>
      </c>
      <c r="F2428" s="65" t="b">
        <f>AND(LEN(E2428) = 6, ISNUMBER(MATCH(LEFT(E2428,4), 'species codes'!$A$2:$A$15, 0)))</f>
        <v>1</v>
      </c>
      <c r="G2428" s="58">
        <v>39.0</v>
      </c>
    </row>
    <row r="2429">
      <c r="A2429" s="64">
        <v>45868.0</v>
      </c>
      <c r="B2429" s="58" t="s">
        <v>374</v>
      </c>
      <c r="C2429" s="58" t="s">
        <v>287</v>
      </c>
      <c r="D2429" s="58" t="s">
        <v>206</v>
      </c>
      <c r="E2429" s="58" t="s">
        <v>252</v>
      </c>
      <c r="F2429" s="65" t="b">
        <f>AND(LEN(E2429) = 6, ISNUMBER(MATCH(LEFT(E2429,4), 'species codes'!$A$2:$A$15, 0)))</f>
        <v>1</v>
      </c>
      <c r="G2429" s="58">
        <v>11.0</v>
      </c>
    </row>
    <row r="2430">
      <c r="A2430" s="64">
        <v>45880.0</v>
      </c>
      <c r="B2430" s="58" t="s">
        <v>326</v>
      </c>
      <c r="C2430" s="58" t="s">
        <v>287</v>
      </c>
      <c r="D2430" s="58" t="s">
        <v>353</v>
      </c>
      <c r="E2430" s="58" t="s">
        <v>80</v>
      </c>
      <c r="F2430" s="65" t="b">
        <f>AND(LEN(E2430) = 6, ISNUMBER(MATCH(LEFT(E2430,4), 'species codes'!$A$2:$A$15, 0)))</f>
        <v>1</v>
      </c>
      <c r="G2430" s="58">
        <v>8.0</v>
      </c>
    </row>
    <row r="2431">
      <c r="A2431" s="64">
        <v>45880.0</v>
      </c>
      <c r="B2431" s="58" t="s">
        <v>326</v>
      </c>
      <c r="C2431" s="58" t="s">
        <v>287</v>
      </c>
      <c r="D2431" s="58" t="s">
        <v>355</v>
      </c>
      <c r="E2431" s="58" t="s">
        <v>182</v>
      </c>
      <c r="F2431" s="65" t="b">
        <f>AND(LEN(E2431) = 6, ISNUMBER(MATCH(LEFT(E2431,4), 'species codes'!$A$2:$A$15, 0)))</f>
        <v>1</v>
      </c>
      <c r="G2431" s="58">
        <v>29.0</v>
      </c>
    </row>
    <row r="2432">
      <c r="A2432" s="64">
        <v>45880.0</v>
      </c>
      <c r="B2432" s="58" t="s">
        <v>326</v>
      </c>
      <c r="C2432" s="58" t="s">
        <v>287</v>
      </c>
      <c r="D2432" s="58" t="s">
        <v>189</v>
      </c>
      <c r="E2432" s="58" t="s">
        <v>188</v>
      </c>
      <c r="F2432" s="65" t="b">
        <f>AND(LEN(E2432) = 6, ISNUMBER(MATCH(LEFT(E2432,4), 'species codes'!$A$2:$A$15, 0)))</f>
        <v>1</v>
      </c>
      <c r="G2432" s="58">
        <v>53.0</v>
      </c>
    </row>
    <row r="2433">
      <c r="A2433" s="64">
        <v>45880.0</v>
      </c>
      <c r="B2433" s="58" t="s">
        <v>326</v>
      </c>
      <c r="C2433" s="58" t="s">
        <v>287</v>
      </c>
      <c r="D2433" s="58" t="s">
        <v>144</v>
      </c>
      <c r="E2433" s="58" t="s">
        <v>143</v>
      </c>
      <c r="F2433" s="65" t="b">
        <f>AND(LEN(E2433) = 6, ISNUMBER(MATCH(LEFT(E2433,4), 'species codes'!$A$2:$A$15, 0)))</f>
        <v>1</v>
      </c>
      <c r="G2433" s="58">
        <v>8.0</v>
      </c>
    </row>
    <row r="2434">
      <c r="A2434" s="64">
        <v>45880.0</v>
      </c>
      <c r="B2434" s="58" t="s">
        <v>326</v>
      </c>
      <c r="C2434" s="58" t="s">
        <v>287</v>
      </c>
      <c r="D2434" s="58" t="s">
        <v>144</v>
      </c>
      <c r="E2434" s="58" t="s">
        <v>169</v>
      </c>
      <c r="F2434" s="65" t="b">
        <f>AND(LEN(E2434) = 6, ISNUMBER(MATCH(LEFT(E2434,4), 'species codes'!$A$2:$A$15, 0)))</f>
        <v>1</v>
      </c>
      <c r="G2434" s="58">
        <v>34.0</v>
      </c>
    </row>
    <row r="2435">
      <c r="A2435" s="64">
        <v>45880.0</v>
      </c>
      <c r="B2435" s="58" t="s">
        <v>326</v>
      </c>
      <c r="C2435" s="58" t="s">
        <v>287</v>
      </c>
      <c r="D2435" s="58" t="s">
        <v>72</v>
      </c>
      <c r="E2435" s="58" t="s">
        <v>71</v>
      </c>
      <c r="F2435" s="65" t="b">
        <f>AND(LEN(E2435) = 6, ISNUMBER(MATCH(LEFT(E2435,4), 'species codes'!$A$2:$A$15, 0)))</f>
        <v>1</v>
      </c>
      <c r="G2435" s="58">
        <v>43.0</v>
      </c>
    </row>
    <row r="2436">
      <c r="A2436" s="64">
        <v>45880.0</v>
      </c>
      <c r="B2436" s="58" t="s">
        <v>326</v>
      </c>
      <c r="C2436" s="58" t="s">
        <v>287</v>
      </c>
      <c r="D2436" s="58" t="s">
        <v>57</v>
      </c>
      <c r="E2436" s="58" t="s">
        <v>43</v>
      </c>
      <c r="F2436" s="65" t="b">
        <f>AND(LEN(E2436) = 6, ISNUMBER(MATCH(LEFT(E2436,4), 'species codes'!$A$2:$A$15, 0)))</f>
        <v>1</v>
      </c>
      <c r="G2436" s="58">
        <v>15.0</v>
      </c>
    </row>
    <row r="2437">
      <c r="A2437" s="64">
        <v>45880.0</v>
      </c>
      <c r="B2437" s="58" t="s">
        <v>326</v>
      </c>
      <c r="C2437" s="58" t="s">
        <v>287</v>
      </c>
      <c r="D2437" s="58" t="s">
        <v>57</v>
      </c>
      <c r="E2437" s="58" t="s">
        <v>55</v>
      </c>
      <c r="F2437" s="65" t="b">
        <f>AND(LEN(E2437) = 6, ISNUMBER(MATCH(LEFT(E2437,4), 'species codes'!$A$2:$A$15, 0)))</f>
        <v>1</v>
      </c>
      <c r="G2437" s="58">
        <v>19.0</v>
      </c>
    </row>
    <row r="2438">
      <c r="A2438" s="64">
        <v>45880.0</v>
      </c>
      <c r="B2438" s="58" t="s">
        <v>326</v>
      </c>
      <c r="C2438" s="58" t="s">
        <v>287</v>
      </c>
      <c r="D2438" s="58" t="s">
        <v>57</v>
      </c>
      <c r="E2438" s="58" t="s">
        <v>140</v>
      </c>
      <c r="F2438" s="65" t="b">
        <f>AND(LEN(E2438) = 6, ISNUMBER(MATCH(LEFT(E2438,4), 'species codes'!$A$2:$A$15, 0)))</f>
        <v>1</v>
      </c>
      <c r="G2438" s="58">
        <f>46+33</f>
        <v>79</v>
      </c>
      <c r="O2438" s="58" t="s">
        <v>407</v>
      </c>
    </row>
    <row r="2439">
      <c r="A2439" s="64">
        <v>45880.0</v>
      </c>
      <c r="B2439" s="58" t="s">
        <v>326</v>
      </c>
      <c r="C2439" s="58" t="s">
        <v>287</v>
      </c>
      <c r="D2439" s="58" t="s">
        <v>345</v>
      </c>
      <c r="E2439" s="58" t="s">
        <v>140</v>
      </c>
      <c r="F2439" s="65" t="b">
        <f>AND(LEN(E2439) = 6, ISNUMBER(MATCH(LEFT(E2439,4), 'species codes'!$A$2:$A$15, 0)))</f>
        <v>1</v>
      </c>
      <c r="G2439" s="58">
        <f>53</f>
        <v>53</v>
      </c>
    </row>
    <row r="2440">
      <c r="A2440" s="64">
        <v>45880.0</v>
      </c>
      <c r="B2440" s="58" t="s">
        <v>326</v>
      </c>
      <c r="C2440" s="58" t="s">
        <v>287</v>
      </c>
      <c r="D2440" s="58" t="s">
        <v>77</v>
      </c>
      <c r="E2440" s="58" t="s">
        <v>76</v>
      </c>
      <c r="F2440" s="65" t="b">
        <f>AND(LEN(E2440) = 6, ISNUMBER(MATCH(LEFT(E2440,4), 'species codes'!$A$2:$A$15, 0)))</f>
        <v>1</v>
      </c>
      <c r="G2440" s="58">
        <v>6.0</v>
      </c>
    </row>
    <row r="2441">
      <c r="A2441" s="64">
        <v>45880.0</v>
      </c>
      <c r="B2441" s="58" t="s">
        <v>326</v>
      </c>
      <c r="C2441" s="58" t="s">
        <v>287</v>
      </c>
      <c r="D2441" s="58" t="s">
        <v>77</v>
      </c>
      <c r="E2441" s="58" t="s">
        <v>80</v>
      </c>
      <c r="F2441" s="65" t="b">
        <f>AND(LEN(E2441) = 6, ISNUMBER(MATCH(LEFT(E2441,4), 'species codes'!$A$2:$A$15, 0)))</f>
        <v>1</v>
      </c>
      <c r="G2441" s="58">
        <v>12.0</v>
      </c>
    </row>
    <row r="2442">
      <c r="A2442" s="64">
        <v>45880.0</v>
      </c>
      <c r="B2442" s="58" t="s">
        <v>326</v>
      </c>
      <c r="C2442" s="58" t="s">
        <v>287</v>
      </c>
      <c r="D2442" s="58" t="s">
        <v>77</v>
      </c>
      <c r="E2442" s="58" t="s">
        <v>160</v>
      </c>
      <c r="F2442" s="65" t="b">
        <f>AND(LEN(E2442) = 6, ISNUMBER(MATCH(LEFT(E2442,4), 'species codes'!$A$2:$A$15, 0)))</f>
        <v>1</v>
      </c>
      <c r="G2442" s="58">
        <v>27.0</v>
      </c>
    </row>
    <row r="2443">
      <c r="A2443" s="64">
        <v>45880.0</v>
      </c>
      <c r="B2443" s="58" t="s">
        <v>326</v>
      </c>
      <c r="C2443" s="58" t="s">
        <v>287</v>
      </c>
      <c r="D2443" s="58" t="s">
        <v>138</v>
      </c>
      <c r="E2443" s="58" t="s">
        <v>137</v>
      </c>
      <c r="F2443" s="65" t="b">
        <f>AND(LEN(E2443) = 6, ISNUMBER(MATCH(LEFT(E2443,4), 'species codes'!$A$2:$A$15, 0)))</f>
        <v>1</v>
      </c>
      <c r="G2443" s="58">
        <v>17.0</v>
      </c>
    </row>
    <row r="2444">
      <c r="A2444" s="64">
        <v>45880.0</v>
      </c>
      <c r="B2444" s="58" t="s">
        <v>326</v>
      </c>
      <c r="C2444" s="58" t="s">
        <v>287</v>
      </c>
      <c r="D2444" s="58" t="s">
        <v>138</v>
      </c>
      <c r="E2444" s="58" t="s">
        <v>142</v>
      </c>
      <c r="F2444" s="65" t="b">
        <f>AND(LEN(E2444) = 6, ISNUMBER(MATCH(LEFT(E2444,4), 'species codes'!$A$2:$A$15, 0)))</f>
        <v>1</v>
      </c>
      <c r="G2444" s="58">
        <v>45.0</v>
      </c>
    </row>
    <row r="2445">
      <c r="A2445" s="64">
        <v>45880.0</v>
      </c>
      <c r="B2445" s="58" t="s">
        <v>326</v>
      </c>
      <c r="C2445" s="58" t="s">
        <v>287</v>
      </c>
      <c r="D2445" s="58" t="s">
        <v>75</v>
      </c>
      <c r="E2445" s="58" t="s">
        <v>136</v>
      </c>
      <c r="F2445" s="65" t="b">
        <f>AND(LEN(E2445) = 6, ISNUMBER(MATCH(LEFT(E2445,4), 'species codes'!$A$2:$A$15, 0)))</f>
        <v>1</v>
      </c>
      <c r="G2445" s="58">
        <v>11.0</v>
      </c>
    </row>
    <row r="2446">
      <c r="A2446" s="64">
        <v>45880.0</v>
      </c>
      <c r="B2446" s="58" t="s">
        <v>326</v>
      </c>
      <c r="C2446" s="58" t="s">
        <v>287</v>
      </c>
      <c r="D2446" s="58" t="s">
        <v>75</v>
      </c>
      <c r="E2446" s="58" t="s">
        <v>74</v>
      </c>
      <c r="F2446" s="65" t="b">
        <f>AND(LEN(E2446) = 6, ISNUMBER(MATCH(LEFT(E2446,4), 'species codes'!$A$2:$A$15, 0)))</f>
        <v>1</v>
      </c>
      <c r="G2446" s="58">
        <v>2.0</v>
      </c>
    </row>
    <row r="2447">
      <c r="A2447" s="64">
        <v>45880.0</v>
      </c>
      <c r="B2447" s="58" t="s">
        <v>326</v>
      </c>
      <c r="C2447" s="58" t="s">
        <v>287</v>
      </c>
      <c r="D2447" s="58" t="s">
        <v>75</v>
      </c>
      <c r="E2447" s="58" t="s">
        <v>197</v>
      </c>
      <c r="F2447" s="65" t="b">
        <f>AND(LEN(E2447) = 6, ISNUMBER(MATCH(LEFT(E2447,4), 'species codes'!$A$2:$A$15, 0)))</f>
        <v>1</v>
      </c>
      <c r="G2447" s="58">
        <v>26.0</v>
      </c>
    </row>
    <row r="2448">
      <c r="A2448" s="64">
        <v>45880.0</v>
      </c>
      <c r="B2448" s="58" t="s">
        <v>326</v>
      </c>
      <c r="C2448" s="58" t="s">
        <v>287</v>
      </c>
      <c r="D2448" s="58" t="s">
        <v>146</v>
      </c>
      <c r="E2448" s="58" t="s">
        <v>145</v>
      </c>
      <c r="F2448" s="65" t="b">
        <f>AND(LEN(E2448) = 6, ISNUMBER(MATCH(LEFT(E2448,4), 'species codes'!$A$2:$A$15, 0)))</f>
        <v>1</v>
      </c>
      <c r="G2448" s="58">
        <v>7.0</v>
      </c>
    </row>
    <row r="2449">
      <c r="A2449" s="64">
        <v>45880.0</v>
      </c>
      <c r="B2449" s="58" t="s">
        <v>326</v>
      </c>
      <c r="C2449" s="58" t="s">
        <v>287</v>
      </c>
      <c r="D2449" s="58" t="s">
        <v>146</v>
      </c>
      <c r="E2449" s="58" t="s">
        <v>158</v>
      </c>
      <c r="F2449" s="65" t="b">
        <f>AND(LEN(E2449) = 6, ISNUMBER(MATCH(LEFT(E2449,4), 'species codes'!$A$2:$A$15, 0)))</f>
        <v>1</v>
      </c>
      <c r="G2449" s="58">
        <v>32.0</v>
      </c>
    </row>
    <row r="2450">
      <c r="A2450" s="64">
        <v>45880.0</v>
      </c>
      <c r="B2450" s="58" t="s">
        <v>326</v>
      </c>
      <c r="C2450" s="58" t="s">
        <v>287</v>
      </c>
      <c r="D2450" s="58" t="s">
        <v>150</v>
      </c>
      <c r="E2450" s="58" t="s">
        <v>149</v>
      </c>
      <c r="F2450" s="65" t="b">
        <f>AND(LEN(E2450) = 6, ISNUMBER(MATCH(LEFT(E2450,4), 'species codes'!$A$2:$A$15, 0)))</f>
        <v>1</v>
      </c>
      <c r="G2450" s="58">
        <v>34.0</v>
      </c>
    </row>
    <row r="2451">
      <c r="A2451" s="64">
        <v>45880.0</v>
      </c>
      <c r="B2451" s="58" t="s">
        <v>326</v>
      </c>
      <c r="C2451" s="58" t="s">
        <v>287</v>
      </c>
      <c r="D2451" s="58" t="s">
        <v>63</v>
      </c>
      <c r="E2451" s="58" t="s">
        <v>62</v>
      </c>
      <c r="F2451" s="65" t="b">
        <f>AND(LEN(E2451) = 6, ISNUMBER(MATCH(LEFT(E2451,4), 'species codes'!$A$2:$A$15, 0)))</f>
        <v>1</v>
      </c>
      <c r="G2451" s="58">
        <v>3.0</v>
      </c>
      <c r="J2451" s="58">
        <v>1.0</v>
      </c>
    </row>
    <row r="2452">
      <c r="A2452" s="64">
        <v>45880.0</v>
      </c>
      <c r="B2452" s="58" t="s">
        <v>326</v>
      </c>
      <c r="C2452" s="58" t="s">
        <v>287</v>
      </c>
      <c r="D2452" s="58" t="s">
        <v>191</v>
      </c>
      <c r="E2452" s="58" t="s">
        <v>190</v>
      </c>
      <c r="F2452" s="65" t="b">
        <f>AND(LEN(E2452) = 6, ISNUMBER(MATCH(LEFT(E2452,4), 'species codes'!$A$2:$A$15, 0)))</f>
        <v>1</v>
      </c>
      <c r="G2452" s="58">
        <v>14.0</v>
      </c>
    </row>
    <row r="2453">
      <c r="A2453" s="64">
        <v>45880.0</v>
      </c>
      <c r="B2453" s="58" t="s">
        <v>326</v>
      </c>
      <c r="C2453" s="58" t="s">
        <v>287</v>
      </c>
      <c r="D2453" s="58" t="s">
        <v>187</v>
      </c>
      <c r="E2453" s="58" t="s">
        <v>186</v>
      </c>
      <c r="F2453" s="65" t="b">
        <f>AND(LEN(E2453) = 6, ISNUMBER(MATCH(LEFT(E2453,4), 'species codes'!$A$2:$A$15, 0)))</f>
        <v>1</v>
      </c>
      <c r="G2453" s="58">
        <v>16.0</v>
      </c>
    </row>
    <row r="2454">
      <c r="A2454" s="64">
        <v>45880.0</v>
      </c>
      <c r="B2454" s="58" t="s">
        <v>326</v>
      </c>
      <c r="C2454" s="58" t="s">
        <v>287</v>
      </c>
      <c r="D2454" s="58" t="s">
        <v>330</v>
      </c>
      <c r="E2454" s="58" t="s">
        <v>182</v>
      </c>
      <c r="F2454" s="65" t="b">
        <f>AND(LEN(E2454) = 6, ISNUMBER(MATCH(LEFT(E2454,4), 'species codes'!$A$2:$A$15, 0)))</f>
        <v>1</v>
      </c>
      <c r="G2454" s="58">
        <v>66.0</v>
      </c>
    </row>
    <row r="2455">
      <c r="A2455" s="64">
        <v>45880.0</v>
      </c>
      <c r="B2455" s="58" t="s">
        <v>326</v>
      </c>
      <c r="C2455" s="58" t="s">
        <v>287</v>
      </c>
      <c r="D2455" s="58" t="s">
        <v>128</v>
      </c>
      <c r="E2455" s="58" t="s">
        <v>168</v>
      </c>
      <c r="F2455" s="65" t="b">
        <f>AND(LEN(E2455) = 6, ISNUMBER(MATCH(LEFT(E2455,4), 'species codes'!$A$2:$A$15, 0)))</f>
        <v>1</v>
      </c>
      <c r="G2455" s="58">
        <v>23.0</v>
      </c>
    </row>
    <row r="2456">
      <c r="A2456" s="64">
        <v>45880.0</v>
      </c>
      <c r="B2456" s="58" t="s">
        <v>326</v>
      </c>
      <c r="C2456" s="58" t="s">
        <v>287</v>
      </c>
      <c r="D2456" s="58" t="s">
        <v>128</v>
      </c>
      <c r="E2456" s="58" t="s">
        <v>127</v>
      </c>
      <c r="F2456" s="65" t="b">
        <f>AND(LEN(E2456) = 6, ISNUMBER(MATCH(LEFT(E2456,4), 'species codes'!$A$2:$A$15, 0)))</f>
        <v>1</v>
      </c>
      <c r="G2456" s="58">
        <v>12.0</v>
      </c>
    </row>
    <row r="2457">
      <c r="A2457" s="64">
        <v>45880.0</v>
      </c>
      <c r="B2457" s="58" t="s">
        <v>326</v>
      </c>
      <c r="C2457" s="58" t="s">
        <v>287</v>
      </c>
      <c r="D2457" s="58" t="s">
        <v>128</v>
      </c>
      <c r="E2457" s="58" t="s">
        <v>148</v>
      </c>
      <c r="F2457" s="65" t="b">
        <f>AND(LEN(E2457) = 6, ISNUMBER(MATCH(LEFT(E2457,4), 'species codes'!$A$2:$A$15, 0)))</f>
        <v>1</v>
      </c>
      <c r="G2457" s="58">
        <v>21.0</v>
      </c>
    </row>
    <row r="2458">
      <c r="A2458" s="64">
        <v>45880.0</v>
      </c>
      <c r="B2458" s="58" t="s">
        <v>326</v>
      </c>
      <c r="C2458" s="58" t="s">
        <v>287</v>
      </c>
      <c r="D2458" s="58" t="s">
        <v>97</v>
      </c>
      <c r="E2458" s="58" t="s">
        <v>96</v>
      </c>
      <c r="F2458" s="65" t="b">
        <f>AND(LEN(E2458) = 6, ISNUMBER(MATCH(LEFT(E2458,4), 'species codes'!$A$2:$A$15, 0)))</f>
        <v>1</v>
      </c>
      <c r="G2458" s="58">
        <v>4.0</v>
      </c>
    </row>
    <row r="2459">
      <c r="A2459" s="64">
        <v>45880.0</v>
      </c>
      <c r="B2459" s="58" t="s">
        <v>326</v>
      </c>
      <c r="C2459" s="58" t="s">
        <v>287</v>
      </c>
      <c r="D2459" s="58" t="s">
        <v>97</v>
      </c>
      <c r="E2459" s="58" t="s">
        <v>171</v>
      </c>
      <c r="F2459" s="65" t="b">
        <f>AND(LEN(E2459) = 6, ISNUMBER(MATCH(LEFT(E2459,4), 'species codes'!$A$2:$A$15, 0)))</f>
        <v>1</v>
      </c>
      <c r="G2459" s="58">
        <v>54.0</v>
      </c>
    </row>
    <row r="2460">
      <c r="A2460" s="64">
        <v>45880.0</v>
      </c>
      <c r="B2460" s="58" t="s">
        <v>326</v>
      </c>
      <c r="C2460" s="58" t="s">
        <v>287</v>
      </c>
      <c r="D2460" s="58" t="s">
        <v>86</v>
      </c>
      <c r="E2460" s="58" t="s">
        <v>84</v>
      </c>
      <c r="F2460" s="65" t="b">
        <f>AND(LEN(E2460) = 6, ISNUMBER(MATCH(LEFT(E2460,4), 'species codes'!$A$2:$A$15, 0)))</f>
        <v>1</v>
      </c>
      <c r="G2460" s="58">
        <v>17.0</v>
      </c>
    </row>
    <row r="2461">
      <c r="A2461" s="64">
        <v>45880.0</v>
      </c>
      <c r="B2461" s="58" t="s">
        <v>326</v>
      </c>
      <c r="C2461" s="58" t="s">
        <v>287</v>
      </c>
      <c r="D2461" s="58" t="s">
        <v>86</v>
      </c>
      <c r="E2461" s="58" t="s">
        <v>109</v>
      </c>
      <c r="F2461" s="65" t="b">
        <f>AND(LEN(E2461) = 6, ISNUMBER(MATCH(LEFT(E2461,4), 'species codes'!$A$2:$A$15, 0)))</f>
        <v>1</v>
      </c>
      <c r="G2461" s="58">
        <v>11.0</v>
      </c>
    </row>
    <row r="2462">
      <c r="A2462" s="64">
        <v>45880.0</v>
      </c>
      <c r="B2462" s="58" t="s">
        <v>326</v>
      </c>
      <c r="C2462" s="58" t="s">
        <v>287</v>
      </c>
      <c r="D2462" s="58" t="s">
        <v>86</v>
      </c>
      <c r="E2462" s="58" t="s">
        <v>166</v>
      </c>
      <c r="F2462" s="65" t="b">
        <f>AND(LEN(E2462) = 6, ISNUMBER(MATCH(LEFT(E2462,4), 'species codes'!$A$2:$A$15, 0)))</f>
        <v>1</v>
      </c>
      <c r="G2462" s="58">
        <v>12.0</v>
      </c>
    </row>
    <row r="2463">
      <c r="A2463" s="64">
        <v>45880.0</v>
      </c>
      <c r="B2463" s="58" t="s">
        <v>326</v>
      </c>
      <c r="C2463" s="58" t="s">
        <v>287</v>
      </c>
      <c r="D2463" s="58" t="s">
        <v>135</v>
      </c>
      <c r="E2463" s="58" t="s">
        <v>134</v>
      </c>
      <c r="F2463" s="65" t="b">
        <f>AND(LEN(E2463) = 6, ISNUMBER(MATCH(LEFT(E2463,4), 'species codes'!$A$2:$A$15, 0)))</f>
        <v>1</v>
      </c>
      <c r="G2463" s="58">
        <v>31.0</v>
      </c>
    </row>
    <row r="2464">
      <c r="A2464" s="64">
        <v>45880.0</v>
      </c>
      <c r="B2464" s="58" t="s">
        <v>326</v>
      </c>
      <c r="C2464" s="58" t="s">
        <v>287</v>
      </c>
      <c r="D2464" s="58" t="s">
        <v>135</v>
      </c>
      <c r="E2464" s="58" t="s">
        <v>173</v>
      </c>
      <c r="F2464" s="65" t="b">
        <f>AND(LEN(E2464) = 6, ISNUMBER(MATCH(LEFT(E2464,4), 'species codes'!$A$2:$A$15, 0)))</f>
        <v>1</v>
      </c>
      <c r="G2464" s="58">
        <v>30.0</v>
      </c>
    </row>
    <row r="2465">
      <c r="A2465" s="64">
        <v>45880.0</v>
      </c>
      <c r="B2465" s="58" t="s">
        <v>326</v>
      </c>
      <c r="C2465" s="58" t="s">
        <v>287</v>
      </c>
      <c r="D2465" s="58" t="s">
        <v>133</v>
      </c>
      <c r="E2465" s="58" t="s">
        <v>132</v>
      </c>
      <c r="F2465" s="65" t="b">
        <f>AND(LEN(E2465) = 6, ISNUMBER(MATCH(LEFT(E2465,4), 'species codes'!$A$2:$A$15, 0)))</f>
        <v>1</v>
      </c>
      <c r="G2465" s="58">
        <v>38.0</v>
      </c>
    </row>
    <row r="2466">
      <c r="A2466" s="64">
        <v>45880.0</v>
      </c>
      <c r="B2466" s="58" t="s">
        <v>326</v>
      </c>
      <c r="C2466" s="58" t="s">
        <v>287</v>
      </c>
      <c r="D2466" s="58" t="s">
        <v>131</v>
      </c>
      <c r="E2466" s="58" t="s">
        <v>130</v>
      </c>
      <c r="F2466" s="65" t="b">
        <f>AND(LEN(E2466) = 6, ISNUMBER(MATCH(LEFT(E2466,4), 'species codes'!$A$2:$A$15, 0)))</f>
        <v>1</v>
      </c>
      <c r="G2466" s="58">
        <v>31.0</v>
      </c>
    </row>
    <row r="2467">
      <c r="A2467" s="64">
        <v>45880.0</v>
      </c>
      <c r="B2467" s="58" t="s">
        <v>326</v>
      </c>
      <c r="C2467" s="58" t="s">
        <v>287</v>
      </c>
      <c r="D2467" s="58" t="s">
        <v>131</v>
      </c>
      <c r="E2467" s="58" t="s">
        <v>172</v>
      </c>
      <c r="F2467" s="65" t="b">
        <f>AND(LEN(E2467) = 6, ISNUMBER(MATCH(LEFT(E2467,4), 'species codes'!$A$2:$A$15, 0)))</f>
        <v>1</v>
      </c>
      <c r="G2467" s="58">
        <v>38.0</v>
      </c>
    </row>
    <row r="2468">
      <c r="A2468" s="64">
        <v>45880.0</v>
      </c>
      <c r="B2468" s="58" t="s">
        <v>326</v>
      </c>
      <c r="C2468" s="58" t="s">
        <v>287</v>
      </c>
      <c r="D2468" s="58" t="s">
        <v>344</v>
      </c>
      <c r="E2468" s="58" t="s">
        <v>80</v>
      </c>
      <c r="F2468" s="65" t="b">
        <f>AND(LEN(E2468) = 6, ISNUMBER(MATCH(LEFT(E2468,4), 'species codes'!$A$2:$A$15, 0)))</f>
        <v>1</v>
      </c>
      <c r="G2468" s="58">
        <f>48+47</f>
        <v>95</v>
      </c>
      <c r="O2468" s="58" t="s">
        <v>408</v>
      </c>
    </row>
    <row r="2469">
      <c r="A2469" s="64">
        <v>45880.0</v>
      </c>
      <c r="B2469" s="58" t="s">
        <v>326</v>
      </c>
      <c r="C2469" s="58" t="s">
        <v>287</v>
      </c>
      <c r="D2469" s="58" t="s">
        <v>332</v>
      </c>
      <c r="E2469" s="58" t="s">
        <v>43</v>
      </c>
      <c r="F2469" s="65" t="b">
        <f>AND(LEN(E2469) = 6, ISNUMBER(MATCH(LEFT(E2469,4), 'species codes'!$A$2:$A$15, 0)))</f>
        <v>1</v>
      </c>
      <c r="G2469" s="58">
        <v>20.0</v>
      </c>
    </row>
    <row r="2470">
      <c r="A2470" s="64">
        <v>45880.0</v>
      </c>
      <c r="B2470" s="58" t="s">
        <v>326</v>
      </c>
      <c r="C2470" s="58" t="s">
        <v>287</v>
      </c>
      <c r="D2470" s="58" t="s">
        <v>177</v>
      </c>
      <c r="E2470" s="58" t="s">
        <v>176</v>
      </c>
      <c r="F2470" s="65" t="b">
        <f>AND(LEN(E2470) = 6, ISNUMBER(MATCH(LEFT(E2470,4), 'species codes'!$A$2:$A$15, 0)))</f>
        <v>1</v>
      </c>
      <c r="G2470" s="58">
        <v>26.0</v>
      </c>
    </row>
    <row r="2471">
      <c r="A2471" s="64">
        <v>45880.0</v>
      </c>
      <c r="B2471" s="58" t="s">
        <v>334</v>
      </c>
      <c r="C2471" s="58" t="s">
        <v>287</v>
      </c>
      <c r="D2471" s="58" t="s">
        <v>206</v>
      </c>
      <c r="E2471" s="58" t="s">
        <v>219</v>
      </c>
      <c r="F2471" s="65" t="b">
        <f>AND(LEN(E2471) = 6, ISNUMBER(MATCH(LEFT(E2471,4), 'species codes'!$A$2:$A$15, 0)))</f>
        <v>1</v>
      </c>
      <c r="G2471" s="58">
        <v>36.0</v>
      </c>
    </row>
    <row r="2472">
      <c r="A2472" s="64">
        <v>45880.0</v>
      </c>
      <c r="B2472" s="58" t="s">
        <v>334</v>
      </c>
      <c r="C2472" s="58" t="s">
        <v>287</v>
      </c>
      <c r="D2472" s="58" t="s">
        <v>206</v>
      </c>
      <c r="E2472" s="58" t="s">
        <v>253</v>
      </c>
      <c r="F2472" s="65" t="b">
        <f>AND(LEN(E2472) = 6, ISNUMBER(MATCH(LEFT(E2472,4), 'species codes'!$A$2:$A$15, 0)))</f>
        <v>1</v>
      </c>
      <c r="G2472" s="58">
        <v>26.0</v>
      </c>
    </row>
    <row r="2473">
      <c r="A2473" s="64">
        <v>45880.0</v>
      </c>
      <c r="B2473" s="58" t="s">
        <v>334</v>
      </c>
      <c r="C2473" s="58" t="s">
        <v>287</v>
      </c>
      <c r="D2473" s="58" t="s">
        <v>206</v>
      </c>
      <c r="E2473" s="58" t="s">
        <v>228</v>
      </c>
      <c r="F2473" s="65" t="b">
        <f>AND(LEN(E2473) = 6, ISNUMBER(MATCH(LEFT(E2473,4), 'species codes'!$A$2:$A$15, 0)))</f>
        <v>1</v>
      </c>
      <c r="G2473" s="58">
        <v>68.0</v>
      </c>
    </row>
    <row r="2474">
      <c r="A2474" s="64">
        <v>45880.0</v>
      </c>
      <c r="B2474" s="58" t="s">
        <v>334</v>
      </c>
      <c r="C2474" s="58" t="s">
        <v>287</v>
      </c>
      <c r="D2474" s="58" t="s">
        <v>165</v>
      </c>
      <c r="E2474" s="58" t="s">
        <v>238</v>
      </c>
      <c r="F2474" s="65" t="b">
        <f>AND(LEN(E2474) = 6, ISNUMBER(MATCH(LEFT(E2474,4), 'species codes'!$A$2:$A$15, 0)))</f>
        <v>1</v>
      </c>
      <c r="G2474" s="58">
        <v>64.0</v>
      </c>
    </row>
    <row r="2475">
      <c r="A2475" s="64">
        <v>45880.0</v>
      </c>
      <c r="B2475" s="58" t="s">
        <v>334</v>
      </c>
      <c r="C2475" s="58" t="s">
        <v>287</v>
      </c>
      <c r="D2475" s="58" t="s">
        <v>165</v>
      </c>
      <c r="E2475" s="58" t="s">
        <v>274</v>
      </c>
      <c r="F2475" s="65" t="b">
        <f>AND(LEN(E2475) = 6, ISNUMBER(MATCH(LEFT(E2475,4), 'species codes'!$A$2:$A$15, 0)))</f>
        <v>1</v>
      </c>
      <c r="G2475" s="58">
        <v>12.0</v>
      </c>
    </row>
    <row r="2476">
      <c r="A2476" s="64">
        <v>45880.0</v>
      </c>
      <c r="B2476" s="58" t="s">
        <v>334</v>
      </c>
      <c r="C2476" s="58" t="s">
        <v>287</v>
      </c>
      <c r="D2476" s="58" t="s">
        <v>165</v>
      </c>
      <c r="E2476" s="58" t="s">
        <v>213</v>
      </c>
      <c r="F2476" s="65" t="b">
        <f>AND(LEN(E2476) = 6, ISNUMBER(MATCH(LEFT(E2476,4), 'species codes'!$A$2:$A$15, 0)))</f>
        <v>1</v>
      </c>
      <c r="G2476" s="58">
        <v>5.0</v>
      </c>
    </row>
    <row r="2477">
      <c r="A2477" s="64">
        <v>45880.0</v>
      </c>
      <c r="B2477" s="58" t="s">
        <v>334</v>
      </c>
      <c r="C2477" s="58" t="s">
        <v>287</v>
      </c>
      <c r="D2477" s="58" t="s">
        <v>165</v>
      </c>
      <c r="E2477" s="58" t="s">
        <v>268</v>
      </c>
      <c r="F2477" s="65" t="b">
        <f>AND(LEN(E2477) = 6, ISNUMBER(MATCH(LEFT(E2477,4), 'species codes'!$A$2:$A$15, 0)))</f>
        <v>1</v>
      </c>
      <c r="G2477" s="58">
        <v>6.0</v>
      </c>
    </row>
    <row r="2478">
      <c r="A2478" s="64">
        <v>45880.0</v>
      </c>
      <c r="B2478" s="58" t="s">
        <v>334</v>
      </c>
      <c r="C2478" s="58" t="s">
        <v>287</v>
      </c>
      <c r="D2478" s="58" t="s">
        <v>165</v>
      </c>
      <c r="E2478" s="58" t="s">
        <v>214</v>
      </c>
      <c r="F2478" s="65" t="b">
        <f>AND(LEN(E2478) = 6, ISNUMBER(MATCH(LEFT(E2478,4), 'species codes'!$A$2:$A$15, 0)))</f>
        <v>1</v>
      </c>
      <c r="G2478" s="58">
        <v>8.0</v>
      </c>
    </row>
    <row r="2479">
      <c r="A2479" s="64">
        <v>45880.0</v>
      </c>
      <c r="B2479" s="58" t="s">
        <v>334</v>
      </c>
      <c r="C2479" s="58" t="s">
        <v>287</v>
      </c>
      <c r="D2479" s="58" t="s">
        <v>165</v>
      </c>
      <c r="E2479" s="58" t="s">
        <v>225</v>
      </c>
      <c r="F2479" s="65" t="b">
        <f>AND(LEN(E2479) = 6, ISNUMBER(MATCH(LEFT(E2479,4), 'species codes'!$A$2:$A$15, 0)))</f>
        <v>1</v>
      </c>
      <c r="G2479" s="58">
        <v>10.0</v>
      </c>
    </row>
    <row r="2480">
      <c r="A2480" s="64">
        <v>45880.0</v>
      </c>
      <c r="B2480" s="58" t="s">
        <v>334</v>
      </c>
      <c r="C2480" s="58" t="s">
        <v>287</v>
      </c>
      <c r="D2480" s="58" t="s">
        <v>165</v>
      </c>
      <c r="E2480" s="58" t="s">
        <v>263</v>
      </c>
      <c r="F2480" s="65" t="b">
        <f>AND(LEN(E2480) = 6, ISNUMBER(MATCH(LEFT(E2480,4), 'species codes'!$A$2:$A$15, 0)))</f>
        <v>1</v>
      </c>
      <c r="G2480" s="58">
        <v>5.0</v>
      </c>
    </row>
    <row r="2481">
      <c r="A2481" s="64">
        <v>45880.0</v>
      </c>
      <c r="B2481" s="58" t="s">
        <v>334</v>
      </c>
      <c r="C2481" s="58" t="s">
        <v>287</v>
      </c>
      <c r="D2481" s="58" t="s">
        <v>165</v>
      </c>
      <c r="E2481" s="58" t="s">
        <v>218</v>
      </c>
      <c r="F2481" s="65" t="b">
        <f>AND(LEN(E2481) = 6, ISNUMBER(MATCH(LEFT(E2481,4), 'species codes'!$A$2:$A$15, 0)))</f>
        <v>1</v>
      </c>
      <c r="G2481" s="58">
        <v>3.0</v>
      </c>
    </row>
    <row r="2482">
      <c r="A2482" s="64">
        <v>45880.0</v>
      </c>
      <c r="B2482" s="58" t="s">
        <v>334</v>
      </c>
      <c r="C2482" s="58" t="s">
        <v>287</v>
      </c>
      <c r="D2482" s="58" t="s">
        <v>165</v>
      </c>
      <c r="E2482" s="58" t="s">
        <v>265</v>
      </c>
      <c r="F2482" s="65" t="b">
        <f>AND(LEN(E2482) = 6, ISNUMBER(MATCH(LEFT(E2482,4), 'species codes'!$A$2:$A$15, 0)))</f>
        <v>1</v>
      </c>
      <c r="G2482" s="58">
        <v>6.0</v>
      </c>
    </row>
    <row r="2483">
      <c r="A2483" s="64">
        <v>45880.0</v>
      </c>
      <c r="B2483" s="58" t="s">
        <v>334</v>
      </c>
      <c r="C2483" s="58" t="s">
        <v>287</v>
      </c>
      <c r="D2483" s="58" t="s">
        <v>165</v>
      </c>
      <c r="E2483" s="58" t="s">
        <v>266</v>
      </c>
      <c r="F2483" s="65" t="b">
        <f>AND(LEN(E2483) = 6, ISNUMBER(MATCH(LEFT(E2483,4), 'species codes'!$A$2:$A$15, 0)))</f>
        <v>1</v>
      </c>
      <c r="G2483" s="58">
        <v>5.0</v>
      </c>
    </row>
    <row r="2484">
      <c r="A2484" s="64">
        <v>45880.0</v>
      </c>
      <c r="B2484" s="58" t="s">
        <v>334</v>
      </c>
      <c r="C2484" s="58" t="s">
        <v>287</v>
      </c>
      <c r="D2484" s="58" t="s">
        <v>82</v>
      </c>
      <c r="E2484" s="58" t="s">
        <v>95</v>
      </c>
      <c r="F2484" s="65" t="b">
        <f>AND(LEN(E2484) = 6, ISNUMBER(MATCH(LEFT(E2484,4), 'species codes'!$A$2:$A$15, 0)))</f>
        <v>1</v>
      </c>
      <c r="G2484" s="58">
        <v>5.0</v>
      </c>
    </row>
    <row r="2485">
      <c r="A2485" s="64">
        <v>45880.0</v>
      </c>
      <c r="B2485" s="58" t="s">
        <v>334</v>
      </c>
      <c r="C2485" s="58" t="s">
        <v>287</v>
      </c>
      <c r="D2485" s="58" t="s">
        <v>82</v>
      </c>
      <c r="E2485" s="58" t="s">
        <v>80</v>
      </c>
      <c r="F2485" s="65" t="b">
        <f>AND(LEN(E2485) = 6, ISNUMBER(MATCH(LEFT(E2485,4), 'species codes'!$A$2:$A$15, 0)))</f>
        <v>1</v>
      </c>
      <c r="G2485" s="58">
        <v>37.0</v>
      </c>
    </row>
    <row r="2486">
      <c r="A2486" s="64">
        <v>45880.0</v>
      </c>
      <c r="B2486" s="58" t="s">
        <v>334</v>
      </c>
      <c r="C2486" s="58" t="s">
        <v>287</v>
      </c>
      <c r="D2486" s="58" t="s">
        <v>331</v>
      </c>
      <c r="E2486" s="58" t="s">
        <v>96</v>
      </c>
      <c r="F2486" s="65" t="b">
        <f>AND(LEN(E2486) = 6, ISNUMBER(MATCH(LEFT(E2486,4), 'species codes'!$A$2:$A$15, 0)))</f>
        <v>1</v>
      </c>
      <c r="G2486" s="58">
        <v>20.0</v>
      </c>
    </row>
    <row r="2487">
      <c r="A2487" s="64">
        <v>45880.0</v>
      </c>
      <c r="B2487" s="58" t="s">
        <v>334</v>
      </c>
      <c r="C2487" s="58" t="s">
        <v>287</v>
      </c>
      <c r="D2487" s="58" t="s">
        <v>346</v>
      </c>
      <c r="E2487" s="58" t="s">
        <v>71</v>
      </c>
      <c r="F2487" s="65" t="b">
        <f>AND(LEN(E2487) = 6, ISNUMBER(MATCH(LEFT(E2487,4), 'species codes'!$A$2:$A$15, 0)))</f>
        <v>1</v>
      </c>
      <c r="G2487" s="58">
        <v>4.0</v>
      </c>
    </row>
    <row r="2488">
      <c r="A2488" s="64">
        <v>45880.0</v>
      </c>
      <c r="B2488" s="58" t="s">
        <v>334</v>
      </c>
      <c r="C2488" s="58" t="s">
        <v>287</v>
      </c>
      <c r="D2488" s="58" t="s">
        <v>78</v>
      </c>
      <c r="E2488" s="58" t="s">
        <v>76</v>
      </c>
      <c r="F2488" s="65" t="b">
        <f>AND(LEN(E2488) = 6, ISNUMBER(MATCH(LEFT(E2488,4), 'species codes'!$A$2:$A$15, 0)))</f>
        <v>1</v>
      </c>
      <c r="G2488" s="58">
        <v>9.0</v>
      </c>
    </row>
    <row r="2489">
      <c r="A2489" s="64">
        <v>45880.0</v>
      </c>
      <c r="B2489" s="58" t="s">
        <v>334</v>
      </c>
      <c r="C2489" s="58" t="s">
        <v>287</v>
      </c>
      <c r="D2489" s="58" t="s">
        <v>352</v>
      </c>
      <c r="E2489" s="58" t="s">
        <v>182</v>
      </c>
      <c r="F2489" s="65" t="b">
        <f>AND(LEN(E2489) = 6, ISNUMBER(MATCH(LEFT(E2489,4), 'species codes'!$A$2:$A$15, 0)))</f>
        <v>1</v>
      </c>
      <c r="G2489" s="58">
        <v>39.0</v>
      </c>
    </row>
    <row r="2490">
      <c r="A2490" s="64">
        <v>45880.0</v>
      </c>
      <c r="B2490" s="58" t="s">
        <v>334</v>
      </c>
      <c r="C2490" s="58" t="s">
        <v>287</v>
      </c>
      <c r="D2490" s="58" t="s">
        <v>339</v>
      </c>
      <c r="E2490" s="58" t="s">
        <v>182</v>
      </c>
      <c r="F2490" s="65" t="b">
        <f>AND(LEN(E2490) = 6, ISNUMBER(MATCH(LEFT(E2490,4), 'species codes'!$A$2:$A$15, 0)))</f>
        <v>1</v>
      </c>
      <c r="G2490" s="58">
        <v>28.0</v>
      </c>
    </row>
    <row r="2491">
      <c r="A2491" s="64">
        <v>45880.0</v>
      </c>
      <c r="B2491" s="58" t="s">
        <v>334</v>
      </c>
      <c r="C2491" s="58" t="s">
        <v>287</v>
      </c>
      <c r="D2491" s="58" t="s">
        <v>335</v>
      </c>
      <c r="E2491" s="58" t="s">
        <v>71</v>
      </c>
      <c r="F2491" s="65" t="b">
        <f>AND(LEN(E2491) = 6, ISNUMBER(MATCH(LEFT(E2491,4), 'species codes'!$A$2:$A$15, 0)))</f>
        <v>1</v>
      </c>
      <c r="G2491" s="58">
        <v>20.0</v>
      </c>
    </row>
    <row r="2492">
      <c r="A2492" s="64">
        <v>45880.0</v>
      </c>
      <c r="B2492" s="58" t="s">
        <v>334</v>
      </c>
      <c r="C2492" s="58" t="s">
        <v>287</v>
      </c>
      <c r="D2492" s="58" t="s">
        <v>341</v>
      </c>
      <c r="E2492" s="58" t="s">
        <v>182</v>
      </c>
      <c r="F2492" s="65" t="b">
        <f>AND(LEN(E2492) = 6, ISNUMBER(MATCH(LEFT(E2492,4), 'species codes'!$A$2:$A$15, 0)))</f>
        <v>1</v>
      </c>
      <c r="G2492" s="58">
        <v>24.0</v>
      </c>
    </row>
    <row r="2493">
      <c r="A2493" s="69">
        <v>45880.0</v>
      </c>
      <c r="B2493" s="70" t="s">
        <v>334</v>
      </c>
      <c r="C2493" s="70" t="s">
        <v>292</v>
      </c>
      <c r="D2493" s="71" t="s">
        <v>196</v>
      </c>
      <c r="E2493" s="71" t="s">
        <v>230</v>
      </c>
      <c r="F2493" s="16" t="b">
        <f>AND(LEN(E2493) = 6, ISNUMBER(MATCH(LEFT(E2493,4), 'species codes'!$A$2:$A$15, 0)))</f>
        <v>1</v>
      </c>
      <c r="G2493" s="70"/>
      <c r="H2493" s="16"/>
      <c r="I2493" s="16"/>
      <c r="J2493" s="16"/>
      <c r="K2493" s="16"/>
      <c r="L2493" s="16"/>
      <c r="M2493" s="16"/>
      <c r="N2493" s="16"/>
      <c r="O2493" s="70" t="s">
        <v>409</v>
      </c>
      <c r="P2493" s="16"/>
      <c r="Q2493" s="16"/>
      <c r="R2493" s="16"/>
      <c r="S2493" s="16"/>
      <c r="T2493" s="16"/>
      <c r="U2493" s="16"/>
      <c r="V2493" s="16"/>
      <c r="W2493" s="16"/>
      <c r="X2493" s="16"/>
      <c r="Y2493" s="16"/>
      <c r="Z2493" s="16"/>
      <c r="AA2493" s="16"/>
      <c r="AB2493" s="16"/>
      <c r="AC2493" s="16"/>
      <c r="AD2493" s="16"/>
      <c r="AE2493" s="16"/>
      <c r="AF2493" s="16"/>
    </row>
    <row r="2494">
      <c r="A2494" s="69">
        <v>45880.0</v>
      </c>
      <c r="B2494" s="70" t="s">
        <v>334</v>
      </c>
      <c r="C2494" s="70" t="s">
        <v>292</v>
      </c>
      <c r="D2494" s="71" t="s">
        <v>196</v>
      </c>
      <c r="E2494" s="71" t="s">
        <v>238</v>
      </c>
      <c r="F2494" s="16" t="b">
        <f>AND(LEN(E2494) = 6, ISNUMBER(MATCH(LEFT(E2494,4), 'species codes'!$A$2:$A$15, 0)))</f>
        <v>1</v>
      </c>
      <c r="G2494" s="70"/>
      <c r="H2494" s="16"/>
      <c r="I2494" s="16"/>
      <c r="J2494" s="16"/>
      <c r="K2494" s="16"/>
      <c r="L2494" s="16"/>
      <c r="M2494" s="16"/>
      <c r="N2494" s="16"/>
      <c r="O2494" s="70" t="s">
        <v>409</v>
      </c>
      <c r="P2494" s="16"/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16"/>
      <c r="AB2494" s="16"/>
      <c r="AC2494" s="16"/>
      <c r="AD2494" s="16"/>
      <c r="AE2494" s="16"/>
      <c r="AF2494" s="16"/>
    </row>
    <row r="2495">
      <c r="A2495" s="69">
        <v>45880.0</v>
      </c>
      <c r="B2495" s="70" t="s">
        <v>334</v>
      </c>
      <c r="C2495" s="70" t="s">
        <v>292</v>
      </c>
      <c r="D2495" s="71" t="s">
        <v>196</v>
      </c>
      <c r="E2495" s="71" t="s">
        <v>219</v>
      </c>
      <c r="F2495" s="16" t="b">
        <f>AND(LEN(E2495) = 6, ISNUMBER(MATCH(LEFT(E2495,4), 'species codes'!$A$2:$A$15, 0)))</f>
        <v>1</v>
      </c>
      <c r="G2495" s="70"/>
      <c r="H2495" s="16"/>
      <c r="I2495" s="16"/>
      <c r="J2495" s="16"/>
      <c r="K2495" s="16"/>
      <c r="L2495" s="16"/>
      <c r="M2495" s="16"/>
      <c r="N2495" s="16"/>
      <c r="O2495" s="70" t="s">
        <v>409</v>
      </c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16"/>
      <c r="AB2495" s="16"/>
      <c r="AC2495" s="16"/>
      <c r="AD2495" s="16"/>
      <c r="AE2495" s="16"/>
      <c r="AF2495" s="16"/>
    </row>
    <row r="2496">
      <c r="A2496" s="69">
        <v>45880.0</v>
      </c>
      <c r="B2496" s="70" t="s">
        <v>334</v>
      </c>
      <c r="C2496" s="70" t="s">
        <v>292</v>
      </c>
      <c r="D2496" s="71" t="s">
        <v>196</v>
      </c>
      <c r="E2496" s="71" t="s">
        <v>260</v>
      </c>
      <c r="F2496" s="16" t="b">
        <f>AND(LEN(E2496) = 6, ISNUMBER(MATCH(LEFT(E2496,4), 'species codes'!$A$2:$A$15, 0)))</f>
        <v>1</v>
      </c>
      <c r="G2496" s="70"/>
      <c r="H2496" s="16"/>
      <c r="I2496" s="16"/>
      <c r="J2496" s="16"/>
      <c r="K2496" s="16"/>
      <c r="L2496" s="16"/>
      <c r="M2496" s="16"/>
      <c r="N2496" s="16"/>
      <c r="O2496" s="70" t="s">
        <v>409</v>
      </c>
      <c r="P2496" s="16"/>
      <c r="Q2496" s="16"/>
      <c r="R2496" s="16"/>
      <c r="S2496" s="16"/>
      <c r="T2496" s="16"/>
      <c r="U2496" s="16"/>
      <c r="V2496" s="16"/>
      <c r="W2496" s="16"/>
      <c r="X2496" s="16"/>
      <c r="Y2496" s="16"/>
      <c r="Z2496" s="16"/>
      <c r="AA2496" s="16"/>
      <c r="AB2496" s="16"/>
      <c r="AC2496" s="16"/>
      <c r="AD2496" s="16"/>
      <c r="AE2496" s="16"/>
      <c r="AF2496" s="16"/>
    </row>
    <row r="2497">
      <c r="A2497" s="69">
        <v>45880.0</v>
      </c>
      <c r="B2497" s="70" t="s">
        <v>334</v>
      </c>
      <c r="C2497" s="70" t="s">
        <v>292</v>
      </c>
      <c r="D2497" s="71" t="s">
        <v>196</v>
      </c>
      <c r="E2497" s="71" t="s">
        <v>194</v>
      </c>
      <c r="F2497" s="16" t="b">
        <f>AND(LEN(E2497) = 6, ISNUMBER(MATCH(LEFT(E2497,4), 'species codes'!$A$2:$A$15, 0)))</f>
        <v>1</v>
      </c>
      <c r="G2497" s="70"/>
      <c r="H2497" s="16"/>
      <c r="I2497" s="16"/>
      <c r="J2497" s="16"/>
      <c r="K2497" s="16"/>
      <c r="L2497" s="16"/>
      <c r="M2497" s="16"/>
      <c r="N2497" s="16"/>
      <c r="O2497" s="70" t="s">
        <v>409</v>
      </c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16"/>
      <c r="AB2497" s="16"/>
      <c r="AC2497" s="16"/>
      <c r="AD2497" s="16"/>
      <c r="AE2497" s="16"/>
      <c r="AF2497" s="16"/>
    </row>
    <row r="2498">
      <c r="A2498" s="69">
        <v>45880.0</v>
      </c>
      <c r="B2498" s="70" t="s">
        <v>334</v>
      </c>
      <c r="C2498" s="70" t="s">
        <v>292</v>
      </c>
      <c r="D2498" s="71" t="s">
        <v>196</v>
      </c>
      <c r="E2498" s="71" t="s">
        <v>225</v>
      </c>
      <c r="F2498" s="16" t="b">
        <f>AND(LEN(E2498) = 6, ISNUMBER(MATCH(LEFT(E2498,4), 'species codes'!$A$2:$A$15, 0)))</f>
        <v>1</v>
      </c>
      <c r="G2498" s="70"/>
      <c r="H2498" s="16"/>
      <c r="I2498" s="16"/>
      <c r="J2498" s="16"/>
      <c r="K2498" s="16"/>
      <c r="L2498" s="16"/>
      <c r="M2498" s="16"/>
      <c r="N2498" s="16"/>
      <c r="O2498" s="70" t="s">
        <v>409</v>
      </c>
      <c r="P2498" s="16"/>
      <c r="Q2498" s="16"/>
      <c r="R2498" s="16"/>
      <c r="S2498" s="16"/>
      <c r="T2498" s="16"/>
      <c r="U2498" s="16"/>
      <c r="V2498" s="16"/>
      <c r="W2498" s="16"/>
      <c r="X2498" s="16"/>
      <c r="Y2498" s="16"/>
      <c r="Z2498" s="16"/>
      <c r="AA2498" s="16"/>
      <c r="AB2498" s="16"/>
      <c r="AC2498" s="16"/>
      <c r="AD2498" s="16"/>
      <c r="AE2498" s="16"/>
      <c r="AF2498" s="16"/>
    </row>
    <row r="2499">
      <c r="A2499" s="69">
        <v>45880.0</v>
      </c>
      <c r="B2499" s="70" t="s">
        <v>334</v>
      </c>
      <c r="C2499" s="70" t="s">
        <v>292</v>
      </c>
      <c r="D2499" s="71" t="s">
        <v>196</v>
      </c>
      <c r="E2499" s="71" t="s">
        <v>216</v>
      </c>
      <c r="F2499" s="16" t="b">
        <f>AND(LEN(E2499) = 6, ISNUMBER(MATCH(LEFT(E2499,4), 'species codes'!$A$2:$A$15, 0)))</f>
        <v>1</v>
      </c>
      <c r="G2499" s="70"/>
      <c r="H2499" s="16"/>
      <c r="I2499" s="16"/>
      <c r="J2499" s="16"/>
      <c r="K2499" s="16"/>
      <c r="L2499" s="16"/>
      <c r="M2499" s="16"/>
      <c r="N2499" s="16"/>
      <c r="O2499" s="70" t="s">
        <v>409</v>
      </c>
      <c r="P2499" s="16"/>
      <c r="Q2499" s="16"/>
      <c r="R2499" s="16"/>
      <c r="S2499" s="16"/>
      <c r="T2499" s="16"/>
      <c r="U2499" s="16"/>
      <c r="V2499" s="16"/>
      <c r="W2499" s="16"/>
      <c r="X2499" s="16"/>
      <c r="Y2499" s="16"/>
      <c r="Z2499" s="16"/>
      <c r="AA2499" s="16"/>
      <c r="AB2499" s="16"/>
      <c r="AC2499" s="16"/>
      <c r="AD2499" s="16"/>
      <c r="AE2499" s="16"/>
      <c r="AF2499" s="16"/>
    </row>
    <row r="2500">
      <c r="A2500" s="69">
        <v>45880.0</v>
      </c>
      <c r="B2500" s="70" t="s">
        <v>334</v>
      </c>
      <c r="C2500" s="70" t="s">
        <v>292</v>
      </c>
      <c r="D2500" s="71" t="s">
        <v>196</v>
      </c>
      <c r="E2500" s="71" t="s">
        <v>243</v>
      </c>
      <c r="F2500" s="16" t="b">
        <f>AND(LEN(E2500) = 6, ISNUMBER(MATCH(LEFT(E2500,4), 'species codes'!$A$2:$A$15, 0)))</f>
        <v>1</v>
      </c>
      <c r="G2500" s="70"/>
      <c r="H2500" s="16"/>
      <c r="I2500" s="16"/>
      <c r="J2500" s="16"/>
      <c r="K2500" s="16"/>
      <c r="L2500" s="16"/>
      <c r="M2500" s="16"/>
      <c r="N2500" s="16"/>
      <c r="O2500" s="70" t="s">
        <v>409</v>
      </c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16"/>
      <c r="AB2500" s="16"/>
      <c r="AC2500" s="16"/>
      <c r="AD2500" s="16"/>
      <c r="AE2500" s="16"/>
      <c r="AF2500" s="16"/>
    </row>
    <row r="2501">
      <c r="A2501" s="69">
        <v>45880.0</v>
      </c>
      <c r="B2501" s="70" t="s">
        <v>334</v>
      </c>
      <c r="C2501" s="70" t="s">
        <v>292</v>
      </c>
      <c r="D2501" s="71" t="s">
        <v>196</v>
      </c>
      <c r="E2501" s="71" t="s">
        <v>254</v>
      </c>
      <c r="F2501" s="16" t="b">
        <f>AND(LEN(E2501) = 6, ISNUMBER(MATCH(LEFT(E2501,4), 'species codes'!$A$2:$A$15, 0)))</f>
        <v>1</v>
      </c>
      <c r="G2501" s="70"/>
      <c r="H2501" s="16"/>
      <c r="I2501" s="16"/>
      <c r="J2501" s="16"/>
      <c r="K2501" s="16"/>
      <c r="L2501" s="16"/>
      <c r="M2501" s="16"/>
      <c r="N2501" s="16"/>
      <c r="O2501" s="70" t="s">
        <v>409</v>
      </c>
      <c r="P2501" s="16"/>
      <c r="Q2501" s="16"/>
      <c r="R2501" s="16"/>
      <c r="S2501" s="16"/>
      <c r="T2501" s="16"/>
      <c r="U2501" s="16"/>
      <c r="V2501" s="16"/>
      <c r="W2501" s="16"/>
      <c r="X2501" s="16"/>
      <c r="Y2501" s="16"/>
      <c r="Z2501" s="16"/>
      <c r="AA2501" s="16"/>
      <c r="AB2501" s="16"/>
      <c r="AC2501" s="16"/>
      <c r="AD2501" s="16"/>
      <c r="AE2501" s="16"/>
      <c r="AF2501" s="16"/>
    </row>
    <row r="2502">
      <c r="A2502" s="69">
        <v>45880.0</v>
      </c>
      <c r="B2502" s="70" t="s">
        <v>334</v>
      </c>
      <c r="C2502" s="70" t="s">
        <v>292</v>
      </c>
      <c r="D2502" s="71" t="s">
        <v>196</v>
      </c>
      <c r="E2502" s="71" t="s">
        <v>237</v>
      </c>
      <c r="F2502" s="16" t="b">
        <f>AND(LEN(E2502) = 6, ISNUMBER(MATCH(LEFT(E2502,4), 'species codes'!$A$2:$A$15, 0)))</f>
        <v>1</v>
      </c>
      <c r="G2502" s="70"/>
      <c r="H2502" s="16"/>
      <c r="I2502" s="16"/>
      <c r="J2502" s="16"/>
      <c r="K2502" s="16"/>
      <c r="L2502" s="16"/>
      <c r="M2502" s="16"/>
      <c r="N2502" s="16"/>
      <c r="O2502" s="70" t="s">
        <v>409</v>
      </c>
      <c r="P2502" s="16"/>
      <c r="Q2502" s="16"/>
      <c r="R2502" s="16"/>
      <c r="S2502" s="16"/>
      <c r="T2502" s="16"/>
      <c r="U2502" s="16"/>
      <c r="V2502" s="16"/>
      <c r="W2502" s="16"/>
      <c r="X2502" s="16"/>
      <c r="Y2502" s="16"/>
      <c r="Z2502" s="16"/>
      <c r="AA2502" s="16"/>
      <c r="AB2502" s="16"/>
      <c r="AC2502" s="16"/>
      <c r="AD2502" s="16"/>
      <c r="AE2502" s="16"/>
      <c r="AF2502" s="16"/>
    </row>
    <row r="2503">
      <c r="A2503" s="69">
        <v>45880.0</v>
      </c>
      <c r="B2503" s="70" t="s">
        <v>334</v>
      </c>
      <c r="C2503" s="70" t="s">
        <v>292</v>
      </c>
      <c r="D2503" s="71" t="s">
        <v>196</v>
      </c>
      <c r="E2503" s="71" t="s">
        <v>258</v>
      </c>
      <c r="F2503" s="16" t="b">
        <f>AND(LEN(E2503) = 6, ISNUMBER(MATCH(LEFT(E2503,4), 'species codes'!$A$2:$A$15, 0)))</f>
        <v>1</v>
      </c>
      <c r="G2503" s="70"/>
      <c r="H2503" s="16"/>
      <c r="I2503" s="16"/>
      <c r="J2503" s="16"/>
      <c r="K2503" s="16"/>
      <c r="L2503" s="16"/>
      <c r="M2503" s="16"/>
      <c r="N2503" s="16"/>
      <c r="O2503" s="70" t="s">
        <v>409</v>
      </c>
      <c r="P2503" s="16"/>
      <c r="Q2503" s="16"/>
      <c r="R2503" s="16"/>
      <c r="S2503" s="16"/>
      <c r="T2503" s="16"/>
      <c r="U2503" s="16"/>
      <c r="V2503" s="16"/>
      <c r="W2503" s="16"/>
      <c r="X2503" s="16"/>
      <c r="Y2503" s="16"/>
      <c r="Z2503" s="16"/>
      <c r="AA2503" s="16"/>
      <c r="AB2503" s="16"/>
      <c r="AC2503" s="16"/>
      <c r="AD2503" s="16"/>
      <c r="AE2503" s="16"/>
      <c r="AF2503" s="16"/>
    </row>
    <row r="2504">
      <c r="A2504" s="69">
        <v>45880.0</v>
      </c>
      <c r="B2504" s="70" t="s">
        <v>334</v>
      </c>
      <c r="C2504" s="70" t="s">
        <v>292</v>
      </c>
      <c r="D2504" s="71" t="s">
        <v>196</v>
      </c>
      <c r="E2504" s="71" t="s">
        <v>267</v>
      </c>
      <c r="F2504" s="16" t="b">
        <f>AND(LEN(E2504) = 6, ISNUMBER(MATCH(LEFT(E2504,4), 'species codes'!$A$2:$A$15, 0)))</f>
        <v>1</v>
      </c>
      <c r="G2504" s="70"/>
      <c r="H2504" s="16"/>
      <c r="I2504" s="16"/>
      <c r="J2504" s="16"/>
      <c r="K2504" s="16"/>
      <c r="L2504" s="16"/>
      <c r="M2504" s="16"/>
      <c r="N2504" s="16"/>
      <c r="O2504" s="70" t="s">
        <v>409</v>
      </c>
      <c r="P2504" s="16"/>
      <c r="Q2504" s="16"/>
      <c r="R2504" s="16"/>
      <c r="S2504" s="16"/>
      <c r="T2504" s="16"/>
      <c r="U2504" s="16"/>
      <c r="V2504" s="16"/>
      <c r="W2504" s="16"/>
      <c r="X2504" s="16"/>
      <c r="Y2504" s="16"/>
      <c r="Z2504" s="16"/>
      <c r="AA2504" s="16"/>
      <c r="AB2504" s="16"/>
      <c r="AC2504" s="16"/>
      <c r="AD2504" s="16"/>
      <c r="AE2504" s="16"/>
      <c r="AF2504" s="16"/>
    </row>
    <row r="2505">
      <c r="A2505" s="69">
        <v>45880.0</v>
      </c>
      <c r="B2505" s="70" t="s">
        <v>334</v>
      </c>
      <c r="C2505" s="70" t="s">
        <v>292</v>
      </c>
      <c r="D2505" s="71" t="s">
        <v>196</v>
      </c>
      <c r="E2505" s="71" t="s">
        <v>240</v>
      </c>
      <c r="F2505" s="16" t="b">
        <f>AND(LEN(E2505) = 6, ISNUMBER(MATCH(LEFT(E2505,4), 'species codes'!$A$2:$A$15, 0)))</f>
        <v>1</v>
      </c>
      <c r="G2505" s="70"/>
      <c r="H2505" s="16"/>
      <c r="I2505" s="16"/>
      <c r="J2505" s="16"/>
      <c r="K2505" s="16"/>
      <c r="L2505" s="16"/>
      <c r="M2505" s="16"/>
      <c r="N2505" s="16"/>
      <c r="O2505" s="70" t="s">
        <v>409</v>
      </c>
      <c r="P2505" s="16"/>
      <c r="Q2505" s="16"/>
      <c r="R2505" s="16"/>
      <c r="S2505" s="16"/>
      <c r="T2505" s="16"/>
      <c r="U2505" s="16"/>
      <c r="V2505" s="16"/>
      <c r="W2505" s="16"/>
      <c r="X2505" s="16"/>
      <c r="Y2505" s="16"/>
      <c r="Z2505" s="16"/>
      <c r="AA2505" s="16"/>
      <c r="AB2505" s="16"/>
      <c r="AC2505" s="16"/>
      <c r="AD2505" s="16"/>
      <c r="AE2505" s="16"/>
      <c r="AF2505" s="16"/>
    </row>
    <row r="2506">
      <c r="A2506" s="69">
        <v>45880.0</v>
      </c>
      <c r="B2506" s="70" t="s">
        <v>334</v>
      </c>
      <c r="C2506" s="70" t="s">
        <v>292</v>
      </c>
      <c r="D2506" s="71" t="s">
        <v>196</v>
      </c>
      <c r="E2506" s="71" t="s">
        <v>245</v>
      </c>
      <c r="F2506" s="16" t="b">
        <f>AND(LEN(E2506) = 6, ISNUMBER(MATCH(LEFT(E2506,4), 'species codes'!$A$2:$A$15, 0)))</f>
        <v>1</v>
      </c>
      <c r="G2506" s="70"/>
      <c r="H2506" s="16"/>
      <c r="I2506" s="16"/>
      <c r="J2506" s="16"/>
      <c r="K2506" s="16"/>
      <c r="L2506" s="16"/>
      <c r="M2506" s="16"/>
      <c r="N2506" s="16"/>
      <c r="O2506" s="70" t="s">
        <v>409</v>
      </c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16"/>
      <c r="AB2506" s="16"/>
      <c r="AC2506" s="16"/>
      <c r="AD2506" s="16"/>
      <c r="AE2506" s="16"/>
      <c r="AF2506" s="16"/>
    </row>
    <row r="2507">
      <c r="A2507" s="69">
        <v>45880.0</v>
      </c>
      <c r="B2507" s="70" t="s">
        <v>334</v>
      </c>
      <c r="C2507" s="70" t="s">
        <v>292</v>
      </c>
      <c r="D2507" s="71" t="s">
        <v>196</v>
      </c>
      <c r="E2507" s="71" t="s">
        <v>214</v>
      </c>
      <c r="F2507" s="16" t="b">
        <f>AND(LEN(E2507) = 6, ISNUMBER(MATCH(LEFT(E2507,4), 'species codes'!$A$2:$A$15, 0)))</f>
        <v>1</v>
      </c>
      <c r="G2507" s="70"/>
      <c r="H2507" s="16"/>
      <c r="I2507" s="16"/>
      <c r="J2507" s="16"/>
      <c r="K2507" s="16"/>
      <c r="L2507" s="16"/>
      <c r="M2507" s="16"/>
      <c r="N2507" s="16"/>
      <c r="O2507" s="70" t="s">
        <v>409</v>
      </c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16"/>
      <c r="AB2507" s="16"/>
      <c r="AC2507" s="16"/>
      <c r="AD2507" s="16"/>
      <c r="AE2507" s="16"/>
      <c r="AF2507" s="16"/>
    </row>
    <row r="2508">
      <c r="A2508" s="69">
        <v>45880.0</v>
      </c>
      <c r="B2508" s="70" t="s">
        <v>334</v>
      </c>
      <c r="C2508" s="70" t="s">
        <v>292</v>
      </c>
      <c r="D2508" s="71" t="s">
        <v>196</v>
      </c>
      <c r="E2508" s="71" t="s">
        <v>218</v>
      </c>
      <c r="F2508" s="16" t="b">
        <f>AND(LEN(E2508) = 6, ISNUMBER(MATCH(LEFT(E2508,4), 'species codes'!$A$2:$A$15, 0)))</f>
        <v>1</v>
      </c>
      <c r="G2508" s="70"/>
      <c r="H2508" s="16"/>
      <c r="I2508" s="16"/>
      <c r="J2508" s="16"/>
      <c r="K2508" s="16"/>
      <c r="L2508" s="16"/>
      <c r="M2508" s="16"/>
      <c r="N2508" s="16"/>
      <c r="O2508" s="70" t="s">
        <v>409</v>
      </c>
      <c r="P2508" s="16"/>
      <c r="Q2508" s="16"/>
      <c r="R2508" s="16"/>
      <c r="S2508" s="16"/>
      <c r="T2508" s="16"/>
      <c r="U2508" s="16"/>
      <c r="V2508" s="16"/>
      <c r="W2508" s="16"/>
      <c r="X2508" s="16"/>
      <c r="Y2508" s="16"/>
      <c r="Z2508" s="16"/>
      <c r="AA2508" s="16"/>
      <c r="AB2508" s="16"/>
      <c r="AC2508" s="16"/>
      <c r="AD2508" s="16"/>
      <c r="AE2508" s="16"/>
      <c r="AF2508" s="16"/>
    </row>
    <row r="2509">
      <c r="A2509" s="69">
        <v>45880.0</v>
      </c>
      <c r="B2509" s="70" t="s">
        <v>334</v>
      </c>
      <c r="C2509" s="70" t="s">
        <v>292</v>
      </c>
      <c r="D2509" s="71" t="s">
        <v>196</v>
      </c>
      <c r="E2509" s="71" t="s">
        <v>223</v>
      </c>
      <c r="F2509" s="16" t="b">
        <f>AND(LEN(E2509) = 6, ISNUMBER(MATCH(LEFT(E2509,4), 'species codes'!$A$2:$A$15, 0)))</f>
        <v>1</v>
      </c>
      <c r="G2509" s="70"/>
      <c r="H2509" s="16"/>
      <c r="I2509" s="16"/>
      <c r="J2509" s="16"/>
      <c r="K2509" s="16"/>
      <c r="L2509" s="16"/>
      <c r="M2509" s="16"/>
      <c r="N2509" s="16"/>
      <c r="O2509" s="70" t="s">
        <v>409</v>
      </c>
      <c r="P2509" s="16"/>
      <c r="Q2509" s="16"/>
      <c r="R2509" s="16"/>
      <c r="S2509" s="16"/>
      <c r="T2509" s="16"/>
      <c r="U2509" s="16"/>
      <c r="V2509" s="16"/>
      <c r="W2509" s="16"/>
      <c r="X2509" s="16"/>
      <c r="Y2509" s="16"/>
      <c r="Z2509" s="16"/>
      <c r="AA2509" s="16"/>
      <c r="AB2509" s="16"/>
      <c r="AC2509" s="16"/>
      <c r="AD2509" s="16"/>
      <c r="AE2509" s="16"/>
      <c r="AF2509" s="16"/>
    </row>
    <row r="2510">
      <c r="A2510" s="69">
        <v>45880.0</v>
      </c>
      <c r="B2510" s="70" t="s">
        <v>334</v>
      </c>
      <c r="C2510" s="70" t="s">
        <v>292</v>
      </c>
      <c r="D2510" s="71" t="s">
        <v>196</v>
      </c>
      <c r="E2510" s="71" t="s">
        <v>96</v>
      </c>
      <c r="F2510" s="16" t="b">
        <f>AND(LEN(E2510) = 6, ISNUMBER(MATCH(LEFT(E2510,4), 'species codes'!$A$2:$A$15, 0)))</f>
        <v>1</v>
      </c>
      <c r="G2510" s="70"/>
      <c r="H2510" s="16"/>
      <c r="I2510" s="16"/>
      <c r="J2510" s="16"/>
      <c r="K2510" s="16"/>
      <c r="L2510" s="16"/>
      <c r="M2510" s="16"/>
      <c r="N2510" s="16"/>
      <c r="O2510" s="70" t="s">
        <v>409</v>
      </c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16"/>
      <c r="AB2510" s="16"/>
      <c r="AC2510" s="16"/>
      <c r="AD2510" s="16"/>
      <c r="AE2510" s="16"/>
      <c r="AF2510" s="16"/>
    </row>
    <row r="2511">
      <c r="A2511" s="69">
        <v>45880.0</v>
      </c>
      <c r="B2511" s="70" t="s">
        <v>334</v>
      </c>
      <c r="C2511" s="70" t="s">
        <v>292</v>
      </c>
      <c r="D2511" s="71" t="s">
        <v>196</v>
      </c>
      <c r="E2511" s="71" t="s">
        <v>205</v>
      </c>
      <c r="F2511" s="16" t="b">
        <f>AND(LEN(E2511) = 6, ISNUMBER(MATCH(LEFT(E2511,4), 'species codes'!$A$2:$A$15, 0)))</f>
        <v>1</v>
      </c>
      <c r="G2511" s="70"/>
      <c r="H2511" s="16"/>
      <c r="I2511" s="16"/>
      <c r="J2511" s="16"/>
      <c r="K2511" s="16"/>
      <c r="L2511" s="16"/>
      <c r="M2511" s="16"/>
      <c r="N2511" s="16"/>
      <c r="O2511" s="70" t="s">
        <v>409</v>
      </c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16"/>
      <c r="AB2511" s="16"/>
      <c r="AC2511" s="16"/>
      <c r="AD2511" s="16"/>
      <c r="AE2511" s="16"/>
      <c r="AF2511" s="16"/>
    </row>
    <row r="2512">
      <c r="A2512" s="69">
        <v>45880.0</v>
      </c>
      <c r="B2512" s="70" t="s">
        <v>334</v>
      </c>
      <c r="C2512" s="70" t="s">
        <v>292</v>
      </c>
      <c r="D2512" s="71" t="s">
        <v>196</v>
      </c>
      <c r="E2512" s="71" t="s">
        <v>264</v>
      </c>
      <c r="F2512" s="16" t="b">
        <f>AND(LEN(E2512) = 6, ISNUMBER(MATCH(LEFT(E2512,4), 'species codes'!$A$2:$A$15, 0)))</f>
        <v>1</v>
      </c>
      <c r="G2512" s="70"/>
      <c r="H2512" s="16"/>
      <c r="I2512" s="16"/>
      <c r="J2512" s="16"/>
      <c r="K2512" s="16"/>
      <c r="L2512" s="16"/>
      <c r="M2512" s="16"/>
      <c r="N2512" s="16"/>
      <c r="O2512" s="70" t="s">
        <v>409</v>
      </c>
      <c r="P2512" s="16"/>
      <c r="Q2512" s="16"/>
      <c r="R2512" s="16"/>
      <c r="S2512" s="16"/>
      <c r="T2512" s="16"/>
      <c r="U2512" s="16"/>
      <c r="V2512" s="16"/>
      <c r="W2512" s="16"/>
      <c r="X2512" s="16"/>
      <c r="Y2512" s="16"/>
      <c r="Z2512" s="16"/>
      <c r="AA2512" s="16"/>
      <c r="AB2512" s="16"/>
      <c r="AC2512" s="16"/>
      <c r="AD2512" s="16"/>
      <c r="AE2512" s="16"/>
      <c r="AF2512" s="16"/>
    </row>
    <row r="2513">
      <c r="A2513" s="69">
        <v>45880.0</v>
      </c>
      <c r="B2513" s="70" t="s">
        <v>334</v>
      </c>
      <c r="C2513" s="70" t="s">
        <v>292</v>
      </c>
      <c r="D2513" s="71" t="s">
        <v>196</v>
      </c>
      <c r="E2513" s="71" t="s">
        <v>265</v>
      </c>
      <c r="F2513" s="16" t="b">
        <f>AND(LEN(E2513) = 6, ISNUMBER(MATCH(LEFT(E2513,4), 'species codes'!$A$2:$A$15, 0)))</f>
        <v>1</v>
      </c>
      <c r="G2513" s="70"/>
      <c r="H2513" s="16"/>
      <c r="I2513" s="16"/>
      <c r="J2513" s="16"/>
      <c r="K2513" s="16"/>
      <c r="L2513" s="16"/>
      <c r="M2513" s="16"/>
      <c r="N2513" s="16"/>
      <c r="O2513" s="70" t="s">
        <v>409</v>
      </c>
      <c r="P2513" s="16"/>
      <c r="Q2513" s="16"/>
      <c r="R2513" s="16"/>
      <c r="S2513" s="16"/>
      <c r="T2513" s="16"/>
      <c r="U2513" s="16"/>
      <c r="V2513" s="16"/>
      <c r="W2513" s="16"/>
      <c r="X2513" s="16"/>
      <c r="Y2513" s="16"/>
      <c r="Z2513" s="16"/>
      <c r="AA2513" s="16"/>
      <c r="AB2513" s="16"/>
      <c r="AC2513" s="16"/>
      <c r="AD2513" s="16"/>
      <c r="AE2513" s="16"/>
      <c r="AF2513" s="16"/>
    </row>
    <row r="2514">
      <c r="A2514" s="69">
        <v>45880.0</v>
      </c>
      <c r="B2514" s="70" t="s">
        <v>334</v>
      </c>
      <c r="C2514" s="70" t="s">
        <v>292</v>
      </c>
      <c r="D2514" s="71" t="s">
        <v>196</v>
      </c>
      <c r="E2514" s="71" t="s">
        <v>251</v>
      </c>
      <c r="F2514" s="16" t="b">
        <f>AND(LEN(E2514) = 6, ISNUMBER(MATCH(LEFT(E2514,4), 'species codes'!$A$2:$A$15, 0)))</f>
        <v>1</v>
      </c>
      <c r="G2514" s="70"/>
      <c r="H2514" s="16"/>
      <c r="I2514" s="16"/>
      <c r="J2514" s="16"/>
      <c r="K2514" s="16"/>
      <c r="L2514" s="16"/>
      <c r="M2514" s="16"/>
      <c r="N2514" s="16"/>
      <c r="O2514" s="70" t="s">
        <v>409</v>
      </c>
      <c r="P2514" s="16"/>
      <c r="Q2514" s="16"/>
      <c r="R2514" s="16"/>
      <c r="S2514" s="16"/>
      <c r="T2514" s="16"/>
      <c r="U2514" s="16"/>
      <c r="V2514" s="16"/>
      <c r="W2514" s="16"/>
      <c r="X2514" s="16"/>
      <c r="Y2514" s="16"/>
      <c r="Z2514" s="16"/>
      <c r="AA2514" s="16"/>
      <c r="AB2514" s="16"/>
      <c r="AC2514" s="16"/>
      <c r="AD2514" s="16"/>
      <c r="AE2514" s="16"/>
      <c r="AF2514" s="16"/>
    </row>
    <row r="2515">
      <c r="A2515" s="69">
        <v>45880.0</v>
      </c>
      <c r="B2515" s="70" t="s">
        <v>334</v>
      </c>
      <c r="C2515" s="70" t="s">
        <v>292</v>
      </c>
      <c r="D2515" s="71" t="s">
        <v>196</v>
      </c>
      <c r="E2515" s="71" t="s">
        <v>221</v>
      </c>
      <c r="F2515" s="16" t="b">
        <f>AND(LEN(E2515) = 6, ISNUMBER(MATCH(LEFT(E2515,4), 'species codes'!$A$2:$A$15, 0)))</f>
        <v>1</v>
      </c>
      <c r="G2515" s="70"/>
      <c r="H2515" s="16"/>
      <c r="I2515" s="16"/>
      <c r="J2515" s="16"/>
      <c r="K2515" s="16"/>
      <c r="L2515" s="16"/>
      <c r="M2515" s="16"/>
      <c r="N2515" s="16"/>
      <c r="O2515" s="70" t="s">
        <v>409</v>
      </c>
      <c r="P2515" s="16"/>
      <c r="Q2515" s="16"/>
      <c r="R2515" s="16"/>
      <c r="S2515" s="16"/>
      <c r="T2515" s="16"/>
      <c r="U2515" s="16"/>
      <c r="V2515" s="16"/>
      <c r="W2515" s="16"/>
      <c r="X2515" s="16"/>
      <c r="Y2515" s="16"/>
      <c r="Z2515" s="16"/>
      <c r="AA2515" s="16"/>
      <c r="AB2515" s="16"/>
      <c r="AC2515" s="16"/>
      <c r="AD2515" s="16"/>
      <c r="AE2515" s="16"/>
      <c r="AF2515" s="16"/>
    </row>
    <row r="2516">
      <c r="A2516" s="69">
        <v>45880.0</v>
      </c>
      <c r="B2516" s="70" t="s">
        <v>334</v>
      </c>
      <c r="C2516" s="70" t="s">
        <v>292</v>
      </c>
      <c r="D2516" s="71" t="s">
        <v>196</v>
      </c>
      <c r="E2516" s="71" t="s">
        <v>228</v>
      </c>
      <c r="F2516" s="16" t="b">
        <f>AND(LEN(E2516) = 6, ISNUMBER(MATCH(LEFT(E2516,4), 'species codes'!$A$2:$A$15, 0)))</f>
        <v>1</v>
      </c>
      <c r="G2516" s="70"/>
      <c r="H2516" s="16"/>
      <c r="I2516" s="16"/>
      <c r="J2516" s="16"/>
      <c r="K2516" s="16"/>
      <c r="L2516" s="16"/>
      <c r="M2516" s="16"/>
      <c r="N2516" s="16"/>
      <c r="O2516" s="70" t="s">
        <v>409</v>
      </c>
      <c r="P2516" s="16"/>
      <c r="Q2516" s="16"/>
      <c r="R2516" s="16"/>
      <c r="S2516" s="16"/>
      <c r="T2516" s="16"/>
      <c r="U2516" s="16"/>
      <c r="V2516" s="16"/>
      <c r="W2516" s="16"/>
      <c r="X2516" s="16"/>
      <c r="Y2516" s="16"/>
      <c r="Z2516" s="16"/>
      <c r="AA2516" s="16"/>
      <c r="AB2516" s="16"/>
      <c r="AC2516" s="16"/>
      <c r="AD2516" s="16"/>
      <c r="AE2516" s="16"/>
      <c r="AF2516" s="16"/>
    </row>
    <row r="2517">
      <c r="A2517" s="69">
        <v>45880.0</v>
      </c>
      <c r="B2517" s="70" t="s">
        <v>334</v>
      </c>
      <c r="C2517" s="70" t="s">
        <v>292</v>
      </c>
      <c r="D2517" s="71" t="s">
        <v>196</v>
      </c>
      <c r="E2517" s="71" t="s">
        <v>268</v>
      </c>
      <c r="F2517" s="16" t="b">
        <f>AND(LEN(E2517) = 6, ISNUMBER(MATCH(LEFT(E2517,4), 'species codes'!$A$2:$A$15, 0)))</f>
        <v>1</v>
      </c>
      <c r="G2517" s="70"/>
      <c r="H2517" s="16"/>
      <c r="I2517" s="16"/>
      <c r="J2517" s="16"/>
      <c r="K2517" s="16"/>
      <c r="L2517" s="16"/>
      <c r="M2517" s="16"/>
      <c r="N2517" s="16"/>
      <c r="O2517" s="70" t="s">
        <v>409</v>
      </c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16"/>
      <c r="AB2517" s="16"/>
      <c r="AC2517" s="16"/>
      <c r="AD2517" s="16"/>
      <c r="AE2517" s="16"/>
      <c r="AF2517" s="16"/>
    </row>
    <row r="2518">
      <c r="A2518" s="69">
        <v>45880.0</v>
      </c>
      <c r="B2518" s="70" t="s">
        <v>334</v>
      </c>
      <c r="C2518" s="70" t="s">
        <v>292</v>
      </c>
      <c r="D2518" s="71" t="s">
        <v>196</v>
      </c>
      <c r="E2518" s="71" t="s">
        <v>262</v>
      </c>
      <c r="F2518" s="16" t="b">
        <f>AND(LEN(E2518) = 6, ISNUMBER(MATCH(LEFT(E2518,4), 'species codes'!$A$2:$A$15, 0)))</f>
        <v>1</v>
      </c>
      <c r="G2518" s="70"/>
      <c r="H2518" s="16"/>
      <c r="I2518" s="16"/>
      <c r="J2518" s="16"/>
      <c r="K2518" s="16"/>
      <c r="L2518" s="16"/>
      <c r="M2518" s="16"/>
      <c r="N2518" s="16"/>
      <c r="O2518" s="70" t="s">
        <v>409</v>
      </c>
      <c r="P2518" s="16"/>
      <c r="Q2518" s="16"/>
      <c r="R2518" s="16"/>
      <c r="S2518" s="16"/>
      <c r="T2518" s="16"/>
      <c r="U2518" s="16"/>
      <c r="V2518" s="16"/>
      <c r="W2518" s="16"/>
      <c r="X2518" s="16"/>
      <c r="Y2518" s="16"/>
      <c r="Z2518" s="16"/>
      <c r="AA2518" s="16"/>
      <c r="AB2518" s="16"/>
      <c r="AC2518" s="16"/>
      <c r="AD2518" s="16"/>
      <c r="AE2518" s="16"/>
      <c r="AF2518" s="16"/>
    </row>
    <row r="2519">
      <c r="A2519" s="64">
        <v>45881.0</v>
      </c>
      <c r="B2519" s="58" t="s">
        <v>410</v>
      </c>
      <c r="C2519" s="58" t="s">
        <v>292</v>
      </c>
      <c r="D2519" s="58" t="s">
        <v>354</v>
      </c>
      <c r="E2519" s="58" t="s">
        <v>200</v>
      </c>
      <c r="F2519" s="65" t="b">
        <f>AND(LEN(E2519) = 6, ISNUMBER(MATCH(LEFT(E2519,4), 'species codes'!$A$2:$A$15, 0)))</f>
        <v>1</v>
      </c>
      <c r="G2519" s="58">
        <v>12.0</v>
      </c>
    </row>
    <row r="2520">
      <c r="A2520" s="64">
        <v>45881.0</v>
      </c>
      <c r="B2520" s="58" t="s">
        <v>410</v>
      </c>
      <c r="C2520" s="58" t="s">
        <v>292</v>
      </c>
      <c r="D2520" s="58" t="s">
        <v>354</v>
      </c>
      <c r="E2520" s="58" t="s">
        <v>84</v>
      </c>
      <c r="F2520" s="65" t="b">
        <f>AND(LEN(E2520) = 6, ISNUMBER(MATCH(LEFT(E2520,4), 'species codes'!$A$2:$A$15, 0)))</f>
        <v>1</v>
      </c>
      <c r="G2520" s="58">
        <v>40.0</v>
      </c>
    </row>
    <row r="2521">
      <c r="A2521" s="64">
        <v>45881.0</v>
      </c>
      <c r="B2521" s="58" t="s">
        <v>410</v>
      </c>
      <c r="C2521" s="58" t="s">
        <v>292</v>
      </c>
      <c r="D2521" s="58" t="s">
        <v>354</v>
      </c>
      <c r="E2521" s="58" t="s">
        <v>142</v>
      </c>
      <c r="F2521" s="65" t="b">
        <f>AND(LEN(E2521) = 6, ISNUMBER(MATCH(LEFT(E2521,4), 'species codes'!$A$2:$A$15, 0)))</f>
        <v>1</v>
      </c>
      <c r="G2521" s="58">
        <v>19.0</v>
      </c>
    </row>
    <row r="2522">
      <c r="A2522" s="64">
        <v>45881.0</v>
      </c>
      <c r="B2522" s="58" t="s">
        <v>410</v>
      </c>
      <c r="C2522" s="58" t="s">
        <v>292</v>
      </c>
      <c r="D2522" s="58" t="s">
        <v>153</v>
      </c>
      <c r="E2522" s="58" t="s">
        <v>200</v>
      </c>
      <c r="F2522" s="65" t="b">
        <f>AND(LEN(E2522) = 6, ISNUMBER(MATCH(LEFT(E2522,4), 'species codes'!$A$2:$A$15, 0)))</f>
        <v>1</v>
      </c>
      <c r="G2522" s="58">
        <v>79.0</v>
      </c>
    </row>
    <row r="2523">
      <c r="A2523" s="64">
        <v>45881.0</v>
      </c>
      <c r="B2523" s="58" t="s">
        <v>410</v>
      </c>
      <c r="C2523" s="58" t="s">
        <v>292</v>
      </c>
      <c r="D2523" s="58" t="s">
        <v>165</v>
      </c>
      <c r="E2523" s="58" t="s">
        <v>140</v>
      </c>
      <c r="F2523" s="65" t="b">
        <f>AND(LEN(E2523) = 6, ISNUMBER(MATCH(LEFT(E2523,4), 'species codes'!$A$2:$A$15, 0)))</f>
        <v>1</v>
      </c>
      <c r="G2523" s="58">
        <v>67.0</v>
      </c>
    </row>
    <row r="2524">
      <c r="A2524" s="64">
        <v>45881.0</v>
      </c>
      <c r="B2524" s="58" t="s">
        <v>410</v>
      </c>
      <c r="C2524" s="58" t="s">
        <v>292</v>
      </c>
      <c r="D2524" s="58" t="s">
        <v>47</v>
      </c>
      <c r="E2524" s="58" t="s">
        <v>174</v>
      </c>
      <c r="F2524" s="65" t="b">
        <f>AND(LEN(E2524) = 6, ISNUMBER(MATCH(LEFT(E2524,4), 'species codes'!$A$2:$A$15, 0)))</f>
        <v>1</v>
      </c>
      <c r="G2524" s="58">
        <v>67.0</v>
      </c>
    </row>
    <row r="2525">
      <c r="A2525" s="64">
        <v>45881.0</v>
      </c>
      <c r="B2525" s="58" t="s">
        <v>410</v>
      </c>
      <c r="C2525" s="58" t="s">
        <v>292</v>
      </c>
      <c r="D2525" s="58" t="s">
        <v>82</v>
      </c>
      <c r="E2525" s="58" t="s">
        <v>243</v>
      </c>
      <c r="F2525" s="65" t="b">
        <f>AND(LEN(E2525) = 6, ISNUMBER(MATCH(LEFT(E2525,4), 'species codes'!$A$2:$A$15, 0)))</f>
        <v>1</v>
      </c>
      <c r="G2525" s="58">
        <v>15.0</v>
      </c>
    </row>
    <row r="2526">
      <c r="A2526" s="64">
        <v>45881.0</v>
      </c>
      <c r="B2526" s="58" t="s">
        <v>410</v>
      </c>
      <c r="C2526" s="58" t="s">
        <v>292</v>
      </c>
      <c r="D2526" s="58" t="s">
        <v>82</v>
      </c>
      <c r="E2526" s="58" t="s">
        <v>240</v>
      </c>
      <c r="F2526" s="65" t="b">
        <f>AND(LEN(E2526) = 6, ISNUMBER(MATCH(LEFT(E2526,4), 'species codes'!$A$2:$A$15, 0)))</f>
        <v>1</v>
      </c>
      <c r="G2526" s="58">
        <v>39.0</v>
      </c>
    </row>
    <row r="2527">
      <c r="A2527" s="64">
        <v>45881.0</v>
      </c>
      <c r="B2527" s="58" t="s">
        <v>410</v>
      </c>
      <c r="C2527" s="58" t="s">
        <v>292</v>
      </c>
      <c r="D2527" s="58" t="s">
        <v>82</v>
      </c>
      <c r="E2527" s="58" t="s">
        <v>258</v>
      </c>
      <c r="F2527" s="65" t="b">
        <f>AND(LEN(E2527) = 6, ISNUMBER(MATCH(LEFT(E2527,4), 'species codes'!$A$2:$A$15, 0)))</f>
        <v>1</v>
      </c>
      <c r="G2527" s="58">
        <v>22.0</v>
      </c>
    </row>
    <row r="2528">
      <c r="A2528" s="64">
        <v>45881.0</v>
      </c>
      <c r="B2528" s="58" t="s">
        <v>410</v>
      </c>
      <c r="C2528" s="58" t="s">
        <v>292</v>
      </c>
      <c r="D2528" s="58" t="s">
        <v>82</v>
      </c>
      <c r="E2528" s="58" t="s">
        <v>254</v>
      </c>
      <c r="F2528" s="65" t="b">
        <f>AND(LEN(E2528) = 6, ISNUMBER(MATCH(LEFT(E2528,4), 'species codes'!$A$2:$A$15, 0)))</f>
        <v>1</v>
      </c>
      <c r="G2528" s="58">
        <v>23.0</v>
      </c>
    </row>
    <row r="2529">
      <c r="A2529" s="64">
        <v>45881.0</v>
      </c>
      <c r="B2529" s="58" t="s">
        <v>410</v>
      </c>
      <c r="C2529" s="58" t="s">
        <v>292</v>
      </c>
      <c r="D2529" s="58" t="s">
        <v>82</v>
      </c>
      <c r="E2529" s="58" t="s">
        <v>230</v>
      </c>
      <c r="F2529" s="65" t="b">
        <f>AND(LEN(E2529) = 6, ISNUMBER(MATCH(LEFT(E2529,4), 'species codes'!$A$2:$A$15, 0)))</f>
        <v>1</v>
      </c>
      <c r="G2529" s="58">
        <v>16.0</v>
      </c>
    </row>
    <row r="2530">
      <c r="A2530" s="64">
        <v>45881.0</v>
      </c>
      <c r="B2530" s="58" t="s">
        <v>410</v>
      </c>
      <c r="C2530" s="58" t="s">
        <v>292</v>
      </c>
      <c r="D2530" s="58" t="s">
        <v>82</v>
      </c>
      <c r="E2530" s="58" t="s">
        <v>225</v>
      </c>
      <c r="F2530" s="65" t="b">
        <f>AND(LEN(E2530) = 6, ISNUMBER(MATCH(LEFT(E2530,4), 'species codes'!$A$2:$A$15, 0)))</f>
        <v>1</v>
      </c>
      <c r="G2530" s="58">
        <v>13.0</v>
      </c>
    </row>
    <row r="2531">
      <c r="A2531" s="64">
        <v>45881.0</v>
      </c>
      <c r="B2531" s="58" t="s">
        <v>410</v>
      </c>
      <c r="C2531" s="58" t="s">
        <v>292</v>
      </c>
      <c r="D2531" s="58" t="s">
        <v>82</v>
      </c>
      <c r="E2531" s="58" t="s">
        <v>245</v>
      </c>
      <c r="F2531" s="65" t="b">
        <f>AND(LEN(E2531) = 6, ISNUMBER(MATCH(LEFT(E2531,4), 'species codes'!$A$2:$A$15, 0)))</f>
        <v>1</v>
      </c>
      <c r="G2531" s="58">
        <v>15.0</v>
      </c>
    </row>
    <row r="2532">
      <c r="A2532" s="64">
        <v>45881.0</v>
      </c>
      <c r="B2532" s="58" t="s">
        <v>410</v>
      </c>
      <c r="C2532" s="58" t="s">
        <v>292</v>
      </c>
      <c r="D2532" s="58" t="s">
        <v>82</v>
      </c>
      <c r="E2532" s="58" t="s">
        <v>267</v>
      </c>
      <c r="F2532" s="65" t="b">
        <f>AND(LEN(E2532) = 6, ISNUMBER(MATCH(LEFT(E2532,4), 'species codes'!$A$2:$A$15, 0)))</f>
        <v>1</v>
      </c>
      <c r="G2532" s="58">
        <v>19.0</v>
      </c>
    </row>
    <row r="2533">
      <c r="A2533" s="64">
        <v>45881.0</v>
      </c>
      <c r="B2533" s="58" t="s">
        <v>410</v>
      </c>
      <c r="C2533" s="58" t="s">
        <v>292</v>
      </c>
      <c r="D2533" s="58" t="s">
        <v>82</v>
      </c>
      <c r="E2533" s="58" t="s">
        <v>223</v>
      </c>
      <c r="F2533" s="65" t="b">
        <f>AND(LEN(E2533) = 6, ISNUMBER(MATCH(LEFT(E2533,4), 'species codes'!$A$2:$A$15, 0)))</f>
        <v>1</v>
      </c>
      <c r="G2533" s="58">
        <v>45.0</v>
      </c>
      <c r="O2533" s="58" t="s">
        <v>411</v>
      </c>
    </row>
    <row r="2534">
      <c r="A2534" s="64">
        <v>45881.0</v>
      </c>
      <c r="B2534" s="58" t="s">
        <v>410</v>
      </c>
      <c r="C2534" s="58" t="s">
        <v>292</v>
      </c>
      <c r="D2534" s="58" t="s">
        <v>331</v>
      </c>
      <c r="E2534" s="58" t="s">
        <v>227</v>
      </c>
      <c r="F2534" s="65" t="b">
        <f>AND(LEN(E2534) = 6, ISNUMBER(MATCH(LEFT(E2534,4), 'species codes'!$A$2:$A$15, 0)))</f>
        <v>1</v>
      </c>
      <c r="G2534" s="58">
        <v>24.0</v>
      </c>
    </row>
    <row r="2535">
      <c r="A2535" s="64">
        <v>45881.0</v>
      </c>
      <c r="B2535" s="58" t="s">
        <v>410</v>
      </c>
      <c r="C2535" s="58" t="s">
        <v>292</v>
      </c>
      <c r="D2535" s="58" t="s">
        <v>331</v>
      </c>
      <c r="E2535" s="58" t="s">
        <v>221</v>
      </c>
      <c r="F2535" s="65" t="b">
        <f>AND(LEN(E2535) = 6, ISNUMBER(MATCH(LEFT(E2535,4), 'species codes'!$A$2:$A$15, 0)))</f>
        <v>1</v>
      </c>
      <c r="G2535" s="58">
        <v>21.0</v>
      </c>
    </row>
    <row r="2536">
      <c r="A2536" s="64">
        <v>45881.0</v>
      </c>
      <c r="B2536" s="58" t="s">
        <v>410</v>
      </c>
      <c r="C2536" s="58" t="s">
        <v>292</v>
      </c>
      <c r="D2536" s="58" t="s">
        <v>331</v>
      </c>
      <c r="E2536" s="58" t="s">
        <v>252</v>
      </c>
      <c r="F2536" s="65" t="b">
        <f>AND(LEN(E2536) = 6, ISNUMBER(MATCH(LEFT(E2536,4), 'species codes'!$A$2:$A$15, 0)))</f>
        <v>1</v>
      </c>
      <c r="G2536" s="58">
        <v>35.0</v>
      </c>
    </row>
    <row r="2537">
      <c r="A2537" s="64">
        <v>45881.0</v>
      </c>
      <c r="B2537" s="58" t="s">
        <v>410</v>
      </c>
      <c r="C2537" s="58" t="s">
        <v>292</v>
      </c>
      <c r="D2537" s="58" t="s">
        <v>331</v>
      </c>
      <c r="E2537" s="58" t="s">
        <v>212</v>
      </c>
      <c r="F2537" s="65" t="b">
        <f>AND(LEN(E2537) = 6, ISNUMBER(MATCH(LEFT(E2537,4), 'species codes'!$A$2:$A$15, 0)))</f>
        <v>1</v>
      </c>
      <c r="G2537" s="58">
        <v>106.0</v>
      </c>
    </row>
    <row r="2538">
      <c r="A2538" s="64">
        <v>45881.0</v>
      </c>
      <c r="B2538" s="58" t="s">
        <v>410</v>
      </c>
      <c r="C2538" s="58" t="s">
        <v>292</v>
      </c>
      <c r="D2538" s="58" t="s">
        <v>163</v>
      </c>
      <c r="E2538" s="58" t="s">
        <v>245</v>
      </c>
      <c r="F2538" s="65" t="b">
        <f>AND(LEN(E2538) = 6, ISNUMBER(MATCH(LEFT(E2538,4), 'species codes'!$A$2:$A$15, 0)))</f>
        <v>1</v>
      </c>
      <c r="G2538" s="58">
        <v>126.0</v>
      </c>
    </row>
    <row r="2539">
      <c r="A2539" s="64">
        <v>45881.0</v>
      </c>
      <c r="B2539" s="58" t="s">
        <v>410</v>
      </c>
      <c r="C2539" s="58" t="s">
        <v>292</v>
      </c>
      <c r="D2539" s="58" t="s">
        <v>163</v>
      </c>
      <c r="E2539" s="58" t="s">
        <v>216</v>
      </c>
      <c r="F2539" s="65" t="b">
        <f>AND(LEN(E2539) = 6, ISNUMBER(MATCH(LEFT(E2539,4), 'species codes'!$A$2:$A$15, 0)))</f>
        <v>1</v>
      </c>
      <c r="G2539" s="58">
        <v>85.0</v>
      </c>
    </row>
    <row r="2540">
      <c r="A2540" s="72">
        <v>45881.0</v>
      </c>
      <c r="B2540" s="67" t="s">
        <v>410</v>
      </c>
      <c r="C2540" s="67" t="s">
        <v>292</v>
      </c>
      <c r="D2540" s="67" t="s">
        <v>163</v>
      </c>
      <c r="E2540" s="67" t="s">
        <v>268</v>
      </c>
      <c r="F2540" s="68" t="b">
        <f>AND(LEN(E2540) = 6, ISNUMBER(MATCH(LEFT(E2540,4), 'species codes'!$A$2:$A$15, 0)))</f>
        <v>1</v>
      </c>
      <c r="G2540" s="67" t="s">
        <v>211</v>
      </c>
      <c r="H2540" s="68"/>
      <c r="I2540" s="68"/>
      <c r="J2540" s="68"/>
      <c r="K2540" s="68"/>
      <c r="L2540" s="68"/>
      <c r="M2540" s="68"/>
      <c r="N2540" s="68"/>
      <c r="O2540" s="68"/>
      <c r="P2540" s="68"/>
      <c r="Q2540" s="68"/>
      <c r="R2540" s="68"/>
      <c r="S2540" s="68"/>
      <c r="T2540" s="68"/>
      <c r="U2540" s="68"/>
      <c r="V2540" s="68"/>
      <c r="W2540" s="68"/>
      <c r="X2540" s="68"/>
      <c r="Y2540" s="68"/>
      <c r="Z2540" s="68"/>
      <c r="AA2540" s="68"/>
      <c r="AB2540" s="68"/>
      <c r="AC2540" s="68"/>
      <c r="AD2540" s="68"/>
      <c r="AE2540" s="68"/>
      <c r="AF2540" s="68"/>
    </row>
    <row r="2541">
      <c r="A2541" s="64">
        <v>45881.0</v>
      </c>
      <c r="B2541" s="58" t="s">
        <v>410</v>
      </c>
      <c r="C2541" s="58" t="s">
        <v>292</v>
      </c>
      <c r="D2541" s="58" t="s">
        <v>206</v>
      </c>
      <c r="E2541" s="58" t="s">
        <v>264</v>
      </c>
      <c r="F2541" s="65" t="b">
        <f>AND(LEN(E2541) = 6, ISNUMBER(MATCH(LEFT(E2541,4), 'species codes'!$A$2:$A$15, 0)))</f>
        <v>1</v>
      </c>
      <c r="G2541" s="58">
        <v>17.0</v>
      </c>
    </row>
    <row r="2542">
      <c r="A2542" s="64">
        <v>45881.0</v>
      </c>
      <c r="B2542" s="58" t="s">
        <v>410</v>
      </c>
      <c r="C2542" s="58" t="s">
        <v>292</v>
      </c>
      <c r="D2542" s="58" t="s">
        <v>206</v>
      </c>
      <c r="E2542" s="58" t="s">
        <v>265</v>
      </c>
      <c r="F2542" s="65" t="b">
        <f>AND(LEN(E2542) = 6, ISNUMBER(MATCH(LEFT(E2542,4), 'species codes'!$A$2:$A$15, 0)))</f>
        <v>1</v>
      </c>
      <c r="G2542" s="58">
        <v>14.0</v>
      </c>
    </row>
    <row r="2543">
      <c r="A2543" s="64">
        <v>45881.0</v>
      </c>
      <c r="B2543" s="58" t="s">
        <v>410</v>
      </c>
      <c r="C2543" s="58" t="s">
        <v>285</v>
      </c>
      <c r="D2543" s="58" t="s">
        <v>348</v>
      </c>
      <c r="E2543" s="58" t="s">
        <v>188</v>
      </c>
      <c r="F2543" s="65" t="b">
        <f>AND(LEN(E2543) = 6, ISNUMBER(MATCH(LEFT(E2543,4), 'species codes'!$A$2:$A$15, 0)))</f>
        <v>1</v>
      </c>
      <c r="G2543" s="58">
        <v>42.0</v>
      </c>
    </row>
    <row r="2544">
      <c r="A2544" s="64">
        <v>45881.0</v>
      </c>
      <c r="B2544" s="58" t="s">
        <v>410</v>
      </c>
      <c r="C2544" s="58" t="s">
        <v>285</v>
      </c>
      <c r="D2544" s="58" t="s">
        <v>187</v>
      </c>
      <c r="E2544" s="58" t="s">
        <v>55</v>
      </c>
      <c r="F2544" s="65" t="b">
        <f>AND(LEN(E2544) = 6, ISNUMBER(MATCH(LEFT(E2544,4), 'species codes'!$A$2:$A$15, 0)))</f>
        <v>1</v>
      </c>
      <c r="G2544" s="58">
        <v>27.0</v>
      </c>
    </row>
    <row r="2545">
      <c r="A2545" s="64">
        <v>45881.0</v>
      </c>
      <c r="B2545" s="58" t="s">
        <v>410</v>
      </c>
      <c r="C2545" s="58" t="s">
        <v>285</v>
      </c>
      <c r="D2545" s="58" t="s">
        <v>338</v>
      </c>
      <c r="E2545" s="58" t="s">
        <v>176</v>
      </c>
      <c r="F2545" s="65" t="b">
        <f>AND(LEN(E2545) = 6, ISNUMBER(MATCH(LEFT(E2545,4), 'species codes'!$A$2:$A$15, 0)))</f>
        <v>1</v>
      </c>
      <c r="G2545" s="58">
        <v>32.0</v>
      </c>
    </row>
    <row r="2546">
      <c r="A2546" s="64">
        <v>45881.0</v>
      </c>
      <c r="B2546" s="58" t="s">
        <v>410</v>
      </c>
      <c r="C2546" s="58" t="s">
        <v>285</v>
      </c>
      <c r="D2546" s="58" t="s">
        <v>412</v>
      </c>
      <c r="E2546" s="58" t="s">
        <v>188</v>
      </c>
      <c r="F2546" s="65" t="b">
        <f>AND(LEN(E2546) = 6, ISNUMBER(MATCH(LEFT(E2546,4), 'species codes'!$A$2:$A$15, 0)))</f>
        <v>1</v>
      </c>
      <c r="G2546" s="58">
        <v>52.0</v>
      </c>
    </row>
    <row r="2547">
      <c r="A2547" s="64">
        <v>45881.0</v>
      </c>
      <c r="B2547" s="58" t="s">
        <v>410</v>
      </c>
      <c r="C2547" s="58" t="s">
        <v>285</v>
      </c>
      <c r="D2547" s="58" t="s">
        <v>413</v>
      </c>
      <c r="E2547" s="58" t="s">
        <v>43</v>
      </c>
      <c r="F2547" s="65" t="b">
        <f>AND(LEN(E2547) = 6, ISNUMBER(MATCH(LEFT(E2547,4), 'species codes'!$A$2:$A$15, 0)))</f>
        <v>1</v>
      </c>
      <c r="G2547" s="58">
        <v>54.0</v>
      </c>
    </row>
    <row r="2548">
      <c r="A2548" s="64">
        <v>45881.0</v>
      </c>
      <c r="B2548" s="58" t="s">
        <v>410</v>
      </c>
      <c r="C2548" s="58" t="s">
        <v>285</v>
      </c>
      <c r="D2548" s="58" t="s">
        <v>330</v>
      </c>
      <c r="E2548" s="58" t="s">
        <v>182</v>
      </c>
      <c r="F2548" s="65" t="b">
        <f>AND(LEN(E2548) = 6, ISNUMBER(MATCH(LEFT(E2548,4), 'species codes'!$A$2:$A$15, 0)))</f>
        <v>1</v>
      </c>
      <c r="G2548" s="58">
        <v>40.0</v>
      </c>
    </row>
    <row r="2549">
      <c r="A2549" s="64">
        <v>45881.0</v>
      </c>
      <c r="B2549" s="58" t="s">
        <v>410</v>
      </c>
      <c r="C2549" s="58" t="s">
        <v>285</v>
      </c>
      <c r="D2549" s="58" t="s">
        <v>128</v>
      </c>
      <c r="E2549" s="58" t="s">
        <v>43</v>
      </c>
      <c r="F2549" s="65" t="b">
        <f>AND(LEN(E2549) = 6, ISNUMBER(MATCH(LEFT(E2549,4), 'species codes'!$A$2:$A$15, 0)))</f>
        <v>1</v>
      </c>
      <c r="G2549" s="58">
        <v>45.0</v>
      </c>
    </row>
    <row r="2550">
      <c r="A2550" s="64">
        <v>45881.0</v>
      </c>
      <c r="B2550" s="58" t="s">
        <v>410</v>
      </c>
      <c r="C2550" s="58" t="s">
        <v>285</v>
      </c>
      <c r="D2550" s="58" t="s">
        <v>97</v>
      </c>
      <c r="E2550" s="58" t="s">
        <v>182</v>
      </c>
      <c r="F2550" s="65" t="b">
        <f>AND(LEN(E2550) = 6, ISNUMBER(MATCH(LEFT(E2550,4), 'species codes'!$A$2:$A$15, 0)))</f>
        <v>1</v>
      </c>
      <c r="G2550" s="58">
        <v>39.0</v>
      </c>
    </row>
    <row r="2551">
      <c r="A2551" s="64">
        <v>45882.0</v>
      </c>
      <c r="B2551" s="58" t="s">
        <v>374</v>
      </c>
      <c r="C2551" s="58" t="s">
        <v>287</v>
      </c>
      <c r="D2551" s="58" t="s">
        <v>47</v>
      </c>
      <c r="E2551" s="58" t="s">
        <v>43</v>
      </c>
      <c r="F2551" s="65" t="b">
        <f>AND(LEN(E2551) = 6, ISNUMBER(MATCH(LEFT(E2551,4), 'species codes'!$A$2:$A$15, 0)))</f>
        <v>1</v>
      </c>
      <c r="G2551" s="58">
        <v>17.0</v>
      </c>
      <c r="J2551" s="58">
        <v>1.0</v>
      </c>
    </row>
    <row r="2552">
      <c r="A2552" s="64">
        <v>45882.0</v>
      </c>
      <c r="B2552" s="58" t="s">
        <v>374</v>
      </c>
      <c r="C2552" s="58" t="s">
        <v>287</v>
      </c>
      <c r="D2552" s="58" t="s">
        <v>82</v>
      </c>
      <c r="E2552" s="58" t="s">
        <v>182</v>
      </c>
      <c r="F2552" s="65" t="b">
        <f>AND(LEN(E2552) = 6, ISNUMBER(MATCH(LEFT(E2552,4), 'species codes'!$A$2:$A$15, 0)))</f>
        <v>1</v>
      </c>
      <c r="G2552" s="58">
        <v>42.0</v>
      </c>
    </row>
    <row r="2553">
      <c r="A2553" s="64">
        <v>45882.0</v>
      </c>
      <c r="B2553" s="58" t="s">
        <v>374</v>
      </c>
      <c r="C2553" s="58" t="s">
        <v>287</v>
      </c>
      <c r="D2553" s="58" t="s">
        <v>165</v>
      </c>
      <c r="E2553" s="58" t="s">
        <v>164</v>
      </c>
      <c r="F2553" s="65" t="b">
        <f>AND(LEN(E2553) = 6, ISNUMBER(MATCH(LEFT(E2553,4), 'species codes'!$A$2:$A$15, 0)))</f>
        <v>1</v>
      </c>
      <c r="G2553" s="58">
        <v>28.0</v>
      </c>
    </row>
    <row r="2554">
      <c r="A2554" s="64">
        <v>45882.0</v>
      </c>
      <c r="B2554" s="58" t="s">
        <v>374</v>
      </c>
      <c r="C2554" s="58" t="s">
        <v>287</v>
      </c>
      <c r="D2554" s="58" t="s">
        <v>165</v>
      </c>
      <c r="E2554" s="58" t="s">
        <v>154</v>
      </c>
      <c r="F2554" s="65" t="b">
        <f>AND(LEN(E2554) = 6, ISNUMBER(MATCH(LEFT(E2554,4), 'species codes'!$A$2:$A$15, 0)))</f>
        <v>1</v>
      </c>
      <c r="G2554" s="58">
        <v>27.0</v>
      </c>
    </row>
    <row r="2555">
      <c r="A2555" s="64">
        <v>45882.0</v>
      </c>
      <c r="B2555" s="58" t="s">
        <v>374</v>
      </c>
      <c r="C2555" s="58" t="s">
        <v>287</v>
      </c>
      <c r="D2555" s="58" t="s">
        <v>153</v>
      </c>
      <c r="E2555" s="58" t="s">
        <v>151</v>
      </c>
      <c r="F2555" s="65" t="b">
        <f>AND(LEN(E2555) = 6, ISNUMBER(MATCH(LEFT(E2555,4), 'species codes'!$A$2:$A$15, 0)))</f>
        <v>1</v>
      </c>
      <c r="G2555" s="58">
        <v>34.0</v>
      </c>
      <c r="M2555" s="58">
        <v>2.0</v>
      </c>
      <c r="N2555" s="58" t="s">
        <v>368</v>
      </c>
    </row>
    <row r="2556">
      <c r="A2556" s="64">
        <v>45882.0</v>
      </c>
      <c r="B2556" s="58" t="s">
        <v>374</v>
      </c>
      <c r="C2556" s="58" t="s">
        <v>287</v>
      </c>
      <c r="D2556" s="58" t="s">
        <v>163</v>
      </c>
      <c r="E2556" s="58" t="s">
        <v>154</v>
      </c>
      <c r="F2556" s="65" t="b">
        <f>AND(LEN(E2556) = 6, ISNUMBER(MATCH(LEFT(E2556,4), 'species codes'!$A$2:$A$15, 0)))</f>
        <v>1</v>
      </c>
      <c r="G2556" s="58">
        <v>21.0</v>
      </c>
    </row>
    <row r="2557">
      <c r="A2557" s="64">
        <v>45882.0</v>
      </c>
      <c r="B2557" s="58" t="s">
        <v>374</v>
      </c>
      <c r="C2557" s="58" t="s">
        <v>287</v>
      </c>
      <c r="D2557" s="58" t="s">
        <v>163</v>
      </c>
      <c r="E2557" s="58" t="s">
        <v>201</v>
      </c>
      <c r="F2557" s="65" t="b">
        <f>AND(LEN(E2557) = 6, ISNUMBER(MATCH(LEFT(E2557,4), 'species codes'!$A$2:$A$15, 0)))</f>
        <v>1</v>
      </c>
      <c r="G2557" s="58">
        <v>20.0</v>
      </c>
      <c r="J2557" s="58">
        <v>2.0</v>
      </c>
    </row>
    <row r="2558">
      <c r="A2558" s="64">
        <v>45882.0</v>
      </c>
      <c r="B2558" s="58" t="s">
        <v>374</v>
      </c>
      <c r="C2558" s="58" t="s">
        <v>287</v>
      </c>
      <c r="D2558" s="58" t="s">
        <v>163</v>
      </c>
      <c r="E2558" s="58" t="s">
        <v>162</v>
      </c>
      <c r="F2558" s="65" t="b">
        <f>AND(LEN(E2558) = 6, ISNUMBER(MATCH(LEFT(E2558,4), 'species codes'!$A$2:$A$15, 0)))</f>
        <v>1</v>
      </c>
      <c r="G2558" s="58">
        <v>27.0</v>
      </c>
    </row>
    <row r="2559">
      <c r="A2559" s="64">
        <v>45882.0</v>
      </c>
      <c r="B2559" s="58" t="s">
        <v>374</v>
      </c>
      <c r="C2559" s="58" t="s">
        <v>287</v>
      </c>
      <c r="D2559" s="58" t="s">
        <v>206</v>
      </c>
      <c r="E2559" s="58" t="s">
        <v>205</v>
      </c>
      <c r="F2559" s="65" t="b">
        <f>AND(LEN(E2559) = 6, ISNUMBER(MATCH(LEFT(E2559,4), 'species codes'!$A$2:$A$15, 0)))</f>
        <v>1</v>
      </c>
      <c r="G2559" s="58">
        <v>36.0</v>
      </c>
    </row>
    <row r="2560">
      <c r="A2560" s="64">
        <v>45882.0</v>
      </c>
      <c r="B2560" s="58" t="s">
        <v>374</v>
      </c>
      <c r="C2560" s="58" t="s">
        <v>287</v>
      </c>
      <c r="D2560" s="58" t="s">
        <v>206</v>
      </c>
      <c r="E2560" s="58" t="s">
        <v>238</v>
      </c>
      <c r="F2560" s="65" t="b">
        <f>AND(LEN(E2560) = 6, ISNUMBER(MATCH(LEFT(E2560,4), 'species codes'!$A$2:$A$15, 0)))</f>
        <v>1</v>
      </c>
      <c r="G2560" s="58">
        <v>25.0</v>
      </c>
    </row>
    <row r="2561">
      <c r="A2561" s="64">
        <v>45882.0</v>
      </c>
      <c r="B2561" s="58" t="s">
        <v>374</v>
      </c>
      <c r="C2561" s="58" t="s">
        <v>287</v>
      </c>
      <c r="D2561" s="58" t="s">
        <v>206</v>
      </c>
      <c r="E2561" s="58" t="s">
        <v>214</v>
      </c>
      <c r="F2561" s="65" t="b">
        <f>AND(LEN(E2561) = 6, ISNUMBER(MATCH(LEFT(E2561,4), 'species codes'!$A$2:$A$15, 0)))</f>
        <v>1</v>
      </c>
      <c r="G2561" s="58">
        <v>37.0</v>
      </c>
    </row>
    <row r="2562">
      <c r="A2562" s="64">
        <v>45882.0</v>
      </c>
      <c r="B2562" s="58" t="s">
        <v>374</v>
      </c>
      <c r="C2562" s="58" t="s">
        <v>287</v>
      </c>
      <c r="D2562" s="58" t="s">
        <v>206</v>
      </c>
      <c r="E2562" s="58" t="s">
        <v>251</v>
      </c>
      <c r="F2562" s="65" t="b">
        <f>AND(LEN(E2562) = 6, ISNUMBER(MATCH(LEFT(E2562,4), 'species codes'!$A$2:$A$15, 0)))</f>
        <v>1</v>
      </c>
      <c r="G2562" s="58">
        <v>36.0</v>
      </c>
    </row>
    <row r="2563">
      <c r="A2563" s="64">
        <v>45882.0</v>
      </c>
      <c r="B2563" s="58" t="s">
        <v>374</v>
      </c>
      <c r="C2563" s="58" t="s">
        <v>287</v>
      </c>
      <c r="D2563" s="58" t="s">
        <v>206</v>
      </c>
      <c r="E2563" s="58" t="s">
        <v>252</v>
      </c>
      <c r="F2563" s="65" t="b">
        <f>AND(LEN(E2563) = 6, ISNUMBER(MATCH(LEFT(E2563,4), 'species codes'!$A$2:$A$15, 0)))</f>
        <v>1</v>
      </c>
      <c r="G2563" s="58">
        <v>11.0</v>
      </c>
    </row>
    <row r="2564">
      <c r="E2564" s="65"/>
      <c r="F2564" s="65" t="b">
        <f>AND(LEN(E2564) = 6, ISNUMBER(MATCH(LEFT(E2564,4), 'species codes'!$A$2:$A$15, 0)))</f>
        <v>0</v>
      </c>
    </row>
    <row r="2565">
      <c r="E2565" s="65"/>
      <c r="F2565" s="65" t="b">
        <f>AND(LEN(E2565) = 6, ISNUMBER(MATCH(LEFT(E2565,4), 'species codes'!$A$2:$A$15, 0)))</f>
        <v>0</v>
      </c>
    </row>
    <row r="2566">
      <c r="E2566" s="65"/>
      <c r="F2566" s="65" t="b">
        <f>AND(LEN(E2566) = 6, ISNUMBER(MATCH(LEFT(E2566,4), 'species codes'!$A$2:$A$15, 0)))</f>
        <v>0</v>
      </c>
    </row>
    <row r="2567">
      <c r="E2567" s="65"/>
      <c r="F2567" s="65" t="b">
        <f>AND(LEN(E2567) = 6, ISNUMBER(MATCH(LEFT(E2567,4), 'species codes'!$A$2:$A$15, 0)))</f>
        <v>0</v>
      </c>
    </row>
    <row r="2568">
      <c r="E2568" s="65"/>
      <c r="F2568" s="65" t="b">
        <f>AND(LEN(E2568) = 6, ISNUMBER(MATCH(LEFT(E2568,4), 'species codes'!$A$2:$A$15, 0)))</f>
        <v>0</v>
      </c>
    </row>
    <row r="2569">
      <c r="E2569" s="65"/>
      <c r="F2569" s="65" t="b">
        <f>AND(LEN(E2569) = 6, ISNUMBER(MATCH(LEFT(E2569,4), 'species codes'!$A$2:$A$15, 0)))</f>
        <v>0</v>
      </c>
    </row>
    <row r="2570">
      <c r="E2570" s="65"/>
      <c r="F2570" s="65" t="b">
        <f>AND(LEN(E2570) = 6, ISNUMBER(MATCH(LEFT(E2570,4), 'species codes'!$A$2:$A$15, 0)))</f>
        <v>0</v>
      </c>
    </row>
    <row r="2571">
      <c r="E2571" s="65"/>
      <c r="F2571" s="65" t="b">
        <f>AND(LEN(E2571) = 6, ISNUMBER(MATCH(LEFT(E2571,4), 'species codes'!$A$2:$A$15, 0)))</f>
        <v>0</v>
      </c>
    </row>
    <row r="2572">
      <c r="E2572" s="65"/>
      <c r="F2572" s="65" t="b">
        <f>AND(LEN(E2572) = 6, ISNUMBER(MATCH(LEFT(E2572,4), 'species codes'!$A$2:$A$15, 0)))</f>
        <v>0</v>
      </c>
    </row>
    <row r="2573">
      <c r="E2573" s="65"/>
      <c r="F2573" s="65" t="b">
        <f>AND(LEN(E2573) = 6, ISNUMBER(MATCH(LEFT(E2573,4), 'species codes'!$A$2:$A$15, 0)))</f>
        <v>0</v>
      </c>
    </row>
    <row r="2574">
      <c r="E2574" s="65"/>
      <c r="F2574" s="65" t="b">
        <f>AND(LEN(E2574) = 6, ISNUMBER(MATCH(LEFT(E2574,4), 'species codes'!$A$2:$A$15, 0)))</f>
        <v>0</v>
      </c>
    </row>
    <row r="2575">
      <c r="E2575" s="65"/>
      <c r="F2575" s="65" t="b">
        <f>AND(LEN(E2575) = 6, ISNUMBER(MATCH(LEFT(E2575,4), 'species codes'!$A$2:$A$15, 0)))</f>
        <v>0</v>
      </c>
    </row>
    <row r="2576">
      <c r="E2576" s="65"/>
      <c r="F2576" s="65" t="b">
        <f>AND(LEN(E2576) = 6, ISNUMBER(MATCH(LEFT(E2576,4), 'species codes'!$A$2:$A$15, 0)))</f>
        <v>0</v>
      </c>
    </row>
    <row r="2577">
      <c r="E2577" s="65"/>
      <c r="F2577" s="65" t="b">
        <f>AND(LEN(E2577) = 6, ISNUMBER(MATCH(LEFT(E2577,4), 'species codes'!$A$2:$A$15, 0)))</f>
        <v>0</v>
      </c>
    </row>
    <row r="2578">
      <c r="E2578" s="65"/>
      <c r="F2578" s="65" t="b">
        <f>AND(LEN(E2578) = 6, ISNUMBER(MATCH(LEFT(E2578,4), 'species codes'!$A$2:$A$15, 0)))</f>
        <v>0</v>
      </c>
    </row>
    <row r="2579">
      <c r="E2579" s="65"/>
      <c r="F2579" s="65" t="b">
        <f>AND(LEN(E2579) = 6, ISNUMBER(MATCH(LEFT(E2579,4), 'species codes'!$A$2:$A$15, 0)))</f>
        <v>0</v>
      </c>
    </row>
    <row r="2580">
      <c r="E2580" s="65"/>
      <c r="F2580" s="65" t="b">
        <f>AND(LEN(E2580) = 6, ISNUMBER(MATCH(LEFT(E2580,4), 'species codes'!$A$2:$A$15, 0)))</f>
        <v>0</v>
      </c>
    </row>
    <row r="2581">
      <c r="E2581" s="65"/>
      <c r="F2581" s="65" t="b">
        <f>AND(LEN(E2581) = 6, ISNUMBER(MATCH(LEFT(E2581,4), 'species codes'!$A$2:$A$15, 0)))</f>
        <v>0</v>
      </c>
    </row>
    <row r="2582">
      <c r="E2582" s="65"/>
      <c r="F2582" s="65" t="b">
        <f>AND(LEN(E2582) = 6, ISNUMBER(MATCH(LEFT(E2582,4), 'species codes'!$A$2:$A$15, 0)))</f>
        <v>0</v>
      </c>
    </row>
    <row r="2583">
      <c r="E2583" s="65"/>
      <c r="F2583" s="65" t="b">
        <f>AND(LEN(E2583) = 6, ISNUMBER(MATCH(LEFT(E2583,4), 'species codes'!$A$2:$A$15, 0)))</f>
        <v>0</v>
      </c>
    </row>
    <row r="2584">
      <c r="E2584" s="65"/>
      <c r="F2584" s="65" t="b">
        <f>AND(LEN(E2584) = 6, ISNUMBER(MATCH(LEFT(E2584,4), 'species codes'!$A$2:$A$15, 0)))</f>
        <v>0</v>
      </c>
    </row>
    <row r="2585">
      <c r="E2585" s="65"/>
      <c r="F2585" s="65" t="b">
        <f>AND(LEN(E2585) = 6, ISNUMBER(MATCH(LEFT(E2585,4), 'species codes'!$A$2:$A$15, 0)))</f>
        <v>0</v>
      </c>
    </row>
    <row r="2586">
      <c r="E2586" s="65"/>
      <c r="F2586" s="65" t="b">
        <f>AND(LEN(E2586) = 6, ISNUMBER(MATCH(LEFT(E2586,4), 'species codes'!$A$2:$A$15, 0)))</f>
        <v>0</v>
      </c>
    </row>
    <row r="2587">
      <c r="E2587" s="65"/>
      <c r="F2587" s="65" t="b">
        <f>AND(LEN(E2587) = 6, ISNUMBER(MATCH(LEFT(E2587,4), 'species codes'!$A$2:$A$15, 0)))</f>
        <v>0</v>
      </c>
    </row>
    <row r="2588">
      <c r="E2588" s="65"/>
      <c r="F2588" s="65" t="b">
        <f>AND(LEN(E2588) = 6, ISNUMBER(MATCH(LEFT(E2588,4), 'species codes'!$A$2:$A$15, 0)))</f>
        <v>0</v>
      </c>
    </row>
    <row r="2589">
      <c r="E2589" s="65"/>
      <c r="F2589" s="65" t="b">
        <f>AND(LEN(E2589) = 6, ISNUMBER(MATCH(LEFT(E2589,4), 'species codes'!$A$2:$A$15, 0)))</f>
        <v>0</v>
      </c>
    </row>
    <row r="2590">
      <c r="E2590" s="65"/>
      <c r="F2590" s="65" t="b">
        <f>AND(LEN(E2590) = 6, ISNUMBER(MATCH(LEFT(E2590,4), 'species codes'!$A$2:$A$15, 0)))</f>
        <v>0</v>
      </c>
    </row>
    <row r="2591">
      <c r="E2591" s="65"/>
      <c r="F2591" s="65" t="b">
        <f>AND(LEN(E2591) = 6, ISNUMBER(MATCH(LEFT(E2591,4), 'species codes'!$A$2:$A$15, 0)))</f>
        <v>0</v>
      </c>
    </row>
    <row r="2592">
      <c r="E2592" s="65"/>
      <c r="F2592" s="65" t="b">
        <f>AND(LEN(E2592) = 6, ISNUMBER(MATCH(LEFT(E2592,4), 'species codes'!$A$2:$A$15, 0)))</f>
        <v>0</v>
      </c>
    </row>
    <row r="2593">
      <c r="E2593" s="65"/>
      <c r="F2593" s="65" t="b">
        <f>AND(LEN(E2593) = 6, ISNUMBER(MATCH(LEFT(E2593,4), 'species codes'!$A$2:$A$15, 0)))</f>
        <v>0</v>
      </c>
    </row>
    <row r="2594">
      <c r="E2594" s="65"/>
      <c r="F2594" s="65" t="b">
        <f>AND(LEN(E2594) = 6, ISNUMBER(MATCH(LEFT(E2594,4), 'species codes'!$A$2:$A$15, 0)))</f>
        <v>0</v>
      </c>
    </row>
    <row r="2595">
      <c r="E2595" s="65"/>
      <c r="F2595" s="65" t="b">
        <f>AND(LEN(E2595) = 6, ISNUMBER(MATCH(LEFT(E2595,4), 'species codes'!$A$2:$A$15, 0)))</f>
        <v>0</v>
      </c>
    </row>
    <row r="2596">
      <c r="E2596" s="65"/>
      <c r="F2596" s="65" t="b">
        <f>AND(LEN(E2596) = 6, ISNUMBER(MATCH(LEFT(E2596,4), 'species codes'!$A$2:$A$15, 0)))</f>
        <v>0</v>
      </c>
    </row>
    <row r="2597">
      <c r="E2597" s="65"/>
      <c r="F2597" s="65" t="b">
        <f>AND(LEN(E2597) = 6, ISNUMBER(MATCH(LEFT(E2597,4), 'species codes'!$A$2:$A$15, 0)))</f>
        <v>0</v>
      </c>
    </row>
    <row r="2598">
      <c r="E2598" s="65"/>
      <c r="F2598" s="65" t="b">
        <f>AND(LEN(E2598) = 6, ISNUMBER(MATCH(LEFT(E2598,4), 'species codes'!$A$2:$A$15, 0)))</f>
        <v>0</v>
      </c>
    </row>
    <row r="2599">
      <c r="E2599" s="65"/>
      <c r="F2599" s="65" t="b">
        <f>AND(LEN(E2599) = 6, ISNUMBER(MATCH(LEFT(E2599,4), 'species codes'!$A$2:$A$15, 0)))</f>
        <v>0</v>
      </c>
    </row>
    <row r="2600">
      <c r="E2600" s="65"/>
      <c r="F2600" s="65" t="b">
        <f>AND(LEN(E2600) = 6, ISNUMBER(MATCH(LEFT(E2600,4), 'species codes'!$A$2:$A$15, 0)))</f>
        <v>0</v>
      </c>
    </row>
    <row r="2601">
      <c r="E2601" s="65"/>
      <c r="F2601" s="65" t="b">
        <f>AND(LEN(E2601) = 6, ISNUMBER(MATCH(LEFT(E2601,4), 'species codes'!$A$2:$A$15, 0)))</f>
        <v>0</v>
      </c>
    </row>
    <row r="2602">
      <c r="E2602" s="65"/>
      <c r="F2602" s="65" t="b">
        <f>AND(LEN(E2602) = 6, ISNUMBER(MATCH(LEFT(E2602,4), 'species codes'!$A$2:$A$15, 0)))</f>
        <v>0</v>
      </c>
    </row>
    <row r="2603">
      <c r="E2603" s="65"/>
      <c r="F2603" s="65" t="b">
        <f>AND(LEN(E2603) = 6, ISNUMBER(MATCH(LEFT(E2603,4), 'species codes'!$A$2:$A$15, 0)))</f>
        <v>0</v>
      </c>
    </row>
    <row r="2604">
      <c r="E2604" s="65"/>
      <c r="F2604" s="65" t="b">
        <f>AND(LEN(E2604) = 6, ISNUMBER(MATCH(LEFT(E2604,4), 'species codes'!$A$2:$A$15, 0)))</f>
        <v>0</v>
      </c>
    </row>
    <row r="2605">
      <c r="E2605" s="65"/>
      <c r="F2605" s="65" t="b">
        <f>AND(LEN(E2605) = 6, ISNUMBER(MATCH(LEFT(E2605,4), 'species codes'!$A$2:$A$15, 0)))</f>
        <v>0</v>
      </c>
    </row>
    <row r="2606">
      <c r="E2606" s="65"/>
      <c r="F2606" s="65" t="b">
        <f>AND(LEN(E2606) = 6, ISNUMBER(MATCH(LEFT(E2606,4), 'species codes'!$A$2:$A$15, 0)))</f>
        <v>0</v>
      </c>
    </row>
    <row r="2607">
      <c r="E2607" s="65"/>
      <c r="F2607" s="65" t="b">
        <f>AND(LEN(E2607) = 6, ISNUMBER(MATCH(LEFT(E2607,4), 'species codes'!$A$2:$A$15, 0)))</f>
        <v>0</v>
      </c>
    </row>
    <row r="2608">
      <c r="E2608" s="65"/>
      <c r="F2608" s="65" t="b">
        <f>AND(LEN(E2608) = 6, ISNUMBER(MATCH(LEFT(E2608,4), 'species codes'!$A$2:$A$15, 0)))</f>
        <v>0</v>
      </c>
    </row>
    <row r="2609">
      <c r="E2609" s="65"/>
      <c r="F2609" s="65" t="b">
        <f>AND(LEN(E2609) = 6, ISNUMBER(MATCH(LEFT(E2609,4), 'species codes'!$A$2:$A$15, 0)))</f>
        <v>0</v>
      </c>
    </row>
    <row r="2610">
      <c r="E2610" s="65"/>
      <c r="F2610" s="65" t="b">
        <f>AND(LEN(E2610) = 6, ISNUMBER(MATCH(LEFT(E2610,4), 'species codes'!$A$2:$A$15, 0)))</f>
        <v>0</v>
      </c>
    </row>
    <row r="2611">
      <c r="E2611" s="65"/>
      <c r="F2611" s="65" t="b">
        <f>AND(LEN(E2611) = 6, ISNUMBER(MATCH(LEFT(E2611,4), 'species codes'!$A$2:$A$15, 0)))</f>
        <v>0</v>
      </c>
    </row>
    <row r="2612">
      <c r="E2612" s="65"/>
      <c r="F2612" s="65" t="b">
        <f>AND(LEN(E2612) = 6, ISNUMBER(MATCH(LEFT(E2612,4), 'species codes'!$A$2:$A$15, 0)))</f>
        <v>0</v>
      </c>
    </row>
    <row r="2613">
      <c r="E2613" s="65"/>
      <c r="F2613" s="65" t="b">
        <f>AND(LEN(E2613) = 6, ISNUMBER(MATCH(LEFT(E2613,4), 'species codes'!$A$2:$A$15, 0)))</f>
        <v>0</v>
      </c>
    </row>
    <row r="2614">
      <c r="E2614" s="65"/>
      <c r="F2614" s="65" t="b">
        <f>AND(LEN(E2614) = 6, ISNUMBER(MATCH(LEFT(E2614,4), 'species codes'!$A$2:$A$15, 0)))</f>
        <v>0</v>
      </c>
    </row>
    <row r="2615">
      <c r="E2615" s="65"/>
      <c r="F2615" s="65" t="b">
        <f>AND(LEN(E2615) = 6, ISNUMBER(MATCH(LEFT(E2615,4), 'species codes'!$A$2:$A$15, 0)))</f>
        <v>0</v>
      </c>
    </row>
    <row r="2616">
      <c r="E2616" s="65"/>
      <c r="F2616" s="65" t="b">
        <f>AND(LEN(E2616) = 6, ISNUMBER(MATCH(LEFT(E2616,4), 'species codes'!$A$2:$A$15, 0)))</f>
        <v>0</v>
      </c>
    </row>
    <row r="2617">
      <c r="E2617" s="65"/>
      <c r="F2617" s="65" t="b">
        <f>AND(LEN(E2617) = 6, ISNUMBER(MATCH(LEFT(E2617,4), 'species codes'!$A$2:$A$15, 0)))</f>
        <v>0</v>
      </c>
    </row>
    <row r="2618">
      <c r="E2618" s="65"/>
      <c r="F2618" s="65" t="b">
        <f>AND(LEN(E2618) = 6, ISNUMBER(MATCH(LEFT(E2618,4), 'species codes'!$A$2:$A$15, 0)))</f>
        <v>0</v>
      </c>
    </row>
    <row r="2619">
      <c r="E2619" s="65"/>
      <c r="F2619" s="65" t="b">
        <f>AND(LEN(E2619) = 6, ISNUMBER(MATCH(LEFT(E2619,4), 'species codes'!$A$2:$A$15, 0)))</f>
        <v>0</v>
      </c>
    </row>
    <row r="2620">
      <c r="E2620" s="65"/>
      <c r="F2620" s="65" t="b">
        <f>AND(LEN(E2620) = 6, ISNUMBER(MATCH(LEFT(E2620,4), 'species codes'!$A$2:$A$15, 0)))</f>
        <v>0</v>
      </c>
    </row>
    <row r="2621">
      <c r="E2621" s="65"/>
      <c r="F2621" s="65" t="b">
        <f>AND(LEN(E2621) = 6, ISNUMBER(MATCH(LEFT(E2621,4), 'species codes'!$A$2:$A$15, 0)))</f>
        <v>0</v>
      </c>
    </row>
    <row r="2622">
      <c r="E2622" s="65"/>
      <c r="F2622" s="65" t="b">
        <f>AND(LEN(E2622) = 6, ISNUMBER(MATCH(LEFT(E2622,4), 'species codes'!$A$2:$A$15, 0)))</f>
        <v>0</v>
      </c>
    </row>
    <row r="2623">
      <c r="E2623" s="65"/>
      <c r="F2623" s="65" t="b">
        <f>AND(LEN(E2623) = 6, ISNUMBER(MATCH(LEFT(E2623,4), 'species codes'!$A$2:$A$15, 0)))</f>
        <v>0</v>
      </c>
    </row>
    <row r="2624">
      <c r="E2624" s="65"/>
      <c r="F2624" s="65" t="b">
        <f>AND(LEN(E2624) = 6, ISNUMBER(MATCH(LEFT(E2624,4), 'species codes'!$A$2:$A$15, 0)))</f>
        <v>0</v>
      </c>
    </row>
    <row r="2625">
      <c r="E2625" s="65"/>
      <c r="F2625" s="65" t="b">
        <f>AND(LEN(E2625) = 6, ISNUMBER(MATCH(LEFT(E2625,4), 'species codes'!$A$2:$A$15, 0)))</f>
        <v>0</v>
      </c>
    </row>
    <row r="2626">
      <c r="E2626" s="65"/>
      <c r="F2626" s="65" t="b">
        <f>AND(LEN(E2626) = 6, ISNUMBER(MATCH(LEFT(E2626,4), 'species codes'!$A$2:$A$15, 0)))</f>
        <v>0</v>
      </c>
    </row>
    <row r="2627">
      <c r="E2627" s="65"/>
      <c r="F2627" s="65" t="b">
        <f>AND(LEN(E2627) = 6, ISNUMBER(MATCH(LEFT(E2627,4), 'species codes'!$A$2:$A$15, 0)))</f>
        <v>0</v>
      </c>
    </row>
    <row r="2628">
      <c r="E2628" s="65"/>
      <c r="F2628" s="65" t="b">
        <f>AND(LEN(E2628) = 6, ISNUMBER(MATCH(LEFT(E2628,4), 'species codes'!$A$2:$A$15, 0)))</f>
        <v>0</v>
      </c>
    </row>
    <row r="2629">
      <c r="E2629" s="65"/>
      <c r="F2629" s="65" t="b">
        <f>AND(LEN(E2629) = 6, ISNUMBER(MATCH(LEFT(E2629,4), 'species codes'!$A$2:$A$15, 0)))</f>
        <v>0</v>
      </c>
    </row>
    <row r="2630">
      <c r="E2630" s="65"/>
      <c r="F2630" s="65" t="b">
        <f>AND(LEN(E2630) = 6, ISNUMBER(MATCH(LEFT(E2630,4), 'species codes'!$A$2:$A$15, 0)))</f>
        <v>0</v>
      </c>
    </row>
    <row r="2631">
      <c r="E2631" s="65"/>
      <c r="F2631" s="65" t="b">
        <f>AND(LEN(E2631) = 6, ISNUMBER(MATCH(LEFT(E2631,4), 'species codes'!$A$2:$A$15, 0)))</f>
        <v>0</v>
      </c>
    </row>
    <row r="2632">
      <c r="E2632" s="65"/>
      <c r="F2632" s="65" t="b">
        <f>AND(LEN(E2632) = 6, ISNUMBER(MATCH(LEFT(E2632,4), 'species codes'!$A$2:$A$15, 0)))</f>
        <v>0</v>
      </c>
    </row>
    <row r="2633">
      <c r="E2633" s="65"/>
      <c r="F2633" s="65" t="b">
        <f>AND(LEN(E2633) = 6, ISNUMBER(MATCH(LEFT(E2633,4), 'species codes'!$A$2:$A$15, 0)))</f>
        <v>0</v>
      </c>
    </row>
    <row r="2634">
      <c r="E2634" s="65"/>
      <c r="F2634" s="65" t="b">
        <f>AND(LEN(E2634) = 6, ISNUMBER(MATCH(LEFT(E2634,4), 'species codes'!$A$2:$A$15, 0)))</f>
        <v>0</v>
      </c>
    </row>
    <row r="2635">
      <c r="E2635" s="65"/>
      <c r="F2635" s="65" t="b">
        <f>AND(LEN(E2635) = 6, ISNUMBER(MATCH(LEFT(E2635,4), 'species codes'!$A$2:$A$15, 0)))</f>
        <v>0</v>
      </c>
    </row>
    <row r="2636">
      <c r="E2636" s="65"/>
      <c r="F2636" s="65" t="b">
        <f>AND(LEN(E2636) = 6, ISNUMBER(MATCH(LEFT(E2636,4), 'species codes'!$A$2:$A$15, 0)))</f>
        <v>0</v>
      </c>
    </row>
    <row r="2637">
      <c r="E2637" s="65"/>
      <c r="F2637" s="65" t="b">
        <f>AND(LEN(E2637) = 6, ISNUMBER(MATCH(LEFT(E2637,4), 'species codes'!$A$2:$A$15, 0)))</f>
        <v>0</v>
      </c>
    </row>
    <row r="2638">
      <c r="E2638" s="65"/>
      <c r="F2638" s="65" t="b">
        <f>AND(LEN(E2638) = 6, ISNUMBER(MATCH(LEFT(E2638,4), 'species codes'!$A$2:$A$15, 0)))</f>
        <v>0</v>
      </c>
    </row>
    <row r="2639">
      <c r="E2639" s="65"/>
      <c r="F2639" s="65" t="b">
        <f>AND(LEN(E2639) = 6, ISNUMBER(MATCH(LEFT(E2639,4), 'species codes'!$A$2:$A$15, 0)))</f>
        <v>0</v>
      </c>
    </row>
    <row r="2640">
      <c r="E2640" s="65"/>
      <c r="F2640" s="65" t="b">
        <f>AND(LEN(E2640) = 6, ISNUMBER(MATCH(LEFT(E2640,4), 'species codes'!$A$2:$A$15, 0)))</f>
        <v>0</v>
      </c>
    </row>
    <row r="2641">
      <c r="E2641" s="65"/>
      <c r="F2641" s="65" t="b">
        <f>AND(LEN(E2641) = 6, ISNUMBER(MATCH(LEFT(E2641,4), 'species codes'!$A$2:$A$15, 0)))</f>
        <v>0</v>
      </c>
    </row>
    <row r="2642">
      <c r="E2642" s="65"/>
      <c r="F2642" s="65" t="b">
        <f>AND(LEN(E2642) = 6, ISNUMBER(MATCH(LEFT(E2642,4), 'species codes'!$A$2:$A$15, 0)))</f>
        <v>0</v>
      </c>
    </row>
    <row r="2643">
      <c r="E2643" s="65"/>
      <c r="F2643" s="65" t="b">
        <f>AND(LEN(E2643) = 6, ISNUMBER(MATCH(LEFT(E2643,4), 'species codes'!$A$2:$A$15, 0)))</f>
        <v>0</v>
      </c>
    </row>
    <row r="2644">
      <c r="E2644" s="65"/>
      <c r="F2644" s="65" t="b">
        <f>AND(LEN(E2644) = 6, ISNUMBER(MATCH(LEFT(E2644,4), 'species codes'!$A$2:$A$15, 0)))</f>
        <v>0</v>
      </c>
    </row>
    <row r="2645">
      <c r="E2645" s="65"/>
      <c r="F2645" s="65" t="b">
        <f>AND(LEN(E2645) = 6, ISNUMBER(MATCH(LEFT(E2645,4), 'species codes'!$A$2:$A$15, 0)))</f>
        <v>0</v>
      </c>
    </row>
    <row r="2646">
      <c r="E2646" s="65"/>
      <c r="F2646" s="65" t="b">
        <f>AND(LEN(E2646) = 6, ISNUMBER(MATCH(LEFT(E2646,4), 'species codes'!$A$2:$A$15, 0)))</f>
        <v>0</v>
      </c>
    </row>
    <row r="2647">
      <c r="E2647" s="65"/>
      <c r="F2647" s="65" t="b">
        <f>AND(LEN(E2647) = 6, ISNUMBER(MATCH(LEFT(E2647,4), 'species codes'!$A$2:$A$15, 0)))</f>
        <v>0</v>
      </c>
    </row>
    <row r="2648">
      <c r="E2648" s="65"/>
      <c r="F2648" s="65" t="b">
        <f>AND(LEN(E2648) = 6, ISNUMBER(MATCH(LEFT(E2648,4), 'species codes'!$A$2:$A$15, 0)))</f>
        <v>0</v>
      </c>
    </row>
    <row r="2649">
      <c r="E2649" s="65"/>
      <c r="F2649" s="65" t="b">
        <f>AND(LEN(E2649) = 6, ISNUMBER(MATCH(LEFT(E2649,4), 'species codes'!$A$2:$A$15, 0)))</f>
        <v>0</v>
      </c>
    </row>
    <row r="2650">
      <c r="E2650" s="65"/>
      <c r="F2650" s="65" t="b">
        <f>AND(LEN(E2650) = 6, ISNUMBER(MATCH(LEFT(E2650,4), 'species codes'!$A$2:$A$15, 0)))</f>
        <v>0</v>
      </c>
    </row>
    <row r="2651">
      <c r="E2651" s="65"/>
      <c r="F2651" s="65" t="b">
        <f>AND(LEN(E2651) = 6, ISNUMBER(MATCH(LEFT(E2651,4), 'species codes'!$A$2:$A$15, 0)))</f>
        <v>0</v>
      </c>
    </row>
    <row r="2652">
      <c r="E2652" s="65"/>
      <c r="F2652" s="65" t="b">
        <f>AND(LEN(E2652) = 6, ISNUMBER(MATCH(LEFT(E2652,4), 'species codes'!$A$2:$A$15, 0)))</f>
        <v>0</v>
      </c>
    </row>
    <row r="2653">
      <c r="E2653" s="65"/>
      <c r="F2653" s="65" t="b">
        <f>AND(LEN(E2653) = 6, ISNUMBER(MATCH(LEFT(E2653,4), 'species codes'!$A$2:$A$15, 0)))</f>
        <v>0</v>
      </c>
    </row>
    <row r="2654">
      <c r="E2654" s="65"/>
      <c r="F2654" s="65" t="b">
        <f>AND(LEN(E2654) = 6, ISNUMBER(MATCH(LEFT(E2654,4), 'species codes'!$A$2:$A$15, 0)))</f>
        <v>0</v>
      </c>
    </row>
    <row r="2655">
      <c r="E2655" s="65"/>
      <c r="F2655" s="65" t="b">
        <f>AND(LEN(E2655) = 6, ISNUMBER(MATCH(LEFT(E2655,4), 'species codes'!$A$2:$A$15, 0)))</f>
        <v>0</v>
      </c>
    </row>
    <row r="2656">
      <c r="E2656" s="65"/>
      <c r="F2656" s="65" t="b">
        <f>AND(LEN(E2656) = 6, ISNUMBER(MATCH(LEFT(E2656,4), 'species codes'!$A$2:$A$15, 0)))</f>
        <v>0</v>
      </c>
    </row>
    <row r="2657">
      <c r="E2657" s="65"/>
      <c r="F2657" s="65" t="b">
        <f>AND(LEN(E2657) = 6, ISNUMBER(MATCH(LEFT(E2657,4), 'species codes'!$A$2:$A$15, 0)))</f>
        <v>0</v>
      </c>
    </row>
    <row r="2658">
      <c r="E2658" s="65"/>
      <c r="F2658" s="65" t="b">
        <f>AND(LEN(E2658) = 6, ISNUMBER(MATCH(LEFT(E2658,4), 'species codes'!$A$2:$A$15, 0)))</f>
        <v>0</v>
      </c>
    </row>
    <row r="2659">
      <c r="E2659" s="65"/>
      <c r="F2659" s="65" t="b">
        <f>AND(LEN(E2659) = 6, ISNUMBER(MATCH(LEFT(E2659,4), 'species codes'!$A$2:$A$15, 0)))</f>
        <v>0</v>
      </c>
    </row>
    <row r="2660">
      <c r="E2660" s="65"/>
      <c r="F2660" s="65" t="b">
        <f>AND(LEN(E2660) = 6, ISNUMBER(MATCH(LEFT(E2660,4), 'species codes'!$A$2:$A$15, 0)))</f>
        <v>0</v>
      </c>
    </row>
    <row r="2661">
      <c r="E2661" s="65"/>
      <c r="F2661" s="65" t="b">
        <f>AND(LEN(E2661) = 6, ISNUMBER(MATCH(LEFT(E2661,4), 'species codes'!$A$2:$A$15, 0)))</f>
        <v>0</v>
      </c>
    </row>
    <row r="2662">
      <c r="E2662" s="65"/>
      <c r="F2662" s="65" t="b">
        <f>AND(LEN(E2662) = 6, ISNUMBER(MATCH(LEFT(E2662,4), 'species codes'!$A$2:$A$15, 0)))</f>
        <v>0</v>
      </c>
    </row>
    <row r="2663">
      <c r="E2663" s="65"/>
      <c r="F2663" s="65" t="b">
        <f>AND(LEN(E2663) = 6, ISNUMBER(MATCH(LEFT(E2663,4), 'species codes'!$A$2:$A$15, 0)))</f>
        <v>0</v>
      </c>
    </row>
    <row r="2664">
      <c r="E2664" s="65"/>
      <c r="F2664" s="65" t="b">
        <f>AND(LEN(E2664) = 6, ISNUMBER(MATCH(LEFT(E2664,4), 'species codes'!$A$2:$A$15, 0)))</f>
        <v>0</v>
      </c>
    </row>
    <row r="2665">
      <c r="E2665" s="65"/>
      <c r="F2665" s="65" t="b">
        <f>AND(LEN(E2665) = 6, ISNUMBER(MATCH(LEFT(E2665,4), 'species codes'!$A$2:$A$15, 0)))</f>
        <v>0</v>
      </c>
    </row>
    <row r="2666">
      <c r="E2666" s="65"/>
      <c r="F2666" s="65" t="b">
        <f>AND(LEN(E2666) = 6, ISNUMBER(MATCH(LEFT(E2666,4), 'species codes'!$A$2:$A$15, 0)))</f>
        <v>0</v>
      </c>
    </row>
    <row r="2667">
      <c r="E2667" s="65"/>
      <c r="F2667" s="65" t="b">
        <f>AND(LEN(E2667) = 6, ISNUMBER(MATCH(LEFT(E2667,4), 'species codes'!$A$2:$A$15, 0)))</f>
        <v>0</v>
      </c>
    </row>
    <row r="2668">
      <c r="E2668" s="65"/>
      <c r="F2668" s="65" t="b">
        <f>AND(LEN(E2668) = 6, ISNUMBER(MATCH(LEFT(E2668,4), 'species codes'!$A$2:$A$15, 0)))</f>
        <v>0</v>
      </c>
    </row>
    <row r="2669">
      <c r="E2669" s="65"/>
      <c r="F2669" s="65" t="b">
        <f>AND(LEN(E2669) = 6, ISNUMBER(MATCH(LEFT(E2669,4), 'species codes'!$A$2:$A$15, 0)))</f>
        <v>0</v>
      </c>
    </row>
    <row r="2670">
      <c r="E2670" s="65"/>
      <c r="F2670" s="65" t="b">
        <f>AND(LEN(E2670) = 6, ISNUMBER(MATCH(LEFT(E2670,4), 'species codes'!$A$2:$A$15, 0)))</f>
        <v>0</v>
      </c>
    </row>
    <row r="2671">
      <c r="E2671" s="65"/>
      <c r="F2671" s="65" t="b">
        <f>AND(LEN(E2671) = 6, ISNUMBER(MATCH(LEFT(E2671,4), 'species codes'!$A$2:$A$15, 0)))</f>
        <v>0</v>
      </c>
    </row>
    <row r="2672">
      <c r="E2672" s="65"/>
      <c r="F2672" s="65" t="b">
        <f>AND(LEN(E2672) = 6, ISNUMBER(MATCH(LEFT(E2672,4), 'species codes'!$A$2:$A$15, 0)))</f>
        <v>0</v>
      </c>
    </row>
    <row r="2673">
      <c r="E2673" s="65"/>
      <c r="F2673" s="65" t="b">
        <f>AND(LEN(E2673) = 6, ISNUMBER(MATCH(LEFT(E2673,4), 'species codes'!$A$2:$A$15, 0)))</f>
        <v>0</v>
      </c>
    </row>
    <row r="2674">
      <c r="E2674" s="65"/>
      <c r="F2674" s="65" t="b">
        <f>AND(LEN(E2674) = 6, ISNUMBER(MATCH(LEFT(E2674,4), 'species codes'!$A$2:$A$15, 0)))</f>
        <v>0</v>
      </c>
    </row>
    <row r="2675">
      <c r="E2675" s="65"/>
      <c r="F2675" s="65" t="b">
        <f>AND(LEN(E2675) = 6, ISNUMBER(MATCH(LEFT(E2675,4), 'species codes'!$A$2:$A$15, 0)))</f>
        <v>0</v>
      </c>
    </row>
    <row r="2676">
      <c r="E2676" s="65"/>
      <c r="F2676" s="65" t="b">
        <f>AND(LEN(E2676) = 6, ISNUMBER(MATCH(LEFT(E2676,4), 'species codes'!$A$2:$A$15, 0)))</f>
        <v>0</v>
      </c>
    </row>
    <row r="2677">
      <c r="E2677" s="65"/>
      <c r="F2677" s="65" t="b">
        <f>AND(LEN(E2677) = 6, ISNUMBER(MATCH(LEFT(E2677,4), 'species codes'!$A$2:$A$15, 0)))</f>
        <v>0</v>
      </c>
    </row>
    <row r="2678">
      <c r="E2678" s="65"/>
      <c r="F2678" s="65" t="b">
        <f>AND(LEN(E2678) = 6, ISNUMBER(MATCH(LEFT(E2678,4), 'species codes'!$A$2:$A$15, 0)))</f>
        <v>0</v>
      </c>
    </row>
    <row r="2679">
      <c r="E2679" s="65"/>
      <c r="F2679" s="65" t="b">
        <f>AND(LEN(E2679) = 6, ISNUMBER(MATCH(LEFT(E2679,4), 'species codes'!$A$2:$A$15, 0)))</f>
        <v>0</v>
      </c>
    </row>
    <row r="2680">
      <c r="E2680" s="65"/>
      <c r="F2680" s="65" t="b">
        <f>AND(LEN(E2680) = 6, ISNUMBER(MATCH(LEFT(E2680,4), 'species codes'!$A$2:$A$15, 0)))</f>
        <v>0</v>
      </c>
    </row>
    <row r="2681">
      <c r="E2681" s="65"/>
      <c r="F2681" s="65" t="b">
        <f>AND(LEN(E2681) = 6, ISNUMBER(MATCH(LEFT(E2681,4), 'species codes'!$A$2:$A$15, 0)))</f>
        <v>0</v>
      </c>
    </row>
    <row r="2682">
      <c r="E2682" s="65"/>
      <c r="F2682" s="65" t="b">
        <f>AND(LEN(E2682) = 6, ISNUMBER(MATCH(LEFT(E2682,4), 'species codes'!$A$2:$A$15, 0)))</f>
        <v>0</v>
      </c>
    </row>
    <row r="2683">
      <c r="E2683" s="65"/>
      <c r="F2683" s="65" t="b">
        <f>AND(LEN(E2683) = 6, ISNUMBER(MATCH(LEFT(E2683,4), 'species codes'!$A$2:$A$15, 0)))</f>
        <v>0</v>
      </c>
    </row>
    <row r="2684">
      <c r="E2684" s="65"/>
      <c r="F2684" s="65" t="b">
        <f>AND(LEN(E2684) = 6, ISNUMBER(MATCH(LEFT(E2684,4), 'species codes'!$A$2:$A$15, 0)))</f>
        <v>0</v>
      </c>
    </row>
    <row r="2685">
      <c r="E2685" s="65"/>
      <c r="F2685" s="65" t="b">
        <f>AND(LEN(E2685) = 6, ISNUMBER(MATCH(LEFT(E2685,4), 'species codes'!$A$2:$A$15, 0)))</f>
        <v>0</v>
      </c>
    </row>
    <row r="2686">
      <c r="E2686" s="65"/>
      <c r="F2686" s="65" t="b">
        <f>AND(LEN(E2686) = 6, ISNUMBER(MATCH(LEFT(E2686,4), 'species codes'!$A$2:$A$15, 0)))</f>
        <v>0</v>
      </c>
    </row>
    <row r="2687">
      <c r="E2687" s="65"/>
      <c r="F2687" s="65" t="b">
        <f>AND(LEN(E2687) = 6, ISNUMBER(MATCH(LEFT(E2687,4), 'species codes'!$A$2:$A$15, 0)))</f>
        <v>0</v>
      </c>
    </row>
    <row r="2688">
      <c r="E2688" s="65"/>
      <c r="F2688" s="65" t="b">
        <f>AND(LEN(E2688) = 6, ISNUMBER(MATCH(LEFT(E2688,4), 'species codes'!$A$2:$A$15, 0)))</f>
        <v>0</v>
      </c>
    </row>
    <row r="2689">
      <c r="E2689" s="65"/>
      <c r="F2689" s="65" t="b">
        <f>AND(LEN(E2689) = 6, ISNUMBER(MATCH(LEFT(E2689,4), 'species codes'!$A$2:$A$15, 0)))</f>
        <v>0</v>
      </c>
    </row>
    <row r="2690">
      <c r="E2690" s="65"/>
      <c r="F2690" s="65" t="b">
        <f>AND(LEN(E2690) = 6, ISNUMBER(MATCH(LEFT(E2690,4), 'species codes'!$A$2:$A$15, 0)))</f>
        <v>0</v>
      </c>
    </row>
    <row r="2691">
      <c r="E2691" s="65"/>
      <c r="F2691" s="65" t="b">
        <f>AND(LEN(E2691) = 6, ISNUMBER(MATCH(LEFT(E2691,4), 'species codes'!$A$2:$A$15, 0)))</f>
        <v>0</v>
      </c>
    </row>
    <row r="2692">
      <c r="E2692" s="65"/>
      <c r="F2692" s="65" t="b">
        <f>AND(LEN(E2692) = 6, ISNUMBER(MATCH(LEFT(E2692,4), 'species codes'!$A$2:$A$15, 0)))</f>
        <v>0</v>
      </c>
    </row>
    <row r="2693">
      <c r="E2693" s="65"/>
      <c r="F2693" s="65" t="b">
        <f>AND(LEN(E2693) = 6, ISNUMBER(MATCH(LEFT(E2693,4), 'species codes'!$A$2:$A$15, 0)))</f>
        <v>0</v>
      </c>
    </row>
    <row r="2694">
      <c r="E2694" s="65"/>
      <c r="F2694" s="65" t="b">
        <f>AND(LEN(E2694) = 6, ISNUMBER(MATCH(LEFT(E2694,4), 'species codes'!$A$2:$A$15, 0)))</f>
        <v>0</v>
      </c>
    </row>
    <row r="2695">
      <c r="E2695" s="65"/>
      <c r="F2695" s="65" t="b">
        <f>AND(LEN(E2695) = 6, ISNUMBER(MATCH(LEFT(E2695,4), 'species codes'!$A$2:$A$15, 0)))</f>
        <v>0</v>
      </c>
    </row>
    <row r="2696">
      <c r="E2696" s="65"/>
      <c r="F2696" s="65" t="b">
        <f>AND(LEN(E2696) = 6, ISNUMBER(MATCH(LEFT(E2696,4), 'species codes'!$A$2:$A$15, 0)))</f>
        <v>0</v>
      </c>
    </row>
    <row r="2697">
      <c r="E2697" s="65"/>
      <c r="F2697" s="65" t="b">
        <f>AND(LEN(E2697) = 6, ISNUMBER(MATCH(LEFT(E2697,4), 'species codes'!$A$2:$A$15, 0)))</f>
        <v>0</v>
      </c>
    </row>
    <row r="2698">
      <c r="E2698" s="65"/>
      <c r="F2698" s="65" t="b">
        <f>AND(LEN(E2698) = 6, ISNUMBER(MATCH(LEFT(E2698,4), 'species codes'!$A$2:$A$15, 0)))</f>
        <v>0</v>
      </c>
    </row>
    <row r="2699">
      <c r="E2699" s="65"/>
      <c r="F2699" s="65" t="b">
        <f>AND(LEN(E2699) = 6, ISNUMBER(MATCH(LEFT(E2699,4), 'species codes'!$A$2:$A$15, 0)))</f>
        <v>0</v>
      </c>
    </row>
    <row r="2700">
      <c r="E2700" s="65"/>
      <c r="F2700" s="65" t="b">
        <f>AND(LEN(E2700) = 6, ISNUMBER(MATCH(LEFT(E2700,4), 'species codes'!$A$2:$A$15, 0)))</f>
        <v>0</v>
      </c>
    </row>
    <row r="2701">
      <c r="E2701" s="65"/>
      <c r="F2701" s="65" t="b">
        <f>AND(LEN(E2701) = 6, ISNUMBER(MATCH(LEFT(E2701,4), 'species codes'!$A$2:$A$15, 0)))</f>
        <v>0</v>
      </c>
    </row>
    <row r="2702">
      <c r="E2702" s="65"/>
      <c r="F2702" s="65" t="b">
        <f>AND(LEN(E2702) = 6, ISNUMBER(MATCH(LEFT(E2702,4), 'species codes'!$A$2:$A$15, 0)))</f>
        <v>0</v>
      </c>
    </row>
    <row r="2703">
      <c r="E2703" s="65"/>
      <c r="F2703" s="65" t="b">
        <f>AND(LEN(E2703) = 6, ISNUMBER(MATCH(LEFT(E2703,4), 'species codes'!$A$2:$A$15, 0)))</f>
        <v>0</v>
      </c>
    </row>
    <row r="2704">
      <c r="E2704" s="65"/>
      <c r="F2704" s="65" t="b">
        <f>AND(LEN(E2704) = 6, ISNUMBER(MATCH(LEFT(E2704,4), 'species codes'!$A$2:$A$15, 0)))</f>
        <v>0</v>
      </c>
    </row>
    <row r="2705">
      <c r="E2705" s="65"/>
      <c r="F2705" s="65" t="b">
        <f>AND(LEN(E2705) = 6, ISNUMBER(MATCH(LEFT(E2705,4), 'species codes'!$A$2:$A$15, 0)))</f>
        <v>0</v>
      </c>
    </row>
    <row r="2706">
      <c r="E2706" s="65"/>
      <c r="F2706" s="65" t="b">
        <f>AND(LEN(E2706) = 6, ISNUMBER(MATCH(LEFT(E2706,4), 'species codes'!$A$2:$A$15, 0)))</f>
        <v>0</v>
      </c>
    </row>
    <row r="2707">
      <c r="E2707" s="65"/>
      <c r="F2707" s="65" t="b">
        <f>AND(LEN(E2707) = 6, ISNUMBER(MATCH(LEFT(E2707,4), 'species codes'!$A$2:$A$15, 0)))</f>
        <v>0</v>
      </c>
    </row>
    <row r="2708">
      <c r="E2708" s="65"/>
      <c r="F2708" s="65" t="b">
        <f>AND(LEN(E2708) = 6, ISNUMBER(MATCH(LEFT(E2708,4), 'species codes'!$A$2:$A$15, 0)))</f>
        <v>0</v>
      </c>
    </row>
    <row r="2709">
      <c r="E2709" s="65"/>
      <c r="F2709" s="65" t="b">
        <f>AND(LEN(E2709) = 6, ISNUMBER(MATCH(LEFT(E2709,4), 'species codes'!$A$2:$A$15, 0)))</f>
        <v>0</v>
      </c>
    </row>
    <row r="2710">
      <c r="E2710" s="65"/>
      <c r="F2710" s="65" t="b">
        <f>AND(LEN(E2710) = 6, ISNUMBER(MATCH(LEFT(E2710,4), 'species codes'!$A$2:$A$15, 0)))</f>
        <v>0</v>
      </c>
    </row>
    <row r="2711">
      <c r="E2711" s="65"/>
      <c r="F2711" s="65" t="b">
        <f>AND(LEN(E2711) = 6, ISNUMBER(MATCH(LEFT(E2711,4), 'species codes'!$A$2:$A$15, 0)))</f>
        <v>0</v>
      </c>
    </row>
    <row r="2712">
      <c r="E2712" s="65"/>
      <c r="F2712" s="65" t="b">
        <f>AND(LEN(E2712) = 6, ISNUMBER(MATCH(LEFT(E2712,4), 'species codes'!$A$2:$A$15, 0)))</f>
        <v>0</v>
      </c>
    </row>
    <row r="2713">
      <c r="E2713" s="65"/>
      <c r="F2713" s="65" t="b">
        <f>AND(LEN(E2713) = 6, ISNUMBER(MATCH(LEFT(E2713,4), 'species codes'!$A$2:$A$15, 0)))</f>
        <v>0</v>
      </c>
    </row>
    <row r="2714">
      <c r="E2714" s="65"/>
      <c r="F2714" s="65" t="b">
        <f>AND(LEN(E2714) = 6, ISNUMBER(MATCH(LEFT(E2714,4), 'species codes'!$A$2:$A$15, 0)))</f>
        <v>0</v>
      </c>
    </row>
    <row r="2715">
      <c r="E2715" s="65"/>
      <c r="F2715" s="65" t="b">
        <f>AND(LEN(E2715) = 6, ISNUMBER(MATCH(LEFT(E2715,4), 'species codes'!$A$2:$A$15, 0)))</f>
        <v>0</v>
      </c>
    </row>
    <row r="2716">
      <c r="E2716" s="65"/>
      <c r="F2716" s="65" t="b">
        <f>AND(LEN(E2716) = 6, ISNUMBER(MATCH(LEFT(E2716,4), 'species codes'!$A$2:$A$15, 0)))</f>
        <v>0</v>
      </c>
    </row>
    <row r="2717">
      <c r="E2717" s="65"/>
      <c r="F2717" s="65" t="b">
        <f>AND(LEN(E2717) = 6, ISNUMBER(MATCH(LEFT(E2717,4), 'species codes'!$A$2:$A$15, 0)))</f>
        <v>0</v>
      </c>
    </row>
    <row r="2718">
      <c r="E2718" s="65"/>
      <c r="F2718" s="65" t="b">
        <f>AND(LEN(E2718) = 6, ISNUMBER(MATCH(LEFT(E2718,4), 'species codes'!$A$2:$A$15, 0)))</f>
        <v>0</v>
      </c>
    </row>
    <row r="2719">
      <c r="E2719" s="65"/>
      <c r="F2719" s="65" t="b">
        <f>AND(LEN(E2719) = 6, ISNUMBER(MATCH(LEFT(E2719,4), 'species codes'!$A$2:$A$15, 0)))</f>
        <v>0</v>
      </c>
    </row>
    <row r="2720">
      <c r="E2720" s="65"/>
      <c r="F2720" s="65" t="b">
        <f>AND(LEN(E2720) = 6, ISNUMBER(MATCH(LEFT(E2720,4), 'species codes'!$A$2:$A$15, 0)))</f>
        <v>0</v>
      </c>
    </row>
    <row r="2721">
      <c r="E2721" s="65"/>
      <c r="F2721" s="65" t="b">
        <f>AND(LEN(E2721) = 6, ISNUMBER(MATCH(LEFT(E2721,4), 'species codes'!$A$2:$A$15, 0)))</f>
        <v>0</v>
      </c>
    </row>
    <row r="2722">
      <c r="E2722" s="65"/>
      <c r="F2722" s="65" t="b">
        <f>AND(LEN(E2722) = 6, ISNUMBER(MATCH(LEFT(E2722,4), 'species codes'!$A$2:$A$15, 0)))</f>
        <v>0</v>
      </c>
    </row>
    <row r="2723">
      <c r="E2723" s="65"/>
      <c r="F2723" s="65" t="b">
        <f>AND(LEN(E2723) = 6, ISNUMBER(MATCH(LEFT(E2723,4), 'species codes'!$A$2:$A$15, 0)))</f>
        <v>0</v>
      </c>
    </row>
    <row r="2724">
      <c r="E2724" s="65"/>
      <c r="F2724" s="65" t="b">
        <f>AND(LEN(E2724) = 6, ISNUMBER(MATCH(LEFT(E2724,4), 'species codes'!$A$2:$A$15, 0)))</f>
        <v>0</v>
      </c>
    </row>
    <row r="2725">
      <c r="E2725" s="65"/>
      <c r="F2725" s="65" t="b">
        <f>AND(LEN(E2725) = 6, ISNUMBER(MATCH(LEFT(E2725,4), 'species codes'!$A$2:$A$15, 0)))</f>
        <v>0</v>
      </c>
    </row>
    <row r="2726">
      <c r="E2726" s="65"/>
      <c r="F2726" s="65" t="b">
        <f>AND(LEN(E2726) = 6, ISNUMBER(MATCH(LEFT(E2726,4), 'species codes'!$A$2:$A$15, 0)))</f>
        <v>0</v>
      </c>
    </row>
    <row r="2727">
      <c r="E2727" s="65"/>
      <c r="F2727" s="65" t="b">
        <f>AND(LEN(E2727) = 6, ISNUMBER(MATCH(LEFT(E2727,4), 'species codes'!$A$2:$A$15, 0)))</f>
        <v>0</v>
      </c>
    </row>
    <row r="2728">
      <c r="E2728" s="65"/>
      <c r="F2728" s="65" t="b">
        <f>AND(LEN(E2728) = 6, ISNUMBER(MATCH(LEFT(E2728,4), 'species codes'!$A$2:$A$15, 0)))</f>
        <v>0</v>
      </c>
    </row>
    <row r="2729">
      <c r="E2729" s="65"/>
      <c r="F2729" s="65" t="b">
        <f>AND(LEN(E2729) = 6, ISNUMBER(MATCH(LEFT(E2729,4), 'species codes'!$A$2:$A$15, 0)))</f>
        <v>0</v>
      </c>
    </row>
    <row r="2730">
      <c r="E2730" s="65"/>
      <c r="F2730" s="65" t="b">
        <f>AND(LEN(E2730) = 6, ISNUMBER(MATCH(LEFT(E2730,4), 'species codes'!$A$2:$A$15, 0)))</f>
        <v>0</v>
      </c>
    </row>
    <row r="2731">
      <c r="E2731" s="65"/>
    </row>
    <row r="2732">
      <c r="E2732" s="65"/>
    </row>
    <row r="2733">
      <c r="E2733" s="65"/>
    </row>
    <row r="2734">
      <c r="E2734" s="65"/>
    </row>
    <row r="2735">
      <c r="E2735" s="65"/>
    </row>
    <row r="2736">
      <c r="E2736" s="65"/>
    </row>
    <row r="2737">
      <c r="E2737" s="65"/>
    </row>
    <row r="2738">
      <c r="E2738" s="65"/>
    </row>
    <row r="2739">
      <c r="E2739" s="65"/>
    </row>
    <row r="2740">
      <c r="E2740" s="65"/>
    </row>
    <row r="2741">
      <c r="E2741" s="65"/>
    </row>
    <row r="2742">
      <c r="E2742" s="65"/>
    </row>
    <row r="2743">
      <c r="E2743" s="65"/>
    </row>
    <row r="2744">
      <c r="E2744" s="65"/>
    </row>
    <row r="2745">
      <c r="E2745" s="65"/>
    </row>
    <row r="2746">
      <c r="E2746" s="65"/>
    </row>
    <row r="2747">
      <c r="E2747" s="65"/>
    </row>
    <row r="2748">
      <c r="E2748" s="65"/>
    </row>
    <row r="2749">
      <c r="E2749" s="65"/>
    </row>
    <row r="2750">
      <c r="E2750" s="65"/>
    </row>
    <row r="2751">
      <c r="E2751" s="65"/>
    </row>
    <row r="2752">
      <c r="E2752" s="65"/>
    </row>
    <row r="2753">
      <c r="E2753" s="65"/>
    </row>
    <row r="2754">
      <c r="E2754" s="65"/>
    </row>
    <row r="2755">
      <c r="E2755" s="65"/>
    </row>
    <row r="2756">
      <c r="E2756" s="65"/>
    </row>
    <row r="2757">
      <c r="E2757" s="65"/>
    </row>
    <row r="2758">
      <c r="E2758" s="65"/>
    </row>
    <row r="2759">
      <c r="E2759" s="65"/>
    </row>
    <row r="2760">
      <c r="E2760" s="65"/>
    </row>
    <row r="2761">
      <c r="E2761" s="65"/>
    </row>
    <row r="2762">
      <c r="E2762" s="65"/>
    </row>
    <row r="2763">
      <c r="E2763" s="65"/>
    </row>
    <row r="2764">
      <c r="E2764" s="65"/>
    </row>
    <row r="2765">
      <c r="E2765" s="65"/>
    </row>
    <row r="2766">
      <c r="E2766" s="65"/>
    </row>
    <row r="2767">
      <c r="E2767" s="65"/>
    </row>
    <row r="2768">
      <c r="E2768" s="65"/>
    </row>
    <row r="2769">
      <c r="E2769" s="65"/>
    </row>
    <row r="2770">
      <c r="E2770" s="65"/>
    </row>
    <row r="2771">
      <c r="E2771" s="65"/>
    </row>
    <row r="2772">
      <c r="E2772" s="65"/>
    </row>
    <row r="2773">
      <c r="E2773" s="65"/>
    </row>
    <row r="2774">
      <c r="E2774" s="65"/>
    </row>
    <row r="2775">
      <c r="E2775" s="65"/>
    </row>
    <row r="2776">
      <c r="E2776" s="65"/>
    </row>
    <row r="2777">
      <c r="E2777" s="65"/>
    </row>
    <row r="2778">
      <c r="E2778" s="65"/>
    </row>
    <row r="2779">
      <c r="E2779" s="65"/>
    </row>
    <row r="2780">
      <c r="E2780" s="65"/>
    </row>
    <row r="2781">
      <c r="E2781" s="65"/>
    </row>
    <row r="2782">
      <c r="E2782" s="65"/>
    </row>
    <row r="2783">
      <c r="E2783" s="65"/>
    </row>
    <row r="2784">
      <c r="E2784" s="65"/>
    </row>
    <row r="2785">
      <c r="E2785" s="65"/>
    </row>
    <row r="2786">
      <c r="E2786" s="65"/>
    </row>
    <row r="2787">
      <c r="E2787" s="65"/>
    </row>
    <row r="2788">
      <c r="E2788" s="65"/>
    </row>
    <row r="2789">
      <c r="E2789" s="65"/>
    </row>
    <row r="2790">
      <c r="E2790" s="65"/>
    </row>
    <row r="2791">
      <c r="E2791" s="65"/>
    </row>
    <row r="2792">
      <c r="E2792" s="65"/>
    </row>
    <row r="2793">
      <c r="E2793" s="65"/>
    </row>
    <row r="2794">
      <c r="E2794" s="65"/>
    </row>
    <row r="2795">
      <c r="E2795" s="65"/>
    </row>
    <row r="2796">
      <c r="E2796" s="65"/>
    </row>
    <row r="2797">
      <c r="E2797" s="65"/>
    </row>
    <row r="2798">
      <c r="E2798" s="65"/>
    </row>
    <row r="2799">
      <c r="E2799" s="65"/>
    </row>
    <row r="2800">
      <c r="E2800" s="65"/>
    </row>
    <row r="2801">
      <c r="E2801" s="65"/>
    </row>
    <row r="2802">
      <c r="E2802" s="65"/>
    </row>
    <row r="2803">
      <c r="E2803" s="65"/>
    </row>
    <row r="2804">
      <c r="E2804" s="65"/>
    </row>
    <row r="2805">
      <c r="E2805" s="65"/>
    </row>
    <row r="2806">
      <c r="E2806" s="65"/>
    </row>
    <row r="2807">
      <c r="E2807" s="65"/>
    </row>
    <row r="2808">
      <c r="E2808" s="65"/>
    </row>
    <row r="2809">
      <c r="E2809" s="65"/>
    </row>
    <row r="2810">
      <c r="E2810" s="65"/>
    </row>
    <row r="2811">
      <c r="E2811" s="65"/>
    </row>
    <row r="2812">
      <c r="E2812" s="65"/>
    </row>
    <row r="2813">
      <c r="E2813" s="65"/>
    </row>
    <row r="2814">
      <c r="E2814" s="65"/>
    </row>
    <row r="2815">
      <c r="E2815" s="65"/>
    </row>
    <row r="2816">
      <c r="E2816" s="65"/>
    </row>
    <row r="2817">
      <c r="E2817" s="65"/>
    </row>
    <row r="2818">
      <c r="E2818" s="65"/>
    </row>
    <row r="2819">
      <c r="E2819" s="65"/>
    </row>
    <row r="2820">
      <c r="E2820" s="65"/>
    </row>
    <row r="2821">
      <c r="E2821" s="65"/>
    </row>
    <row r="2822">
      <c r="E2822" s="65"/>
    </row>
    <row r="2823">
      <c r="E2823" s="65"/>
    </row>
    <row r="2824">
      <c r="E2824" s="65"/>
    </row>
    <row r="2825">
      <c r="E2825" s="65"/>
    </row>
    <row r="2826">
      <c r="E2826" s="65"/>
    </row>
    <row r="2827">
      <c r="E2827" s="65"/>
    </row>
    <row r="2828">
      <c r="E2828" s="65"/>
    </row>
    <row r="2829">
      <c r="E2829" s="65"/>
    </row>
    <row r="2830">
      <c r="E2830" s="65"/>
    </row>
    <row r="2831">
      <c r="E2831" s="65"/>
    </row>
    <row r="2832">
      <c r="E2832" s="65"/>
    </row>
    <row r="2833">
      <c r="E2833" s="65"/>
    </row>
    <row r="2834">
      <c r="E2834" s="65"/>
    </row>
    <row r="2835">
      <c r="E2835" s="65"/>
    </row>
    <row r="2836">
      <c r="E2836" s="65"/>
    </row>
    <row r="2837">
      <c r="E2837" s="65"/>
    </row>
    <row r="2838">
      <c r="E2838" s="65"/>
    </row>
    <row r="2839">
      <c r="E2839" s="65"/>
    </row>
    <row r="2840">
      <c r="E2840" s="65"/>
    </row>
    <row r="2841">
      <c r="E2841" s="65"/>
    </row>
    <row r="2842">
      <c r="E2842" s="65"/>
    </row>
    <row r="2843">
      <c r="E2843" s="65"/>
    </row>
    <row r="2844">
      <c r="E2844" s="65"/>
    </row>
    <row r="2845">
      <c r="E2845" s="65"/>
    </row>
    <row r="2846">
      <c r="E2846" s="65"/>
    </row>
    <row r="2847">
      <c r="E2847" s="65"/>
    </row>
    <row r="2848">
      <c r="E2848" s="65"/>
    </row>
    <row r="2849">
      <c r="E2849" s="65"/>
    </row>
    <row r="2850">
      <c r="E2850" s="65"/>
    </row>
    <row r="2851">
      <c r="E2851" s="65"/>
    </row>
    <row r="2852">
      <c r="E2852" s="65"/>
    </row>
    <row r="2853">
      <c r="E2853" s="65"/>
    </row>
    <row r="2854">
      <c r="E2854" s="65"/>
    </row>
    <row r="2855">
      <c r="E2855" s="65"/>
    </row>
    <row r="2856">
      <c r="E2856" s="65"/>
    </row>
    <row r="2857">
      <c r="E2857" s="65"/>
    </row>
    <row r="2858">
      <c r="E2858" s="65"/>
    </row>
    <row r="2859">
      <c r="E2859" s="65"/>
    </row>
    <row r="2860">
      <c r="E2860" s="65"/>
    </row>
    <row r="2861">
      <c r="E2861" s="65"/>
    </row>
    <row r="2862">
      <c r="E2862" s="65"/>
    </row>
    <row r="2863">
      <c r="E2863" s="65"/>
    </row>
    <row r="2864">
      <c r="E2864" s="65"/>
    </row>
    <row r="2865">
      <c r="E2865" s="65"/>
    </row>
    <row r="2866">
      <c r="E2866" s="65"/>
    </row>
    <row r="2867">
      <c r="E2867" s="65"/>
    </row>
    <row r="2868">
      <c r="E2868" s="65"/>
    </row>
    <row r="2869">
      <c r="E2869" s="65"/>
    </row>
    <row r="2870">
      <c r="E2870" s="65"/>
    </row>
    <row r="2871">
      <c r="E2871" s="65"/>
    </row>
    <row r="2872">
      <c r="E2872" s="65"/>
    </row>
    <row r="2873">
      <c r="E2873" s="65"/>
    </row>
    <row r="2874">
      <c r="E2874" s="65"/>
    </row>
    <row r="2875">
      <c r="E2875" s="65"/>
    </row>
    <row r="2876">
      <c r="E2876" s="65"/>
    </row>
    <row r="2877">
      <c r="E2877" s="65"/>
    </row>
    <row r="2878">
      <c r="E2878" s="65"/>
    </row>
    <row r="2879">
      <c r="E2879" s="65"/>
    </row>
    <row r="2880">
      <c r="E2880" s="65"/>
    </row>
    <row r="2881">
      <c r="E2881" s="65"/>
    </row>
    <row r="2882">
      <c r="E2882" s="65"/>
    </row>
    <row r="2883">
      <c r="E2883" s="65"/>
    </row>
    <row r="2884">
      <c r="E2884" s="65"/>
    </row>
    <row r="2885">
      <c r="E2885" s="65"/>
    </row>
    <row r="2886">
      <c r="E2886" s="65"/>
    </row>
    <row r="2887">
      <c r="E2887" s="65"/>
    </row>
    <row r="2888">
      <c r="E2888" s="65"/>
    </row>
    <row r="2889">
      <c r="E2889" s="65"/>
    </row>
    <row r="2890">
      <c r="E2890" s="65"/>
    </row>
    <row r="2891">
      <c r="E2891" s="65"/>
    </row>
    <row r="2892">
      <c r="E2892" s="65"/>
    </row>
    <row r="2893">
      <c r="E2893" s="65"/>
    </row>
    <row r="2894">
      <c r="E2894" s="65"/>
    </row>
    <row r="2895">
      <c r="E2895" s="65"/>
    </row>
    <row r="2896">
      <c r="E2896" s="65"/>
    </row>
    <row r="2897">
      <c r="E2897" s="65"/>
    </row>
    <row r="2898">
      <c r="E2898" s="65"/>
    </row>
    <row r="2899">
      <c r="E2899" s="65"/>
    </row>
    <row r="2900">
      <c r="E2900" s="65"/>
    </row>
    <row r="2901">
      <c r="E2901" s="65"/>
    </row>
    <row r="2902">
      <c r="E2902" s="65"/>
    </row>
    <row r="2903">
      <c r="E2903" s="65"/>
    </row>
    <row r="2904">
      <c r="E2904" s="65"/>
    </row>
    <row r="2905">
      <c r="E2905" s="65"/>
    </row>
    <row r="2906">
      <c r="E2906" s="65"/>
    </row>
    <row r="2907">
      <c r="E2907" s="65"/>
    </row>
    <row r="2908">
      <c r="E2908" s="65"/>
    </row>
    <row r="2909">
      <c r="E2909" s="65"/>
    </row>
    <row r="2910">
      <c r="E2910" s="65"/>
    </row>
    <row r="2911">
      <c r="E2911" s="65"/>
    </row>
    <row r="2912">
      <c r="E2912" s="65"/>
    </row>
    <row r="2913">
      <c r="E2913" s="65"/>
    </row>
  </sheetData>
  <conditionalFormatting sqref="F2:F2730">
    <cfRule type="containsText" dxfId="1" priority="1" operator="containsText" text="FALSE">
      <formula>NOT(ISERROR(SEARCH(("FALSE"),(F2))))</formula>
    </cfRule>
  </conditionalFormatting>
  <conditionalFormatting sqref="F2:F2730">
    <cfRule type="containsText" dxfId="2" priority="2" operator="containsText" text="TRUE">
      <formula>NOT(ISERROR(SEARCH(("TRUE"),(F2))))</formula>
    </cfRule>
  </conditionalFormatting>
  <dataValidations>
    <dataValidation type="custom" allowBlank="1" showDropDown="1" sqref="E2:E2331 E2333:E2342 E2344:E2406 E2420:E2913">
      <formula1>AND(LEN(E2) = 6, ISNUMBER(MATCH(LEFT(E2,4), 'species codes'!$A$2:$A$15, 0)))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6.25"/>
  </cols>
  <sheetData>
    <row r="1">
      <c r="A1" s="73" t="s">
        <v>414</v>
      </c>
      <c r="B1" s="73" t="s">
        <v>415</v>
      </c>
      <c r="C1" s="73" t="s">
        <v>416</v>
      </c>
      <c r="D1" s="73" t="s">
        <v>417</v>
      </c>
      <c r="E1" s="73" t="s">
        <v>418</v>
      </c>
      <c r="F1" s="73" t="s">
        <v>419</v>
      </c>
      <c r="G1" s="73" t="s">
        <v>420</v>
      </c>
      <c r="H1" s="7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59">
        <v>45526.0</v>
      </c>
      <c r="B2" s="58" t="s">
        <v>421</v>
      </c>
      <c r="C2" s="49" t="s">
        <v>71</v>
      </c>
      <c r="D2" s="58" t="s">
        <v>326</v>
      </c>
      <c r="F2" s="74">
        <v>-4.0</v>
      </c>
      <c r="G2" s="58" t="s">
        <v>422</v>
      </c>
      <c r="H2" s="58"/>
    </row>
    <row r="3">
      <c r="A3" s="59">
        <v>45526.0</v>
      </c>
      <c r="B3" s="58" t="s">
        <v>421</v>
      </c>
      <c r="C3" s="49" t="s">
        <v>89</v>
      </c>
      <c r="D3" s="58" t="s">
        <v>326</v>
      </c>
      <c r="F3" s="74">
        <v>-4.0</v>
      </c>
      <c r="G3" s="58" t="s">
        <v>422</v>
      </c>
      <c r="H3" s="58"/>
    </row>
    <row r="4">
      <c r="A4" s="59">
        <v>45526.0</v>
      </c>
      <c r="B4" s="58" t="s">
        <v>421</v>
      </c>
      <c r="C4" s="49" t="s">
        <v>140</v>
      </c>
      <c r="D4" s="58" t="s">
        <v>326</v>
      </c>
      <c r="F4" s="74">
        <v>-4.0</v>
      </c>
      <c r="G4" s="58" t="s">
        <v>422</v>
      </c>
      <c r="H4" s="58"/>
    </row>
    <row r="5">
      <c r="A5" s="59">
        <v>45526.0</v>
      </c>
      <c r="B5" s="58" t="s">
        <v>421</v>
      </c>
      <c r="C5" s="49" t="s">
        <v>142</v>
      </c>
      <c r="D5" s="58" t="s">
        <v>326</v>
      </c>
      <c r="F5" s="74">
        <v>-4.0</v>
      </c>
      <c r="G5" s="58" t="s">
        <v>422</v>
      </c>
      <c r="H5" s="58"/>
    </row>
    <row r="6">
      <c r="A6" s="59">
        <v>45526.0</v>
      </c>
      <c r="B6" s="58" t="s">
        <v>421</v>
      </c>
      <c r="C6" s="49" t="s">
        <v>149</v>
      </c>
      <c r="D6" s="58" t="s">
        <v>326</v>
      </c>
      <c r="F6" s="74">
        <v>-4.0</v>
      </c>
      <c r="G6" s="58" t="s">
        <v>422</v>
      </c>
      <c r="H6" s="58"/>
    </row>
    <row r="7">
      <c r="A7" s="59">
        <v>45526.0</v>
      </c>
      <c r="B7" s="58" t="s">
        <v>301</v>
      </c>
      <c r="C7" s="49" t="s">
        <v>151</v>
      </c>
      <c r="D7" s="58" t="s">
        <v>374</v>
      </c>
      <c r="F7" s="74">
        <v>-4.0</v>
      </c>
      <c r="G7" s="58" t="s">
        <v>422</v>
      </c>
      <c r="H7" s="58"/>
    </row>
    <row r="8">
      <c r="A8" s="59">
        <v>45526.0</v>
      </c>
      <c r="B8" s="58" t="s">
        <v>301</v>
      </c>
      <c r="C8" s="49" t="s">
        <v>154</v>
      </c>
      <c r="D8" s="58" t="s">
        <v>374</v>
      </c>
      <c r="F8" s="74">
        <v>-4.0</v>
      </c>
      <c r="G8" s="58" t="s">
        <v>422</v>
      </c>
      <c r="H8" s="58"/>
    </row>
    <row r="9">
      <c r="A9" s="59">
        <v>45526.0</v>
      </c>
      <c r="B9" s="58" t="s">
        <v>301</v>
      </c>
      <c r="C9" s="46" t="s">
        <v>156</v>
      </c>
      <c r="D9" s="58" t="s">
        <v>374</v>
      </c>
      <c r="F9" s="74">
        <v>-4.0</v>
      </c>
      <c r="G9" s="58" t="s">
        <v>422</v>
      </c>
    </row>
    <row r="10">
      <c r="A10" s="59">
        <v>45526.0</v>
      </c>
      <c r="B10" s="58" t="s">
        <v>421</v>
      </c>
      <c r="C10" s="46" t="s">
        <v>67</v>
      </c>
      <c r="D10" s="58" t="s">
        <v>326</v>
      </c>
      <c r="F10" s="74">
        <v>-3.0</v>
      </c>
      <c r="G10" s="58" t="s">
        <v>422</v>
      </c>
    </row>
    <row r="11">
      <c r="A11" s="59">
        <v>45526.0</v>
      </c>
      <c r="B11" s="58" t="s">
        <v>421</v>
      </c>
      <c r="C11" s="46" t="s">
        <v>84</v>
      </c>
      <c r="D11" s="58" t="s">
        <v>326</v>
      </c>
      <c r="F11" s="74">
        <v>-4.0</v>
      </c>
      <c r="G11" s="58" t="s">
        <v>422</v>
      </c>
    </row>
    <row r="12">
      <c r="A12" s="59">
        <v>45526.0</v>
      </c>
      <c r="B12" s="58" t="s">
        <v>421</v>
      </c>
      <c r="C12" s="46" t="s">
        <v>109</v>
      </c>
      <c r="D12" s="58" t="s">
        <v>326</v>
      </c>
      <c r="F12" s="74">
        <v>-4.0</v>
      </c>
      <c r="G12" s="58" t="s">
        <v>422</v>
      </c>
    </row>
    <row r="13">
      <c r="A13" s="59">
        <v>45526.0</v>
      </c>
      <c r="B13" s="58" t="s">
        <v>421</v>
      </c>
      <c r="C13" s="46" t="s">
        <v>136</v>
      </c>
      <c r="D13" s="58" t="s">
        <v>326</v>
      </c>
      <c r="F13" s="74">
        <v>-4.0</v>
      </c>
      <c r="G13" s="58" t="s">
        <v>422</v>
      </c>
    </row>
    <row r="14">
      <c r="A14" s="59">
        <v>45526.0</v>
      </c>
      <c r="B14" s="58" t="s">
        <v>421</v>
      </c>
      <c r="C14" s="46" t="s">
        <v>137</v>
      </c>
      <c r="D14" s="58" t="s">
        <v>326</v>
      </c>
      <c r="F14" s="74">
        <v>-4.0</v>
      </c>
      <c r="G14" s="58" t="s">
        <v>422</v>
      </c>
    </row>
    <row r="15">
      <c r="A15" s="59">
        <v>45526.0</v>
      </c>
      <c r="B15" s="58" t="s">
        <v>421</v>
      </c>
      <c r="C15" s="46" t="s">
        <v>148</v>
      </c>
      <c r="D15" s="58" t="s">
        <v>326</v>
      </c>
      <c r="F15" s="74">
        <v>-4.0</v>
      </c>
      <c r="G15" s="58" t="s">
        <v>422</v>
      </c>
    </row>
    <row r="16">
      <c r="A16" s="59">
        <v>45526.0</v>
      </c>
      <c r="B16" s="58" t="s">
        <v>421</v>
      </c>
      <c r="C16" s="46" t="s">
        <v>76</v>
      </c>
      <c r="D16" s="58" t="s">
        <v>326</v>
      </c>
      <c r="F16" s="74">
        <v>-4.0</v>
      </c>
      <c r="G16" s="58" t="s">
        <v>422</v>
      </c>
    </row>
    <row r="17">
      <c r="A17" s="59">
        <v>45526.0</v>
      </c>
      <c r="B17" s="58" t="s">
        <v>421</v>
      </c>
      <c r="C17" s="46" t="s">
        <v>80</v>
      </c>
      <c r="D17" s="58" t="s">
        <v>326</v>
      </c>
      <c r="F17" s="74">
        <v>-4.0</v>
      </c>
      <c r="G17" s="58" t="s">
        <v>422</v>
      </c>
    </row>
    <row r="18">
      <c r="A18" s="59">
        <v>45526.0</v>
      </c>
      <c r="B18" s="58" t="s">
        <v>421</v>
      </c>
      <c r="C18" s="46" t="s">
        <v>130</v>
      </c>
      <c r="D18" s="58" t="s">
        <v>326</v>
      </c>
      <c r="F18" s="74">
        <v>-4.0</v>
      </c>
      <c r="G18" s="58" t="s">
        <v>422</v>
      </c>
    </row>
    <row r="19">
      <c r="A19" s="59">
        <v>45526.0</v>
      </c>
      <c r="B19" s="58" t="s">
        <v>421</v>
      </c>
      <c r="C19" s="46" t="s">
        <v>134</v>
      </c>
      <c r="D19" s="58" t="s">
        <v>326</v>
      </c>
      <c r="F19" s="74">
        <v>-4.0</v>
      </c>
      <c r="G19" s="58" t="s">
        <v>422</v>
      </c>
    </row>
    <row r="20">
      <c r="A20" s="59">
        <v>45526.0</v>
      </c>
      <c r="B20" s="58" t="s">
        <v>421</v>
      </c>
      <c r="C20" s="46" t="s">
        <v>132</v>
      </c>
      <c r="D20" s="58" t="s">
        <v>326</v>
      </c>
      <c r="F20" s="74">
        <v>-4.0</v>
      </c>
      <c r="G20" s="58" t="s">
        <v>422</v>
      </c>
    </row>
    <row r="21">
      <c r="A21" s="59">
        <v>45526.0</v>
      </c>
      <c r="B21" s="58" t="s">
        <v>421</v>
      </c>
      <c r="C21" s="46" t="s">
        <v>145</v>
      </c>
      <c r="D21" s="58" t="s">
        <v>326</v>
      </c>
      <c r="F21" s="74">
        <v>-4.0</v>
      </c>
      <c r="G21" s="58" t="s">
        <v>422</v>
      </c>
    </row>
    <row r="22">
      <c r="A22" s="59">
        <v>45526.0</v>
      </c>
      <c r="B22" s="58" t="s">
        <v>421</v>
      </c>
      <c r="C22" s="46" t="s">
        <v>55</v>
      </c>
      <c r="D22" s="58" t="s">
        <v>326</v>
      </c>
      <c r="F22" s="74">
        <v>-4.0</v>
      </c>
      <c r="G22" s="58" t="s">
        <v>422</v>
      </c>
    </row>
    <row r="23">
      <c r="A23" s="59">
        <v>45526.0</v>
      </c>
      <c r="B23" s="58" t="s">
        <v>421</v>
      </c>
      <c r="C23" s="46" t="s">
        <v>423</v>
      </c>
      <c r="D23" s="58" t="s">
        <v>326</v>
      </c>
      <c r="F23" s="74">
        <v>-4.0</v>
      </c>
      <c r="G23" s="58" t="s">
        <v>422</v>
      </c>
    </row>
    <row r="24">
      <c r="A24" s="59">
        <v>45526.0</v>
      </c>
      <c r="B24" s="58" t="s">
        <v>421</v>
      </c>
      <c r="C24" s="46" t="s">
        <v>91</v>
      </c>
      <c r="D24" s="58" t="s">
        <v>326</v>
      </c>
      <c r="F24" s="74">
        <v>-4.0</v>
      </c>
      <c r="G24" s="58" t="s">
        <v>422</v>
      </c>
    </row>
    <row r="25">
      <c r="A25" s="59">
        <v>45526.0</v>
      </c>
      <c r="B25" s="58" t="s">
        <v>421</v>
      </c>
      <c r="C25" s="46" t="s">
        <v>74</v>
      </c>
      <c r="D25" s="58" t="s">
        <v>326</v>
      </c>
      <c r="F25" s="74">
        <v>-4.0</v>
      </c>
      <c r="G25" s="58" t="s">
        <v>422</v>
      </c>
    </row>
    <row r="26">
      <c r="A26" s="59">
        <v>45526.0</v>
      </c>
      <c r="B26" s="58" t="s">
        <v>421</v>
      </c>
      <c r="C26" s="46" t="s">
        <v>95</v>
      </c>
      <c r="D26" s="58" t="s">
        <v>334</v>
      </c>
      <c r="F26" s="74">
        <v>-4.0</v>
      </c>
      <c r="G26" s="58" t="s">
        <v>422</v>
      </c>
    </row>
    <row r="27">
      <c r="A27" s="59">
        <v>45526.0</v>
      </c>
      <c r="B27" s="58" t="s">
        <v>421</v>
      </c>
      <c r="C27" s="46" t="s">
        <v>143</v>
      </c>
      <c r="D27" s="58" t="s">
        <v>326</v>
      </c>
      <c r="F27" s="74">
        <v>-4.0</v>
      </c>
      <c r="G27" s="58" t="s">
        <v>422</v>
      </c>
    </row>
    <row r="28">
      <c r="A28" s="57">
        <v>45622.0</v>
      </c>
      <c r="B28" s="58" t="s">
        <v>421</v>
      </c>
      <c r="C28" s="58" t="s">
        <v>145</v>
      </c>
      <c r="D28" s="58" t="s">
        <v>326</v>
      </c>
      <c r="F28" s="58">
        <v>2.0</v>
      </c>
      <c r="G28" s="58" t="s">
        <v>424</v>
      </c>
      <c r="H28" s="58"/>
    </row>
    <row r="29">
      <c r="A29" s="57">
        <v>45622.0</v>
      </c>
      <c r="B29" s="58" t="s">
        <v>421</v>
      </c>
      <c r="C29" s="58" t="s">
        <v>80</v>
      </c>
      <c r="D29" s="58" t="s">
        <v>326</v>
      </c>
      <c r="E29" s="58" t="s">
        <v>77</v>
      </c>
      <c r="F29" s="58">
        <v>1.0</v>
      </c>
      <c r="G29" s="58" t="s">
        <v>424</v>
      </c>
      <c r="H29" s="58"/>
    </row>
    <row r="30">
      <c r="A30" s="57">
        <v>45622.0</v>
      </c>
      <c r="B30" s="58" t="s">
        <v>421</v>
      </c>
      <c r="C30" s="58" t="s">
        <v>136</v>
      </c>
      <c r="D30" s="58" t="s">
        <v>326</v>
      </c>
      <c r="F30" s="58">
        <v>1.0</v>
      </c>
      <c r="G30" s="58" t="s">
        <v>424</v>
      </c>
      <c r="H30" s="58"/>
    </row>
    <row r="31">
      <c r="A31" s="57">
        <v>45622.0</v>
      </c>
      <c r="B31" s="58" t="s">
        <v>421</v>
      </c>
      <c r="C31" s="58" t="s">
        <v>84</v>
      </c>
      <c r="D31" s="58" t="s">
        <v>326</v>
      </c>
      <c r="F31" s="58">
        <v>1.0</v>
      </c>
      <c r="G31" s="58" t="s">
        <v>424</v>
      </c>
      <c r="H31" s="58"/>
    </row>
    <row r="32">
      <c r="A32" s="57">
        <v>45622.0</v>
      </c>
      <c r="B32" s="58" t="s">
        <v>421</v>
      </c>
      <c r="C32" s="58" t="s">
        <v>109</v>
      </c>
      <c r="D32" s="58" t="s">
        <v>326</v>
      </c>
      <c r="F32" s="58">
        <v>4.0</v>
      </c>
      <c r="G32" s="58" t="s">
        <v>424</v>
      </c>
      <c r="H32" s="58"/>
    </row>
    <row r="33">
      <c r="A33" s="57">
        <v>45622.0</v>
      </c>
      <c r="B33" s="58" t="s">
        <v>421</v>
      </c>
      <c r="C33" s="58" t="s">
        <v>156</v>
      </c>
      <c r="D33" s="58" t="s">
        <v>326</v>
      </c>
      <c r="E33" s="58" t="s">
        <v>348</v>
      </c>
      <c r="F33" s="58">
        <v>3.0</v>
      </c>
      <c r="G33" s="58" t="s">
        <v>424</v>
      </c>
      <c r="H33" s="58"/>
    </row>
    <row r="34">
      <c r="A34" s="57">
        <v>45622.0</v>
      </c>
      <c r="B34" s="58" t="s">
        <v>421</v>
      </c>
      <c r="C34" s="58" t="s">
        <v>130</v>
      </c>
      <c r="D34" s="58" t="s">
        <v>326</v>
      </c>
      <c r="F34" s="58">
        <v>3.0</v>
      </c>
      <c r="G34" s="58" t="s">
        <v>424</v>
      </c>
      <c r="H34" s="58"/>
    </row>
    <row r="35">
      <c r="A35" s="57">
        <v>45622.0</v>
      </c>
      <c r="B35" s="58" t="s">
        <v>421</v>
      </c>
      <c r="C35" s="58" t="s">
        <v>142</v>
      </c>
      <c r="D35" s="58" t="s">
        <v>326</v>
      </c>
      <c r="F35" s="58">
        <v>1.0</v>
      </c>
      <c r="G35" s="58" t="s">
        <v>424</v>
      </c>
      <c r="H35" s="58"/>
    </row>
    <row r="36">
      <c r="A36" s="57">
        <v>45622.0</v>
      </c>
      <c r="B36" s="58" t="s">
        <v>421</v>
      </c>
      <c r="C36" s="58" t="s">
        <v>137</v>
      </c>
      <c r="D36" s="58" t="s">
        <v>326</v>
      </c>
      <c r="F36" s="58">
        <v>1.0</v>
      </c>
      <c r="G36" s="58" t="s">
        <v>424</v>
      </c>
      <c r="H36" s="58"/>
    </row>
    <row r="37">
      <c r="A37" s="75">
        <v>45629.0</v>
      </c>
      <c r="B37" s="58" t="s">
        <v>395</v>
      </c>
      <c r="C37" s="58" t="s">
        <v>74</v>
      </c>
      <c r="D37" s="58" t="s">
        <v>326</v>
      </c>
      <c r="E37" s="58" t="s">
        <v>75</v>
      </c>
      <c r="F37" s="58">
        <v>-2.0</v>
      </c>
      <c r="G37" s="58" t="s">
        <v>425</v>
      </c>
      <c r="H37" s="58"/>
    </row>
    <row r="38">
      <c r="A38" s="75">
        <v>45629.0</v>
      </c>
      <c r="B38" s="58" t="s">
        <v>395</v>
      </c>
      <c r="C38" s="58" t="s">
        <v>76</v>
      </c>
      <c r="D38" s="58" t="s">
        <v>326</v>
      </c>
      <c r="E38" s="58" t="s">
        <v>77</v>
      </c>
      <c r="F38" s="58">
        <v>-2.0</v>
      </c>
      <c r="G38" s="58" t="s">
        <v>425</v>
      </c>
      <c r="H38" s="58"/>
    </row>
    <row r="39">
      <c r="A39" s="75">
        <v>45629.0</v>
      </c>
      <c r="B39" s="58" t="s">
        <v>395</v>
      </c>
      <c r="C39" s="58" t="s">
        <v>80</v>
      </c>
      <c r="D39" s="58" t="s">
        <v>326</v>
      </c>
      <c r="E39" s="58" t="s">
        <v>77</v>
      </c>
      <c r="F39" s="58">
        <v>-1.0</v>
      </c>
      <c r="G39" s="58" t="s">
        <v>425</v>
      </c>
      <c r="H39" s="58"/>
    </row>
    <row r="40">
      <c r="A40" s="75">
        <v>45629.0</v>
      </c>
      <c r="B40" s="58" t="s">
        <v>395</v>
      </c>
      <c r="C40" s="58" t="s">
        <v>80</v>
      </c>
      <c r="D40" s="58" t="s">
        <v>326</v>
      </c>
      <c r="E40" s="58" t="s">
        <v>344</v>
      </c>
      <c r="F40" s="58">
        <v>-3.0</v>
      </c>
      <c r="G40" s="58" t="s">
        <v>425</v>
      </c>
      <c r="H40" s="58"/>
    </row>
    <row r="41">
      <c r="A41" s="75">
        <v>45629.0</v>
      </c>
      <c r="B41" s="58" t="s">
        <v>395</v>
      </c>
      <c r="C41" s="58" t="s">
        <v>89</v>
      </c>
      <c r="D41" s="58" t="s">
        <v>326</v>
      </c>
      <c r="E41" s="58" t="s">
        <v>86</v>
      </c>
      <c r="F41" s="58">
        <v>-4.0</v>
      </c>
      <c r="G41" s="58" t="s">
        <v>425</v>
      </c>
      <c r="H41" s="58"/>
    </row>
    <row r="42">
      <c r="A42" s="75">
        <v>45629.0</v>
      </c>
      <c r="B42" s="58" t="s">
        <v>395</v>
      </c>
      <c r="C42" s="58" t="s">
        <v>130</v>
      </c>
      <c r="D42" s="58" t="s">
        <v>326</v>
      </c>
      <c r="E42" s="58" t="s">
        <v>131</v>
      </c>
      <c r="F42" s="58">
        <v>-4.0</v>
      </c>
      <c r="G42" s="76" t="s">
        <v>425</v>
      </c>
      <c r="H42" s="76"/>
    </row>
    <row r="43">
      <c r="A43" s="75">
        <v>45629.0</v>
      </c>
      <c r="B43" s="58" t="s">
        <v>395</v>
      </c>
      <c r="C43" s="58" t="s">
        <v>145</v>
      </c>
      <c r="D43" s="58" t="s">
        <v>326</v>
      </c>
      <c r="E43" s="58" t="s">
        <v>146</v>
      </c>
      <c r="F43" s="58">
        <v>-4.0</v>
      </c>
      <c r="G43" s="76" t="s">
        <v>425</v>
      </c>
      <c r="H43" s="76"/>
    </row>
    <row r="44">
      <c r="A44" s="75">
        <v>45629.0</v>
      </c>
      <c r="B44" s="58" t="s">
        <v>395</v>
      </c>
      <c r="C44" s="58" t="s">
        <v>149</v>
      </c>
      <c r="D44" s="58" t="s">
        <v>326</v>
      </c>
      <c r="E44" s="58" t="s">
        <v>150</v>
      </c>
      <c r="F44" s="58">
        <v>-4.0</v>
      </c>
      <c r="G44" s="76" t="s">
        <v>425</v>
      </c>
      <c r="H44" s="76"/>
    </row>
    <row r="45">
      <c r="A45" s="75">
        <v>45629.0</v>
      </c>
      <c r="B45" s="58" t="s">
        <v>287</v>
      </c>
      <c r="C45" s="58" t="s">
        <v>134</v>
      </c>
      <c r="D45" s="58" t="s">
        <v>326</v>
      </c>
      <c r="E45" s="58" t="s">
        <v>135</v>
      </c>
      <c r="F45" s="58">
        <v>-3.0</v>
      </c>
      <c r="G45" s="76" t="s">
        <v>425</v>
      </c>
      <c r="H45" s="76"/>
    </row>
    <row r="46">
      <c r="A46" s="75">
        <v>45629.0</v>
      </c>
      <c r="B46" s="58" t="s">
        <v>287</v>
      </c>
      <c r="C46" s="58" t="s">
        <v>143</v>
      </c>
      <c r="D46" s="58" t="s">
        <v>326</v>
      </c>
      <c r="E46" s="58" t="s">
        <v>144</v>
      </c>
      <c r="F46" s="58">
        <v>-2.0</v>
      </c>
      <c r="G46" s="58" t="s">
        <v>425</v>
      </c>
      <c r="H46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11" max="11" width="15.75"/>
    <col customWidth="1" min="12" max="12" width="17.0"/>
    <col customWidth="1" min="15" max="15" width="14.63"/>
  </cols>
  <sheetData>
    <row r="1">
      <c r="A1" s="73" t="s">
        <v>313</v>
      </c>
      <c r="B1" s="73" t="s">
        <v>314</v>
      </c>
      <c r="C1" s="73" t="s">
        <v>315</v>
      </c>
      <c r="D1" s="73" t="s">
        <v>316</v>
      </c>
      <c r="E1" s="73" t="s">
        <v>21</v>
      </c>
      <c r="F1" s="77" t="s">
        <v>317</v>
      </c>
      <c r="G1" s="78" t="s">
        <v>318</v>
      </c>
      <c r="H1" s="77" t="s">
        <v>319</v>
      </c>
      <c r="I1" s="73" t="s">
        <v>320</v>
      </c>
      <c r="J1" s="73" t="s">
        <v>321</v>
      </c>
      <c r="K1" s="73" t="s">
        <v>426</v>
      </c>
      <c r="L1" s="77" t="s">
        <v>427</v>
      </c>
      <c r="M1" s="78" t="s">
        <v>323</v>
      </c>
      <c r="N1" s="77" t="s">
        <v>324</v>
      </c>
      <c r="O1" s="73" t="s">
        <v>325</v>
      </c>
      <c r="P1" s="77" t="s">
        <v>428</v>
      </c>
      <c r="Q1" s="78" t="s">
        <v>284</v>
      </c>
      <c r="R1" s="79"/>
      <c r="S1" s="79"/>
      <c r="T1" s="79"/>
      <c r="U1" s="79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>
      <c r="A2" s="59">
        <v>45686.0</v>
      </c>
      <c r="B2" s="58" t="s">
        <v>326</v>
      </c>
      <c r="C2" s="58" t="s">
        <v>287</v>
      </c>
      <c r="D2" s="58" t="s">
        <v>327</v>
      </c>
      <c r="E2" s="58" t="s">
        <v>176</v>
      </c>
      <c r="F2" s="58" t="b">
        <f>AND(LEN(E2) = 6, ISNUMBER(MATCH(LEFT(E2,4), 'species codes'!$A$2:$A$15, 0)))</f>
        <v>1</v>
      </c>
      <c r="G2" s="58">
        <v>4.0</v>
      </c>
    </row>
    <row r="3">
      <c r="A3" s="59">
        <v>45686.0</v>
      </c>
      <c r="B3" s="58" t="s">
        <v>326</v>
      </c>
      <c r="C3" s="58" t="s">
        <v>287</v>
      </c>
      <c r="D3" s="58" t="s">
        <v>327</v>
      </c>
      <c r="E3" s="58" t="s">
        <v>181</v>
      </c>
      <c r="F3" s="58" t="b">
        <f>AND(LEN(E3) = 6, ISNUMBER(MATCH(LEFT(E3,4), 'species codes'!$A$2:$A$15, 0)))</f>
        <v>1</v>
      </c>
      <c r="G3" s="58">
        <v>4.0</v>
      </c>
    </row>
    <row r="4">
      <c r="A4" s="59">
        <v>45686.0</v>
      </c>
      <c r="B4" s="58" t="s">
        <v>326</v>
      </c>
      <c r="C4" s="58" t="s">
        <v>287</v>
      </c>
      <c r="D4" s="58" t="s">
        <v>327</v>
      </c>
      <c r="E4" s="58" t="s">
        <v>182</v>
      </c>
      <c r="F4" s="58" t="b">
        <f>AND(LEN(E4) = 6, ISNUMBER(MATCH(LEFT(E4,4), 'species codes'!$A$2:$A$15, 0)))</f>
        <v>1</v>
      </c>
      <c r="G4" s="58">
        <v>4.0</v>
      </c>
    </row>
    <row r="5">
      <c r="A5" s="59">
        <v>45686.0</v>
      </c>
      <c r="B5" s="58" t="s">
        <v>326</v>
      </c>
      <c r="C5" s="58" t="s">
        <v>287</v>
      </c>
      <c r="D5" s="58" t="s">
        <v>327</v>
      </c>
      <c r="E5" s="58" t="s">
        <v>186</v>
      </c>
      <c r="F5" s="58" t="b">
        <f>AND(LEN(E5) = 6, ISNUMBER(MATCH(LEFT(E5,4), 'species codes'!$A$2:$A$15, 0)))</f>
        <v>1</v>
      </c>
      <c r="G5" s="58">
        <v>4.0</v>
      </c>
    </row>
    <row r="6">
      <c r="A6" s="59">
        <v>45686.0</v>
      </c>
      <c r="B6" s="58" t="s">
        <v>326</v>
      </c>
      <c r="C6" s="58" t="s">
        <v>287</v>
      </c>
      <c r="D6" s="58" t="s">
        <v>327</v>
      </c>
      <c r="E6" s="58" t="s">
        <v>188</v>
      </c>
      <c r="F6" s="58" t="b">
        <f>AND(LEN(E6) = 6, ISNUMBER(MATCH(LEFT(E6,4), 'species codes'!$A$2:$A$15, 0)))</f>
        <v>1</v>
      </c>
      <c r="G6" s="58">
        <v>4.0</v>
      </c>
    </row>
    <row r="7">
      <c r="A7" s="59">
        <v>45686.0</v>
      </c>
      <c r="B7" s="58" t="s">
        <v>326</v>
      </c>
      <c r="C7" s="58" t="s">
        <v>287</v>
      </c>
      <c r="D7" s="58" t="s">
        <v>327</v>
      </c>
      <c r="E7" s="58" t="s">
        <v>190</v>
      </c>
      <c r="F7" s="58" t="b">
        <f>AND(LEN(E7) = 6, ISNUMBER(MATCH(LEFT(E7,4), 'species codes'!$A$2:$A$15, 0)))</f>
        <v>1</v>
      </c>
      <c r="G7" s="58">
        <v>4.0</v>
      </c>
    </row>
    <row r="8">
      <c r="A8" s="59">
        <v>45686.0</v>
      </c>
      <c r="B8" s="58" t="s">
        <v>326</v>
      </c>
      <c r="C8" s="58" t="s">
        <v>287</v>
      </c>
      <c r="D8" s="58" t="s">
        <v>327</v>
      </c>
      <c r="E8" s="58" t="s">
        <v>55</v>
      </c>
      <c r="F8" s="58" t="b">
        <f>AND(LEN(E8) = 6, ISNUMBER(MATCH(LEFT(E8,4), 'species codes'!$A$2:$A$15, 0)))</f>
        <v>1</v>
      </c>
      <c r="G8" s="58">
        <v>4.0</v>
      </c>
    </row>
    <row r="9">
      <c r="A9" s="59">
        <v>45686.0</v>
      </c>
      <c r="B9" s="58" t="s">
        <v>326</v>
      </c>
      <c r="C9" s="58" t="s">
        <v>287</v>
      </c>
      <c r="D9" s="58" t="s">
        <v>327</v>
      </c>
      <c r="E9" s="58" t="s">
        <v>43</v>
      </c>
      <c r="F9" s="58" t="b">
        <f>AND(LEN(E9) = 6, ISNUMBER(MATCH(LEFT(E9,4), 'species codes'!$A$2:$A$15, 0)))</f>
        <v>1</v>
      </c>
      <c r="G9" s="58">
        <v>4.0</v>
      </c>
    </row>
    <row r="10">
      <c r="A10" s="59">
        <v>45686.0</v>
      </c>
      <c r="B10" s="58" t="s">
        <v>326</v>
      </c>
      <c r="C10" s="58" t="s">
        <v>287</v>
      </c>
      <c r="D10" s="58" t="s">
        <v>348</v>
      </c>
      <c r="E10" s="58" t="s">
        <v>137</v>
      </c>
      <c r="F10" s="58" t="b">
        <f>AND(LEN(E10) = 6, ISNUMBER(MATCH(LEFT(E10,4), 'species codes'!$A$2:$A$15, 0)))</f>
        <v>1</v>
      </c>
      <c r="G10" s="58">
        <v>4.0</v>
      </c>
    </row>
    <row r="11">
      <c r="A11" s="59">
        <v>45686.0</v>
      </c>
      <c r="B11" s="58" t="s">
        <v>326</v>
      </c>
      <c r="C11" s="58" t="s">
        <v>287</v>
      </c>
      <c r="D11" s="58" t="s">
        <v>348</v>
      </c>
      <c r="E11" s="58" t="s">
        <v>140</v>
      </c>
      <c r="F11" s="58" t="b">
        <f>AND(LEN(E11) = 6, ISNUMBER(MATCH(LEFT(E11,4), 'species codes'!$A$2:$A$15, 0)))</f>
        <v>1</v>
      </c>
      <c r="G11" s="58">
        <v>4.0</v>
      </c>
    </row>
    <row r="12">
      <c r="A12" s="59">
        <v>45686.0</v>
      </c>
      <c r="B12" s="58" t="s">
        <v>326</v>
      </c>
      <c r="C12" s="58" t="s">
        <v>287</v>
      </c>
      <c r="D12" s="58" t="s">
        <v>348</v>
      </c>
      <c r="E12" s="58" t="s">
        <v>142</v>
      </c>
      <c r="F12" s="58" t="b">
        <f>AND(LEN(E12) = 6, ISNUMBER(MATCH(LEFT(E12,4), 'species codes'!$A$2:$A$15, 0)))</f>
        <v>1</v>
      </c>
      <c r="G12" s="58">
        <v>4.0</v>
      </c>
    </row>
    <row r="13">
      <c r="A13" s="59">
        <v>45686.0</v>
      </c>
      <c r="B13" s="58" t="s">
        <v>326</v>
      </c>
      <c r="C13" s="58" t="s">
        <v>287</v>
      </c>
      <c r="D13" s="58" t="s">
        <v>348</v>
      </c>
      <c r="E13" s="58" t="s">
        <v>143</v>
      </c>
      <c r="F13" s="58" t="b">
        <f>AND(LEN(E13) = 6, ISNUMBER(MATCH(LEFT(E13,4), 'species codes'!$A$2:$A$15, 0)))</f>
        <v>1</v>
      </c>
      <c r="G13" s="58">
        <v>4.0</v>
      </c>
    </row>
    <row r="14">
      <c r="A14" s="59">
        <v>45686.0</v>
      </c>
      <c r="B14" s="58" t="s">
        <v>326</v>
      </c>
      <c r="C14" s="58" t="s">
        <v>287</v>
      </c>
      <c r="D14" s="58" t="s">
        <v>348</v>
      </c>
      <c r="E14" s="58" t="s">
        <v>145</v>
      </c>
      <c r="F14" s="58" t="b">
        <f>AND(LEN(E14) = 6, ISNUMBER(MATCH(LEFT(E14,4), 'species codes'!$A$2:$A$15, 0)))</f>
        <v>1</v>
      </c>
      <c r="G14" s="58">
        <v>4.0</v>
      </c>
    </row>
    <row r="15">
      <c r="A15" s="59">
        <v>45686.0</v>
      </c>
      <c r="B15" s="58" t="s">
        <v>326</v>
      </c>
      <c r="C15" s="58" t="s">
        <v>287</v>
      </c>
      <c r="D15" s="58" t="s">
        <v>348</v>
      </c>
      <c r="E15" s="58" t="s">
        <v>148</v>
      </c>
      <c r="F15" s="58" t="b">
        <f>AND(LEN(E15) = 6, ISNUMBER(MATCH(LEFT(E15,4), 'species codes'!$A$2:$A$15, 0)))</f>
        <v>1</v>
      </c>
      <c r="G15" s="58">
        <v>4.0</v>
      </c>
    </row>
    <row r="16">
      <c r="A16" s="59">
        <v>45686.0</v>
      </c>
      <c r="B16" s="58" t="s">
        <v>326</v>
      </c>
      <c r="C16" s="58" t="s">
        <v>287</v>
      </c>
      <c r="D16" s="58" t="s">
        <v>348</v>
      </c>
      <c r="E16" s="58" t="s">
        <v>149</v>
      </c>
      <c r="F16" s="58" t="b">
        <f>AND(LEN(E16) = 6, ISNUMBER(MATCH(LEFT(E16,4), 'species codes'!$A$2:$A$15, 0)))</f>
        <v>1</v>
      </c>
      <c r="G16" s="58">
        <v>4.0</v>
      </c>
    </row>
    <row r="17">
      <c r="A17" s="59">
        <v>45686.0</v>
      </c>
      <c r="B17" s="58" t="s">
        <v>326</v>
      </c>
      <c r="C17" s="58" t="s">
        <v>287</v>
      </c>
      <c r="D17" s="58" t="s">
        <v>348</v>
      </c>
      <c r="E17" s="58" t="s">
        <v>156</v>
      </c>
      <c r="F17" s="58" t="b">
        <f>AND(LEN(E17) = 6, ISNUMBER(MATCH(LEFT(E17,4), 'species codes'!$A$2:$A$15, 0)))</f>
        <v>1</v>
      </c>
      <c r="G17" s="58">
        <v>4.0</v>
      </c>
    </row>
    <row r="18">
      <c r="A18" s="59">
        <v>45686.0</v>
      </c>
      <c r="B18" s="58" t="s">
        <v>326</v>
      </c>
      <c r="C18" s="58" t="s">
        <v>287</v>
      </c>
      <c r="D18" s="58" t="s">
        <v>343</v>
      </c>
      <c r="E18" s="58" t="s">
        <v>67</v>
      </c>
      <c r="F18" s="58" t="b">
        <f>AND(LEN(E18) = 6, ISNUMBER(MATCH(LEFT(E18,4), 'species codes'!$A$2:$A$15, 0)))</f>
        <v>1</v>
      </c>
      <c r="G18" s="58">
        <v>4.0</v>
      </c>
    </row>
    <row r="19">
      <c r="A19" s="59">
        <v>45686.0</v>
      </c>
      <c r="B19" s="58" t="s">
        <v>326</v>
      </c>
      <c r="C19" s="58" t="s">
        <v>287</v>
      </c>
      <c r="D19" s="58" t="s">
        <v>343</v>
      </c>
      <c r="E19" s="58" t="s">
        <v>71</v>
      </c>
      <c r="F19" s="58" t="b">
        <f>AND(LEN(E19) = 6, ISNUMBER(MATCH(LEFT(E19,4), 'species codes'!$A$2:$A$15, 0)))</f>
        <v>1</v>
      </c>
      <c r="G19" s="58">
        <v>4.0</v>
      </c>
    </row>
    <row r="20">
      <c r="A20" s="59">
        <v>45686.0</v>
      </c>
      <c r="B20" s="58" t="s">
        <v>326</v>
      </c>
      <c r="C20" s="58" t="s">
        <v>287</v>
      </c>
      <c r="D20" s="58" t="s">
        <v>343</v>
      </c>
      <c r="E20" s="58" t="s">
        <v>74</v>
      </c>
      <c r="F20" s="58" t="b">
        <f>AND(LEN(E20) = 6, ISNUMBER(MATCH(LEFT(E20,4), 'species codes'!$A$2:$A$15, 0)))</f>
        <v>1</v>
      </c>
      <c r="G20" s="58">
        <v>2.0</v>
      </c>
    </row>
    <row r="21">
      <c r="A21" s="59">
        <v>45686.0</v>
      </c>
      <c r="B21" s="58" t="s">
        <v>326</v>
      </c>
      <c r="C21" s="58" t="s">
        <v>287</v>
      </c>
      <c r="D21" s="58" t="s">
        <v>343</v>
      </c>
      <c r="E21" s="58" t="s">
        <v>76</v>
      </c>
      <c r="F21" s="58" t="b">
        <f>AND(LEN(E21) = 6, ISNUMBER(MATCH(LEFT(E21,4), 'species codes'!$A$2:$A$15, 0)))</f>
        <v>1</v>
      </c>
      <c r="G21" s="58">
        <v>4.0</v>
      </c>
    </row>
    <row r="22">
      <c r="A22" s="59">
        <v>45686.0</v>
      </c>
      <c r="B22" s="58" t="s">
        <v>326</v>
      </c>
      <c r="C22" s="58" t="s">
        <v>287</v>
      </c>
      <c r="D22" s="58" t="s">
        <v>343</v>
      </c>
      <c r="E22" s="58" t="s">
        <v>80</v>
      </c>
      <c r="F22" s="58" t="b">
        <f>AND(LEN(E22) = 6, ISNUMBER(MATCH(LEFT(E22,4), 'species codes'!$A$2:$A$15, 0)))</f>
        <v>1</v>
      </c>
      <c r="G22" s="58">
        <v>4.0</v>
      </c>
    </row>
    <row r="23">
      <c r="A23" s="59">
        <v>45686.0</v>
      </c>
      <c r="B23" s="58" t="s">
        <v>326</v>
      </c>
      <c r="C23" s="58" t="s">
        <v>287</v>
      </c>
      <c r="D23" s="58" t="s">
        <v>343</v>
      </c>
      <c r="E23" s="58" t="s">
        <v>84</v>
      </c>
      <c r="F23" s="58" t="b">
        <f>AND(LEN(E23) = 6, ISNUMBER(MATCH(LEFT(E23,4), 'species codes'!$A$2:$A$15, 0)))</f>
        <v>1</v>
      </c>
      <c r="G23" s="58">
        <v>4.0</v>
      </c>
    </row>
    <row r="24">
      <c r="A24" s="59">
        <v>45686.0</v>
      </c>
      <c r="B24" s="58" t="s">
        <v>326</v>
      </c>
      <c r="C24" s="58" t="s">
        <v>287</v>
      </c>
      <c r="D24" s="58" t="s">
        <v>343</v>
      </c>
      <c r="E24" s="58" t="s">
        <v>89</v>
      </c>
      <c r="F24" s="58" t="b">
        <f>AND(LEN(E24) = 6, ISNUMBER(MATCH(LEFT(E24,4), 'species codes'!$A$2:$A$15, 0)))</f>
        <v>1</v>
      </c>
      <c r="G24" s="58">
        <v>2.0</v>
      </c>
      <c r="H24" s="58">
        <v>2.0</v>
      </c>
    </row>
    <row r="25">
      <c r="A25" s="59">
        <v>45686.0</v>
      </c>
      <c r="B25" s="58" t="s">
        <v>326</v>
      </c>
      <c r="C25" s="58" t="s">
        <v>287</v>
      </c>
      <c r="D25" s="58" t="s">
        <v>343</v>
      </c>
      <c r="E25" s="58" t="s">
        <v>91</v>
      </c>
      <c r="F25" s="58" t="b">
        <f>AND(LEN(E25) = 6, ISNUMBER(MATCH(LEFT(E25,4), 'species codes'!$A$2:$A$15, 0)))</f>
        <v>1</v>
      </c>
      <c r="G25" s="58">
        <v>1.0</v>
      </c>
    </row>
    <row r="26">
      <c r="A26" s="59">
        <v>45686.0</v>
      </c>
      <c r="B26" s="58" t="s">
        <v>326</v>
      </c>
      <c r="C26" s="58" t="s">
        <v>287</v>
      </c>
      <c r="D26" s="58" t="s">
        <v>343</v>
      </c>
      <c r="E26" s="58" t="s">
        <v>94</v>
      </c>
      <c r="F26" s="58" t="b">
        <f>AND(LEN(E26) = 6, ISNUMBER(MATCH(LEFT(E26,4), 'species codes'!$A$2:$A$15, 0)))</f>
        <v>1</v>
      </c>
      <c r="G26" s="58">
        <v>1.0</v>
      </c>
    </row>
    <row r="27">
      <c r="A27" s="59">
        <v>45686.0</v>
      </c>
      <c r="B27" s="58" t="s">
        <v>326</v>
      </c>
      <c r="C27" s="58" t="s">
        <v>287</v>
      </c>
      <c r="D27" s="58" t="s">
        <v>343</v>
      </c>
      <c r="E27" s="58" t="s">
        <v>95</v>
      </c>
      <c r="F27" s="58" t="b">
        <f>AND(LEN(E27) = 6, ISNUMBER(MATCH(LEFT(E27,4), 'species codes'!$A$2:$A$15, 0)))</f>
        <v>1</v>
      </c>
      <c r="G27" s="58">
        <v>4.0</v>
      </c>
    </row>
    <row r="28">
      <c r="A28" s="59">
        <v>45686.0</v>
      </c>
      <c r="B28" s="58" t="s">
        <v>326</v>
      </c>
      <c r="C28" s="58" t="s">
        <v>287</v>
      </c>
      <c r="D28" s="58" t="s">
        <v>343</v>
      </c>
      <c r="E28" s="58" t="s">
        <v>96</v>
      </c>
      <c r="F28" s="58" t="b">
        <f>AND(LEN(E28) = 6, ISNUMBER(MATCH(LEFT(E28,4), 'species codes'!$A$2:$A$15, 0)))</f>
        <v>1</v>
      </c>
      <c r="G28" s="58">
        <v>1.0</v>
      </c>
    </row>
    <row r="29">
      <c r="A29" s="59">
        <v>45686.0</v>
      </c>
      <c r="B29" s="58" t="s">
        <v>326</v>
      </c>
      <c r="C29" s="58" t="s">
        <v>287</v>
      </c>
      <c r="D29" s="58" t="s">
        <v>343</v>
      </c>
      <c r="E29" s="58" t="s">
        <v>109</v>
      </c>
      <c r="F29" s="58" t="b">
        <f>AND(LEN(E29) = 6, ISNUMBER(MATCH(LEFT(E29,4), 'species codes'!$A$2:$A$15, 0)))</f>
        <v>1</v>
      </c>
      <c r="G29" s="58">
        <v>4.0</v>
      </c>
    </row>
    <row r="30">
      <c r="A30" s="59">
        <v>45686.0</v>
      </c>
      <c r="B30" s="58" t="s">
        <v>326</v>
      </c>
      <c r="C30" s="58" t="s">
        <v>287</v>
      </c>
      <c r="D30" s="58" t="s">
        <v>343</v>
      </c>
      <c r="E30" s="58" t="s">
        <v>113</v>
      </c>
      <c r="F30" s="58" t="b">
        <f>AND(LEN(E30) = 6, ISNUMBER(MATCH(LEFT(E30,4), 'species codes'!$A$2:$A$15, 0)))</f>
        <v>1</v>
      </c>
      <c r="G30" s="58">
        <v>1.0</v>
      </c>
    </row>
    <row r="31">
      <c r="A31" s="59">
        <v>45686.0</v>
      </c>
      <c r="B31" s="58" t="s">
        <v>326</v>
      </c>
      <c r="C31" s="58" t="s">
        <v>287</v>
      </c>
      <c r="D31" s="58" t="s">
        <v>343</v>
      </c>
      <c r="E31" s="58" t="s">
        <v>127</v>
      </c>
      <c r="F31" s="58" t="b">
        <f>AND(LEN(E31) = 6, ISNUMBER(MATCH(LEFT(E31,4), 'species codes'!$A$2:$A$15, 0)))</f>
        <v>1</v>
      </c>
      <c r="G31" s="58">
        <v>4.0</v>
      </c>
    </row>
    <row r="32">
      <c r="A32" s="59">
        <v>45686.0</v>
      </c>
      <c r="B32" s="58" t="s">
        <v>326</v>
      </c>
      <c r="C32" s="58" t="s">
        <v>287</v>
      </c>
      <c r="D32" s="58" t="s">
        <v>343</v>
      </c>
      <c r="E32" s="58" t="s">
        <v>130</v>
      </c>
      <c r="F32" s="58" t="b">
        <f>AND(LEN(E32) = 6, ISNUMBER(MATCH(LEFT(E32,4), 'species codes'!$A$2:$A$15, 0)))</f>
        <v>1</v>
      </c>
      <c r="G32" s="58">
        <v>4.0</v>
      </c>
    </row>
    <row r="33">
      <c r="A33" s="59">
        <v>45686.0</v>
      </c>
      <c r="B33" s="58" t="s">
        <v>326</v>
      </c>
      <c r="C33" s="58" t="s">
        <v>287</v>
      </c>
      <c r="D33" s="58" t="s">
        <v>343</v>
      </c>
      <c r="E33" s="58" t="s">
        <v>132</v>
      </c>
      <c r="F33" s="58" t="b">
        <f>AND(LEN(E33) = 6, ISNUMBER(MATCH(LEFT(E33,4), 'species codes'!$A$2:$A$15, 0)))</f>
        <v>1</v>
      </c>
      <c r="G33" s="58">
        <v>4.0</v>
      </c>
    </row>
    <row r="34">
      <c r="A34" s="59">
        <v>45686.0</v>
      </c>
      <c r="B34" s="58" t="s">
        <v>326</v>
      </c>
      <c r="C34" s="58" t="s">
        <v>287</v>
      </c>
      <c r="D34" s="58" t="s">
        <v>343</v>
      </c>
      <c r="E34" s="58" t="s">
        <v>134</v>
      </c>
      <c r="F34" s="58" t="b">
        <f>AND(LEN(E34) = 6, ISNUMBER(MATCH(LEFT(E34,4), 'species codes'!$A$2:$A$15, 0)))</f>
        <v>1</v>
      </c>
      <c r="G34" s="58">
        <v>4.0</v>
      </c>
    </row>
    <row r="35">
      <c r="A35" s="59">
        <v>45686.0</v>
      </c>
      <c r="B35" s="58" t="s">
        <v>326</v>
      </c>
      <c r="C35" s="58" t="s">
        <v>287</v>
      </c>
      <c r="D35" s="58" t="s">
        <v>343</v>
      </c>
      <c r="E35" s="58" t="s">
        <v>136</v>
      </c>
      <c r="F35" s="58" t="b">
        <f>AND(LEN(E35) = 6, ISNUMBER(MATCH(LEFT(E35,4), 'species codes'!$A$2:$A$15, 0)))</f>
        <v>1</v>
      </c>
      <c r="G35" s="58">
        <v>4.0</v>
      </c>
    </row>
    <row r="36">
      <c r="A36" s="59">
        <v>45686.0</v>
      </c>
      <c r="B36" s="58" t="s">
        <v>334</v>
      </c>
      <c r="C36" s="58" t="s">
        <v>287</v>
      </c>
      <c r="D36" s="58" t="s">
        <v>47</v>
      </c>
      <c r="E36" s="58" t="s">
        <v>224</v>
      </c>
      <c r="F36" s="58" t="b">
        <f>AND(LEN(E36) = 6, ISNUMBER(MATCH(LEFT(E36,4), 'species codes'!$A$2:$A$15, 0)))</f>
        <v>1</v>
      </c>
      <c r="G36" s="58">
        <v>3.0</v>
      </c>
    </row>
    <row r="37">
      <c r="A37" s="59">
        <v>45686.0</v>
      </c>
      <c r="B37" s="58" t="s">
        <v>334</v>
      </c>
      <c r="C37" s="58" t="s">
        <v>287</v>
      </c>
      <c r="D37" s="58" t="s">
        <v>47</v>
      </c>
      <c r="E37" s="58" t="s">
        <v>225</v>
      </c>
      <c r="F37" s="58" t="b">
        <f>AND(LEN(E37) = 6, ISNUMBER(MATCH(LEFT(E37,4), 'species codes'!$A$2:$A$15, 0)))</f>
        <v>1</v>
      </c>
      <c r="G37" s="58">
        <v>2.0</v>
      </c>
    </row>
    <row r="38">
      <c r="A38" s="59">
        <v>45686.0</v>
      </c>
      <c r="B38" s="58" t="s">
        <v>334</v>
      </c>
      <c r="C38" s="58" t="s">
        <v>287</v>
      </c>
      <c r="D38" s="58" t="s">
        <v>47</v>
      </c>
      <c r="E38" s="58" t="s">
        <v>227</v>
      </c>
      <c r="F38" s="58" t="b">
        <f>AND(LEN(E38) = 6, ISNUMBER(MATCH(LEFT(E38,4), 'species codes'!$A$2:$A$15, 0)))</f>
        <v>1</v>
      </c>
      <c r="H38" s="58">
        <v>4.0</v>
      </c>
      <c r="J38" s="58">
        <v>11.0</v>
      </c>
    </row>
    <row r="39">
      <c r="A39" s="59">
        <v>45686.0</v>
      </c>
      <c r="B39" s="58" t="s">
        <v>334</v>
      </c>
      <c r="C39" s="58" t="s">
        <v>287</v>
      </c>
      <c r="D39" s="58" t="s">
        <v>47</v>
      </c>
      <c r="E39" s="58" t="s">
        <v>243</v>
      </c>
      <c r="F39" s="58" t="b">
        <f>AND(LEN(E39) = 6, ISNUMBER(MATCH(LEFT(E39,4), 'species codes'!$A$2:$A$15, 0)))</f>
        <v>1</v>
      </c>
      <c r="H39" s="58">
        <v>4.0</v>
      </c>
      <c r="J39" s="58">
        <v>12.0</v>
      </c>
    </row>
    <row r="40">
      <c r="A40" s="59">
        <v>45686.0</v>
      </c>
      <c r="B40" s="58" t="s">
        <v>334</v>
      </c>
      <c r="C40" s="58" t="s">
        <v>287</v>
      </c>
      <c r="D40" s="58" t="s">
        <v>47</v>
      </c>
      <c r="E40" s="58" t="s">
        <v>244</v>
      </c>
      <c r="F40" s="58" t="b">
        <f>AND(LEN(E40) = 6, ISNUMBER(MATCH(LEFT(E40,4), 'species codes'!$A$2:$A$15, 0)))</f>
        <v>1</v>
      </c>
      <c r="H40" s="58">
        <v>3.0</v>
      </c>
      <c r="J40" s="58">
        <v>1.0</v>
      </c>
    </row>
    <row r="41">
      <c r="A41" s="59">
        <v>45686.0</v>
      </c>
      <c r="B41" s="58" t="s">
        <v>334</v>
      </c>
      <c r="C41" s="58" t="s">
        <v>287</v>
      </c>
      <c r="D41" s="58" t="s">
        <v>47</v>
      </c>
      <c r="E41" s="58" t="s">
        <v>246</v>
      </c>
      <c r="F41" s="58" t="b">
        <f>AND(LEN(E41) = 6, ISNUMBER(MATCH(LEFT(E41,4), 'species codes'!$A$2:$A$15, 0)))</f>
        <v>1</v>
      </c>
      <c r="G41" s="58">
        <v>2.0</v>
      </c>
      <c r="J41" s="58">
        <v>5.0</v>
      </c>
    </row>
    <row r="42">
      <c r="A42" s="59">
        <v>45686.0</v>
      </c>
      <c r="B42" s="58" t="s">
        <v>334</v>
      </c>
      <c r="C42" s="58" t="s">
        <v>287</v>
      </c>
      <c r="D42" s="58" t="s">
        <v>47</v>
      </c>
      <c r="E42" s="58" t="s">
        <v>242</v>
      </c>
      <c r="F42" s="58" t="b">
        <f>AND(LEN(E42) = 6, ISNUMBER(MATCH(LEFT(E42,4), 'species codes'!$A$2:$A$15, 0)))</f>
        <v>1</v>
      </c>
      <c r="H42" s="58">
        <v>2.0</v>
      </c>
      <c r="I42" s="58">
        <v>1.0</v>
      </c>
    </row>
    <row r="43">
      <c r="A43" s="59">
        <v>45686.0</v>
      </c>
      <c r="B43" s="58" t="s">
        <v>334</v>
      </c>
      <c r="C43" s="58" t="s">
        <v>287</v>
      </c>
      <c r="D43" s="58" t="s">
        <v>47</v>
      </c>
      <c r="E43" s="58" t="s">
        <v>264</v>
      </c>
      <c r="F43" s="58" t="b">
        <f>AND(LEN(E43) = 6, ISNUMBER(MATCH(LEFT(E43,4), 'species codes'!$A$2:$A$15, 0)))</f>
        <v>1</v>
      </c>
      <c r="H43" s="58">
        <v>3.0</v>
      </c>
      <c r="J43" s="58">
        <v>13.0</v>
      </c>
    </row>
    <row r="44">
      <c r="A44" s="59">
        <v>45686.0</v>
      </c>
      <c r="B44" s="58" t="s">
        <v>334</v>
      </c>
      <c r="C44" s="58" t="s">
        <v>287</v>
      </c>
      <c r="D44" s="58" t="s">
        <v>47</v>
      </c>
      <c r="E44" s="58" t="s">
        <v>263</v>
      </c>
      <c r="F44" s="58" t="b">
        <f>AND(LEN(E44) = 6, ISNUMBER(MATCH(LEFT(E44,4), 'species codes'!$A$2:$A$15, 0)))</f>
        <v>1</v>
      </c>
      <c r="G44" s="58">
        <v>34.0</v>
      </c>
    </row>
    <row r="45">
      <c r="A45" s="59">
        <v>45686.0</v>
      </c>
      <c r="B45" s="58" t="s">
        <v>334</v>
      </c>
      <c r="C45" s="58" t="s">
        <v>287</v>
      </c>
      <c r="D45" s="58" t="s">
        <v>47</v>
      </c>
      <c r="E45" s="58" t="s">
        <v>265</v>
      </c>
      <c r="F45" s="58" t="b">
        <f>AND(LEN(E45) = 6, ISNUMBER(MATCH(LEFT(E45,4), 'species codes'!$A$2:$A$15, 0)))</f>
        <v>1</v>
      </c>
      <c r="G45" s="58">
        <v>14.0</v>
      </c>
      <c r="H45" s="58">
        <v>1.0</v>
      </c>
    </row>
    <row r="46">
      <c r="A46" s="59">
        <v>45686.0</v>
      </c>
      <c r="B46" s="58" t="s">
        <v>334</v>
      </c>
      <c r="C46" s="58" t="s">
        <v>287</v>
      </c>
      <c r="D46" s="58" t="s">
        <v>47</v>
      </c>
      <c r="E46" s="58" t="s">
        <v>228</v>
      </c>
      <c r="F46" s="58" t="b">
        <f>AND(LEN(E46) = 6, ISNUMBER(MATCH(LEFT(E46,4), 'species codes'!$A$2:$A$15, 0)))</f>
        <v>1</v>
      </c>
      <c r="G46" s="58">
        <v>2.0</v>
      </c>
      <c r="H46" s="58">
        <v>1.0</v>
      </c>
      <c r="J46" s="58">
        <v>16.0</v>
      </c>
    </row>
    <row r="47">
      <c r="A47" s="59">
        <v>45686.0</v>
      </c>
      <c r="B47" s="58" t="s">
        <v>334</v>
      </c>
      <c r="C47" s="58" t="s">
        <v>287</v>
      </c>
      <c r="D47" s="58" t="s">
        <v>47</v>
      </c>
      <c r="E47" s="58" t="s">
        <v>229</v>
      </c>
      <c r="F47" s="58" t="b">
        <f>AND(LEN(E47) = 6, ISNUMBER(MATCH(LEFT(E47,4), 'species codes'!$A$2:$A$15, 0)))</f>
        <v>1</v>
      </c>
      <c r="G47" s="58">
        <v>18.0</v>
      </c>
    </row>
    <row r="48">
      <c r="A48" s="59">
        <v>45686.0</v>
      </c>
      <c r="B48" s="58" t="s">
        <v>334</v>
      </c>
      <c r="C48" s="58" t="s">
        <v>287</v>
      </c>
      <c r="D48" s="58" t="s">
        <v>47</v>
      </c>
      <c r="E48" s="58" t="s">
        <v>230</v>
      </c>
      <c r="F48" s="58" t="b">
        <f>AND(LEN(E48) = 6, ISNUMBER(MATCH(LEFT(E48,4), 'species codes'!$A$2:$A$15, 0)))</f>
        <v>1</v>
      </c>
      <c r="G48" s="58">
        <v>13.0</v>
      </c>
    </row>
    <row r="49">
      <c r="A49" s="59">
        <v>45686.0</v>
      </c>
      <c r="B49" s="58" t="s">
        <v>334</v>
      </c>
      <c r="C49" s="58" t="s">
        <v>287</v>
      </c>
      <c r="D49" s="58" t="s">
        <v>47</v>
      </c>
      <c r="E49" s="58" t="s">
        <v>231</v>
      </c>
      <c r="F49" s="58" t="b">
        <f>AND(LEN(E49) = 6, ISNUMBER(MATCH(LEFT(E49,4), 'species codes'!$A$2:$A$15, 0)))</f>
        <v>1</v>
      </c>
      <c r="H49" s="58">
        <v>1.0</v>
      </c>
      <c r="J49" s="58">
        <v>4.0</v>
      </c>
    </row>
    <row r="50">
      <c r="A50" s="59">
        <v>45686.0</v>
      </c>
      <c r="B50" s="58" t="s">
        <v>334</v>
      </c>
      <c r="C50" s="58" t="s">
        <v>287</v>
      </c>
      <c r="D50" s="58" t="s">
        <v>47</v>
      </c>
      <c r="E50" s="58" t="s">
        <v>226</v>
      </c>
      <c r="F50" s="58" t="b">
        <f>AND(LEN(E50) = 6, ISNUMBER(MATCH(LEFT(E50,4), 'species codes'!$A$2:$A$15, 0)))</f>
        <v>1</v>
      </c>
      <c r="G50" s="58">
        <v>14.0</v>
      </c>
      <c r="J50" s="58">
        <v>6.0</v>
      </c>
    </row>
    <row r="51">
      <c r="A51" s="59">
        <v>45686.0</v>
      </c>
      <c r="B51" s="58" t="s">
        <v>334</v>
      </c>
      <c r="C51" s="58" t="s">
        <v>287</v>
      </c>
      <c r="D51" s="58" t="s">
        <v>47</v>
      </c>
      <c r="E51" s="58" t="s">
        <v>269</v>
      </c>
      <c r="F51" s="58" t="b">
        <f>AND(LEN(E51) = 6, ISNUMBER(MATCH(LEFT(E51,4), 'species codes'!$A$2:$A$15, 0)))</f>
        <v>1</v>
      </c>
      <c r="G51" s="58">
        <v>4.0</v>
      </c>
      <c r="H51" s="58">
        <v>1.0</v>
      </c>
    </row>
    <row r="52">
      <c r="A52" s="59">
        <v>45686.0</v>
      </c>
      <c r="B52" s="58" t="s">
        <v>334</v>
      </c>
      <c r="C52" s="58" t="s">
        <v>287</v>
      </c>
      <c r="D52" s="58" t="s">
        <v>47</v>
      </c>
      <c r="E52" s="58" t="s">
        <v>267</v>
      </c>
      <c r="F52" s="58" t="b">
        <f>AND(LEN(E52) = 6, ISNUMBER(MATCH(LEFT(E52,4), 'species codes'!$A$2:$A$15, 0)))</f>
        <v>1</v>
      </c>
      <c r="G52" s="58">
        <v>16.0</v>
      </c>
    </row>
    <row r="53">
      <c r="A53" s="59">
        <v>45686.0</v>
      </c>
      <c r="B53" s="58" t="s">
        <v>334</v>
      </c>
      <c r="C53" s="58" t="s">
        <v>287</v>
      </c>
      <c r="D53" s="58" t="s">
        <v>47</v>
      </c>
      <c r="E53" s="58" t="s">
        <v>254</v>
      </c>
      <c r="F53" s="58" t="b">
        <f>AND(LEN(E53) = 6, ISNUMBER(MATCH(LEFT(E53,4), 'species codes'!$A$2:$A$15, 0)))</f>
        <v>1</v>
      </c>
      <c r="G53" s="58">
        <v>1.0</v>
      </c>
      <c r="J53" s="58">
        <v>7.0</v>
      </c>
    </row>
    <row r="54">
      <c r="A54" s="59">
        <v>45686.0</v>
      </c>
      <c r="B54" s="58" t="s">
        <v>334</v>
      </c>
      <c r="C54" s="58" t="s">
        <v>287</v>
      </c>
      <c r="D54" s="58" t="s">
        <v>47</v>
      </c>
      <c r="E54" s="58" t="s">
        <v>202</v>
      </c>
      <c r="F54" s="58" t="b">
        <f>AND(LEN(E54) = 6, ISNUMBER(MATCH(LEFT(E54,4), 'species codes'!$A$2:$A$15, 0)))</f>
        <v>1</v>
      </c>
      <c r="G54" s="58">
        <v>7.0</v>
      </c>
    </row>
    <row r="55">
      <c r="A55" s="59">
        <v>45686.0</v>
      </c>
      <c r="B55" s="58" t="s">
        <v>334</v>
      </c>
      <c r="C55" s="58" t="s">
        <v>287</v>
      </c>
      <c r="D55" s="58" t="s">
        <v>47</v>
      </c>
      <c r="E55" s="58" t="s">
        <v>208</v>
      </c>
      <c r="F55" s="58" t="b">
        <f>AND(LEN(E55) = 6, ISNUMBER(MATCH(LEFT(E55,4), 'species codes'!$A$2:$A$15, 0)))</f>
        <v>1</v>
      </c>
      <c r="G55" s="58">
        <v>7.0</v>
      </c>
    </row>
    <row r="56">
      <c r="A56" s="59">
        <v>45686.0</v>
      </c>
      <c r="B56" s="58" t="s">
        <v>334</v>
      </c>
      <c r="C56" s="58" t="s">
        <v>287</v>
      </c>
      <c r="D56" s="58" t="s">
        <v>47</v>
      </c>
      <c r="E56" s="58" t="s">
        <v>241</v>
      </c>
      <c r="F56" s="58" t="b">
        <f>AND(LEN(E56) = 6, ISNUMBER(MATCH(LEFT(E56,4), 'species codes'!$A$2:$A$15, 0)))</f>
        <v>1</v>
      </c>
      <c r="G56" s="58">
        <v>6.0</v>
      </c>
    </row>
    <row r="57">
      <c r="A57" s="80">
        <v>45692.0</v>
      </c>
      <c r="B57" s="58" t="s">
        <v>374</v>
      </c>
      <c r="C57" s="58" t="s">
        <v>395</v>
      </c>
      <c r="D57" s="58" t="s">
        <v>331</v>
      </c>
      <c r="E57" s="58" t="s">
        <v>76</v>
      </c>
      <c r="F57" s="65" t="b">
        <f>AND(LEN(E57) = 6, ISNUMBER(MATCH(LEFT(E57,4), 'species codes'!$A$2:$A$15, 0)))</f>
        <v>1</v>
      </c>
      <c r="G57" s="58">
        <v>4.0</v>
      </c>
    </row>
    <row r="58">
      <c r="A58" s="80">
        <v>45692.0</v>
      </c>
      <c r="B58" s="58" t="s">
        <v>374</v>
      </c>
      <c r="C58" s="58" t="s">
        <v>395</v>
      </c>
      <c r="D58" s="58" t="s">
        <v>331</v>
      </c>
      <c r="E58" s="58" t="s">
        <v>80</v>
      </c>
      <c r="F58" s="65" t="b">
        <f>AND(LEN(E58) = 6, ISNUMBER(MATCH(LEFT(E58,4), 'species codes'!$A$2:$A$15, 0)))</f>
        <v>1</v>
      </c>
      <c r="G58" s="58">
        <v>4.0</v>
      </c>
    </row>
    <row r="59">
      <c r="A59" s="80">
        <v>45692.0</v>
      </c>
      <c r="B59" s="58" t="s">
        <v>374</v>
      </c>
      <c r="C59" s="58" t="s">
        <v>395</v>
      </c>
      <c r="D59" s="58" t="s">
        <v>331</v>
      </c>
      <c r="E59" s="58" t="s">
        <v>96</v>
      </c>
      <c r="F59" s="65" t="b">
        <f>AND(LEN(E59) = 6, ISNUMBER(MATCH(LEFT(E59,4), 'species codes'!$A$2:$A$15, 0)))</f>
        <v>1</v>
      </c>
      <c r="G59" s="58">
        <v>4.0</v>
      </c>
    </row>
    <row r="60">
      <c r="A60" s="80">
        <v>45692.0</v>
      </c>
      <c r="B60" s="58" t="s">
        <v>374</v>
      </c>
      <c r="C60" s="58" t="s">
        <v>395</v>
      </c>
      <c r="D60" s="58" t="s">
        <v>331</v>
      </c>
      <c r="E60" s="58" t="s">
        <v>130</v>
      </c>
      <c r="F60" s="65" t="b">
        <f>AND(LEN(E60) = 6, ISNUMBER(MATCH(LEFT(E60,4), 'species codes'!$A$2:$A$15, 0)))</f>
        <v>1</v>
      </c>
      <c r="G60" s="58">
        <v>4.0</v>
      </c>
    </row>
    <row r="61">
      <c r="A61" s="80">
        <v>45692.0</v>
      </c>
      <c r="B61" s="58" t="s">
        <v>374</v>
      </c>
      <c r="C61" s="58" t="s">
        <v>395</v>
      </c>
      <c r="D61" s="58" t="s">
        <v>331</v>
      </c>
      <c r="E61" s="58" t="s">
        <v>132</v>
      </c>
      <c r="F61" s="65" t="b">
        <f>AND(LEN(E61) = 6, ISNUMBER(MATCH(LEFT(E61,4), 'species codes'!$A$2:$A$15, 0)))</f>
        <v>1</v>
      </c>
      <c r="G61" s="58">
        <v>4.0</v>
      </c>
    </row>
    <row r="62">
      <c r="A62" s="80">
        <v>45692.0</v>
      </c>
      <c r="B62" s="58" t="s">
        <v>374</v>
      </c>
      <c r="C62" s="58" t="s">
        <v>395</v>
      </c>
      <c r="D62" s="58" t="s">
        <v>331</v>
      </c>
      <c r="E62" s="58" t="s">
        <v>134</v>
      </c>
      <c r="F62" s="65" t="b">
        <f>AND(LEN(E62) = 6, ISNUMBER(MATCH(LEFT(E62,4), 'species codes'!$A$2:$A$15, 0)))</f>
        <v>1</v>
      </c>
      <c r="G62" s="58">
        <v>4.0</v>
      </c>
    </row>
    <row r="63">
      <c r="A63" s="80">
        <v>45692.0</v>
      </c>
      <c r="B63" s="58" t="s">
        <v>374</v>
      </c>
      <c r="C63" s="58" t="s">
        <v>395</v>
      </c>
      <c r="D63" s="58" t="s">
        <v>331</v>
      </c>
      <c r="E63" s="58" t="s">
        <v>136</v>
      </c>
      <c r="F63" s="65" t="b">
        <f>AND(LEN(E63) = 6, ISNUMBER(MATCH(LEFT(E63,4), 'species codes'!$A$2:$A$15, 0)))</f>
        <v>1</v>
      </c>
      <c r="G63" s="58">
        <v>4.0</v>
      </c>
    </row>
    <row r="64">
      <c r="A64" s="80">
        <v>45692.0</v>
      </c>
      <c r="B64" s="58" t="s">
        <v>374</v>
      </c>
      <c r="C64" s="58" t="s">
        <v>395</v>
      </c>
      <c r="D64" s="58" t="s">
        <v>331</v>
      </c>
      <c r="E64" s="58" t="s">
        <v>137</v>
      </c>
      <c r="F64" s="65" t="b">
        <f>AND(LEN(E64) = 6, ISNUMBER(MATCH(LEFT(E64,4), 'species codes'!$A$2:$A$15, 0)))</f>
        <v>1</v>
      </c>
      <c r="G64" s="58">
        <v>4.0</v>
      </c>
    </row>
    <row r="65">
      <c r="A65" s="80">
        <v>45692.0</v>
      </c>
      <c r="B65" s="58" t="s">
        <v>374</v>
      </c>
      <c r="C65" s="58" t="s">
        <v>395</v>
      </c>
      <c r="D65" s="58" t="s">
        <v>331</v>
      </c>
      <c r="E65" s="58" t="s">
        <v>140</v>
      </c>
      <c r="F65" s="65" t="b">
        <f>AND(LEN(E65) = 6, ISNUMBER(MATCH(LEFT(E65,4), 'species codes'!$A$2:$A$15, 0)))</f>
        <v>1</v>
      </c>
      <c r="G65" s="58">
        <v>4.0</v>
      </c>
    </row>
    <row r="66">
      <c r="A66" s="80">
        <v>45692.0</v>
      </c>
      <c r="B66" s="58" t="s">
        <v>374</v>
      </c>
      <c r="C66" s="58" t="s">
        <v>395</v>
      </c>
      <c r="D66" s="58" t="s">
        <v>331</v>
      </c>
      <c r="E66" s="58" t="s">
        <v>142</v>
      </c>
      <c r="F66" s="65" t="b">
        <f>AND(LEN(E66) = 6, ISNUMBER(MATCH(LEFT(E66,4), 'species codes'!$A$2:$A$15, 0)))</f>
        <v>1</v>
      </c>
      <c r="G66" s="58">
        <v>4.0</v>
      </c>
    </row>
    <row r="67">
      <c r="A67" s="80">
        <v>45692.0</v>
      </c>
      <c r="B67" s="58" t="s">
        <v>374</v>
      </c>
      <c r="C67" s="58" t="s">
        <v>395</v>
      </c>
      <c r="D67" s="58" t="s">
        <v>331</v>
      </c>
      <c r="E67" s="58" t="s">
        <v>143</v>
      </c>
      <c r="F67" s="65" t="b">
        <f>AND(LEN(E67) = 6, ISNUMBER(MATCH(LEFT(E67,4), 'species codes'!$A$2:$A$15, 0)))</f>
        <v>1</v>
      </c>
      <c r="G67" s="58">
        <v>4.0</v>
      </c>
    </row>
    <row r="68">
      <c r="A68" s="80">
        <v>45692.0</v>
      </c>
      <c r="B68" s="58" t="s">
        <v>374</v>
      </c>
      <c r="C68" s="58" t="s">
        <v>395</v>
      </c>
      <c r="D68" s="58" t="s">
        <v>331</v>
      </c>
      <c r="E68" s="58" t="s">
        <v>148</v>
      </c>
      <c r="F68" s="65" t="b">
        <f>AND(LEN(E68) = 6, ISNUMBER(MATCH(LEFT(E68,4), 'species codes'!$A$2:$A$15, 0)))</f>
        <v>1</v>
      </c>
      <c r="G68" s="58">
        <v>1.0</v>
      </c>
    </row>
    <row r="69">
      <c r="A69" s="80">
        <v>45692.0</v>
      </c>
      <c r="B69" s="58" t="s">
        <v>374</v>
      </c>
      <c r="C69" s="58" t="s">
        <v>395</v>
      </c>
      <c r="D69" s="58" t="s">
        <v>331</v>
      </c>
      <c r="E69" s="58" t="s">
        <v>149</v>
      </c>
      <c r="F69" s="65" t="b">
        <f>AND(LEN(E69) = 6, ISNUMBER(MATCH(LEFT(E69,4), 'species codes'!$A$2:$A$15, 0)))</f>
        <v>1</v>
      </c>
      <c r="G69" s="58">
        <v>2.0</v>
      </c>
    </row>
    <row r="70">
      <c r="A70" s="80">
        <v>45692.0</v>
      </c>
      <c r="B70" s="58" t="s">
        <v>374</v>
      </c>
      <c r="C70" s="58" t="s">
        <v>395</v>
      </c>
      <c r="D70" s="58" t="s">
        <v>331</v>
      </c>
      <c r="E70" s="58" t="s">
        <v>188</v>
      </c>
      <c r="F70" s="65" t="b">
        <f>AND(LEN(E70) = 6, ISNUMBER(MATCH(LEFT(E70,4), 'species codes'!$A$2:$A$15, 0)))</f>
        <v>1</v>
      </c>
      <c r="G70" s="58">
        <v>4.0</v>
      </c>
    </row>
    <row r="71">
      <c r="A71" s="80">
        <v>45692.0</v>
      </c>
      <c r="B71" s="58" t="s">
        <v>374</v>
      </c>
      <c r="C71" s="58" t="s">
        <v>395</v>
      </c>
      <c r="D71" s="58" t="s">
        <v>331</v>
      </c>
      <c r="E71" s="58" t="s">
        <v>43</v>
      </c>
      <c r="F71" s="65" t="b">
        <f>AND(LEN(E71) = 6, ISNUMBER(MATCH(LEFT(E71,4), 'species codes'!$A$2:$A$15, 0)))</f>
        <v>1</v>
      </c>
      <c r="G71" s="58">
        <v>4.0</v>
      </c>
    </row>
    <row r="72">
      <c r="A72" s="80">
        <v>45692.0</v>
      </c>
      <c r="B72" s="58" t="s">
        <v>374</v>
      </c>
      <c r="C72" s="58" t="s">
        <v>395</v>
      </c>
      <c r="D72" s="58" t="s">
        <v>331</v>
      </c>
      <c r="E72" s="58" t="s">
        <v>55</v>
      </c>
      <c r="F72" s="65" t="b">
        <f>AND(LEN(E72) = 6, ISNUMBER(MATCH(LEFT(E72,4), 'species codes'!$A$2:$A$15, 0)))</f>
        <v>1</v>
      </c>
      <c r="G72" s="58">
        <v>4.0</v>
      </c>
    </row>
    <row r="73">
      <c r="A73" s="75">
        <v>45712.0</v>
      </c>
      <c r="B73" s="58" t="s">
        <v>326</v>
      </c>
      <c r="C73" s="58" t="s">
        <v>287</v>
      </c>
      <c r="D73" s="58" t="s">
        <v>327</v>
      </c>
      <c r="E73" s="58" t="s">
        <v>176</v>
      </c>
      <c r="F73" s="65" t="b">
        <f>AND(LEN(E73) = 6, ISNUMBER(MATCH(LEFT(E73,4), 'species codes'!$A$2:$A$15, 0)))</f>
        <v>1</v>
      </c>
      <c r="G73" s="58">
        <v>4.0</v>
      </c>
    </row>
    <row r="74">
      <c r="A74" s="75">
        <v>45712.0</v>
      </c>
      <c r="B74" s="58" t="s">
        <v>326</v>
      </c>
      <c r="C74" s="58" t="s">
        <v>287</v>
      </c>
      <c r="D74" s="58" t="s">
        <v>327</v>
      </c>
      <c r="E74" s="58" t="s">
        <v>186</v>
      </c>
      <c r="F74" s="65" t="b">
        <f>AND(LEN(E74) = 6, ISNUMBER(MATCH(LEFT(E74,4), 'species codes'!$A$2:$A$15, 0)))</f>
        <v>1</v>
      </c>
      <c r="G74" s="58">
        <v>4.0</v>
      </c>
    </row>
    <row r="75">
      <c r="A75" s="75">
        <v>45712.0</v>
      </c>
      <c r="B75" s="58" t="s">
        <v>326</v>
      </c>
      <c r="C75" s="58" t="s">
        <v>287</v>
      </c>
      <c r="D75" s="58" t="s">
        <v>327</v>
      </c>
      <c r="E75" s="58" t="s">
        <v>181</v>
      </c>
      <c r="F75" s="65" t="b">
        <f>AND(LEN(E75) = 6, ISNUMBER(MATCH(LEFT(E75,4), 'species codes'!$A$2:$A$15, 0)))</f>
        <v>1</v>
      </c>
      <c r="G75" s="58">
        <v>4.0</v>
      </c>
    </row>
    <row r="76">
      <c r="A76" s="75">
        <v>45712.0</v>
      </c>
      <c r="B76" s="58" t="s">
        <v>326</v>
      </c>
      <c r="C76" s="58" t="s">
        <v>287</v>
      </c>
      <c r="D76" s="58" t="s">
        <v>327</v>
      </c>
      <c r="E76" s="58" t="s">
        <v>182</v>
      </c>
      <c r="F76" s="65" t="b">
        <f>AND(LEN(E76) = 6, ISNUMBER(MATCH(LEFT(E76,4), 'species codes'!$A$2:$A$15, 0)))</f>
        <v>1</v>
      </c>
      <c r="G76" s="58">
        <v>4.0</v>
      </c>
    </row>
    <row r="77">
      <c r="A77" s="75">
        <v>45712.0</v>
      </c>
      <c r="B77" s="58" t="s">
        <v>326</v>
      </c>
      <c r="C77" s="58" t="s">
        <v>287</v>
      </c>
      <c r="D77" s="58" t="s">
        <v>327</v>
      </c>
      <c r="E77" s="58" t="s">
        <v>188</v>
      </c>
      <c r="F77" s="65" t="b">
        <f>AND(LEN(E77) = 6, ISNUMBER(MATCH(LEFT(E77,4), 'species codes'!$A$2:$A$15, 0)))</f>
        <v>1</v>
      </c>
      <c r="G77" s="58">
        <v>4.0</v>
      </c>
    </row>
    <row r="78">
      <c r="A78" s="75">
        <v>45712.0</v>
      </c>
      <c r="B78" s="58" t="s">
        <v>326</v>
      </c>
      <c r="C78" s="58" t="s">
        <v>287</v>
      </c>
      <c r="D78" s="58" t="s">
        <v>327</v>
      </c>
      <c r="E78" s="58" t="s">
        <v>190</v>
      </c>
      <c r="F78" s="65" t="b">
        <f>AND(LEN(E78) = 6, ISNUMBER(MATCH(LEFT(E78,4), 'species codes'!$A$2:$A$15, 0)))</f>
        <v>1</v>
      </c>
      <c r="G78" s="58">
        <v>4.0</v>
      </c>
    </row>
    <row r="79">
      <c r="A79" s="75">
        <v>45712.0</v>
      </c>
      <c r="B79" s="58" t="s">
        <v>326</v>
      </c>
      <c r="C79" s="58" t="s">
        <v>287</v>
      </c>
      <c r="D79" s="58" t="s">
        <v>327</v>
      </c>
      <c r="E79" s="58" t="s">
        <v>43</v>
      </c>
      <c r="F79" s="65" t="b">
        <f>AND(LEN(E79) = 6, ISNUMBER(MATCH(LEFT(E79,4), 'species codes'!$A$2:$A$15, 0)))</f>
        <v>1</v>
      </c>
      <c r="G79" s="58">
        <v>4.0</v>
      </c>
    </row>
    <row r="80">
      <c r="A80" s="75">
        <v>45712.0</v>
      </c>
      <c r="B80" s="58" t="s">
        <v>326</v>
      </c>
      <c r="C80" s="58" t="s">
        <v>287</v>
      </c>
      <c r="D80" s="58" t="s">
        <v>327</v>
      </c>
      <c r="E80" s="58" t="s">
        <v>55</v>
      </c>
      <c r="F80" s="65" t="b">
        <f>AND(LEN(E80) = 6, ISNUMBER(MATCH(LEFT(E80,4), 'species codes'!$A$2:$A$15, 0)))</f>
        <v>1</v>
      </c>
      <c r="G80" s="58">
        <v>4.0</v>
      </c>
    </row>
    <row r="81">
      <c r="A81" s="75">
        <v>45712.0</v>
      </c>
      <c r="B81" s="58" t="s">
        <v>326</v>
      </c>
      <c r="C81" s="58" t="s">
        <v>287</v>
      </c>
      <c r="D81" s="58" t="s">
        <v>348</v>
      </c>
      <c r="E81" s="58" t="s">
        <v>145</v>
      </c>
      <c r="F81" s="65" t="b">
        <f>AND(LEN(E81) = 6, ISNUMBER(MATCH(LEFT(E81,4), 'species codes'!$A$2:$A$15, 0)))</f>
        <v>1</v>
      </c>
      <c r="G81" s="58">
        <v>4.0</v>
      </c>
    </row>
    <row r="82">
      <c r="A82" s="75">
        <v>45712.0</v>
      </c>
      <c r="B82" s="58" t="s">
        <v>326</v>
      </c>
      <c r="C82" s="58" t="s">
        <v>287</v>
      </c>
      <c r="D82" s="58" t="s">
        <v>348</v>
      </c>
      <c r="E82" s="58" t="s">
        <v>140</v>
      </c>
      <c r="F82" s="65" t="b">
        <f>AND(LEN(E82) = 6, ISNUMBER(MATCH(LEFT(E82,4), 'species codes'!$A$2:$A$15, 0)))</f>
        <v>1</v>
      </c>
      <c r="G82" s="58">
        <v>4.0</v>
      </c>
    </row>
    <row r="83">
      <c r="A83" s="75">
        <v>45712.0</v>
      </c>
      <c r="B83" s="58" t="s">
        <v>326</v>
      </c>
      <c r="C83" s="58" t="s">
        <v>287</v>
      </c>
      <c r="D83" s="58" t="s">
        <v>348</v>
      </c>
      <c r="E83" s="58" t="s">
        <v>149</v>
      </c>
      <c r="F83" s="65" t="b">
        <f>AND(LEN(E83) = 6, ISNUMBER(MATCH(LEFT(E83,4), 'species codes'!$A$2:$A$15, 0)))</f>
        <v>1</v>
      </c>
      <c r="G83" s="58">
        <v>4.0</v>
      </c>
    </row>
    <row r="84">
      <c r="A84" s="75">
        <v>45712.0</v>
      </c>
      <c r="B84" s="58" t="s">
        <v>326</v>
      </c>
      <c r="C84" s="58" t="s">
        <v>287</v>
      </c>
      <c r="D84" s="58" t="s">
        <v>348</v>
      </c>
      <c r="E84" s="58" t="s">
        <v>156</v>
      </c>
      <c r="F84" s="65" t="b">
        <f>AND(LEN(E84) = 6, ISNUMBER(MATCH(LEFT(E84,4), 'species codes'!$A$2:$A$15, 0)))</f>
        <v>1</v>
      </c>
      <c r="G84" s="58">
        <v>4.0</v>
      </c>
    </row>
    <row r="85">
      <c r="A85" s="75">
        <v>45712.0</v>
      </c>
      <c r="B85" s="58" t="s">
        <v>326</v>
      </c>
      <c r="C85" s="58" t="s">
        <v>287</v>
      </c>
      <c r="D85" s="58" t="s">
        <v>348</v>
      </c>
      <c r="E85" s="58" t="s">
        <v>143</v>
      </c>
      <c r="F85" s="65" t="b">
        <f>AND(LEN(E85) = 6, ISNUMBER(MATCH(LEFT(E85,4), 'species codes'!$A$2:$A$15, 0)))</f>
        <v>1</v>
      </c>
      <c r="G85" s="58">
        <v>4.0</v>
      </c>
    </row>
    <row r="86">
      <c r="A86" s="75">
        <v>45712.0</v>
      </c>
      <c r="B86" s="58" t="s">
        <v>326</v>
      </c>
      <c r="C86" s="58" t="s">
        <v>287</v>
      </c>
      <c r="D86" s="58" t="s">
        <v>348</v>
      </c>
      <c r="E86" s="58" t="s">
        <v>137</v>
      </c>
      <c r="F86" s="65" t="b">
        <f>AND(LEN(E86) = 6, ISNUMBER(MATCH(LEFT(E86,4), 'species codes'!$A$2:$A$15, 0)))</f>
        <v>1</v>
      </c>
      <c r="G86" s="58">
        <v>4.0</v>
      </c>
    </row>
    <row r="87">
      <c r="A87" s="75">
        <v>45712.0</v>
      </c>
      <c r="B87" s="58" t="s">
        <v>326</v>
      </c>
      <c r="C87" s="58" t="s">
        <v>287</v>
      </c>
      <c r="D87" s="58" t="s">
        <v>348</v>
      </c>
      <c r="E87" s="58" t="s">
        <v>142</v>
      </c>
      <c r="F87" s="65" t="b">
        <f>AND(LEN(E87) = 6, ISNUMBER(MATCH(LEFT(E87,4), 'species codes'!$A$2:$A$15, 0)))</f>
        <v>1</v>
      </c>
      <c r="G87" s="58">
        <v>4.0</v>
      </c>
    </row>
    <row r="88">
      <c r="A88" s="75">
        <v>45712.0</v>
      </c>
      <c r="B88" s="58" t="s">
        <v>326</v>
      </c>
      <c r="C88" s="58" t="s">
        <v>287</v>
      </c>
      <c r="D88" s="58" t="s">
        <v>348</v>
      </c>
      <c r="E88" s="58" t="s">
        <v>148</v>
      </c>
      <c r="F88" s="65" t="b">
        <f>AND(LEN(E88) = 6, ISNUMBER(MATCH(LEFT(E88,4), 'species codes'!$A$2:$A$15, 0)))</f>
        <v>1</v>
      </c>
      <c r="J88" s="58">
        <v>4.0</v>
      </c>
    </row>
    <row r="89">
      <c r="A89" s="75">
        <v>45712.0</v>
      </c>
      <c r="B89" s="58" t="s">
        <v>326</v>
      </c>
      <c r="C89" s="58" t="s">
        <v>287</v>
      </c>
      <c r="D89" s="58" t="s">
        <v>343</v>
      </c>
      <c r="E89" s="58" t="s">
        <v>62</v>
      </c>
      <c r="F89" s="65" t="b">
        <f>AND(LEN(E89) = 6, ISNUMBER(MATCH(LEFT(E89,4), 'species codes'!$A$2:$A$15, 0)))</f>
        <v>1</v>
      </c>
      <c r="G89" s="58">
        <v>4.0</v>
      </c>
    </row>
    <row r="90">
      <c r="A90" s="75">
        <v>45712.0</v>
      </c>
      <c r="B90" s="58" t="s">
        <v>326</v>
      </c>
      <c r="C90" s="58" t="s">
        <v>287</v>
      </c>
      <c r="D90" s="58" t="s">
        <v>343</v>
      </c>
      <c r="E90" s="58" t="s">
        <v>67</v>
      </c>
      <c r="F90" s="65" t="b">
        <f>AND(LEN(E90) = 6, ISNUMBER(MATCH(LEFT(E90,4), 'species codes'!$A$2:$A$15, 0)))</f>
        <v>1</v>
      </c>
      <c r="G90" s="58">
        <v>4.0</v>
      </c>
    </row>
    <row r="91">
      <c r="A91" s="75">
        <v>45712.0</v>
      </c>
      <c r="B91" s="58" t="s">
        <v>326</v>
      </c>
      <c r="C91" s="58" t="s">
        <v>287</v>
      </c>
      <c r="D91" s="58" t="s">
        <v>343</v>
      </c>
      <c r="E91" s="58" t="s">
        <v>74</v>
      </c>
      <c r="F91" s="65" t="b">
        <f>AND(LEN(E91) = 6, ISNUMBER(MATCH(LEFT(E91,4), 'species codes'!$A$2:$A$15, 0)))</f>
        <v>1</v>
      </c>
      <c r="G91" s="58">
        <v>4.0</v>
      </c>
    </row>
    <row r="92">
      <c r="A92" s="75">
        <v>45712.0</v>
      </c>
      <c r="B92" s="58" t="s">
        <v>326</v>
      </c>
      <c r="C92" s="58" t="s">
        <v>287</v>
      </c>
      <c r="D92" s="58" t="s">
        <v>343</v>
      </c>
      <c r="E92" s="58" t="s">
        <v>71</v>
      </c>
      <c r="F92" s="65" t="b">
        <f>AND(LEN(E92) = 6, ISNUMBER(MATCH(LEFT(E92,4), 'species codes'!$A$2:$A$15, 0)))</f>
        <v>1</v>
      </c>
      <c r="G92" s="58">
        <v>4.0</v>
      </c>
    </row>
    <row r="93">
      <c r="A93" s="75">
        <v>45712.0</v>
      </c>
      <c r="B93" s="58" t="s">
        <v>326</v>
      </c>
      <c r="C93" s="58" t="s">
        <v>287</v>
      </c>
      <c r="D93" s="58" t="s">
        <v>343</v>
      </c>
      <c r="E93" s="58" t="s">
        <v>76</v>
      </c>
      <c r="F93" s="65" t="b">
        <f>AND(LEN(E93) = 6, ISNUMBER(MATCH(LEFT(E93,4), 'species codes'!$A$2:$A$15, 0)))</f>
        <v>1</v>
      </c>
      <c r="G93" s="58">
        <v>4.0</v>
      </c>
    </row>
    <row r="94">
      <c r="A94" s="75">
        <v>45712.0</v>
      </c>
      <c r="B94" s="58" t="s">
        <v>326</v>
      </c>
      <c r="C94" s="58" t="s">
        <v>287</v>
      </c>
      <c r="D94" s="58" t="s">
        <v>343</v>
      </c>
      <c r="E94" s="58" t="s">
        <v>91</v>
      </c>
      <c r="F94" s="65" t="b">
        <f>AND(LEN(E94) = 6, ISNUMBER(MATCH(LEFT(E94,4), 'species codes'!$A$2:$A$15, 0)))</f>
        <v>1</v>
      </c>
      <c r="G94" s="58">
        <v>1.0</v>
      </c>
    </row>
    <row r="95">
      <c r="A95" s="75">
        <v>45712.0</v>
      </c>
      <c r="B95" s="58" t="s">
        <v>326</v>
      </c>
      <c r="C95" s="58" t="s">
        <v>287</v>
      </c>
      <c r="D95" s="58" t="s">
        <v>343</v>
      </c>
      <c r="E95" s="58" t="s">
        <v>109</v>
      </c>
      <c r="F95" s="65" t="b">
        <f>AND(LEN(E95) = 6, ISNUMBER(MATCH(LEFT(E95,4), 'species codes'!$A$2:$A$15, 0)))</f>
        <v>1</v>
      </c>
      <c r="G95" s="58">
        <v>4.0</v>
      </c>
    </row>
    <row r="96">
      <c r="A96" s="75">
        <v>45712.0</v>
      </c>
      <c r="B96" s="58" t="s">
        <v>326</v>
      </c>
      <c r="C96" s="58" t="s">
        <v>287</v>
      </c>
      <c r="D96" s="58" t="s">
        <v>343</v>
      </c>
      <c r="E96" s="58" t="s">
        <v>130</v>
      </c>
      <c r="F96" s="65" t="b">
        <f>AND(LEN(E96) = 6, ISNUMBER(MATCH(LEFT(E96,4), 'species codes'!$A$2:$A$15, 0)))</f>
        <v>1</v>
      </c>
      <c r="G96" s="58">
        <v>4.0</v>
      </c>
    </row>
    <row r="97">
      <c r="A97" s="75">
        <v>45712.0</v>
      </c>
      <c r="B97" s="58" t="s">
        <v>326</v>
      </c>
      <c r="C97" s="58" t="s">
        <v>287</v>
      </c>
      <c r="D97" s="58" t="s">
        <v>343</v>
      </c>
      <c r="E97" s="58" t="s">
        <v>134</v>
      </c>
      <c r="F97" s="65" t="b">
        <f>AND(LEN(E97) = 6, ISNUMBER(MATCH(LEFT(E97,4), 'species codes'!$A$2:$A$15, 0)))</f>
        <v>1</v>
      </c>
      <c r="G97" s="58">
        <v>4.0</v>
      </c>
    </row>
    <row r="98">
      <c r="A98" s="75">
        <v>45712.0</v>
      </c>
      <c r="B98" s="58" t="s">
        <v>326</v>
      </c>
      <c r="C98" s="58" t="s">
        <v>287</v>
      </c>
      <c r="D98" s="58" t="s">
        <v>343</v>
      </c>
      <c r="E98" s="58" t="s">
        <v>95</v>
      </c>
      <c r="F98" s="65" t="b">
        <f>AND(LEN(E98) = 6, ISNUMBER(MATCH(LEFT(E98,4), 'species codes'!$A$2:$A$15, 0)))</f>
        <v>1</v>
      </c>
      <c r="G98" s="58">
        <v>4.0</v>
      </c>
    </row>
    <row r="99">
      <c r="A99" s="75">
        <v>45712.0</v>
      </c>
      <c r="B99" s="58" t="s">
        <v>326</v>
      </c>
      <c r="C99" s="58" t="s">
        <v>287</v>
      </c>
      <c r="D99" s="58" t="s">
        <v>343</v>
      </c>
      <c r="E99" s="58" t="s">
        <v>84</v>
      </c>
      <c r="F99" s="65" t="b">
        <f>AND(LEN(E99) = 6, ISNUMBER(MATCH(LEFT(E99,4), 'species codes'!$A$2:$A$15, 0)))</f>
        <v>1</v>
      </c>
      <c r="G99" s="58">
        <v>4.0</v>
      </c>
    </row>
    <row r="100">
      <c r="A100" s="75">
        <v>45712.0</v>
      </c>
      <c r="B100" s="58" t="s">
        <v>326</v>
      </c>
      <c r="C100" s="58" t="s">
        <v>287</v>
      </c>
      <c r="D100" s="58" t="s">
        <v>343</v>
      </c>
      <c r="E100" s="58" t="s">
        <v>80</v>
      </c>
      <c r="F100" s="65" t="b">
        <f>AND(LEN(E100) = 6, ISNUMBER(MATCH(LEFT(E100,4), 'species codes'!$A$2:$A$15, 0)))</f>
        <v>1</v>
      </c>
      <c r="G100" s="58">
        <v>4.0</v>
      </c>
    </row>
    <row r="101">
      <c r="A101" s="75">
        <v>45712.0</v>
      </c>
      <c r="B101" s="58" t="s">
        <v>326</v>
      </c>
      <c r="C101" s="58" t="s">
        <v>287</v>
      </c>
      <c r="D101" s="58" t="s">
        <v>343</v>
      </c>
      <c r="E101" s="58" t="s">
        <v>94</v>
      </c>
      <c r="F101" s="65" t="b">
        <f>AND(LEN(E101) = 6, ISNUMBER(MATCH(LEFT(E101,4), 'species codes'!$A$2:$A$15, 0)))</f>
        <v>1</v>
      </c>
      <c r="G101" s="58">
        <v>1.0</v>
      </c>
    </row>
    <row r="102">
      <c r="A102" s="75">
        <v>45712.0</v>
      </c>
      <c r="B102" s="58" t="s">
        <v>326</v>
      </c>
      <c r="C102" s="58" t="s">
        <v>287</v>
      </c>
      <c r="D102" s="58" t="s">
        <v>343</v>
      </c>
      <c r="E102" s="58" t="s">
        <v>113</v>
      </c>
      <c r="F102" s="65" t="b">
        <f>AND(LEN(E102) = 6, ISNUMBER(MATCH(LEFT(E102,4), 'species codes'!$A$2:$A$15, 0)))</f>
        <v>1</v>
      </c>
      <c r="G102" s="58">
        <v>1.0</v>
      </c>
    </row>
    <row r="103">
      <c r="A103" s="75">
        <v>45712.0</v>
      </c>
      <c r="B103" s="58" t="s">
        <v>326</v>
      </c>
      <c r="C103" s="58" t="s">
        <v>287</v>
      </c>
      <c r="D103" s="58" t="s">
        <v>343</v>
      </c>
      <c r="E103" s="58" t="s">
        <v>132</v>
      </c>
      <c r="F103" s="65" t="b">
        <f>AND(LEN(E103) = 6, ISNUMBER(MATCH(LEFT(E103,4), 'species codes'!$A$2:$A$15, 0)))</f>
        <v>1</v>
      </c>
      <c r="G103" s="58">
        <v>4.0</v>
      </c>
    </row>
    <row r="104">
      <c r="A104" s="75">
        <v>45712.0</v>
      </c>
      <c r="B104" s="58" t="s">
        <v>326</v>
      </c>
      <c r="C104" s="58" t="s">
        <v>287</v>
      </c>
      <c r="D104" s="58" t="s">
        <v>343</v>
      </c>
      <c r="E104" s="58" t="s">
        <v>136</v>
      </c>
      <c r="F104" s="65" t="b">
        <f>AND(LEN(E104) = 6, ISNUMBER(MATCH(LEFT(E104,4), 'species codes'!$A$2:$A$15, 0)))</f>
        <v>1</v>
      </c>
      <c r="G104" s="58">
        <v>4.0</v>
      </c>
    </row>
    <row r="105">
      <c r="A105" s="75">
        <v>45712.0</v>
      </c>
      <c r="B105" s="58" t="s">
        <v>326</v>
      </c>
      <c r="C105" s="58" t="s">
        <v>287</v>
      </c>
      <c r="D105" s="58" t="s">
        <v>343</v>
      </c>
      <c r="E105" s="58" t="s">
        <v>127</v>
      </c>
      <c r="F105" s="65" t="b">
        <f>AND(LEN(E105) = 6, ISNUMBER(MATCH(LEFT(E105,4), 'species codes'!$A$2:$A$15, 0)))</f>
        <v>1</v>
      </c>
      <c r="G105" s="58">
        <v>4.0</v>
      </c>
    </row>
    <row r="106">
      <c r="A106" s="75">
        <v>45712.0</v>
      </c>
      <c r="B106" s="58" t="s">
        <v>326</v>
      </c>
      <c r="C106" s="58" t="s">
        <v>287</v>
      </c>
      <c r="D106" s="58" t="s">
        <v>343</v>
      </c>
      <c r="E106" s="58" t="s">
        <v>96</v>
      </c>
      <c r="F106" s="65" t="b">
        <f>AND(LEN(E106) = 6, ISNUMBER(MATCH(LEFT(E106,4), 'species codes'!$A$2:$A$15, 0)))</f>
        <v>1</v>
      </c>
      <c r="G106" s="58">
        <v>4.0</v>
      </c>
    </row>
    <row r="107">
      <c r="A107" s="75">
        <v>45712.0</v>
      </c>
      <c r="B107" s="58" t="s">
        <v>326</v>
      </c>
      <c r="C107" s="58" t="s">
        <v>287</v>
      </c>
      <c r="D107" s="58" t="s">
        <v>343</v>
      </c>
      <c r="E107" s="58" t="s">
        <v>89</v>
      </c>
      <c r="F107" s="65" t="b">
        <f>AND(LEN(E107) = 6, ISNUMBER(MATCH(LEFT(E107,4), 'species codes'!$A$2:$A$15, 0)))</f>
        <v>1</v>
      </c>
      <c r="G107" s="58">
        <v>4.0</v>
      </c>
    </row>
    <row r="108">
      <c r="A108" s="75">
        <v>45712.0</v>
      </c>
      <c r="B108" s="58" t="s">
        <v>334</v>
      </c>
      <c r="C108" s="58" t="s">
        <v>287</v>
      </c>
      <c r="D108" s="58" t="s">
        <v>47</v>
      </c>
      <c r="E108" s="58" t="s">
        <v>225</v>
      </c>
      <c r="F108" s="65" t="b">
        <f>AND(LEN(E108) = 6, ISNUMBER(MATCH(LEFT(E108,4), 'species codes'!$A$2:$A$15, 0)))</f>
        <v>1</v>
      </c>
      <c r="G108" s="58">
        <v>1.0</v>
      </c>
    </row>
    <row r="109">
      <c r="A109" s="75">
        <v>45712.0</v>
      </c>
      <c r="B109" s="58" t="s">
        <v>334</v>
      </c>
      <c r="C109" s="58" t="s">
        <v>287</v>
      </c>
      <c r="D109" s="58" t="s">
        <v>47</v>
      </c>
      <c r="E109" s="58" t="s">
        <v>224</v>
      </c>
      <c r="F109" s="65" t="b">
        <f>AND(LEN(E109) = 6, ISNUMBER(MATCH(LEFT(E109,4), 'species codes'!$A$2:$A$15, 0)))</f>
        <v>1</v>
      </c>
      <c r="G109" s="58">
        <v>2.0</v>
      </c>
    </row>
    <row r="110">
      <c r="A110" s="75">
        <v>45712.0</v>
      </c>
      <c r="B110" s="58" t="s">
        <v>334</v>
      </c>
      <c r="C110" s="58" t="s">
        <v>287</v>
      </c>
      <c r="D110" s="58" t="s">
        <v>47</v>
      </c>
      <c r="E110" s="58" t="s">
        <v>227</v>
      </c>
      <c r="F110" s="65" t="b">
        <f>AND(LEN(E110) = 6, ISNUMBER(MATCH(LEFT(E110,4), 'species codes'!$A$2:$A$15, 0)))</f>
        <v>1</v>
      </c>
      <c r="G110" s="58">
        <v>10.0</v>
      </c>
      <c r="H110" s="58">
        <v>1.0</v>
      </c>
    </row>
    <row r="111">
      <c r="A111" s="75">
        <v>45712.0</v>
      </c>
      <c r="B111" s="58" t="s">
        <v>334</v>
      </c>
      <c r="C111" s="58" t="s">
        <v>287</v>
      </c>
      <c r="D111" s="58" t="s">
        <v>47</v>
      </c>
      <c r="E111" s="58" t="s">
        <v>243</v>
      </c>
      <c r="F111" s="65" t="b">
        <f>AND(LEN(E111) = 6, ISNUMBER(MATCH(LEFT(E111,4), 'species codes'!$A$2:$A$15, 0)))</f>
        <v>1</v>
      </c>
      <c r="H111" s="58">
        <v>7.0</v>
      </c>
      <c r="J111" s="58">
        <v>4.0</v>
      </c>
    </row>
    <row r="112">
      <c r="A112" s="75">
        <v>45712.0</v>
      </c>
      <c r="B112" s="58" t="s">
        <v>334</v>
      </c>
      <c r="C112" s="58" t="s">
        <v>287</v>
      </c>
      <c r="D112" s="58" t="s">
        <v>47</v>
      </c>
      <c r="E112" s="58" t="s">
        <v>244</v>
      </c>
      <c r="F112" s="65" t="b">
        <f>AND(LEN(E112) = 6, ISNUMBER(MATCH(LEFT(E112,4), 'species codes'!$A$2:$A$15, 0)))</f>
        <v>1</v>
      </c>
      <c r="G112" s="58">
        <v>1.0</v>
      </c>
    </row>
    <row r="113">
      <c r="A113" s="75">
        <v>45712.0</v>
      </c>
      <c r="B113" s="58" t="s">
        <v>334</v>
      </c>
      <c r="C113" s="58" t="s">
        <v>287</v>
      </c>
      <c r="D113" s="58" t="s">
        <v>47</v>
      </c>
      <c r="E113" s="58" t="s">
        <v>246</v>
      </c>
      <c r="F113" s="65" t="b">
        <f>AND(LEN(E113) = 6, ISNUMBER(MATCH(LEFT(E113,4), 'species codes'!$A$2:$A$15, 0)))</f>
        <v>1</v>
      </c>
      <c r="H113" s="58">
        <v>2.0</v>
      </c>
      <c r="J113" s="58">
        <v>5.0</v>
      </c>
    </row>
    <row r="114">
      <c r="A114" s="75">
        <v>45712.0</v>
      </c>
      <c r="B114" s="58" t="s">
        <v>334</v>
      </c>
      <c r="C114" s="58" t="s">
        <v>287</v>
      </c>
      <c r="D114" s="58" t="s">
        <v>47</v>
      </c>
      <c r="E114" s="58" t="s">
        <v>242</v>
      </c>
      <c r="F114" s="65" t="b">
        <f>AND(LEN(E114) = 6, ISNUMBER(MATCH(LEFT(E114,4), 'species codes'!$A$2:$A$15, 0)))</f>
        <v>1</v>
      </c>
      <c r="J114" s="58">
        <v>1.0</v>
      </c>
    </row>
    <row r="115">
      <c r="A115" s="75">
        <v>45712.0</v>
      </c>
      <c r="B115" s="58" t="s">
        <v>334</v>
      </c>
      <c r="C115" s="58" t="s">
        <v>287</v>
      </c>
      <c r="D115" s="58" t="s">
        <v>47</v>
      </c>
      <c r="E115" s="58" t="s">
        <v>264</v>
      </c>
      <c r="F115" s="65" t="b">
        <f>AND(LEN(E115) = 6, ISNUMBER(MATCH(LEFT(E115,4), 'species codes'!$A$2:$A$15, 0)))</f>
        <v>1</v>
      </c>
      <c r="H115" s="58">
        <v>4.0</v>
      </c>
      <c r="J115" s="58">
        <v>9.0</v>
      </c>
    </row>
    <row r="116">
      <c r="A116" s="75">
        <v>45712.0</v>
      </c>
      <c r="B116" s="58" t="s">
        <v>334</v>
      </c>
      <c r="C116" s="58" t="s">
        <v>287</v>
      </c>
      <c r="D116" s="58" t="s">
        <v>47</v>
      </c>
      <c r="E116" s="58" t="s">
        <v>241</v>
      </c>
      <c r="F116" s="65" t="b">
        <f>AND(LEN(E116) = 6, ISNUMBER(MATCH(LEFT(E116,4), 'species codes'!$A$2:$A$15, 0)))</f>
        <v>1</v>
      </c>
      <c r="G116" s="58">
        <v>6.0</v>
      </c>
    </row>
    <row r="117">
      <c r="A117" s="75">
        <v>45712.0</v>
      </c>
      <c r="B117" s="58" t="s">
        <v>334</v>
      </c>
      <c r="C117" s="58" t="s">
        <v>287</v>
      </c>
      <c r="D117" s="58" t="s">
        <v>47</v>
      </c>
      <c r="E117" s="58" t="s">
        <v>263</v>
      </c>
      <c r="F117" s="65" t="b">
        <f>AND(LEN(E117) = 6, ISNUMBER(MATCH(LEFT(E117,4), 'species codes'!$A$2:$A$15, 0)))</f>
        <v>1</v>
      </c>
      <c r="G117" s="58">
        <v>31.0</v>
      </c>
      <c r="H117" s="58">
        <v>3.0</v>
      </c>
    </row>
    <row r="118">
      <c r="A118" s="75">
        <v>45712.0</v>
      </c>
      <c r="B118" s="58" t="s">
        <v>334</v>
      </c>
      <c r="C118" s="58" t="s">
        <v>287</v>
      </c>
      <c r="D118" s="58" t="s">
        <v>47</v>
      </c>
      <c r="E118" s="58" t="s">
        <v>208</v>
      </c>
      <c r="F118" s="65" t="b">
        <f>AND(LEN(E118) = 6, ISNUMBER(MATCH(LEFT(E118,4), 'species codes'!$A$2:$A$15, 0)))</f>
        <v>1</v>
      </c>
      <c r="G118" s="58">
        <v>7.0</v>
      </c>
    </row>
    <row r="119">
      <c r="A119" s="75">
        <v>45712.0</v>
      </c>
      <c r="B119" s="58" t="s">
        <v>334</v>
      </c>
      <c r="C119" s="58" t="s">
        <v>287</v>
      </c>
      <c r="D119" s="58" t="s">
        <v>47</v>
      </c>
      <c r="E119" s="58" t="s">
        <v>265</v>
      </c>
      <c r="F119" s="65" t="b">
        <f>AND(LEN(E119) = 6, ISNUMBER(MATCH(LEFT(E119,4), 'species codes'!$A$2:$A$15, 0)))</f>
        <v>1</v>
      </c>
      <c r="G119" s="58">
        <v>14.0</v>
      </c>
    </row>
    <row r="120">
      <c r="A120" s="75">
        <v>45712.0</v>
      </c>
      <c r="B120" s="58" t="s">
        <v>334</v>
      </c>
      <c r="C120" s="58" t="s">
        <v>287</v>
      </c>
      <c r="D120" s="58" t="s">
        <v>47</v>
      </c>
      <c r="E120" s="58" t="s">
        <v>228</v>
      </c>
      <c r="F120" s="65" t="b">
        <f>AND(LEN(E120) = 6, ISNUMBER(MATCH(LEFT(E120,4), 'species codes'!$A$2:$A$15, 0)))</f>
        <v>1</v>
      </c>
      <c r="H120" s="58">
        <v>1.0</v>
      </c>
      <c r="J120" s="58">
        <v>17.0</v>
      </c>
    </row>
    <row r="121">
      <c r="A121" s="75">
        <v>45712.0</v>
      </c>
      <c r="B121" s="58" t="s">
        <v>334</v>
      </c>
      <c r="C121" s="58" t="s">
        <v>287</v>
      </c>
      <c r="D121" s="58" t="s">
        <v>47</v>
      </c>
      <c r="E121" s="58" t="s">
        <v>229</v>
      </c>
      <c r="F121" s="65" t="b">
        <f>AND(LEN(E121) = 6, ISNUMBER(MATCH(LEFT(E121,4), 'species codes'!$A$2:$A$15, 0)))</f>
        <v>1</v>
      </c>
      <c r="G121" s="58">
        <v>12.0</v>
      </c>
    </row>
    <row r="122">
      <c r="A122" s="75">
        <v>45712.0</v>
      </c>
      <c r="B122" s="58" t="s">
        <v>334</v>
      </c>
      <c r="C122" s="58" t="s">
        <v>287</v>
      </c>
      <c r="D122" s="58" t="s">
        <v>47</v>
      </c>
      <c r="E122" s="58" t="s">
        <v>230</v>
      </c>
      <c r="F122" s="65" t="b">
        <f>AND(LEN(E122) = 6, ISNUMBER(MATCH(LEFT(E122,4), 'species codes'!$A$2:$A$15, 0)))</f>
        <v>1</v>
      </c>
      <c r="G122" s="58">
        <v>12.0</v>
      </c>
    </row>
    <row r="123">
      <c r="A123" s="75">
        <v>45712.0</v>
      </c>
      <c r="B123" s="58" t="s">
        <v>334</v>
      </c>
      <c r="C123" s="58" t="s">
        <v>287</v>
      </c>
      <c r="D123" s="58" t="s">
        <v>47</v>
      </c>
      <c r="E123" s="58" t="s">
        <v>231</v>
      </c>
      <c r="F123" s="65" t="b">
        <f>AND(LEN(E123) = 6, ISNUMBER(MATCH(LEFT(E123,4), 'species codes'!$A$2:$A$15, 0)))</f>
        <v>1</v>
      </c>
      <c r="G123" s="58">
        <v>4.0</v>
      </c>
    </row>
    <row r="124">
      <c r="A124" s="75">
        <v>45712.0</v>
      </c>
      <c r="B124" s="58" t="s">
        <v>334</v>
      </c>
      <c r="C124" s="58" t="s">
        <v>287</v>
      </c>
      <c r="D124" s="58" t="s">
        <v>47</v>
      </c>
      <c r="E124" s="58" t="s">
        <v>226</v>
      </c>
      <c r="F124" s="65" t="b">
        <f>AND(LEN(E124) = 6, ISNUMBER(MATCH(LEFT(E124,4), 'species codes'!$A$2:$A$15, 0)))</f>
        <v>1</v>
      </c>
      <c r="G124" s="58">
        <v>20.0</v>
      </c>
    </row>
    <row r="125">
      <c r="A125" s="75">
        <v>45712.0</v>
      </c>
      <c r="B125" s="58" t="s">
        <v>334</v>
      </c>
      <c r="C125" s="58" t="s">
        <v>287</v>
      </c>
      <c r="D125" s="58" t="s">
        <v>47</v>
      </c>
      <c r="E125" s="58" t="s">
        <v>269</v>
      </c>
      <c r="F125" s="65" t="b">
        <f>AND(LEN(E125) = 6, ISNUMBER(MATCH(LEFT(E125,4), 'species codes'!$A$2:$A$15, 0)))</f>
        <v>1</v>
      </c>
      <c r="G125" s="58">
        <v>4.0</v>
      </c>
    </row>
    <row r="126">
      <c r="A126" s="75">
        <v>45712.0</v>
      </c>
      <c r="B126" s="58" t="s">
        <v>334</v>
      </c>
      <c r="C126" s="58" t="s">
        <v>287</v>
      </c>
      <c r="D126" s="58" t="s">
        <v>47</v>
      </c>
      <c r="E126" s="58" t="s">
        <v>267</v>
      </c>
      <c r="F126" s="65" t="b">
        <f>AND(LEN(E126) = 6, ISNUMBER(MATCH(LEFT(E126,4), 'species codes'!$A$2:$A$15, 0)))</f>
        <v>1</v>
      </c>
      <c r="G126" s="58">
        <v>14.0</v>
      </c>
      <c r="H126" s="58">
        <v>2.0</v>
      </c>
    </row>
    <row r="127">
      <c r="A127" s="75">
        <v>45712.0</v>
      </c>
      <c r="B127" s="58" t="s">
        <v>334</v>
      </c>
      <c r="C127" s="58" t="s">
        <v>287</v>
      </c>
      <c r="D127" s="58" t="s">
        <v>47</v>
      </c>
      <c r="E127" s="58" t="s">
        <v>254</v>
      </c>
      <c r="F127" s="65" t="b">
        <f>AND(LEN(E127) = 6, ISNUMBER(MATCH(LEFT(E127,4), 'species codes'!$A$2:$A$15, 0)))</f>
        <v>1</v>
      </c>
      <c r="I127" s="58">
        <v>8.0</v>
      </c>
    </row>
    <row r="128">
      <c r="A128" s="75">
        <v>45712.0</v>
      </c>
      <c r="B128" s="58" t="s">
        <v>334</v>
      </c>
      <c r="C128" s="58" t="s">
        <v>287</v>
      </c>
      <c r="D128" s="58" t="s">
        <v>47</v>
      </c>
      <c r="E128" s="58" t="s">
        <v>202</v>
      </c>
      <c r="F128" s="65" t="b">
        <f>AND(LEN(E128) = 6, ISNUMBER(MATCH(LEFT(E128,4), 'species codes'!$A$2:$A$15, 0)))</f>
        <v>1</v>
      </c>
      <c r="G128" s="58">
        <v>3.0</v>
      </c>
    </row>
    <row r="129">
      <c r="A129" s="64">
        <v>45719.0</v>
      </c>
      <c r="B129" s="58" t="s">
        <v>429</v>
      </c>
      <c r="C129" s="58" t="s">
        <v>287</v>
      </c>
      <c r="D129" s="58" t="s">
        <v>331</v>
      </c>
      <c r="E129" s="58" t="s">
        <v>136</v>
      </c>
      <c r="F129" s="65" t="b">
        <f>AND(LEN(E129) = 6, ISNUMBER(MATCH(LEFT(E129,4), 'species codes'!$A$2:$A$15, 0)))</f>
        <v>1</v>
      </c>
      <c r="G129" s="58">
        <v>4.0</v>
      </c>
    </row>
    <row r="130">
      <c r="A130" s="64">
        <v>45719.0</v>
      </c>
      <c r="B130" s="58" t="s">
        <v>429</v>
      </c>
      <c r="C130" s="58" t="s">
        <v>287</v>
      </c>
      <c r="D130" s="58" t="s">
        <v>331</v>
      </c>
      <c r="E130" s="58" t="s">
        <v>143</v>
      </c>
      <c r="F130" s="65" t="b">
        <f>AND(LEN(E130) = 6, ISNUMBER(MATCH(LEFT(E130,4), 'species codes'!$A$2:$A$15, 0)))</f>
        <v>1</v>
      </c>
      <c r="G130" s="58">
        <v>3.0</v>
      </c>
    </row>
    <row r="131">
      <c r="A131" s="64">
        <v>45719.0</v>
      </c>
      <c r="B131" s="58" t="s">
        <v>429</v>
      </c>
      <c r="C131" s="58" t="s">
        <v>287</v>
      </c>
      <c r="D131" s="58" t="s">
        <v>331</v>
      </c>
      <c r="E131" s="58" t="s">
        <v>55</v>
      </c>
      <c r="F131" s="65" t="b">
        <f>AND(LEN(E131) = 6, ISNUMBER(MATCH(LEFT(E131,4), 'species codes'!$A$2:$A$15, 0)))</f>
        <v>1</v>
      </c>
      <c r="G131" s="58">
        <v>4.0</v>
      </c>
    </row>
    <row r="132">
      <c r="A132" s="64">
        <v>45719.0</v>
      </c>
      <c r="B132" s="58" t="s">
        <v>429</v>
      </c>
      <c r="C132" s="58" t="s">
        <v>287</v>
      </c>
      <c r="D132" s="58" t="s">
        <v>331</v>
      </c>
      <c r="E132" s="58" t="s">
        <v>149</v>
      </c>
      <c r="F132" s="65" t="b">
        <f>AND(LEN(E132) = 6, ISNUMBER(MATCH(LEFT(E132,4), 'species codes'!$A$2:$A$15, 0)))</f>
        <v>1</v>
      </c>
      <c r="G132" s="58">
        <v>2.0</v>
      </c>
    </row>
    <row r="133">
      <c r="A133" s="64">
        <v>45719.0</v>
      </c>
      <c r="B133" s="58" t="s">
        <v>429</v>
      </c>
      <c r="C133" s="58" t="s">
        <v>287</v>
      </c>
      <c r="D133" s="58" t="s">
        <v>331</v>
      </c>
      <c r="E133" s="58" t="s">
        <v>142</v>
      </c>
      <c r="F133" s="65" t="b">
        <f>AND(LEN(E133) = 6, ISNUMBER(MATCH(LEFT(E133,4), 'species codes'!$A$2:$A$15, 0)))</f>
        <v>1</v>
      </c>
      <c r="G133" s="58">
        <v>4.0</v>
      </c>
    </row>
    <row r="134">
      <c r="A134" s="64">
        <v>45719.0</v>
      </c>
      <c r="B134" s="58" t="s">
        <v>429</v>
      </c>
      <c r="C134" s="58" t="s">
        <v>287</v>
      </c>
      <c r="D134" s="58" t="s">
        <v>331</v>
      </c>
      <c r="E134" s="58" t="s">
        <v>134</v>
      </c>
      <c r="F134" s="65" t="b">
        <f>AND(LEN(E134) = 6, ISNUMBER(MATCH(LEFT(E134,4), 'species codes'!$A$2:$A$15, 0)))</f>
        <v>1</v>
      </c>
      <c r="G134" s="58">
        <v>4.0</v>
      </c>
    </row>
    <row r="135">
      <c r="A135" s="64">
        <v>45719.0</v>
      </c>
      <c r="B135" s="58" t="s">
        <v>429</v>
      </c>
      <c r="C135" s="58" t="s">
        <v>287</v>
      </c>
      <c r="D135" s="58" t="s">
        <v>331</v>
      </c>
      <c r="E135" s="58" t="s">
        <v>96</v>
      </c>
      <c r="F135" s="65" t="b">
        <f>AND(LEN(E135) = 6, ISNUMBER(MATCH(LEFT(E135,4), 'species codes'!$A$2:$A$15, 0)))</f>
        <v>1</v>
      </c>
      <c r="G135" s="58">
        <v>4.0</v>
      </c>
    </row>
    <row r="136">
      <c r="A136" s="64">
        <v>45719.0</v>
      </c>
      <c r="B136" s="58" t="s">
        <v>429</v>
      </c>
      <c r="C136" s="58" t="s">
        <v>287</v>
      </c>
      <c r="D136" s="58" t="s">
        <v>331</v>
      </c>
      <c r="E136" s="58" t="s">
        <v>76</v>
      </c>
      <c r="F136" s="65" t="b">
        <f>AND(LEN(E136) = 6, ISNUMBER(MATCH(LEFT(E136,4), 'species codes'!$A$2:$A$15, 0)))</f>
        <v>1</v>
      </c>
      <c r="G136" s="58">
        <v>4.0</v>
      </c>
    </row>
    <row r="137">
      <c r="A137" s="64">
        <v>45719.0</v>
      </c>
      <c r="B137" s="58" t="s">
        <v>429</v>
      </c>
      <c r="C137" s="58" t="s">
        <v>287</v>
      </c>
      <c r="D137" s="58" t="s">
        <v>331</v>
      </c>
      <c r="E137" s="58" t="s">
        <v>130</v>
      </c>
      <c r="F137" s="65" t="b">
        <f>AND(LEN(E137) = 6, ISNUMBER(MATCH(LEFT(E137,4), 'species codes'!$A$2:$A$15, 0)))</f>
        <v>1</v>
      </c>
      <c r="G137" s="58">
        <v>4.0</v>
      </c>
    </row>
    <row r="138">
      <c r="A138" s="64">
        <v>45719.0</v>
      </c>
      <c r="B138" s="58" t="s">
        <v>429</v>
      </c>
      <c r="C138" s="58" t="s">
        <v>287</v>
      </c>
      <c r="D138" s="58" t="s">
        <v>331</v>
      </c>
      <c r="E138" s="58" t="s">
        <v>137</v>
      </c>
      <c r="F138" s="65" t="b">
        <f>AND(LEN(E138) = 6, ISNUMBER(MATCH(LEFT(E138,4), 'species codes'!$A$2:$A$15, 0)))</f>
        <v>1</v>
      </c>
      <c r="G138" s="58">
        <v>4.0</v>
      </c>
    </row>
    <row r="139">
      <c r="A139" s="64">
        <v>45719.0</v>
      </c>
      <c r="B139" s="58" t="s">
        <v>429</v>
      </c>
      <c r="C139" s="58" t="s">
        <v>287</v>
      </c>
      <c r="D139" s="58" t="s">
        <v>331</v>
      </c>
      <c r="E139" s="58" t="s">
        <v>188</v>
      </c>
      <c r="F139" s="65" t="b">
        <f>AND(LEN(E139) = 6, ISNUMBER(MATCH(LEFT(E139,4), 'species codes'!$A$2:$A$15, 0)))</f>
        <v>1</v>
      </c>
      <c r="G139" s="58">
        <v>4.0</v>
      </c>
    </row>
    <row r="140">
      <c r="A140" s="64">
        <v>45719.0</v>
      </c>
      <c r="B140" s="58" t="s">
        <v>429</v>
      </c>
      <c r="C140" s="58" t="s">
        <v>287</v>
      </c>
      <c r="D140" s="58" t="s">
        <v>331</v>
      </c>
      <c r="E140" s="58" t="s">
        <v>43</v>
      </c>
      <c r="F140" s="65" t="b">
        <f>AND(LEN(E140) = 6, ISNUMBER(MATCH(LEFT(E140,4), 'species codes'!$A$2:$A$15, 0)))</f>
        <v>1</v>
      </c>
      <c r="G140" s="58">
        <v>4.0</v>
      </c>
    </row>
    <row r="141">
      <c r="A141" s="64">
        <v>45719.0</v>
      </c>
      <c r="B141" s="58" t="s">
        <v>429</v>
      </c>
      <c r="C141" s="58" t="s">
        <v>287</v>
      </c>
      <c r="D141" s="58" t="s">
        <v>331</v>
      </c>
      <c r="E141" s="58" t="s">
        <v>148</v>
      </c>
      <c r="F141" s="65" t="b">
        <f>AND(LEN(E141) = 6, ISNUMBER(MATCH(LEFT(E141,4), 'species codes'!$A$2:$A$15, 0)))</f>
        <v>1</v>
      </c>
      <c r="G141" s="58">
        <v>1.0</v>
      </c>
    </row>
    <row r="142">
      <c r="A142" s="64">
        <v>45719.0</v>
      </c>
      <c r="B142" s="58" t="s">
        <v>429</v>
      </c>
      <c r="C142" s="58" t="s">
        <v>287</v>
      </c>
      <c r="D142" s="58" t="s">
        <v>331</v>
      </c>
      <c r="E142" s="58" t="s">
        <v>140</v>
      </c>
      <c r="F142" s="65" t="b">
        <f>AND(LEN(E142) = 6, ISNUMBER(MATCH(LEFT(E142,4), 'species codes'!$A$2:$A$15, 0)))</f>
        <v>1</v>
      </c>
      <c r="J142" s="58">
        <v>4.0</v>
      </c>
    </row>
    <row r="143">
      <c r="A143" s="64">
        <v>45719.0</v>
      </c>
      <c r="B143" s="58" t="s">
        <v>429</v>
      </c>
      <c r="C143" s="58" t="s">
        <v>287</v>
      </c>
      <c r="D143" s="58" t="s">
        <v>331</v>
      </c>
      <c r="E143" s="58" t="s">
        <v>132</v>
      </c>
      <c r="F143" s="65" t="b">
        <f>AND(LEN(E143) = 6, ISNUMBER(MATCH(LEFT(E143,4), 'species codes'!$A$2:$A$15, 0)))</f>
        <v>1</v>
      </c>
      <c r="G143" s="58">
        <v>4.0</v>
      </c>
    </row>
    <row r="144">
      <c r="A144" s="64">
        <v>45719.0</v>
      </c>
      <c r="B144" s="58" t="s">
        <v>429</v>
      </c>
      <c r="C144" s="58" t="s">
        <v>287</v>
      </c>
      <c r="D144" s="58" t="s">
        <v>331</v>
      </c>
      <c r="E144" s="58" t="s">
        <v>80</v>
      </c>
      <c r="F144" s="65" t="b">
        <f>AND(LEN(E144) = 6, ISNUMBER(MATCH(LEFT(E144,4), 'species codes'!$A$2:$A$15, 0)))</f>
        <v>1</v>
      </c>
      <c r="G144" s="58">
        <v>4.0</v>
      </c>
    </row>
    <row r="145">
      <c r="A145" s="80">
        <v>45744.0</v>
      </c>
      <c r="B145" s="58" t="s">
        <v>374</v>
      </c>
      <c r="C145" s="58" t="s">
        <v>395</v>
      </c>
      <c r="D145" s="58" t="s">
        <v>331</v>
      </c>
      <c r="E145" s="58" t="s">
        <v>76</v>
      </c>
      <c r="F145" s="65" t="b">
        <f>AND(LEN(E145) = 6, ISNUMBER(MATCH(LEFT(E145,4), 'species codes'!$A$2:$A$15, 0)))</f>
        <v>1</v>
      </c>
      <c r="G145" s="58">
        <v>4.0</v>
      </c>
    </row>
    <row r="146">
      <c r="A146" s="80">
        <v>45744.0</v>
      </c>
      <c r="B146" s="58" t="s">
        <v>374</v>
      </c>
      <c r="C146" s="58" t="s">
        <v>395</v>
      </c>
      <c r="D146" s="58" t="s">
        <v>331</v>
      </c>
      <c r="E146" s="58" t="s">
        <v>80</v>
      </c>
      <c r="F146" s="65" t="b">
        <f>AND(LEN(E146) = 6, ISNUMBER(MATCH(LEFT(E146,4), 'species codes'!$A$2:$A$15, 0)))</f>
        <v>1</v>
      </c>
      <c r="G146" s="58">
        <v>4.0</v>
      </c>
    </row>
    <row r="147">
      <c r="A147" s="80">
        <v>45744.0</v>
      </c>
      <c r="B147" s="58" t="s">
        <v>374</v>
      </c>
      <c r="C147" s="58" t="s">
        <v>395</v>
      </c>
      <c r="D147" s="58" t="s">
        <v>331</v>
      </c>
      <c r="E147" s="58" t="s">
        <v>96</v>
      </c>
      <c r="F147" s="65" t="b">
        <f>AND(LEN(E147) = 6, ISNUMBER(MATCH(LEFT(E147,4), 'species codes'!$A$2:$A$15, 0)))</f>
        <v>1</v>
      </c>
      <c r="G147" s="58">
        <v>4.0</v>
      </c>
    </row>
    <row r="148">
      <c r="A148" s="80">
        <v>45744.0</v>
      </c>
      <c r="B148" s="58" t="s">
        <v>374</v>
      </c>
      <c r="C148" s="58" t="s">
        <v>395</v>
      </c>
      <c r="D148" s="58" t="s">
        <v>331</v>
      </c>
      <c r="E148" s="58" t="s">
        <v>130</v>
      </c>
      <c r="F148" s="65" t="b">
        <f>AND(LEN(E148) = 6, ISNUMBER(MATCH(LEFT(E148,4), 'species codes'!$A$2:$A$15, 0)))</f>
        <v>1</v>
      </c>
      <c r="G148" s="58">
        <v>4.0</v>
      </c>
    </row>
    <row r="149">
      <c r="A149" s="80">
        <v>45744.0</v>
      </c>
      <c r="B149" s="58" t="s">
        <v>374</v>
      </c>
      <c r="C149" s="58" t="s">
        <v>395</v>
      </c>
      <c r="D149" s="58" t="s">
        <v>331</v>
      </c>
      <c r="E149" s="58" t="s">
        <v>132</v>
      </c>
      <c r="F149" s="65" t="b">
        <f>AND(LEN(E149) = 6, ISNUMBER(MATCH(LEFT(E149,4), 'species codes'!$A$2:$A$15, 0)))</f>
        <v>1</v>
      </c>
      <c r="G149" s="58">
        <v>4.0</v>
      </c>
    </row>
    <row r="150">
      <c r="A150" s="80">
        <v>45744.0</v>
      </c>
      <c r="B150" s="58" t="s">
        <v>374</v>
      </c>
      <c r="C150" s="58" t="s">
        <v>395</v>
      </c>
      <c r="D150" s="58" t="s">
        <v>331</v>
      </c>
      <c r="E150" s="58" t="s">
        <v>134</v>
      </c>
      <c r="F150" s="65" t="b">
        <f>AND(LEN(E150) = 6, ISNUMBER(MATCH(LEFT(E150,4), 'species codes'!$A$2:$A$15, 0)))</f>
        <v>1</v>
      </c>
      <c r="G150" s="58">
        <v>4.0</v>
      </c>
    </row>
    <row r="151">
      <c r="A151" s="80">
        <v>45744.0</v>
      </c>
      <c r="B151" s="58" t="s">
        <v>374</v>
      </c>
      <c r="C151" s="58" t="s">
        <v>395</v>
      </c>
      <c r="D151" s="58" t="s">
        <v>331</v>
      </c>
      <c r="E151" s="58" t="s">
        <v>136</v>
      </c>
      <c r="F151" s="65" t="b">
        <f>AND(LEN(E151) = 6, ISNUMBER(MATCH(LEFT(E151,4), 'species codes'!$A$2:$A$15, 0)))</f>
        <v>1</v>
      </c>
      <c r="G151" s="58">
        <v>4.0</v>
      </c>
    </row>
    <row r="152">
      <c r="A152" s="80">
        <v>45744.0</v>
      </c>
      <c r="B152" s="58" t="s">
        <v>374</v>
      </c>
      <c r="C152" s="58" t="s">
        <v>395</v>
      </c>
      <c r="D152" s="58" t="s">
        <v>331</v>
      </c>
      <c r="E152" s="58" t="s">
        <v>137</v>
      </c>
      <c r="F152" s="65" t="b">
        <f>AND(LEN(E152) = 6, ISNUMBER(MATCH(LEFT(E152,4), 'species codes'!$A$2:$A$15, 0)))</f>
        <v>1</v>
      </c>
      <c r="G152" s="58">
        <v>4.0</v>
      </c>
    </row>
    <row r="153">
      <c r="A153" s="80">
        <v>45744.0</v>
      </c>
      <c r="B153" s="58" t="s">
        <v>374</v>
      </c>
      <c r="C153" s="58" t="s">
        <v>395</v>
      </c>
      <c r="D153" s="58" t="s">
        <v>331</v>
      </c>
      <c r="E153" s="58" t="s">
        <v>140</v>
      </c>
      <c r="F153" s="65" t="b">
        <f>AND(LEN(E153) = 6, ISNUMBER(MATCH(LEFT(E153,4), 'species codes'!$A$2:$A$15, 0)))</f>
        <v>1</v>
      </c>
      <c r="G153" s="58">
        <v>4.0</v>
      </c>
    </row>
    <row r="154">
      <c r="A154" s="80">
        <v>45744.0</v>
      </c>
      <c r="B154" s="58" t="s">
        <v>374</v>
      </c>
      <c r="C154" s="58" t="s">
        <v>395</v>
      </c>
      <c r="D154" s="58" t="s">
        <v>331</v>
      </c>
      <c r="E154" s="58" t="s">
        <v>142</v>
      </c>
      <c r="F154" s="65" t="b">
        <f>AND(LEN(E154) = 6, ISNUMBER(MATCH(LEFT(E154,4), 'species codes'!$A$2:$A$15, 0)))</f>
        <v>1</v>
      </c>
      <c r="G154" s="58">
        <v>4.0</v>
      </c>
    </row>
    <row r="155">
      <c r="A155" s="80">
        <v>45744.0</v>
      </c>
      <c r="B155" s="58" t="s">
        <v>374</v>
      </c>
      <c r="C155" s="58" t="s">
        <v>395</v>
      </c>
      <c r="D155" s="58" t="s">
        <v>331</v>
      </c>
      <c r="E155" s="58" t="s">
        <v>143</v>
      </c>
      <c r="F155" s="65" t="b">
        <f>AND(LEN(E155) = 6, ISNUMBER(MATCH(LEFT(E155,4), 'species codes'!$A$2:$A$15, 0)))</f>
        <v>1</v>
      </c>
      <c r="G155" s="58">
        <v>3.0</v>
      </c>
    </row>
    <row r="156">
      <c r="A156" s="80">
        <v>45744.0</v>
      </c>
      <c r="B156" s="58" t="s">
        <v>374</v>
      </c>
      <c r="C156" s="58" t="s">
        <v>395</v>
      </c>
      <c r="D156" s="58" t="s">
        <v>331</v>
      </c>
      <c r="E156" s="58" t="s">
        <v>148</v>
      </c>
      <c r="F156" s="65" t="b">
        <f>AND(LEN(E156) = 6, ISNUMBER(MATCH(LEFT(E156,4), 'species codes'!$A$2:$A$15, 0)))</f>
        <v>1</v>
      </c>
      <c r="G156" s="58">
        <v>1.0</v>
      </c>
    </row>
    <row r="157">
      <c r="A157" s="80">
        <v>45744.0</v>
      </c>
      <c r="B157" s="58" t="s">
        <v>374</v>
      </c>
      <c r="C157" s="58" t="s">
        <v>395</v>
      </c>
      <c r="D157" s="58" t="s">
        <v>331</v>
      </c>
      <c r="E157" s="58" t="s">
        <v>149</v>
      </c>
      <c r="F157" s="65" t="b">
        <f>AND(LEN(E157) = 6, ISNUMBER(MATCH(LEFT(E157,4), 'species codes'!$A$2:$A$15, 0)))</f>
        <v>1</v>
      </c>
      <c r="G157" s="58">
        <v>2.0</v>
      </c>
    </row>
    <row r="158">
      <c r="A158" s="80">
        <v>45744.0</v>
      </c>
      <c r="B158" s="58" t="s">
        <v>374</v>
      </c>
      <c r="C158" s="58" t="s">
        <v>395</v>
      </c>
      <c r="D158" s="58" t="s">
        <v>331</v>
      </c>
      <c r="E158" s="58" t="s">
        <v>188</v>
      </c>
      <c r="F158" s="65" t="b">
        <f>AND(LEN(E158) = 6, ISNUMBER(MATCH(LEFT(E158,4), 'species codes'!$A$2:$A$15, 0)))</f>
        <v>1</v>
      </c>
      <c r="G158" s="58">
        <v>4.0</v>
      </c>
    </row>
    <row r="159">
      <c r="A159" s="80">
        <v>45744.0</v>
      </c>
      <c r="B159" s="58" t="s">
        <v>374</v>
      </c>
      <c r="C159" s="58" t="s">
        <v>395</v>
      </c>
      <c r="D159" s="58" t="s">
        <v>331</v>
      </c>
      <c r="E159" s="58" t="s">
        <v>43</v>
      </c>
      <c r="F159" s="65" t="b">
        <f>AND(LEN(E159) = 6, ISNUMBER(MATCH(LEFT(E159,4), 'species codes'!$A$2:$A$15, 0)))</f>
        <v>1</v>
      </c>
      <c r="G159" s="58">
        <v>4.0</v>
      </c>
    </row>
    <row r="160">
      <c r="A160" s="80">
        <v>45744.0</v>
      </c>
      <c r="B160" s="58" t="s">
        <v>374</v>
      </c>
      <c r="C160" s="58" t="s">
        <v>395</v>
      </c>
      <c r="D160" s="58" t="s">
        <v>331</v>
      </c>
      <c r="E160" s="58" t="s">
        <v>55</v>
      </c>
      <c r="F160" s="65" t="b">
        <f>AND(LEN(E160) = 6, ISNUMBER(MATCH(LEFT(E160,4), 'species codes'!$A$2:$A$15, 0)))</f>
        <v>1</v>
      </c>
      <c r="G160" s="58">
        <v>4.0</v>
      </c>
    </row>
    <row r="161">
      <c r="A161" s="64">
        <v>45740.0</v>
      </c>
      <c r="B161" s="58" t="s">
        <v>326</v>
      </c>
      <c r="C161" s="58" t="s">
        <v>285</v>
      </c>
      <c r="D161" s="58" t="s">
        <v>343</v>
      </c>
      <c r="E161" s="58" t="s">
        <v>62</v>
      </c>
      <c r="F161" s="65" t="b">
        <f>AND(LEN(E161) = 6, ISNUMBER(MATCH(LEFT(E161,4), 'species codes'!$A$2:$A$15, 0)))</f>
        <v>1</v>
      </c>
      <c r="G161" s="58">
        <v>4.0</v>
      </c>
    </row>
    <row r="162">
      <c r="A162" s="64">
        <v>45740.0</v>
      </c>
      <c r="B162" s="58" t="s">
        <v>326</v>
      </c>
      <c r="C162" s="58" t="s">
        <v>285</v>
      </c>
      <c r="D162" s="58" t="s">
        <v>343</v>
      </c>
      <c r="E162" s="58" t="s">
        <v>67</v>
      </c>
      <c r="F162" s="65" t="b">
        <f>AND(LEN(E162) = 6, ISNUMBER(MATCH(LEFT(E162,4), 'species codes'!$A$2:$A$15, 0)))</f>
        <v>1</v>
      </c>
      <c r="G162" s="58">
        <v>4.0</v>
      </c>
    </row>
    <row r="163">
      <c r="A163" s="64">
        <v>45740.0</v>
      </c>
      <c r="B163" s="58" t="s">
        <v>326</v>
      </c>
      <c r="C163" s="58" t="s">
        <v>285</v>
      </c>
      <c r="D163" s="58" t="s">
        <v>343</v>
      </c>
      <c r="E163" s="58" t="s">
        <v>71</v>
      </c>
      <c r="F163" s="65" t="b">
        <f>AND(LEN(E163) = 6, ISNUMBER(MATCH(LEFT(E163,4), 'species codes'!$A$2:$A$15, 0)))</f>
        <v>1</v>
      </c>
      <c r="G163" s="58">
        <v>4.0</v>
      </c>
    </row>
    <row r="164">
      <c r="A164" s="64">
        <v>45740.0</v>
      </c>
      <c r="B164" s="58" t="s">
        <v>326</v>
      </c>
      <c r="C164" s="58" t="s">
        <v>285</v>
      </c>
      <c r="D164" s="58" t="s">
        <v>343</v>
      </c>
      <c r="E164" s="58" t="s">
        <v>74</v>
      </c>
      <c r="F164" s="65" t="b">
        <f>AND(LEN(E164) = 6, ISNUMBER(MATCH(LEFT(E164,4), 'species codes'!$A$2:$A$15, 0)))</f>
        <v>1</v>
      </c>
      <c r="G164" s="58">
        <v>4.0</v>
      </c>
    </row>
    <row r="165">
      <c r="A165" s="64">
        <v>45740.0</v>
      </c>
      <c r="B165" s="58" t="s">
        <v>326</v>
      </c>
      <c r="C165" s="58" t="s">
        <v>285</v>
      </c>
      <c r="D165" s="58" t="s">
        <v>343</v>
      </c>
      <c r="E165" s="58" t="s">
        <v>76</v>
      </c>
      <c r="F165" s="65" t="b">
        <f>AND(LEN(E165) = 6, ISNUMBER(MATCH(LEFT(E165,4), 'species codes'!$A$2:$A$15, 0)))</f>
        <v>1</v>
      </c>
      <c r="G165" s="58">
        <v>4.0</v>
      </c>
    </row>
    <row r="166">
      <c r="A166" s="64">
        <v>45740.0</v>
      </c>
      <c r="B166" s="58" t="s">
        <v>326</v>
      </c>
      <c r="C166" s="58" t="s">
        <v>285</v>
      </c>
      <c r="D166" s="58" t="s">
        <v>343</v>
      </c>
      <c r="E166" s="58" t="s">
        <v>80</v>
      </c>
      <c r="F166" s="65" t="b">
        <f>AND(LEN(E166) = 6, ISNUMBER(MATCH(LEFT(E166,4), 'species codes'!$A$2:$A$15, 0)))</f>
        <v>1</v>
      </c>
      <c r="G166" s="58">
        <v>4.0</v>
      </c>
    </row>
    <row r="167">
      <c r="A167" s="64">
        <v>45740.0</v>
      </c>
      <c r="B167" s="58" t="s">
        <v>326</v>
      </c>
      <c r="C167" s="58" t="s">
        <v>285</v>
      </c>
      <c r="D167" s="58" t="s">
        <v>343</v>
      </c>
      <c r="E167" s="58" t="s">
        <v>84</v>
      </c>
      <c r="F167" s="65" t="b">
        <f>AND(LEN(E167) = 6, ISNUMBER(MATCH(LEFT(E167,4), 'species codes'!$A$2:$A$15, 0)))</f>
        <v>1</v>
      </c>
      <c r="G167" s="58">
        <v>4.0</v>
      </c>
    </row>
    <row r="168">
      <c r="A168" s="64">
        <v>45740.0</v>
      </c>
      <c r="B168" s="58" t="s">
        <v>326</v>
      </c>
      <c r="C168" s="58" t="s">
        <v>285</v>
      </c>
      <c r="D168" s="58" t="s">
        <v>343</v>
      </c>
      <c r="E168" s="58" t="s">
        <v>89</v>
      </c>
      <c r="F168" s="65" t="b">
        <f>AND(LEN(E168) = 6, ISNUMBER(MATCH(LEFT(E168,4), 'species codes'!$A$2:$A$15, 0)))</f>
        <v>1</v>
      </c>
      <c r="G168" s="58">
        <v>2.0</v>
      </c>
    </row>
    <row r="169">
      <c r="A169" s="64">
        <v>45740.0</v>
      </c>
      <c r="B169" s="58" t="s">
        <v>326</v>
      </c>
      <c r="C169" s="58" t="s">
        <v>285</v>
      </c>
      <c r="D169" s="58" t="s">
        <v>343</v>
      </c>
      <c r="E169" s="58" t="s">
        <v>91</v>
      </c>
      <c r="F169" s="65" t="b">
        <f>AND(LEN(E169) = 6, ISNUMBER(MATCH(LEFT(E169,4), 'species codes'!$A$2:$A$15, 0)))</f>
        <v>1</v>
      </c>
      <c r="G169" s="58">
        <v>1.0</v>
      </c>
    </row>
    <row r="170">
      <c r="A170" s="64">
        <v>45740.0</v>
      </c>
      <c r="B170" s="58" t="s">
        <v>326</v>
      </c>
      <c r="C170" s="58" t="s">
        <v>285</v>
      </c>
      <c r="D170" s="58" t="s">
        <v>343</v>
      </c>
      <c r="E170" s="58" t="s">
        <v>94</v>
      </c>
      <c r="F170" s="65" t="b">
        <f>AND(LEN(E170) = 6, ISNUMBER(MATCH(LEFT(E170,4), 'species codes'!$A$2:$A$15, 0)))</f>
        <v>1</v>
      </c>
      <c r="G170" s="58">
        <v>1.0</v>
      </c>
    </row>
    <row r="171">
      <c r="A171" s="64">
        <v>45740.0</v>
      </c>
      <c r="B171" s="58" t="s">
        <v>326</v>
      </c>
      <c r="C171" s="58" t="s">
        <v>285</v>
      </c>
      <c r="D171" s="58" t="s">
        <v>343</v>
      </c>
      <c r="E171" s="58" t="s">
        <v>95</v>
      </c>
      <c r="F171" s="65" t="b">
        <f>AND(LEN(E171) = 6, ISNUMBER(MATCH(LEFT(E171,4), 'species codes'!$A$2:$A$15, 0)))</f>
        <v>1</v>
      </c>
      <c r="G171" s="58">
        <v>4.0</v>
      </c>
    </row>
    <row r="172">
      <c r="A172" s="64">
        <v>45740.0</v>
      </c>
      <c r="B172" s="58" t="s">
        <v>326</v>
      </c>
      <c r="C172" s="58" t="s">
        <v>285</v>
      </c>
      <c r="D172" s="58" t="s">
        <v>343</v>
      </c>
      <c r="E172" s="58" t="s">
        <v>96</v>
      </c>
      <c r="F172" s="65" t="b">
        <f>AND(LEN(E172) = 6, ISNUMBER(MATCH(LEFT(E172,4), 'species codes'!$A$2:$A$15, 0)))</f>
        <v>1</v>
      </c>
      <c r="G172" s="58">
        <v>1.0</v>
      </c>
    </row>
    <row r="173">
      <c r="A173" s="64">
        <v>45740.0</v>
      </c>
      <c r="B173" s="58" t="s">
        <v>326</v>
      </c>
      <c r="C173" s="58" t="s">
        <v>285</v>
      </c>
      <c r="D173" s="58" t="s">
        <v>343</v>
      </c>
      <c r="E173" s="58" t="s">
        <v>109</v>
      </c>
      <c r="F173" s="65" t="b">
        <f>AND(LEN(E173) = 6, ISNUMBER(MATCH(LEFT(E173,4), 'species codes'!$A$2:$A$15, 0)))</f>
        <v>1</v>
      </c>
      <c r="G173" s="58">
        <v>4.0</v>
      </c>
    </row>
    <row r="174">
      <c r="A174" s="64">
        <v>45740.0</v>
      </c>
      <c r="B174" s="58" t="s">
        <v>326</v>
      </c>
      <c r="C174" s="58" t="s">
        <v>285</v>
      </c>
      <c r="D174" s="58" t="s">
        <v>343</v>
      </c>
      <c r="E174" s="58" t="s">
        <v>113</v>
      </c>
      <c r="F174" s="65" t="b">
        <f>AND(LEN(E174) = 6, ISNUMBER(MATCH(LEFT(E174,4), 'species codes'!$A$2:$A$15, 0)))</f>
        <v>1</v>
      </c>
      <c r="G174" s="58">
        <v>1.0</v>
      </c>
    </row>
    <row r="175">
      <c r="A175" s="64">
        <v>45740.0</v>
      </c>
      <c r="B175" s="58" t="s">
        <v>326</v>
      </c>
      <c r="C175" s="58" t="s">
        <v>285</v>
      </c>
      <c r="D175" s="58" t="s">
        <v>343</v>
      </c>
      <c r="E175" s="58" t="s">
        <v>127</v>
      </c>
      <c r="F175" s="65" t="b">
        <f>AND(LEN(E175) = 6, ISNUMBER(MATCH(LEFT(E175,4), 'species codes'!$A$2:$A$15, 0)))</f>
        <v>1</v>
      </c>
      <c r="G175" s="58">
        <v>4.0</v>
      </c>
    </row>
    <row r="176">
      <c r="A176" s="64">
        <v>45740.0</v>
      </c>
      <c r="B176" s="58" t="s">
        <v>326</v>
      </c>
      <c r="C176" s="58" t="s">
        <v>285</v>
      </c>
      <c r="D176" s="58" t="s">
        <v>343</v>
      </c>
      <c r="E176" s="58" t="s">
        <v>130</v>
      </c>
      <c r="F176" s="65" t="b">
        <f>AND(LEN(E176) = 6, ISNUMBER(MATCH(LEFT(E176,4), 'species codes'!$A$2:$A$15, 0)))</f>
        <v>1</v>
      </c>
      <c r="G176" s="58">
        <v>4.0</v>
      </c>
    </row>
    <row r="177">
      <c r="A177" s="64">
        <v>45740.0</v>
      </c>
      <c r="B177" s="58" t="s">
        <v>326</v>
      </c>
      <c r="C177" s="58" t="s">
        <v>285</v>
      </c>
      <c r="D177" s="58" t="s">
        <v>343</v>
      </c>
      <c r="E177" s="58" t="s">
        <v>132</v>
      </c>
      <c r="F177" s="65" t="b">
        <f>AND(LEN(E177) = 6, ISNUMBER(MATCH(LEFT(E177,4), 'species codes'!$A$2:$A$15, 0)))</f>
        <v>1</v>
      </c>
      <c r="G177" s="58">
        <v>4.0</v>
      </c>
    </row>
    <row r="178">
      <c r="A178" s="64">
        <v>45740.0</v>
      </c>
      <c r="B178" s="58" t="s">
        <v>326</v>
      </c>
      <c r="C178" s="58" t="s">
        <v>285</v>
      </c>
      <c r="D178" s="58" t="s">
        <v>343</v>
      </c>
      <c r="E178" s="58" t="s">
        <v>134</v>
      </c>
      <c r="F178" s="65" t="b">
        <f>AND(LEN(E178) = 6, ISNUMBER(MATCH(LEFT(E178,4), 'species codes'!$A$2:$A$15, 0)))</f>
        <v>1</v>
      </c>
      <c r="G178" s="58">
        <v>4.0</v>
      </c>
    </row>
    <row r="179">
      <c r="A179" s="64">
        <v>45740.0</v>
      </c>
      <c r="B179" s="58" t="s">
        <v>326</v>
      </c>
      <c r="C179" s="58" t="s">
        <v>285</v>
      </c>
      <c r="D179" s="58" t="s">
        <v>343</v>
      </c>
      <c r="E179" s="58" t="s">
        <v>136</v>
      </c>
      <c r="F179" s="65" t="b">
        <f>AND(LEN(E179) = 6, ISNUMBER(MATCH(LEFT(E179,4), 'species codes'!$A$2:$A$15, 0)))</f>
        <v>1</v>
      </c>
      <c r="G179" s="58">
        <v>4.0</v>
      </c>
    </row>
    <row r="180">
      <c r="A180" s="64">
        <v>45740.0</v>
      </c>
      <c r="B180" s="58" t="s">
        <v>326</v>
      </c>
      <c r="C180" s="58" t="s">
        <v>285</v>
      </c>
      <c r="D180" s="58" t="s">
        <v>348</v>
      </c>
      <c r="E180" s="58" t="s">
        <v>137</v>
      </c>
      <c r="F180" s="65" t="b">
        <f>AND(LEN(E180) = 6, ISNUMBER(MATCH(LEFT(E180,4), 'species codes'!$A$2:$A$15, 0)))</f>
        <v>1</v>
      </c>
      <c r="G180" s="58">
        <v>4.0</v>
      </c>
    </row>
    <row r="181">
      <c r="A181" s="64">
        <v>45740.0</v>
      </c>
      <c r="B181" s="58" t="s">
        <v>326</v>
      </c>
      <c r="C181" s="58" t="s">
        <v>285</v>
      </c>
      <c r="D181" s="58" t="s">
        <v>348</v>
      </c>
      <c r="E181" s="58" t="s">
        <v>140</v>
      </c>
      <c r="F181" s="65" t="b">
        <f>AND(LEN(E181) = 6, ISNUMBER(MATCH(LEFT(E181,4), 'species codes'!$A$2:$A$15, 0)))</f>
        <v>1</v>
      </c>
      <c r="G181" s="58">
        <v>4.0</v>
      </c>
    </row>
    <row r="182">
      <c r="A182" s="64">
        <v>45740.0</v>
      </c>
      <c r="B182" s="58" t="s">
        <v>326</v>
      </c>
      <c r="C182" s="58" t="s">
        <v>285</v>
      </c>
      <c r="D182" s="58" t="s">
        <v>348</v>
      </c>
      <c r="E182" s="58" t="s">
        <v>142</v>
      </c>
      <c r="F182" s="65" t="b">
        <f>AND(LEN(E182) = 6, ISNUMBER(MATCH(LEFT(E182,4), 'species codes'!$A$2:$A$15, 0)))</f>
        <v>1</v>
      </c>
      <c r="G182" s="58">
        <v>4.0</v>
      </c>
    </row>
    <row r="183">
      <c r="A183" s="64">
        <v>45740.0</v>
      </c>
      <c r="B183" s="58" t="s">
        <v>326</v>
      </c>
      <c r="C183" s="58" t="s">
        <v>285</v>
      </c>
      <c r="D183" s="58" t="s">
        <v>348</v>
      </c>
      <c r="E183" s="58" t="s">
        <v>143</v>
      </c>
      <c r="F183" s="65" t="b">
        <f>AND(LEN(E183) = 6, ISNUMBER(MATCH(LEFT(E183,4), 'species codes'!$A$2:$A$15, 0)))</f>
        <v>1</v>
      </c>
      <c r="G183" s="58">
        <v>4.0</v>
      </c>
    </row>
    <row r="184">
      <c r="A184" s="64">
        <v>45740.0</v>
      </c>
      <c r="B184" s="58" t="s">
        <v>326</v>
      </c>
      <c r="C184" s="58" t="s">
        <v>285</v>
      </c>
      <c r="D184" s="58" t="s">
        <v>348</v>
      </c>
      <c r="E184" s="58" t="s">
        <v>145</v>
      </c>
      <c r="F184" s="65" t="b">
        <f>AND(LEN(E184) = 6, ISNUMBER(MATCH(LEFT(E184,4), 'species codes'!$A$2:$A$15, 0)))</f>
        <v>1</v>
      </c>
      <c r="G184" s="58">
        <v>4.0</v>
      </c>
    </row>
    <row r="185">
      <c r="A185" s="64">
        <v>45740.0</v>
      </c>
      <c r="B185" s="58" t="s">
        <v>326</v>
      </c>
      <c r="C185" s="58" t="s">
        <v>285</v>
      </c>
      <c r="D185" s="58" t="s">
        <v>348</v>
      </c>
      <c r="E185" s="58" t="s">
        <v>148</v>
      </c>
      <c r="F185" s="65" t="b">
        <f>AND(LEN(E185) = 6, ISNUMBER(MATCH(LEFT(E185,4), 'species codes'!$A$2:$A$15, 0)))</f>
        <v>1</v>
      </c>
      <c r="G185" s="58">
        <v>4.0</v>
      </c>
    </row>
    <row r="186">
      <c r="A186" s="64">
        <v>45740.0</v>
      </c>
      <c r="B186" s="58" t="s">
        <v>326</v>
      </c>
      <c r="C186" s="58" t="s">
        <v>285</v>
      </c>
      <c r="D186" s="58" t="s">
        <v>348</v>
      </c>
      <c r="E186" s="58" t="s">
        <v>149</v>
      </c>
      <c r="F186" s="65" t="b">
        <f>AND(LEN(E186) = 6, ISNUMBER(MATCH(LEFT(E186,4), 'species codes'!$A$2:$A$15, 0)))</f>
        <v>1</v>
      </c>
      <c r="G186" s="58">
        <v>4.0</v>
      </c>
    </row>
    <row r="187">
      <c r="A187" s="64">
        <v>45740.0</v>
      </c>
      <c r="B187" s="58" t="s">
        <v>326</v>
      </c>
      <c r="C187" s="58" t="s">
        <v>285</v>
      </c>
      <c r="D187" s="58" t="s">
        <v>348</v>
      </c>
      <c r="E187" s="58" t="s">
        <v>156</v>
      </c>
      <c r="F187" s="65" t="b">
        <f>AND(LEN(E187) = 6, ISNUMBER(MATCH(LEFT(E187,4), 'species codes'!$A$2:$A$15, 0)))</f>
        <v>1</v>
      </c>
      <c r="G187" s="58">
        <v>4.0</v>
      </c>
    </row>
    <row r="188">
      <c r="A188" s="64">
        <v>45740.0</v>
      </c>
      <c r="B188" s="58" t="s">
        <v>326</v>
      </c>
      <c r="C188" s="58" t="s">
        <v>285</v>
      </c>
      <c r="D188" s="58" t="s">
        <v>327</v>
      </c>
      <c r="E188" s="58" t="s">
        <v>176</v>
      </c>
      <c r="F188" s="65" t="b">
        <f>AND(LEN(E188) = 6, ISNUMBER(MATCH(LEFT(E188,4), 'species codes'!$A$2:$A$15, 0)))</f>
        <v>1</v>
      </c>
      <c r="G188" s="58">
        <v>4.0</v>
      </c>
    </row>
    <row r="189">
      <c r="A189" s="64">
        <v>45740.0</v>
      </c>
      <c r="B189" s="58" t="s">
        <v>326</v>
      </c>
      <c r="C189" s="58" t="s">
        <v>285</v>
      </c>
      <c r="D189" s="58" t="s">
        <v>327</v>
      </c>
      <c r="E189" s="58" t="s">
        <v>181</v>
      </c>
      <c r="F189" s="65" t="b">
        <f>AND(LEN(E189) = 6, ISNUMBER(MATCH(LEFT(E189,4), 'species codes'!$A$2:$A$15, 0)))</f>
        <v>1</v>
      </c>
      <c r="G189" s="58">
        <v>4.0</v>
      </c>
    </row>
    <row r="190">
      <c r="A190" s="64">
        <v>45740.0</v>
      </c>
      <c r="B190" s="58" t="s">
        <v>326</v>
      </c>
      <c r="C190" s="58" t="s">
        <v>285</v>
      </c>
      <c r="D190" s="58" t="s">
        <v>327</v>
      </c>
      <c r="E190" s="58" t="s">
        <v>182</v>
      </c>
      <c r="F190" s="65" t="b">
        <f>AND(LEN(E190) = 6, ISNUMBER(MATCH(LEFT(E190,4), 'species codes'!$A$2:$A$15, 0)))</f>
        <v>1</v>
      </c>
      <c r="G190" s="58">
        <v>4.0</v>
      </c>
    </row>
    <row r="191">
      <c r="A191" s="64">
        <v>45740.0</v>
      </c>
      <c r="B191" s="58" t="s">
        <v>326</v>
      </c>
      <c r="C191" s="58" t="s">
        <v>285</v>
      </c>
      <c r="D191" s="58" t="s">
        <v>327</v>
      </c>
      <c r="E191" s="58" t="s">
        <v>186</v>
      </c>
      <c r="F191" s="65" t="b">
        <f>AND(LEN(E191) = 6, ISNUMBER(MATCH(LEFT(E191,4), 'species codes'!$A$2:$A$15, 0)))</f>
        <v>1</v>
      </c>
      <c r="G191" s="58">
        <v>4.0</v>
      </c>
    </row>
    <row r="192">
      <c r="A192" s="64">
        <v>45740.0</v>
      </c>
      <c r="B192" s="58" t="s">
        <v>326</v>
      </c>
      <c r="C192" s="58" t="s">
        <v>285</v>
      </c>
      <c r="D192" s="58" t="s">
        <v>327</v>
      </c>
      <c r="E192" s="58" t="s">
        <v>188</v>
      </c>
      <c r="F192" s="65" t="b">
        <f>AND(LEN(E192) = 6, ISNUMBER(MATCH(LEFT(E192,4), 'species codes'!$A$2:$A$15, 0)))</f>
        <v>1</v>
      </c>
      <c r="G192" s="58">
        <v>4.0</v>
      </c>
    </row>
    <row r="193">
      <c r="A193" s="64">
        <v>45740.0</v>
      </c>
      <c r="B193" s="58" t="s">
        <v>326</v>
      </c>
      <c r="C193" s="58" t="s">
        <v>285</v>
      </c>
      <c r="D193" s="58" t="s">
        <v>327</v>
      </c>
      <c r="E193" s="58" t="s">
        <v>190</v>
      </c>
      <c r="F193" s="65" t="b">
        <f>AND(LEN(E193) = 6, ISNUMBER(MATCH(LEFT(E193,4), 'species codes'!$A$2:$A$15, 0)))</f>
        <v>1</v>
      </c>
      <c r="G193" s="58">
        <v>4.0</v>
      </c>
    </row>
    <row r="194">
      <c r="A194" s="64">
        <v>45740.0</v>
      </c>
      <c r="B194" s="58" t="s">
        <v>326</v>
      </c>
      <c r="C194" s="58" t="s">
        <v>285</v>
      </c>
      <c r="D194" s="58" t="s">
        <v>327</v>
      </c>
      <c r="E194" s="58" t="s">
        <v>43</v>
      </c>
      <c r="F194" s="65" t="b">
        <f>AND(LEN(E194) = 6, ISNUMBER(MATCH(LEFT(E194,4), 'species codes'!$A$2:$A$15, 0)))</f>
        <v>1</v>
      </c>
      <c r="G194" s="58">
        <v>4.0</v>
      </c>
    </row>
    <row r="195">
      <c r="A195" s="64">
        <v>45740.0</v>
      </c>
      <c r="B195" s="58" t="s">
        <v>326</v>
      </c>
      <c r="C195" s="58" t="s">
        <v>285</v>
      </c>
      <c r="D195" s="58" t="s">
        <v>327</v>
      </c>
      <c r="E195" s="58" t="s">
        <v>55</v>
      </c>
      <c r="F195" s="65" t="b">
        <f>AND(LEN(E195) = 6, ISNUMBER(MATCH(LEFT(E195,4), 'species codes'!$A$2:$A$15, 0)))</f>
        <v>1</v>
      </c>
      <c r="G195" s="58">
        <v>4.0</v>
      </c>
    </row>
    <row r="196">
      <c r="A196" s="64">
        <v>45740.0</v>
      </c>
      <c r="B196" s="58" t="s">
        <v>334</v>
      </c>
      <c r="C196" s="58" t="s">
        <v>285</v>
      </c>
      <c r="D196" s="58" t="s">
        <v>206</v>
      </c>
      <c r="E196" s="58" t="s">
        <v>202</v>
      </c>
      <c r="F196" s="65" t="b">
        <f>AND(LEN(E196) = 6, ISNUMBER(MATCH(LEFT(E196,4), 'species codes'!$A$2:$A$15, 0)))</f>
        <v>1</v>
      </c>
      <c r="N196" s="58">
        <v>1.0</v>
      </c>
      <c r="O196" s="58" t="s">
        <v>430</v>
      </c>
    </row>
    <row r="197">
      <c r="A197" s="64">
        <v>45740.0</v>
      </c>
      <c r="B197" s="58" t="s">
        <v>334</v>
      </c>
      <c r="C197" s="58" t="s">
        <v>285</v>
      </c>
      <c r="D197" s="58" t="s">
        <v>206</v>
      </c>
      <c r="E197" s="58" t="s">
        <v>203</v>
      </c>
      <c r="F197" s="65" t="b">
        <f>AND(LEN(E197) = 6, ISNUMBER(MATCH(LEFT(E197,4), 'species codes'!$A$2:$A$15, 0)))</f>
        <v>1</v>
      </c>
      <c r="N197" s="58">
        <v>2.0</v>
      </c>
      <c r="O197" s="58" t="s">
        <v>430</v>
      </c>
    </row>
    <row r="198">
      <c r="A198" s="64">
        <v>45740.0</v>
      </c>
      <c r="B198" s="58" t="s">
        <v>334</v>
      </c>
      <c r="C198" s="58" t="s">
        <v>285</v>
      </c>
      <c r="D198" s="58" t="s">
        <v>206</v>
      </c>
      <c r="E198" s="58" t="s">
        <v>213</v>
      </c>
      <c r="F198" s="65" t="b">
        <f>AND(LEN(E198) = 6, ISNUMBER(MATCH(LEFT(E198,4), 'species codes'!$A$2:$A$15, 0)))</f>
        <v>1</v>
      </c>
      <c r="N198" s="58">
        <v>3.0</v>
      </c>
      <c r="O198" s="58" t="s">
        <v>430</v>
      </c>
    </row>
    <row r="199">
      <c r="A199" s="64">
        <v>45740.0</v>
      </c>
      <c r="B199" s="58" t="s">
        <v>334</v>
      </c>
      <c r="C199" s="58" t="s">
        <v>285</v>
      </c>
      <c r="D199" s="58" t="s">
        <v>206</v>
      </c>
      <c r="E199" s="58" t="s">
        <v>214</v>
      </c>
      <c r="F199" s="65" t="b">
        <f>AND(LEN(E199) = 6, ISNUMBER(MATCH(LEFT(E199,4), 'species codes'!$A$2:$A$15, 0)))</f>
        <v>1</v>
      </c>
      <c r="N199" s="58">
        <v>4.0</v>
      </c>
      <c r="O199" s="58" t="s">
        <v>430</v>
      </c>
    </row>
    <row r="200">
      <c r="A200" s="64">
        <v>45740.0</v>
      </c>
      <c r="B200" s="58" t="s">
        <v>334</v>
      </c>
      <c r="C200" s="58" t="s">
        <v>285</v>
      </c>
      <c r="D200" s="58" t="s">
        <v>206</v>
      </c>
      <c r="E200" s="58" t="s">
        <v>216</v>
      </c>
      <c r="F200" s="65" t="b">
        <f>AND(LEN(E200) = 6, ISNUMBER(MATCH(LEFT(E200,4), 'species codes'!$A$2:$A$15, 0)))</f>
        <v>1</v>
      </c>
      <c r="G200" s="58">
        <v>6.0</v>
      </c>
    </row>
    <row r="201">
      <c r="A201" s="64">
        <v>45740.0</v>
      </c>
      <c r="B201" s="58" t="s">
        <v>334</v>
      </c>
      <c r="C201" s="58" t="s">
        <v>285</v>
      </c>
      <c r="D201" s="58" t="s">
        <v>206</v>
      </c>
      <c r="E201" s="58" t="s">
        <v>218</v>
      </c>
      <c r="F201" s="65" t="b">
        <f>AND(LEN(E201) = 6, ISNUMBER(MATCH(LEFT(E201,4), 'species codes'!$A$2:$A$15, 0)))</f>
        <v>1</v>
      </c>
      <c r="N201" s="58">
        <v>3.0</v>
      </c>
      <c r="O201" s="58" t="s">
        <v>430</v>
      </c>
    </row>
    <row r="202">
      <c r="A202" s="64">
        <v>45740.0</v>
      </c>
      <c r="B202" s="58" t="s">
        <v>334</v>
      </c>
      <c r="C202" s="58" t="s">
        <v>285</v>
      </c>
      <c r="D202" s="58" t="s">
        <v>206</v>
      </c>
      <c r="E202" s="58" t="s">
        <v>224</v>
      </c>
      <c r="F202" s="65" t="b">
        <f>AND(LEN(E202) = 6, ISNUMBER(MATCH(LEFT(E202,4), 'species codes'!$A$2:$A$15, 0)))</f>
        <v>1</v>
      </c>
      <c r="G202" s="58">
        <v>4.0</v>
      </c>
    </row>
    <row r="203">
      <c r="A203" s="64">
        <v>45740.0</v>
      </c>
      <c r="B203" s="58" t="s">
        <v>334</v>
      </c>
      <c r="C203" s="58" t="s">
        <v>285</v>
      </c>
      <c r="D203" s="58" t="s">
        <v>206</v>
      </c>
      <c r="E203" s="58" t="s">
        <v>225</v>
      </c>
      <c r="F203" s="65" t="b">
        <f>AND(LEN(E203) = 6, ISNUMBER(MATCH(LEFT(E203,4), 'species codes'!$A$2:$A$15, 0)))</f>
        <v>1</v>
      </c>
      <c r="G203" s="58">
        <v>5.0</v>
      </c>
    </row>
    <row r="204">
      <c r="A204" s="64">
        <v>45740.0</v>
      </c>
      <c r="B204" s="58" t="s">
        <v>334</v>
      </c>
      <c r="C204" s="58" t="s">
        <v>285</v>
      </c>
      <c r="D204" s="58" t="s">
        <v>206</v>
      </c>
      <c r="E204" s="58" t="s">
        <v>254</v>
      </c>
      <c r="F204" s="65" t="b">
        <f>AND(LEN(E204) = 6, ISNUMBER(MATCH(LEFT(E204,4), 'species codes'!$A$2:$A$15, 0)))</f>
        <v>1</v>
      </c>
      <c r="G204" s="58">
        <v>6.0</v>
      </c>
    </row>
    <row r="205">
      <c r="A205" s="64">
        <v>45740.0</v>
      </c>
      <c r="B205" s="58" t="s">
        <v>334</v>
      </c>
      <c r="C205" s="58" t="s">
        <v>285</v>
      </c>
      <c r="D205" s="58" t="s">
        <v>206</v>
      </c>
      <c r="E205" s="58" t="s">
        <v>208</v>
      </c>
      <c r="F205" s="65" t="b">
        <f>AND(LEN(E205) = 6, ISNUMBER(MATCH(LEFT(E205,4), 'species codes'!$A$2:$A$15, 0)))</f>
        <v>1</v>
      </c>
      <c r="G205" s="58">
        <v>4.0</v>
      </c>
      <c r="N205" s="58">
        <v>1.0</v>
      </c>
      <c r="O205" s="58" t="s">
        <v>430</v>
      </c>
    </row>
    <row r="206">
      <c r="A206" s="64">
        <v>45769.0</v>
      </c>
      <c r="B206" s="58" t="s">
        <v>326</v>
      </c>
      <c r="C206" s="58" t="s">
        <v>287</v>
      </c>
      <c r="D206" s="58" t="s">
        <v>327</v>
      </c>
      <c r="E206" s="58" t="s">
        <v>181</v>
      </c>
      <c r="F206" s="65" t="b">
        <f>AND(LEN(E206) = 6, ISNUMBER(MATCH(LEFT(E206,4), 'species codes'!$A$2:$A$15, 0)))</f>
        <v>1</v>
      </c>
      <c r="G206" s="58">
        <v>4.0</v>
      </c>
    </row>
    <row r="207">
      <c r="A207" s="64">
        <v>45769.0</v>
      </c>
      <c r="B207" s="58" t="s">
        <v>326</v>
      </c>
      <c r="C207" s="58" t="s">
        <v>287</v>
      </c>
      <c r="D207" s="58" t="s">
        <v>327</v>
      </c>
      <c r="E207" s="58" t="s">
        <v>182</v>
      </c>
      <c r="F207" s="65" t="b">
        <f>AND(LEN(E207) = 6, ISNUMBER(MATCH(LEFT(E207,4), 'species codes'!$A$2:$A$15, 0)))</f>
        <v>1</v>
      </c>
      <c r="G207" s="58">
        <v>4.0</v>
      </c>
    </row>
    <row r="208">
      <c r="A208" s="64">
        <v>45769.0</v>
      </c>
      <c r="B208" s="58" t="s">
        <v>326</v>
      </c>
      <c r="C208" s="58" t="s">
        <v>287</v>
      </c>
      <c r="D208" s="58" t="s">
        <v>327</v>
      </c>
      <c r="E208" s="58" t="s">
        <v>188</v>
      </c>
      <c r="F208" s="65" t="b">
        <f>AND(LEN(E208) = 6, ISNUMBER(MATCH(LEFT(E208,4), 'species codes'!$A$2:$A$15, 0)))</f>
        <v>1</v>
      </c>
      <c r="G208" s="58">
        <v>4.0</v>
      </c>
    </row>
    <row r="209">
      <c r="A209" s="64">
        <v>45769.0</v>
      </c>
      <c r="B209" s="58" t="s">
        <v>326</v>
      </c>
      <c r="C209" s="58" t="s">
        <v>287</v>
      </c>
      <c r="D209" s="58" t="s">
        <v>327</v>
      </c>
      <c r="E209" s="58" t="s">
        <v>176</v>
      </c>
      <c r="F209" s="65" t="b">
        <f>AND(LEN(E209) = 6, ISNUMBER(MATCH(LEFT(E209,4), 'species codes'!$A$2:$A$15, 0)))</f>
        <v>1</v>
      </c>
      <c r="G209" s="58">
        <v>4.0</v>
      </c>
    </row>
    <row r="210">
      <c r="A210" s="64">
        <v>45769.0</v>
      </c>
      <c r="B210" s="58" t="s">
        <v>326</v>
      </c>
      <c r="C210" s="58" t="s">
        <v>287</v>
      </c>
      <c r="D210" s="58" t="s">
        <v>327</v>
      </c>
      <c r="E210" s="58" t="s">
        <v>190</v>
      </c>
      <c r="F210" s="65" t="b">
        <f>AND(LEN(E210) = 6, ISNUMBER(MATCH(LEFT(E210,4), 'species codes'!$A$2:$A$15, 0)))</f>
        <v>1</v>
      </c>
      <c r="G210" s="58">
        <v>4.0</v>
      </c>
    </row>
    <row r="211">
      <c r="A211" s="64">
        <v>45769.0</v>
      </c>
      <c r="B211" s="58" t="s">
        <v>326</v>
      </c>
      <c r="C211" s="58" t="s">
        <v>287</v>
      </c>
      <c r="D211" s="58" t="s">
        <v>327</v>
      </c>
      <c r="E211" s="58" t="s">
        <v>186</v>
      </c>
      <c r="F211" s="65" t="b">
        <f>AND(LEN(E211) = 6, ISNUMBER(MATCH(LEFT(E211,4), 'species codes'!$A$2:$A$15, 0)))</f>
        <v>1</v>
      </c>
      <c r="G211" s="58">
        <v>4.0</v>
      </c>
    </row>
    <row r="212">
      <c r="A212" s="64">
        <v>45769.0</v>
      </c>
      <c r="B212" s="58" t="s">
        <v>326</v>
      </c>
      <c r="C212" s="58" t="s">
        <v>287</v>
      </c>
      <c r="D212" s="58" t="s">
        <v>327</v>
      </c>
      <c r="E212" s="58" t="s">
        <v>43</v>
      </c>
      <c r="F212" s="65" t="b">
        <f>AND(LEN(E212) = 6, ISNUMBER(MATCH(LEFT(E212,4), 'species codes'!$A$2:$A$15, 0)))</f>
        <v>1</v>
      </c>
      <c r="G212" s="58">
        <v>4.0</v>
      </c>
    </row>
    <row r="213">
      <c r="A213" s="64">
        <v>45769.0</v>
      </c>
      <c r="B213" s="58" t="s">
        <v>326</v>
      </c>
      <c r="C213" s="58" t="s">
        <v>287</v>
      </c>
      <c r="D213" s="58" t="s">
        <v>327</v>
      </c>
      <c r="E213" s="58" t="s">
        <v>55</v>
      </c>
      <c r="F213" s="65" t="b">
        <f>AND(LEN(E213) = 6, ISNUMBER(MATCH(LEFT(E213,4), 'species codes'!$A$2:$A$15, 0)))</f>
        <v>1</v>
      </c>
      <c r="G213" s="58">
        <v>4.0</v>
      </c>
    </row>
    <row r="214">
      <c r="A214" s="64">
        <v>45769.0</v>
      </c>
      <c r="B214" s="58" t="s">
        <v>326</v>
      </c>
      <c r="C214" s="58" t="s">
        <v>287</v>
      </c>
      <c r="D214" s="58" t="s">
        <v>348</v>
      </c>
      <c r="E214" s="58" t="s">
        <v>158</v>
      </c>
      <c r="F214" s="65" t="b">
        <f>AND(LEN(E214) = 6, ISNUMBER(MATCH(LEFT(E214,4), 'species codes'!$A$2:$A$15, 0)))</f>
        <v>1</v>
      </c>
      <c r="G214" s="58">
        <v>3.0</v>
      </c>
      <c r="L214" s="58">
        <v>1.0</v>
      </c>
      <c r="M214" s="58" t="s">
        <v>369</v>
      </c>
    </row>
    <row r="215">
      <c r="A215" s="64">
        <v>45769.0</v>
      </c>
      <c r="B215" s="58" t="s">
        <v>326</v>
      </c>
      <c r="C215" s="58" t="s">
        <v>287</v>
      </c>
      <c r="D215" s="58" t="s">
        <v>348</v>
      </c>
      <c r="E215" s="58" t="s">
        <v>156</v>
      </c>
      <c r="F215" s="65" t="b">
        <f>AND(LEN(E215) = 6, ISNUMBER(MATCH(LEFT(E215,4), 'species codes'!$A$2:$A$15, 0)))</f>
        <v>1</v>
      </c>
      <c r="G215" s="58">
        <v>4.0</v>
      </c>
    </row>
    <row r="216">
      <c r="A216" s="64">
        <v>45769.0</v>
      </c>
      <c r="B216" s="58" t="s">
        <v>326</v>
      </c>
      <c r="C216" s="58" t="s">
        <v>287</v>
      </c>
      <c r="D216" s="58" t="s">
        <v>348</v>
      </c>
      <c r="E216" s="58" t="s">
        <v>149</v>
      </c>
      <c r="F216" s="65" t="b">
        <f>AND(LEN(E216) = 6, ISNUMBER(MATCH(LEFT(E216,4), 'species codes'!$A$2:$A$15, 0)))</f>
        <v>1</v>
      </c>
      <c r="G216" s="58">
        <v>4.0</v>
      </c>
    </row>
    <row r="217">
      <c r="A217" s="64">
        <v>45769.0</v>
      </c>
      <c r="B217" s="58" t="s">
        <v>326</v>
      </c>
      <c r="C217" s="58" t="s">
        <v>287</v>
      </c>
      <c r="D217" s="58" t="s">
        <v>348</v>
      </c>
      <c r="E217" s="58" t="s">
        <v>148</v>
      </c>
      <c r="F217" s="65" t="b">
        <f>AND(LEN(E217) = 6, ISNUMBER(MATCH(LEFT(E217,4), 'species codes'!$A$2:$A$15, 0)))</f>
        <v>1</v>
      </c>
      <c r="G217" s="58">
        <v>4.0</v>
      </c>
    </row>
    <row r="218">
      <c r="A218" s="64">
        <v>45769.0</v>
      </c>
      <c r="B218" s="58" t="s">
        <v>326</v>
      </c>
      <c r="C218" s="58" t="s">
        <v>287</v>
      </c>
      <c r="D218" s="58" t="s">
        <v>348</v>
      </c>
      <c r="E218" s="58" t="s">
        <v>143</v>
      </c>
      <c r="F218" s="65" t="b">
        <f>AND(LEN(E218) = 6, ISNUMBER(MATCH(LEFT(E218,4), 'species codes'!$A$2:$A$15, 0)))</f>
        <v>1</v>
      </c>
      <c r="G218" s="58">
        <v>4.0</v>
      </c>
    </row>
    <row r="219">
      <c r="A219" s="64">
        <v>45769.0</v>
      </c>
      <c r="B219" s="58" t="s">
        <v>326</v>
      </c>
      <c r="C219" s="58" t="s">
        <v>287</v>
      </c>
      <c r="D219" s="58" t="s">
        <v>348</v>
      </c>
      <c r="E219" s="58" t="s">
        <v>145</v>
      </c>
      <c r="F219" s="65" t="b">
        <f>AND(LEN(E219) = 6, ISNUMBER(MATCH(LEFT(E219,4), 'species codes'!$A$2:$A$15, 0)))</f>
        <v>1</v>
      </c>
      <c r="G219" s="58">
        <v>4.0</v>
      </c>
    </row>
    <row r="220">
      <c r="A220" s="64">
        <v>45769.0</v>
      </c>
      <c r="B220" s="58" t="s">
        <v>326</v>
      </c>
      <c r="C220" s="58" t="s">
        <v>287</v>
      </c>
      <c r="D220" s="58" t="s">
        <v>348</v>
      </c>
      <c r="E220" s="58" t="s">
        <v>142</v>
      </c>
      <c r="F220" s="65" t="b">
        <f>AND(LEN(E220) = 6, ISNUMBER(MATCH(LEFT(E220,4), 'species codes'!$A$2:$A$15, 0)))</f>
        <v>1</v>
      </c>
      <c r="G220" s="58">
        <v>4.0</v>
      </c>
    </row>
    <row r="221">
      <c r="A221" s="64">
        <v>45769.0</v>
      </c>
      <c r="B221" s="58" t="s">
        <v>326</v>
      </c>
      <c r="C221" s="58" t="s">
        <v>287</v>
      </c>
      <c r="D221" s="58" t="s">
        <v>348</v>
      </c>
      <c r="E221" s="58" t="s">
        <v>140</v>
      </c>
      <c r="F221" s="65" t="b">
        <f>AND(LEN(E221) = 6, ISNUMBER(MATCH(LEFT(E221,4), 'species codes'!$A$2:$A$15, 0)))</f>
        <v>1</v>
      </c>
      <c r="G221" s="58">
        <v>4.0</v>
      </c>
    </row>
    <row r="222">
      <c r="A222" s="64">
        <v>45769.0</v>
      </c>
      <c r="B222" s="58" t="s">
        <v>326</v>
      </c>
      <c r="C222" s="58" t="s">
        <v>287</v>
      </c>
      <c r="D222" s="58" t="s">
        <v>348</v>
      </c>
      <c r="E222" s="58" t="s">
        <v>137</v>
      </c>
      <c r="F222" s="65" t="b">
        <f>AND(LEN(E222) = 6, ISNUMBER(MATCH(LEFT(E222,4), 'species codes'!$A$2:$A$15, 0)))</f>
        <v>1</v>
      </c>
      <c r="G222" s="58">
        <v>4.0</v>
      </c>
    </row>
    <row r="223">
      <c r="A223" s="64">
        <v>45769.0</v>
      </c>
      <c r="B223" s="58" t="s">
        <v>326</v>
      </c>
      <c r="C223" s="58" t="s">
        <v>287</v>
      </c>
      <c r="D223" s="58" t="s">
        <v>343</v>
      </c>
      <c r="E223" s="58" t="s">
        <v>136</v>
      </c>
      <c r="F223" s="65" t="b">
        <f>AND(LEN(E223) = 6, ISNUMBER(MATCH(LEFT(E223,4), 'species codes'!$A$2:$A$15, 0)))</f>
        <v>1</v>
      </c>
      <c r="G223" s="58">
        <v>4.0</v>
      </c>
    </row>
    <row r="224">
      <c r="A224" s="64">
        <v>45769.0</v>
      </c>
      <c r="B224" s="58" t="s">
        <v>326</v>
      </c>
      <c r="C224" s="58" t="s">
        <v>287</v>
      </c>
      <c r="D224" s="58" t="s">
        <v>343</v>
      </c>
      <c r="E224" s="58" t="s">
        <v>134</v>
      </c>
      <c r="F224" s="65" t="b">
        <f>AND(LEN(E224) = 6, ISNUMBER(MATCH(LEFT(E224,4), 'species codes'!$A$2:$A$15, 0)))</f>
        <v>1</v>
      </c>
      <c r="G224" s="58">
        <v>4.0</v>
      </c>
    </row>
    <row r="225">
      <c r="A225" s="64">
        <v>45769.0</v>
      </c>
      <c r="B225" s="58" t="s">
        <v>326</v>
      </c>
      <c r="C225" s="58" t="s">
        <v>287</v>
      </c>
      <c r="D225" s="58" t="s">
        <v>343</v>
      </c>
      <c r="E225" s="58" t="s">
        <v>132</v>
      </c>
      <c r="F225" s="65" t="b">
        <f>AND(LEN(E225) = 6, ISNUMBER(MATCH(LEFT(E225,4), 'species codes'!$A$2:$A$15, 0)))</f>
        <v>1</v>
      </c>
      <c r="G225" s="58">
        <v>4.0</v>
      </c>
    </row>
    <row r="226">
      <c r="A226" s="64">
        <v>45769.0</v>
      </c>
      <c r="B226" s="58" t="s">
        <v>326</v>
      </c>
      <c r="C226" s="58" t="s">
        <v>287</v>
      </c>
      <c r="D226" s="58" t="s">
        <v>343</v>
      </c>
      <c r="E226" s="58" t="s">
        <v>130</v>
      </c>
      <c r="F226" s="65" t="b">
        <f>AND(LEN(E226) = 6, ISNUMBER(MATCH(LEFT(E226,4), 'species codes'!$A$2:$A$15, 0)))</f>
        <v>1</v>
      </c>
      <c r="G226" s="58">
        <v>4.0</v>
      </c>
    </row>
    <row r="227">
      <c r="A227" s="64">
        <v>45769.0</v>
      </c>
      <c r="B227" s="58" t="s">
        <v>326</v>
      </c>
      <c r="C227" s="58" t="s">
        <v>287</v>
      </c>
      <c r="D227" s="58" t="s">
        <v>343</v>
      </c>
      <c r="E227" s="58" t="s">
        <v>113</v>
      </c>
      <c r="F227" s="65" t="b">
        <f>AND(LEN(E227) = 6, ISNUMBER(MATCH(LEFT(E227,4), 'species codes'!$A$2:$A$15, 0)))</f>
        <v>1</v>
      </c>
      <c r="G227" s="58">
        <v>1.0</v>
      </c>
    </row>
    <row r="228">
      <c r="A228" s="64">
        <v>45769.0</v>
      </c>
      <c r="B228" s="58" t="s">
        <v>326</v>
      </c>
      <c r="C228" s="58" t="s">
        <v>287</v>
      </c>
      <c r="D228" s="58" t="s">
        <v>343</v>
      </c>
      <c r="E228" s="58" t="s">
        <v>109</v>
      </c>
      <c r="F228" s="65" t="b">
        <f>AND(LEN(E228) = 6, ISNUMBER(MATCH(LEFT(E228,4), 'species codes'!$A$2:$A$15, 0)))</f>
        <v>1</v>
      </c>
      <c r="G228" s="58">
        <v>4.0</v>
      </c>
    </row>
    <row r="229">
      <c r="A229" s="64">
        <v>45769.0</v>
      </c>
      <c r="B229" s="58" t="s">
        <v>326</v>
      </c>
      <c r="C229" s="58" t="s">
        <v>287</v>
      </c>
      <c r="D229" s="58" t="s">
        <v>343</v>
      </c>
      <c r="E229" s="58" t="s">
        <v>96</v>
      </c>
      <c r="F229" s="65" t="b">
        <f>AND(LEN(E229) = 6, ISNUMBER(MATCH(LEFT(E229,4), 'species codes'!$A$2:$A$15, 0)))</f>
        <v>1</v>
      </c>
      <c r="G229" s="58">
        <v>1.0</v>
      </c>
    </row>
    <row r="230">
      <c r="A230" s="64">
        <v>45769.0</v>
      </c>
      <c r="B230" s="58" t="s">
        <v>326</v>
      </c>
      <c r="C230" s="58" t="s">
        <v>287</v>
      </c>
      <c r="D230" s="58" t="s">
        <v>343</v>
      </c>
      <c r="E230" s="58" t="s">
        <v>95</v>
      </c>
      <c r="F230" s="65" t="b">
        <f>AND(LEN(E230) = 6, ISNUMBER(MATCH(LEFT(E230,4), 'species codes'!$A$2:$A$15, 0)))</f>
        <v>1</v>
      </c>
      <c r="G230" s="58">
        <v>4.0</v>
      </c>
    </row>
    <row r="231">
      <c r="A231" s="64">
        <v>45769.0</v>
      </c>
      <c r="B231" s="58" t="s">
        <v>326</v>
      </c>
      <c r="C231" s="58" t="s">
        <v>287</v>
      </c>
      <c r="D231" s="58" t="s">
        <v>343</v>
      </c>
      <c r="E231" s="58" t="s">
        <v>91</v>
      </c>
      <c r="F231" s="65" t="b">
        <f>AND(LEN(E231) = 6, ISNUMBER(MATCH(LEFT(E231,4), 'species codes'!$A$2:$A$15, 0)))</f>
        <v>1</v>
      </c>
      <c r="G231" s="58">
        <v>1.0</v>
      </c>
    </row>
    <row r="232">
      <c r="A232" s="64">
        <v>45769.0</v>
      </c>
      <c r="B232" s="58" t="s">
        <v>326</v>
      </c>
      <c r="C232" s="58" t="s">
        <v>287</v>
      </c>
      <c r="D232" s="58" t="s">
        <v>343</v>
      </c>
      <c r="E232" s="58" t="s">
        <v>94</v>
      </c>
      <c r="F232" s="65" t="b">
        <f>AND(LEN(E232) = 6, ISNUMBER(MATCH(LEFT(E232,4), 'species codes'!$A$2:$A$15, 0)))</f>
        <v>1</v>
      </c>
      <c r="G232" s="58">
        <v>1.0</v>
      </c>
    </row>
    <row r="233">
      <c r="A233" s="64">
        <v>45769.0</v>
      </c>
      <c r="B233" s="58" t="s">
        <v>326</v>
      </c>
      <c r="C233" s="58" t="s">
        <v>287</v>
      </c>
      <c r="D233" s="58" t="s">
        <v>343</v>
      </c>
      <c r="E233" s="58" t="s">
        <v>93</v>
      </c>
      <c r="F233" s="65" t="b">
        <f>AND(LEN(E233) = 6, ISNUMBER(MATCH(LEFT(E233,4), 'species codes'!$A$2:$A$15, 0)))</f>
        <v>1</v>
      </c>
      <c r="G233" s="58">
        <v>2.0</v>
      </c>
    </row>
    <row r="234">
      <c r="A234" s="64">
        <v>45769.0</v>
      </c>
      <c r="B234" s="58" t="s">
        <v>326</v>
      </c>
      <c r="C234" s="58" t="s">
        <v>287</v>
      </c>
      <c r="D234" s="58" t="s">
        <v>343</v>
      </c>
      <c r="E234" s="58" t="s">
        <v>89</v>
      </c>
      <c r="F234" s="65" t="b">
        <f>AND(LEN(E234) = 6, ISNUMBER(MATCH(LEFT(E234,4), 'species codes'!$A$2:$A$15, 0)))</f>
        <v>1</v>
      </c>
      <c r="G234" s="58">
        <v>4.0</v>
      </c>
    </row>
    <row r="235">
      <c r="A235" s="64">
        <v>45769.0</v>
      </c>
      <c r="B235" s="58" t="s">
        <v>326</v>
      </c>
      <c r="C235" s="58" t="s">
        <v>287</v>
      </c>
      <c r="D235" s="58" t="s">
        <v>343</v>
      </c>
      <c r="E235" s="58" t="s">
        <v>84</v>
      </c>
      <c r="F235" s="65" t="b">
        <f>AND(LEN(E235) = 6, ISNUMBER(MATCH(LEFT(E235,4), 'species codes'!$A$2:$A$15, 0)))</f>
        <v>1</v>
      </c>
      <c r="G235" s="58">
        <v>4.0</v>
      </c>
    </row>
    <row r="236">
      <c r="A236" s="64">
        <v>45769.0</v>
      </c>
      <c r="B236" s="58" t="s">
        <v>326</v>
      </c>
      <c r="C236" s="58" t="s">
        <v>287</v>
      </c>
      <c r="D236" s="58" t="s">
        <v>343</v>
      </c>
      <c r="E236" s="58" t="s">
        <v>80</v>
      </c>
      <c r="F236" s="65" t="b">
        <f>AND(LEN(E236) = 6, ISNUMBER(MATCH(LEFT(E236,4), 'species codes'!$A$2:$A$15, 0)))</f>
        <v>1</v>
      </c>
      <c r="G236" s="58">
        <v>4.0</v>
      </c>
    </row>
    <row r="237">
      <c r="A237" s="64">
        <v>45769.0</v>
      </c>
      <c r="B237" s="58" t="s">
        <v>326</v>
      </c>
      <c r="C237" s="58" t="s">
        <v>287</v>
      </c>
      <c r="D237" s="58" t="s">
        <v>343</v>
      </c>
      <c r="E237" s="58" t="s">
        <v>76</v>
      </c>
      <c r="F237" s="65" t="b">
        <f>AND(LEN(E237) = 6, ISNUMBER(MATCH(LEFT(E237,4), 'species codes'!$A$2:$A$15, 0)))</f>
        <v>1</v>
      </c>
      <c r="G237" s="58">
        <v>4.0</v>
      </c>
    </row>
    <row r="238">
      <c r="A238" s="64">
        <v>45769.0</v>
      </c>
      <c r="B238" s="58" t="s">
        <v>326</v>
      </c>
      <c r="C238" s="58" t="s">
        <v>287</v>
      </c>
      <c r="D238" s="58" t="s">
        <v>343</v>
      </c>
      <c r="E238" s="58" t="s">
        <v>71</v>
      </c>
      <c r="F238" s="65" t="b">
        <f>AND(LEN(E238) = 6, ISNUMBER(MATCH(LEFT(E238,4), 'species codes'!$A$2:$A$15, 0)))</f>
        <v>1</v>
      </c>
      <c r="G238" s="58">
        <v>4.0</v>
      </c>
    </row>
    <row r="239">
      <c r="A239" s="64">
        <v>45769.0</v>
      </c>
      <c r="B239" s="58" t="s">
        <v>326</v>
      </c>
      <c r="C239" s="58" t="s">
        <v>287</v>
      </c>
      <c r="D239" s="58" t="s">
        <v>343</v>
      </c>
      <c r="E239" s="58" t="s">
        <v>62</v>
      </c>
      <c r="F239" s="65" t="b">
        <f>AND(LEN(E239) = 6, ISNUMBER(MATCH(LEFT(E239,4), 'species codes'!$A$2:$A$15, 0)))</f>
        <v>1</v>
      </c>
      <c r="G239" s="58">
        <v>4.0</v>
      </c>
    </row>
    <row r="240">
      <c r="A240" s="64">
        <v>45769.0</v>
      </c>
      <c r="B240" s="58" t="s">
        <v>326</v>
      </c>
      <c r="C240" s="58" t="s">
        <v>287</v>
      </c>
      <c r="D240" s="58" t="s">
        <v>343</v>
      </c>
      <c r="E240" s="58" t="s">
        <v>74</v>
      </c>
      <c r="F240" s="65" t="b">
        <f>AND(LEN(E240) = 6, ISNUMBER(MATCH(LEFT(E240,4), 'species codes'!$A$2:$A$15, 0)))</f>
        <v>1</v>
      </c>
      <c r="G240" s="58">
        <v>4.0</v>
      </c>
    </row>
    <row r="241">
      <c r="A241" s="64">
        <v>45769.0</v>
      </c>
      <c r="B241" s="58" t="s">
        <v>326</v>
      </c>
      <c r="C241" s="58" t="s">
        <v>287</v>
      </c>
      <c r="D241" s="58" t="s">
        <v>343</v>
      </c>
      <c r="E241" s="58" t="s">
        <v>67</v>
      </c>
      <c r="F241" s="65" t="b">
        <f>AND(LEN(E241) = 6, ISNUMBER(MATCH(LEFT(E241,4), 'species codes'!$A$2:$A$15, 0)))</f>
        <v>1</v>
      </c>
      <c r="G241" s="58">
        <v>4.0</v>
      </c>
    </row>
    <row r="242">
      <c r="A242" s="64">
        <v>45769.0</v>
      </c>
      <c r="B242" s="58" t="s">
        <v>334</v>
      </c>
      <c r="C242" s="58" t="s">
        <v>287</v>
      </c>
      <c r="D242" s="58" t="s">
        <v>206</v>
      </c>
      <c r="E242" s="58" t="s">
        <v>268</v>
      </c>
      <c r="F242" s="65" t="b">
        <f>AND(LEN(E242) = 6, ISNUMBER(MATCH(LEFT(E242,4), 'species codes'!$A$2:$A$15, 0)))</f>
        <v>1</v>
      </c>
      <c r="G242" s="58">
        <v>3.0</v>
      </c>
    </row>
    <row r="243">
      <c r="A243" s="64">
        <v>45769.0</v>
      </c>
      <c r="B243" s="58" t="s">
        <v>334</v>
      </c>
      <c r="C243" s="58" t="s">
        <v>287</v>
      </c>
      <c r="D243" s="58" t="s">
        <v>206</v>
      </c>
      <c r="E243" s="58" t="s">
        <v>266</v>
      </c>
      <c r="F243" s="65" t="b">
        <f>AND(LEN(E243) = 6, ISNUMBER(MATCH(LEFT(E243,4), 'species codes'!$A$2:$A$15, 0)))</f>
        <v>1</v>
      </c>
      <c r="G243" s="58">
        <v>3.0</v>
      </c>
    </row>
    <row r="244">
      <c r="A244" s="64">
        <v>45769.0</v>
      </c>
      <c r="B244" s="58" t="s">
        <v>334</v>
      </c>
      <c r="C244" s="58" t="s">
        <v>287</v>
      </c>
      <c r="D244" s="58" t="s">
        <v>206</v>
      </c>
      <c r="E244" s="58" t="s">
        <v>265</v>
      </c>
      <c r="F244" s="65" t="b">
        <f>AND(LEN(E244) = 6, ISNUMBER(MATCH(LEFT(E244,4), 'species codes'!$A$2:$A$15, 0)))</f>
        <v>1</v>
      </c>
      <c r="G244" s="58">
        <v>3.0</v>
      </c>
    </row>
    <row r="245">
      <c r="A245" s="64">
        <v>45769.0</v>
      </c>
      <c r="B245" s="58" t="s">
        <v>334</v>
      </c>
      <c r="C245" s="58" t="s">
        <v>287</v>
      </c>
      <c r="D245" s="58" t="s">
        <v>206</v>
      </c>
      <c r="E245" s="58" t="s">
        <v>263</v>
      </c>
      <c r="F245" s="65" t="b">
        <f>AND(LEN(E245) = 6, ISNUMBER(MATCH(LEFT(E245,4), 'species codes'!$A$2:$A$15, 0)))</f>
        <v>1</v>
      </c>
      <c r="G245" s="58">
        <v>2.0</v>
      </c>
    </row>
    <row r="246">
      <c r="A246" s="64">
        <v>45769.0</v>
      </c>
      <c r="B246" s="58" t="s">
        <v>334</v>
      </c>
      <c r="C246" s="58" t="s">
        <v>287</v>
      </c>
      <c r="D246" s="58" t="s">
        <v>206</v>
      </c>
      <c r="E246" s="58" t="s">
        <v>219</v>
      </c>
      <c r="F246" s="65" t="b">
        <f>AND(LEN(E246) = 6, ISNUMBER(MATCH(LEFT(E246,4), 'species codes'!$A$2:$A$15, 0)))</f>
        <v>1</v>
      </c>
      <c r="G246" s="58">
        <v>2.0</v>
      </c>
    </row>
    <row r="247">
      <c r="A247" s="64">
        <v>45769.0</v>
      </c>
      <c r="B247" s="58" t="s">
        <v>334</v>
      </c>
      <c r="C247" s="58" t="s">
        <v>287</v>
      </c>
      <c r="D247" s="58" t="s">
        <v>206</v>
      </c>
      <c r="E247" s="58" t="s">
        <v>431</v>
      </c>
      <c r="F247" s="65" t="b">
        <f>AND(LEN(E247) = 6, ISNUMBER(MATCH(LEFT(E247,4), 'species codes'!$A$2:$A$15, 0)))</f>
        <v>0</v>
      </c>
      <c r="G247" s="58">
        <v>3.0</v>
      </c>
    </row>
    <row r="248">
      <c r="A248" s="64">
        <v>45769.0</v>
      </c>
      <c r="B248" s="58" t="s">
        <v>334</v>
      </c>
      <c r="C248" s="58" t="s">
        <v>287</v>
      </c>
      <c r="D248" s="58" t="s">
        <v>206</v>
      </c>
      <c r="E248" s="58" t="s">
        <v>431</v>
      </c>
      <c r="F248" s="65" t="b">
        <f>AND(LEN(E248) = 6, ISNUMBER(MATCH(LEFT(E248,4), 'species codes'!$A$2:$A$15, 0)))</f>
        <v>0</v>
      </c>
      <c r="G248" s="58">
        <v>3.0</v>
      </c>
    </row>
    <row r="249">
      <c r="A249" s="64">
        <v>45769.0</v>
      </c>
      <c r="B249" s="58" t="s">
        <v>334</v>
      </c>
      <c r="C249" s="58" t="s">
        <v>287</v>
      </c>
      <c r="D249" s="58" t="s">
        <v>206</v>
      </c>
      <c r="E249" s="58" t="s">
        <v>254</v>
      </c>
      <c r="F249" s="65" t="b">
        <f>AND(LEN(E249) = 6, ISNUMBER(MATCH(LEFT(E249,4), 'species codes'!$A$2:$A$15, 0)))</f>
        <v>1</v>
      </c>
      <c r="G249" s="58">
        <v>6.0</v>
      </c>
    </row>
    <row r="250">
      <c r="A250" s="64">
        <v>45769.0</v>
      </c>
      <c r="B250" s="58" t="s">
        <v>334</v>
      </c>
      <c r="C250" s="58" t="s">
        <v>287</v>
      </c>
      <c r="D250" s="58" t="s">
        <v>206</v>
      </c>
      <c r="E250" s="58" t="s">
        <v>224</v>
      </c>
      <c r="F250" s="65" t="b">
        <f>AND(LEN(E250) = 6, ISNUMBER(MATCH(LEFT(E250,4), 'species codes'!$A$2:$A$15, 0)))</f>
        <v>1</v>
      </c>
      <c r="G250" s="58">
        <v>6.0</v>
      </c>
    </row>
    <row r="251">
      <c r="A251" s="64">
        <v>45769.0</v>
      </c>
      <c r="B251" s="58" t="s">
        <v>334</v>
      </c>
      <c r="C251" s="58" t="s">
        <v>287</v>
      </c>
      <c r="D251" s="58" t="s">
        <v>206</v>
      </c>
      <c r="E251" s="58" t="s">
        <v>225</v>
      </c>
      <c r="F251" s="65" t="b">
        <f>AND(LEN(E251) = 6, ISNUMBER(MATCH(LEFT(E251,4), 'species codes'!$A$2:$A$15, 0)))</f>
        <v>1</v>
      </c>
      <c r="G251" s="58">
        <v>2.0</v>
      </c>
    </row>
    <row r="252">
      <c r="A252" s="64">
        <v>45769.0</v>
      </c>
      <c r="B252" s="58" t="s">
        <v>334</v>
      </c>
      <c r="C252" s="58" t="s">
        <v>287</v>
      </c>
      <c r="D252" s="58" t="s">
        <v>206</v>
      </c>
      <c r="E252" s="58" t="s">
        <v>218</v>
      </c>
      <c r="F252" s="65" t="b">
        <f>AND(LEN(E252) = 6, ISNUMBER(MATCH(LEFT(E252,4), 'species codes'!$A$2:$A$15, 0)))</f>
        <v>1</v>
      </c>
      <c r="G252" s="58">
        <v>2.0</v>
      </c>
      <c r="H252" s="58">
        <v>2.0</v>
      </c>
      <c r="N252" s="58">
        <v>1.0</v>
      </c>
      <c r="O252" s="58" t="s">
        <v>430</v>
      </c>
    </row>
    <row r="253">
      <c r="A253" s="64">
        <v>45769.0</v>
      </c>
      <c r="B253" s="58" t="s">
        <v>334</v>
      </c>
      <c r="C253" s="58" t="s">
        <v>287</v>
      </c>
      <c r="D253" s="58" t="s">
        <v>206</v>
      </c>
      <c r="E253" s="58" t="s">
        <v>216</v>
      </c>
      <c r="F253" s="65" t="b">
        <f>AND(LEN(E253) = 6, ISNUMBER(MATCH(LEFT(E253,4), 'species codes'!$A$2:$A$15, 0)))</f>
        <v>1</v>
      </c>
      <c r="N253" s="58">
        <v>4.0</v>
      </c>
      <c r="O253" s="58" t="s">
        <v>430</v>
      </c>
    </row>
    <row r="254">
      <c r="A254" s="64">
        <v>45769.0</v>
      </c>
      <c r="B254" s="58" t="s">
        <v>334</v>
      </c>
      <c r="C254" s="58" t="s">
        <v>287</v>
      </c>
      <c r="D254" s="58" t="s">
        <v>206</v>
      </c>
      <c r="E254" s="58" t="s">
        <v>214</v>
      </c>
      <c r="F254" s="65" t="b">
        <f>AND(LEN(E254) = 6, ISNUMBER(MATCH(LEFT(E254,4), 'species codes'!$A$2:$A$15, 0)))</f>
        <v>1</v>
      </c>
      <c r="G254" s="58">
        <v>5.0</v>
      </c>
      <c r="N254" s="58">
        <v>1.0</v>
      </c>
      <c r="O254" s="58" t="s">
        <v>430</v>
      </c>
    </row>
    <row r="255">
      <c r="A255" s="64">
        <v>45769.0</v>
      </c>
      <c r="B255" s="58" t="s">
        <v>334</v>
      </c>
      <c r="C255" s="58" t="s">
        <v>287</v>
      </c>
      <c r="D255" s="58" t="s">
        <v>206</v>
      </c>
      <c r="E255" s="58" t="s">
        <v>213</v>
      </c>
      <c r="F255" s="65" t="b">
        <f>AND(LEN(E255) = 6, ISNUMBER(MATCH(LEFT(E255,4), 'species codes'!$A$2:$A$15, 0)))</f>
        <v>1</v>
      </c>
      <c r="G255" s="58">
        <v>3.0</v>
      </c>
    </row>
    <row r="256">
      <c r="A256" s="64">
        <v>45769.0</v>
      </c>
      <c r="B256" s="58" t="s">
        <v>334</v>
      </c>
      <c r="C256" s="58" t="s">
        <v>287</v>
      </c>
      <c r="D256" s="58" t="s">
        <v>206</v>
      </c>
      <c r="E256" s="58" t="s">
        <v>202</v>
      </c>
      <c r="F256" s="65" t="b">
        <f>AND(LEN(E256) = 6, ISNUMBER(MATCH(LEFT(E256,4), 'species codes'!$A$2:$A$15, 0)))</f>
        <v>1</v>
      </c>
      <c r="G256" s="58">
        <v>2.0</v>
      </c>
    </row>
    <row r="257">
      <c r="A257" s="64">
        <v>45769.0</v>
      </c>
      <c r="B257" s="58" t="s">
        <v>334</v>
      </c>
      <c r="C257" s="58" t="s">
        <v>287</v>
      </c>
      <c r="D257" s="58" t="s">
        <v>206</v>
      </c>
      <c r="E257" s="58" t="s">
        <v>203</v>
      </c>
      <c r="F257" s="65" t="b">
        <f>AND(LEN(E257) = 6, ISNUMBER(MATCH(LEFT(E257,4), 'species codes'!$A$2:$A$15, 0)))</f>
        <v>1</v>
      </c>
      <c r="G257" s="58">
        <v>1.0</v>
      </c>
    </row>
    <row r="258">
      <c r="A258" s="64">
        <v>45769.0</v>
      </c>
      <c r="B258" s="58" t="s">
        <v>334</v>
      </c>
      <c r="C258" s="58" t="s">
        <v>287</v>
      </c>
      <c r="D258" s="58" t="s">
        <v>206</v>
      </c>
      <c r="E258" s="58" t="s">
        <v>208</v>
      </c>
      <c r="F258" s="65" t="b">
        <f>AND(LEN(E258) = 6, ISNUMBER(MATCH(LEFT(E258,4), 'species codes'!$A$2:$A$15, 0)))</f>
        <v>1</v>
      </c>
      <c r="G258" s="58">
        <v>2.0</v>
      </c>
    </row>
    <row r="259">
      <c r="A259" s="64">
        <v>45784.0</v>
      </c>
      <c r="B259" s="58" t="s">
        <v>374</v>
      </c>
      <c r="C259" s="58" t="s">
        <v>287</v>
      </c>
      <c r="D259" s="58" t="s">
        <v>331</v>
      </c>
      <c r="E259" s="58" t="s">
        <v>188</v>
      </c>
      <c r="F259" s="65" t="b">
        <f>AND(LEN(E259) = 6, ISNUMBER(MATCH(LEFT(E259,4), 'species codes'!$A$2:$A$15, 0)))</f>
        <v>1</v>
      </c>
      <c r="G259" s="58">
        <v>4.0</v>
      </c>
    </row>
    <row r="260">
      <c r="A260" s="64">
        <v>45784.0</v>
      </c>
      <c r="B260" s="58" t="s">
        <v>374</v>
      </c>
      <c r="C260" s="58" t="s">
        <v>287</v>
      </c>
      <c r="D260" s="58" t="s">
        <v>331</v>
      </c>
      <c r="E260" s="58" t="s">
        <v>43</v>
      </c>
      <c r="F260" s="65" t="b">
        <f>AND(LEN(E260) = 6, ISNUMBER(MATCH(LEFT(E260,4), 'species codes'!$A$2:$A$15, 0)))</f>
        <v>1</v>
      </c>
      <c r="G260" s="58">
        <v>4.0</v>
      </c>
    </row>
    <row r="261">
      <c r="A261" s="64">
        <v>45784.0</v>
      </c>
      <c r="B261" s="58" t="s">
        <v>374</v>
      </c>
      <c r="C261" s="58" t="s">
        <v>287</v>
      </c>
      <c r="D261" s="58" t="s">
        <v>331</v>
      </c>
      <c r="E261" s="58" t="s">
        <v>55</v>
      </c>
      <c r="F261" s="65" t="b">
        <f>AND(LEN(E261) = 6, ISNUMBER(MATCH(LEFT(E261,4), 'species codes'!$A$2:$A$15, 0)))</f>
        <v>1</v>
      </c>
      <c r="G261" s="58">
        <v>4.0</v>
      </c>
    </row>
    <row r="262">
      <c r="A262" s="64">
        <v>45784.0</v>
      </c>
      <c r="B262" s="58" t="s">
        <v>374</v>
      </c>
      <c r="C262" s="58" t="s">
        <v>287</v>
      </c>
      <c r="D262" s="58" t="s">
        <v>331</v>
      </c>
      <c r="E262" s="58" t="s">
        <v>148</v>
      </c>
      <c r="F262" s="65" t="b">
        <f>AND(LEN(E262) = 6, ISNUMBER(MATCH(LEFT(E262,4), 'species codes'!$A$2:$A$15, 0)))</f>
        <v>1</v>
      </c>
      <c r="G262" s="58">
        <v>1.0</v>
      </c>
    </row>
    <row r="263">
      <c r="A263" s="64">
        <v>45784.0</v>
      </c>
      <c r="B263" s="58" t="s">
        <v>374</v>
      </c>
      <c r="C263" s="58" t="s">
        <v>287</v>
      </c>
      <c r="D263" s="58" t="s">
        <v>331</v>
      </c>
      <c r="E263" s="58" t="s">
        <v>140</v>
      </c>
      <c r="F263" s="65" t="b">
        <f>AND(LEN(E263) = 6, ISNUMBER(MATCH(LEFT(E263,4), 'species codes'!$A$2:$A$15, 0)))</f>
        <v>1</v>
      </c>
      <c r="G263" s="58">
        <v>4.0</v>
      </c>
    </row>
    <row r="264">
      <c r="A264" s="64">
        <v>45784.0</v>
      </c>
      <c r="B264" s="58" t="s">
        <v>374</v>
      </c>
      <c r="C264" s="58" t="s">
        <v>287</v>
      </c>
      <c r="D264" s="58" t="s">
        <v>331</v>
      </c>
      <c r="E264" s="58" t="s">
        <v>137</v>
      </c>
      <c r="F264" s="65" t="b">
        <f>AND(LEN(E264) = 6, ISNUMBER(MATCH(LEFT(E264,4), 'species codes'!$A$2:$A$15, 0)))</f>
        <v>1</v>
      </c>
      <c r="G264" s="58">
        <v>4.0</v>
      </c>
    </row>
    <row r="265">
      <c r="A265" s="64">
        <v>45784.0</v>
      </c>
      <c r="B265" s="58" t="s">
        <v>374</v>
      </c>
      <c r="C265" s="58" t="s">
        <v>287</v>
      </c>
      <c r="D265" s="58" t="s">
        <v>331</v>
      </c>
      <c r="E265" s="58" t="s">
        <v>149</v>
      </c>
      <c r="F265" s="65" t="b">
        <f>AND(LEN(E265) = 6, ISNUMBER(MATCH(LEFT(E265,4), 'species codes'!$A$2:$A$15, 0)))</f>
        <v>1</v>
      </c>
      <c r="G265" s="58">
        <v>2.0</v>
      </c>
    </row>
    <row r="266">
      <c r="A266" s="64">
        <v>45784.0</v>
      </c>
      <c r="B266" s="58" t="s">
        <v>374</v>
      </c>
      <c r="C266" s="58" t="s">
        <v>287</v>
      </c>
      <c r="D266" s="58" t="s">
        <v>331</v>
      </c>
      <c r="E266" s="58" t="s">
        <v>143</v>
      </c>
      <c r="F266" s="65" t="b">
        <f>AND(LEN(E266) = 6, ISNUMBER(MATCH(LEFT(E266,4), 'species codes'!$A$2:$A$15, 0)))</f>
        <v>1</v>
      </c>
      <c r="G266" s="58">
        <v>3.0</v>
      </c>
    </row>
    <row r="267">
      <c r="A267" s="64">
        <v>45784.0</v>
      </c>
      <c r="B267" s="58" t="s">
        <v>374</v>
      </c>
      <c r="C267" s="58" t="s">
        <v>287</v>
      </c>
      <c r="D267" s="58" t="s">
        <v>331</v>
      </c>
      <c r="E267" s="58" t="s">
        <v>142</v>
      </c>
      <c r="F267" s="65" t="b">
        <f>AND(LEN(E267) = 6, ISNUMBER(MATCH(LEFT(E267,4), 'species codes'!$A$2:$A$15, 0)))</f>
        <v>1</v>
      </c>
      <c r="G267" s="58">
        <v>4.0</v>
      </c>
    </row>
    <row r="268">
      <c r="A268" s="64">
        <v>45784.0</v>
      </c>
      <c r="B268" s="58" t="s">
        <v>374</v>
      </c>
      <c r="C268" s="58" t="s">
        <v>287</v>
      </c>
      <c r="D268" s="58" t="s">
        <v>331</v>
      </c>
      <c r="E268" s="58" t="s">
        <v>134</v>
      </c>
      <c r="F268" s="65" t="b">
        <f>AND(LEN(E268) = 6, ISNUMBER(MATCH(LEFT(E268,4), 'species codes'!$A$2:$A$15, 0)))</f>
        <v>1</v>
      </c>
      <c r="G268" s="58">
        <v>3.0</v>
      </c>
      <c r="H268" s="58">
        <v>1.0</v>
      </c>
    </row>
    <row r="269">
      <c r="A269" s="64">
        <v>45784.0</v>
      </c>
      <c r="B269" s="58" t="s">
        <v>374</v>
      </c>
      <c r="C269" s="58" t="s">
        <v>287</v>
      </c>
      <c r="D269" s="58" t="s">
        <v>331</v>
      </c>
      <c r="E269" s="58" t="s">
        <v>76</v>
      </c>
      <c r="F269" s="65" t="b">
        <f>AND(LEN(E269) = 6, ISNUMBER(MATCH(LEFT(E269,4), 'species codes'!$A$2:$A$15, 0)))</f>
        <v>1</v>
      </c>
      <c r="G269" s="58">
        <v>4.0</v>
      </c>
    </row>
    <row r="270">
      <c r="A270" s="64">
        <v>45784.0</v>
      </c>
      <c r="B270" s="58" t="s">
        <v>374</v>
      </c>
      <c r="C270" s="58" t="s">
        <v>287</v>
      </c>
      <c r="D270" s="58" t="s">
        <v>331</v>
      </c>
      <c r="E270" s="58" t="s">
        <v>96</v>
      </c>
      <c r="F270" s="65" t="b">
        <f>AND(LEN(E270) = 6, ISNUMBER(MATCH(LEFT(E270,4), 'species codes'!$A$2:$A$15, 0)))</f>
        <v>1</v>
      </c>
      <c r="G270" s="58">
        <v>4.0</v>
      </c>
    </row>
    <row r="271">
      <c r="A271" s="64">
        <v>45784.0</v>
      </c>
      <c r="B271" s="58" t="s">
        <v>374</v>
      </c>
      <c r="C271" s="58" t="s">
        <v>287</v>
      </c>
      <c r="D271" s="58" t="s">
        <v>331</v>
      </c>
      <c r="E271" s="58" t="s">
        <v>136</v>
      </c>
      <c r="F271" s="65" t="b">
        <f>AND(LEN(E271) = 6, ISNUMBER(MATCH(LEFT(E271,4), 'species codes'!$A$2:$A$15, 0)))</f>
        <v>1</v>
      </c>
      <c r="G271" s="58">
        <v>4.0</v>
      </c>
    </row>
    <row r="272">
      <c r="A272" s="64">
        <v>45784.0</v>
      </c>
      <c r="B272" s="58" t="s">
        <v>374</v>
      </c>
      <c r="C272" s="58" t="s">
        <v>287</v>
      </c>
      <c r="D272" s="58" t="s">
        <v>331</v>
      </c>
      <c r="E272" s="58" t="s">
        <v>132</v>
      </c>
      <c r="F272" s="65" t="b">
        <f>AND(LEN(E272) = 6, ISNUMBER(MATCH(LEFT(E272,4), 'species codes'!$A$2:$A$15, 0)))</f>
        <v>1</v>
      </c>
      <c r="G272" s="58">
        <v>4.0</v>
      </c>
    </row>
    <row r="273">
      <c r="A273" s="64">
        <v>45784.0</v>
      </c>
      <c r="B273" s="58" t="s">
        <v>374</v>
      </c>
      <c r="C273" s="58" t="s">
        <v>287</v>
      </c>
      <c r="D273" s="58" t="s">
        <v>331</v>
      </c>
      <c r="E273" s="58" t="s">
        <v>80</v>
      </c>
      <c r="F273" s="65" t="b">
        <f>AND(LEN(E273) = 6, ISNUMBER(MATCH(LEFT(E273,4), 'species codes'!$A$2:$A$15, 0)))</f>
        <v>1</v>
      </c>
      <c r="G273" s="58">
        <v>4.0</v>
      </c>
    </row>
    <row r="274">
      <c r="A274" s="64">
        <v>45810.0</v>
      </c>
      <c r="B274" s="58" t="s">
        <v>326</v>
      </c>
      <c r="C274" s="58" t="s">
        <v>395</v>
      </c>
      <c r="D274" s="58" t="s">
        <v>405</v>
      </c>
      <c r="E274" s="58" t="s">
        <v>62</v>
      </c>
      <c r="F274" s="65" t="b">
        <f>AND(LEN(E274) = 6, ISNUMBER(MATCH(LEFT(E274,4), 'species codes'!$A$2:$A$15, 0)))</f>
        <v>1</v>
      </c>
      <c r="G274" s="58">
        <v>4.0</v>
      </c>
    </row>
    <row r="275">
      <c r="A275" s="64">
        <v>45810.0</v>
      </c>
      <c r="B275" s="58" t="s">
        <v>326</v>
      </c>
      <c r="C275" s="58" t="s">
        <v>395</v>
      </c>
      <c r="D275" s="58" t="s">
        <v>405</v>
      </c>
      <c r="E275" s="58" t="s">
        <v>67</v>
      </c>
      <c r="F275" s="65" t="b">
        <f>AND(LEN(E275) = 6, ISNUMBER(MATCH(LEFT(E275,4), 'species codes'!$A$2:$A$15, 0)))</f>
        <v>1</v>
      </c>
      <c r="G275" s="58">
        <v>4.0</v>
      </c>
    </row>
    <row r="276">
      <c r="A276" s="64">
        <v>45810.0</v>
      </c>
      <c r="B276" s="58" t="s">
        <v>326</v>
      </c>
      <c r="C276" s="58" t="s">
        <v>395</v>
      </c>
      <c r="D276" s="58" t="s">
        <v>405</v>
      </c>
      <c r="E276" s="58" t="s">
        <v>71</v>
      </c>
      <c r="F276" s="65" t="b">
        <f>AND(LEN(E276) = 6, ISNUMBER(MATCH(LEFT(E276,4), 'species codes'!$A$2:$A$15, 0)))</f>
        <v>1</v>
      </c>
      <c r="G276" s="58">
        <v>4.0</v>
      </c>
    </row>
    <row r="277">
      <c r="A277" s="64">
        <v>45810.0</v>
      </c>
      <c r="B277" s="58" t="s">
        <v>326</v>
      </c>
      <c r="C277" s="58" t="s">
        <v>395</v>
      </c>
      <c r="D277" s="58" t="s">
        <v>405</v>
      </c>
      <c r="E277" s="58" t="s">
        <v>74</v>
      </c>
      <c r="F277" s="65" t="b">
        <f>AND(LEN(E277) = 6, ISNUMBER(MATCH(LEFT(E277,4), 'species codes'!$A$2:$A$15, 0)))</f>
        <v>1</v>
      </c>
      <c r="G277" s="58">
        <v>4.0</v>
      </c>
    </row>
    <row r="278">
      <c r="A278" s="64">
        <v>45810.0</v>
      </c>
      <c r="B278" s="58" t="s">
        <v>326</v>
      </c>
      <c r="C278" s="58" t="s">
        <v>395</v>
      </c>
      <c r="D278" s="58" t="s">
        <v>405</v>
      </c>
      <c r="E278" s="58" t="s">
        <v>76</v>
      </c>
      <c r="F278" s="65" t="b">
        <f>AND(LEN(E278) = 6, ISNUMBER(MATCH(LEFT(E278,4), 'species codes'!$A$2:$A$15, 0)))</f>
        <v>1</v>
      </c>
      <c r="G278" s="58">
        <v>4.0</v>
      </c>
    </row>
    <row r="279">
      <c r="A279" s="64">
        <v>45810.0</v>
      </c>
      <c r="B279" s="58" t="s">
        <v>326</v>
      </c>
      <c r="C279" s="58" t="s">
        <v>395</v>
      </c>
      <c r="D279" s="58" t="s">
        <v>405</v>
      </c>
      <c r="E279" s="58" t="s">
        <v>80</v>
      </c>
      <c r="F279" s="65" t="b">
        <f>AND(LEN(E279) = 6, ISNUMBER(MATCH(LEFT(E279,4), 'species codes'!$A$2:$A$15, 0)))</f>
        <v>1</v>
      </c>
      <c r="G279" s="58">
        <v>4.0</v>
      </c>
    </row>
    <row r="280">
      <c r="A280" s="64">
        <v>45810.0</v>
      </c>
      <c r="B280" s="58" t="s">
        <v>326</v>
      </c>
      <c r="C280" s="58" t="s">
        <v>395</v>
      </c>
      <c r="D280" s="58" t="s">
        <v>405</v>
      </c>
      <c r="E280" s="58" t="s">
        <v>84</v>
      </c>
      <c r="F280" s="65" t="b">
        <f>AND(LEN(E280) = 6, ISNUMBER(MATCH(LEFT(E280,4), 'species codes'!$A$2:$A$15, 0)))</f>
        <v>1</v>
      </c>
      <c r="G280" s="58">
        <v>4.0</v>
      </c>
    </row>
    <row r="281">
      <c r="A281" s="64">
        <v>45810.0</v>
      </c>
      <c r="B281" s="58" t="s">
        <v>326</v>
      </c>
      <c r="C281" s="58" t="s">
        <v>395</v>
      </c>
      <c r="D281" s="58" t="s">
        <v>405</v>
      </c>
      <c r="E281" s="58" t="s">
        <v>89</v>
      </c>
      <c r="F281" s="65" t="b">
        <f>AND(LEN(E281) = 6, ISNUMBER(MATCH(LEFT(E281,4), 'species codes'!$A$2:$A$15, 0)))</f>
        <v>1</v>
      </c>
      <c r="G281" s="58">
        <v>1.0</v>
      </c>
      <c r="J281" s="58">
        <v>1.0</v>
      </c>
    </row>
    <row r="282">
      <c r="A282" s="64">
        <v>45810.0</v>
      </c>
      <c r="B282" s="58" t="s">
        <v>326</v>
      </c>
      <c r="C282" s="58" t="s">
        <v>395</v>
      </c>
      <c r="D282" s="58" t="s">
        <v>405</v>
      </c>
      <c r="E282" s="58" t="s">
        <v>91</v>
      </c>
      <c r="F282" s="65" t="b">
        <f>AND(LEN(E282) = 6, ISNUMBER(MATCH(LEFT(E282,4), 'species codes'!$A$2:$A$15, 0)))</f>
        <v>1</v>
      </c>
      <c r="G282" s="58">
        <v>1.0</v>
      </c>
    </row>
    <row r="283">
      <c r="A283" s="64">
        <v>45810.0</v>
      </c>
      <c r="B283" s="58" t="s">
        <v>326</v>
      </c>
      <c r="C283" s="58" t="s">
        <v>395</v>
      </c>
      <c r="D283" s="58" t="s">
        <v>405</v>
      </c>
      <c r="E283" s="58" t="s">
        <v>93</v>
      </c>
      <c r="F283" s="65" t="b">
        <f>AND(LEN(E283) = 6, ISNUMBER(MATCH(LEFT(E283,4), 'species codes'!$A$2:$A$15, 0)))</f>
        <v>1</v>
      </c>
      <c r="G283" s="58">
        <v>1.0</v>
      </c>
    </row>
    <row r="284">
      <c r="A284" s="64">
        <v>45810.0</v>
      </c>
      <c r="B284" s="58" t="s">
        <v>326</v>
      </c>
      <c r="C284" s="58" t="s">
        <v>395</v>
      </c>
      <c r="D284" s="58" t="s">
        <v>405</v>
      </c>
      <c r="E284" s="58" t="s">
        <v>95</v>
      </c>
      <c r="F284" s="65" t="b">
        <f>AND(LEN(E284) = 6, ISNUMBER(MATCH(LEFT(E284,4), 'species codes'!$A$2:$A$15, 0)))</f>
        <v>1</v>
      </c>
      <c r="G284" s="58">
        <v>4.0</v>
      </c>
    </row>
    <row r="285">
      <c r="A285" s="64">
        <v>45810.0</v>
      </c>
      <c r="B285" s="58" t="s">
        <v>326</v>
      </c>
      <c r="C285" s="58" t="s">
        <v>395</v>
      </c>
      <c r="D285" s="58" t="s">
        <v>405</v>
      </c>
      <c r="E285" s="58" t="s">
        <v>96</v>
      </c>
      <c r="F285" s="65" t="b">
        <f>AND(LEN(E285) = 6, ISNUMBER(MATCH(LEFT(E285,4), 'species codes'!$A$2:$A$15, 0)))</f>
        <v>1</v>
      </c>
      <c r="G285" s="58">
        <v>1.0</v>
      </c>
    </row>
    <row r="286">
      <c r="A286" s="64">
        <v>45810.0</v>
      </c>
      <c r="B286" s="58" t="s">
        <v>326</v>
      </c>
      <c r="C286" s="58" t="s">
        <v>395</v>
      </c>
      <c r="D286" s="58" t="s">
        <v>405</v>
      </c>
      <c r="E286" s="58" t="s">
        <v>109</v>
      </c>
      <c r="F286" s="65" t="b">
        <f>AND(LEN(E286) = 6, ISNUMBER(MATCH(LEFT(E286,4), 'species codes'!$A$2:$A$15, 0)))</f>
        <v>1</v>
      </c>
      <c r="G286" s="58">
        <v>4.0</v>
      </c>
    </row>
    <row r="287">
      <c r="A287" s="64">
        <v>45810.0</v>
      </c>
      <c r="B287" s="58" t="s">
        <v>326</v>
      </c>
      <c r="C287" s="58" t="s">
        <v>395</v>
      </c>
      <c r="D287" s="58" t="s">
        <v>405</v>
      </c>
      <c r="E287" s="58" t="s">
        <v>113</v>
      </c>
      <c r="F287" s="65" t="b">
        <f>AND(LEN(E287) = 6, ISNUMBER(MATCH(LEFT(E287,4), 'species codes'!$A$2:$A$15, 0)))</f>
        <v>1</v>
      </c>
      <c r="G287" s="58">
        <v>1.0</v>
      </c>
    </row>
    <row r="288">
      <c r="A288" s="64">
        <v>45810.0</v>
      </c>
      <c r="B288" s="58" t="s">
        <v>326</v>
      </c>
      <c r="C288" s="58" t="s">
        <v>395</v>
      </c>
      <c r="D288" s="58" t="s">
        <v>405</v>
      </c>
      <c r="E288" s="58" t="s">
        <v>127</v>
      </c>
      <c r="F288" s="65" t="b">
        <f>AND(LEN(E288) = 6, ISNUMBER(MATCH(LEFT(E288,4), 'species codes'!$A$2:$A$15, 0)))</f>
        <v>1</v>
      </c>
      <c r="G288" s="58">
        <v>4.0</v>
      </c>
    </row>
    <row r="289">
      <c r="A289" s="64">
        <v>45810.0</v>
      </c>
      <c r="B289" s="58" t="s">
        <v>326</v>
      </c>
      <c r="C289" s="58" t="s">
        <v>395</v>
      </c>
      <c r="D289" s="58" t="s">
        <v>405</v>
      </c>
      <c r="E289" s="58" t="s">
        <v>130</v>
      </c>
      <c r="F289" s="65" t="b">
        <f>AND(LEN(E289) = 6, ISNUMBER(MATCH(LEFT(E289,4), 'species codes'!$A$2:$A$15, 0)))</f>
        <v>1</v>
      </c>
      <c r="G289" s="58">
        <v>4.0</v>
      </c>
    </row>
    <row r="290">
      <c r="A290" s="64">
        <v>45810.0</v>
      </c>
      <c r="B290" s="58" t="s">
        <v>326</v>
      </c>
      <c r="C290" s="58" t="s">
        <v>395</v>
      </c>
      <c r="D290" s="58" t="s">
        <v>405</v>
      </c>
      <c r="E290" s="58" t="s">
        <v>132</v>
      </c>
      <c r="F290" s="65" t="b">
        <f>AND(LEN(E290) = 6, ISNUMBER(MATCH(LEFT(E290,4), 'species codes'!$A$2:$A$15, 0)))</f>
        <v>1</v>
      </c>
      <c r="G290" s="58">
        <v>4.0</v>
      </c>
    </row>
    <row r="291">
      <c r="A291" s="64">
        <v>45810.0</v>
      </c>
      <c r="B291" s="58" t="s">
        <v>326</v>
      </c>
      <c r="C291" s="58" t="s">
        <v>395</v>
      </c>
      <c r="D291" s="58" t="s">
        <v>405</v>
      </c>
      <c r="E291" s="58" t="s">
        <v>134</v>
      </c>
      <c r="F291" s="65" t="b">
        <f>AND(LEN(E291) = 6, ISNUMBER(MATCH(LEFT(E291,4), 'species codes'!$A$2:$A$15, 0)))</f>
        <v>1</v>
      </c>
      <c r="G291" s="58">
        <v>4.0</v>
      </c>
    </row>
    <row r="292">
      <c r="A292" s="64">
        <v>45810.0</v>
      </c>
      <c r="B292" s="58" t="s">
        <v>326</v>
      </c>
      <c r="C292" s="58" t="s">
        <v>395</v>
      </c>
      <c r="D292" s="58" t="s">
        <v>405</v>
      </c>
      <c r="E292" s="58" t="s">
        <v>136</v>
      </c>
      <c r="F292" s="65" t="b">
        <f>AND(LEN(E292) = 6, ISNUMBER(MATCH(LEFT(E292,4), 'species codes'!$A$2:$A$15, 0)))</f>
        <v>1</v>
      </c>
      <c r="G292" s="58">
        <v>4.0</v>
      </c>
    </row>
    <row r="293">
      <c r="A293" s="64">
        <v>45810.0</v>
      </c>
      <c r="B293" s="58" t="s">
        <v>326</v>
      </c>
      <c r="C293" s="58" t="s">
        <v>395</v>
      </c>
      <c r="D293" s="58" t="s">
        <v>343</v>
      </c>
      <c r="E293" s="58" t="s">
        <v>137</v>
      </c>
      <c r="F293" s="65" t="b">
        <f>AND(LEN(E293) = 6, ISNUMBER(MATCH(LEFT(E293,4), 'species codes'!$A$2:$A$15, 0)))</f>
        <v>1</v>
      </c>
      <c r="G293" s="58">
        <v>4.0</v>
      </c>
    </row>
    <row r="294">
      <c r="A294" s="64">
        <v>45810.0</v>
      </c>
      <c r="B294" s="58" t="s">
        <v>326</v>
      </c>
      <c r="C294" s="58" t="s">
        <v>395</v>
      </c>
      <c r="D294" s="58" t="s">
        <v>343</v>
      </c>
      <c r="E294" s="58" t="s">
        <v>140</v>
      </c>
      <c r="F294" s="65" t="b">
        <f>AND(LEN(E294) = 6, ISNUMBER(MATCH(LEFT(E294,4), 'species codes'!$A$2:$A$15, 0)))</f>
        <v>1</v>
      </c>
      <c r="G294" s="58">
        <v>4.0</v>
      </c>
    </row>
    <row r="295">
      <c r="A295" s="64">
        <v>45810.0</v>
      </c>
      <c r="B295" s="58" t="s">
        <v>326</v>
      </c>
      <c r="C295" s="58" t="s">
        <v>395</v>
      </c>
      <c r="D295" s="58" t="s">
        <v>343</v>
      </c>
      <c r="E295" s="58" t="s">
        <v>142</v>
      </c>
      <c r="F295" s="65" t="b">
        <f>AND(LEN(E295) = 6, ISNUMBER(MATCH(LEFT(E295,4), 'species codes'!$A$2:$A$15, 0)))</f>
        <v>1</v>
      </c>
      <c r="G295" s="58">
        <v>4.0</v>
      </c>
    </row>
    <row r="296">
      <c r="A296" s="64">
        <v>45810.0</v>
      </c>
      <c r="B296" s="58" t="s">
        <v>326</v>
      </c>
      <c r="C296" s="58" t="s">
        <v>395</v>
      </c>
      <c r="D296" s="58" t="s">
        <v>343</v>
      </c>
      <c r="E296" s="58" t="s">
        <v>143</v>
      </c>
      <c r="F296" s="65" t="b">
        <f>AND(LEN(E296) = 6, ISNUMBER(MATCH(LEFT(E296,4), 'species codes'!$A$2:$A$15, 0)))</f>
        <v>1</v>
      </c>
      <c r="G296" s="58">
        <v>4.0</v>
      </c>
    </row>
    <row r="297">
      <c r="A297" s="64">
        <v>45810.0</v>
      </c>
      <c r="B297" s="58" t="s">
        <v>326</v>
      </c>
      <c r="C297" s="58" t="s">
        <v>395</v>
      </c>
      <c r="D297" s="58" t="s">
        <v>343</v>
      </c>
      <c r="E297" s="58" t="s">
        <v>145</v>
      </c>
      <c r="F297" s="65" t="b">
        <f>AND(LEN(E297) = 6, ISNUMBER(MATCH(LEFT(E297,4), 'species codes'!$A$2:$A$15, 0)))</f>
        <v>1</v>
      </c>
      <c r="G297" s="58">
        <v>4.0</v>
      </c>
    </row>
    <row r="298">
      <c r="A298" s="64">
        <v>45810.0</v>
      </c>
      <c r="B298" s="58" t="s">
        <v>326</v>
      </c>
      <c r="C298" s="58" t="s">
        <v>395</v>
      </c>
      <c r="D298" s="58" t="s">
        <v>343</v>
      </c>
      <c r="E298" s="58" t="s">
        <v>148</v>
      </c>
      <c r="F298" s="65" t="b">
        <f>AND(LEN(E298) = 6, ISNUMBER(MATCH(LEFT(E298,4), 'species codes'!$A$2:$A$15, 0)))</f>
        <v>1</v>
      </c>
      <c r="G298" s="58">
        <v>4.0</v>
      </c>
    </row>
    <row r="299">
      <c r="A299" s="64">
        <v>45810.0</v>
      </c>
      <c r="B299" s="58" t="s">
        <v>326</v>
      </c>
      <c r="C299" s="58" t="s">
        <v>395</v>
      </c>
      <c r="D299" s="58" t="s">
        <v>343</v>
      </c>
      <c r="E299" s="58" t="s">
        <v>149</v>
      </c>
      <c r="F299" s="65" t="b">
        <f>AND(LEN(E299) = 6, ISNUMBER(MATCH(LEFT(E299,4), 'species codes'!$A$2:$A$15, 0)))</f>
        <v>1</v>
      </c>
      <c r="G299" s="58">
        <v>4.0</v>
      </c>
    </row>
    <row r="300">
      <c r="A300" s="64">
        <v>45810.0</v>
      </c>
      <c r="B300" s="58" t="s">
        <v>326</v>
      </c>
      <c r="C300" s="58" t="s">
        <v>395</v>
      </c>
      <c r="D300" s="58" t="s">
        <v>343</v>
      </c>
      <c r="E300" s="58" t="s">
        <v>171</v>
      </c>
      <c r="F300" s="65" t="b">
        <f>AND(LEN(E300) = 6, ISNUMBER(MATCH(LEFT(E300,4), 'species codes'!$A$2:$A$15, 0)))</f>
        <v>1</v>
      </c>
      <c r="G300" s="58">
        <v>4.0</v>
      </c>
    </row>
    <row r="301">
      <c r="A301" s="64">
        <v>45810.0</v>
      </c>
      <c r="B301" s="58" t="s">
        <v>326</v>
      </c>
      <c r="C301" s="58" t="s">
        <v>395</v>
      </c>
      <c r="D301" s="58" t="s">
        <v>343</v>
      </c>
      <c r="E301" s="58" t="s">
        <v>173</v>
      </c>
      <c r="F301" s="65" t="b">
        <f>AND(LEN(E301) = 6, ISNUMBER(MATCH(LEFT(E301,4), 'species codes'!$A$2:$A$15, 0)))</f>
        <v>1</v>
      </c>
      <c r="G301" s="58">
        <v>4.0</v>
      </c>
    </row>
    <row r="302">
      <c r="A302" s="64">
        <v>45810.0</v>
      </c>
      <c r="B302" s="58" t="s">
        <v>326</v>
      </c>
      <c r="C302" s="58" t="s">
        <v>395</v>
      </c>
      <c r="D302" s="58" t="s">
        <v>343</v>
      </c>
      <c r="E302" s="58" t="s">
        <v>172</v>
      </c>
      <c r="F302" s="65" t="b">
        <f>AND(LEN(E302) = 6, ISNUMBER(MATCH(LEFT(E302,4), 'species codes'!$A$2:$A$15, 0)))</f>
        <v>1</v>
      </c>
      <c r="G302" s="58">
        <v>4.0</v>
      </c>
    </row>
    <row r="303">
      <c r="A303" s="64">
        <v>45810.0</v>
      </c>
      <c r="B303" s="58" t="s">
        <v>326</v>
      </c>
      <c r="C303" s="58" t="s">
        <v>395</v>
      </c>
      <c r="D303" s="58" t="s">
        <v>343</v>
      </c>
      <c r="E303" s="58" t="s">
        <v>160</v>
      </c>
      <c r="F303" s="65" t="b">
        <f>AND(LEN(E303) = 6, ISNUMBER(MATCH(LEFT(E303,4), 'species codes'!$A$2:$A$15, 0)))</f>
        <v>1</v>
      </c>
      <c r="G303" s="58">
        <v>4.0</v>
      </c>
    </row>
    <row r="304">
      <c r="A304" s="64">
        <v>45810.0</v>
      </c>
      <c r="B304" s="58" t="s">
        <v>326</v>
      </c>
      <c r="C304" s="58" t="s">
        <v>395</v>
      </c>
      <c r="D304" s="58" t="s">
        <v>343</v>
      </c>
      <c r="E304" s="58" t="s">
        <v>156</v>
      </c>
      <c r="F304" s="65" t="b">
        <f>AND(LEN(E304) = 6, ISNUMBER(MATCH(LEFT(E304,4), 'species codes'!$A$2:$A$15, 0)))</f>
        <v>1</v>
      </c>
      <c r="G304" s="58">
        <v>4.0</v>
      </c>
    </row>
    <row r="305">
      <c r="A305" s="64">
        <v>45810.0</v>
      </c>
      <c r="B305" s="58" t="s">
        <v>326</v>
      </c>
      <c r="C305" s="58" t="s">
        <v>395</v>
      </c>
      <c r="D305" s="58" t="s">
        <v>343</v>
      </c>
      <c r="E305" s="58" t="s">
        <v>158</v>
      </c>
      <c r="F305" s="65" t="b">
        <f>AND(LEN(E305) = 6, ISNUMBER(MATCH(LEFT(E305,4), 'species codes'!$A$2:$A$15, 0)))</f>
        <v>1</v>
      </c>
      <c r="G305" s="58">
        <v>3.0</v>
      </c>
    </row>
    <row r="306">
      <c r="A306" s="64">
        <v>45810.0</v>
      </c>
      <c r="B306" s="58" t="s">
        <v>326</v>
      </c>
      <c r="C306" s="58" t="s">
        <v>395</v>
      </c>
      <c r="D306" s="58" t="s">
        <v>343</v>
      </c>
      <c r="E306" s="58" t="s">
        <v>166</v>
      </c>
      <c r="F306" s="65" t="b">
        <f>AND(LEN(E306) = 6, ISNUMBER(MATCH(LEFT(E306,4), 'species codes'!$A$2:$A$15, 0)))</f>
        <v>1</v>
      </c>
      <c r="G306" s="58">
        <v>4.0</v>
      </c>
    </row>
    <row r="307">
      <c r="A307" s="64">
        <v>45810.0</v>
      </c>
      <c r="B307" s="58" t="s">
        <v>326</v>
      </c>
      <c r="C307" s="58" t="s">
        <v>395</v>
      </c>
      <c r="D307" s="58" t="s">
        <v>343</v>
      </c>
      <c r="E307" s="58" t="s">
        <v>168</v>
      </c>
      <c r="F307" s="65" t="b">
        <f>AND(LEN(E307) = 6, ISNUMBER(MATCH(LEFT(E307,4), 'species codes'!$A$2:$A$15, 0)))</f>
        <v>1</v>
      </c>
      <c r="G307" s="58">
        <v>4.0</v>
      </c>
    </row>
    <row r="308">
      <c r="A308" s="64">
        <v>45810.0</v>
      </c>
      <c r="B308" s="58" t="s">
        <v>326</v>
      </c>
      <c r="C308" s="58" t="s">
        <v>395</v>
      </c>
      <c r="D308" s="58" t="s">
        <v>343</v>
      </c>
      <c r="E308" s="58" t="s">
        <v>169</v>
      </c>
      <c r="F308" s="65" t="b">
        <f>AND(LEN(E308) = 6, ISNUMBER(MATCH(LEFT(E308,4), 'species codes'!$A$2:$A$15, 0)))</f>
        <v>1</v>
      </c>
      <c r="G308" s="58">
        <v>4.0</v>
      </c>
    </row>
    <row r="309">
      <c r="A309" s="64">
        <v>45810.0</v>
      </c>
      <c r="B309" s="58" t="s">
        <v>326</v>
      </c>
      <c r="C309" s="58" t="s">
        <v>395</v>
      </c>
      <c r="D309" s="58" t="s">
        <v>343</v>
      </c>
      <c r="E309" s="58" t="s">
        <v>170</v>
      </c>
      <c r="F309" s="65" t="b">
        <f>AND(LEN(E309) = 6, ISNUMBER(MATCH(LEFT(E309,4), 'species codes'!$A$2:$A$15, 0)))</f>
        <v>1</v>
      </c>
      <c r="G309" s="58">
        <v>3.0</v>
      </c>
      <c r="H309" s="58">
        <v>1.0</v>
      </c>
    </row>
    <row r="310">
      <c r="A310" s="64">
        <v>45810.0</v>
      </c>
      <c r="B310" s="58" t="s">
        <v>326</v>
      </c>
      <c r="C310" s="58" t="s">
        <v>395</v>
      </c>
      <c r="D310" s="58" t="s">
        <v>348</v>
      </c>
      <c r="E310" s="58" t="s">
        <v>176</v>
      </c>
      <c r="F310" s="65" t="b">
        <f>AND(LEN(E310) = 6, ISNUMBER(MATCH(LEFT(E310,4), 'species codes'!$A$2:$A$15, 0)))</f>
        <v>1</v>
      </c>
      <c r="G310" s="58">
        <v>4.0</v>
      </c>
    </row>
    <row r="311">
      <c r="A311" s="64">
        <v>45810.0</v>
      </c>
      <c r="B311" s="58" t="s">
        <v>326</v>
      </c>
      <c r="C311" s="58" t="s">
        <v>395</v>
      </c>
      <c r="D311" s="58" t="s">
        <v>348</v>
      </c>
      <c r="E311" s="58" t="s">
        <v>181</v>
      </c>
      <c r="F311" s="65" t="b">
        <f>AND(LEN(E311) = 6, ISNUMBER(MATCH(LEFT(E311,4), 'species codes'!$A$2:$A$15, 0)))</f>
        <v>1</v>
      </c>
      <c r="G311" s="58">
        <v>4.0</v>
      </c>
    </row>
    <row r="312">
      <c r="A312" s="64">
        <v>45810.0</v>
      </c>
      <c r="B312" s="58" t="s">
        <v>326</v>
      </c>
      <c r="C312" s="58" t="s">
        <v>395</v>
      </c>
      <c r="D312" s="58" t="s">
        <v>348</v>
      </c>
      <c r="E312" s="58" t="s">
        <v>182</v>
      </c>
      <c r="F312" s="65" t="b">
        <f>AND(LEN(E312) = 6, ISNUMBER(MATCH(LEFT(E312,4), 'species codes'!$A$2:$A$15, 0)))</f>
        <v>1</v>
      </c>
      <c r="G312" s="58">
        <v>4.0</v>
      </c>
    </row>
    <row r="313">
      <c r="A313" s="64">
        <v>45810.0</v>
      </c>
      <c r="B313" s="58" t="s">
        <v>326</v>
      </c>
      <c r="C313" s="58" t="s">
        <v>395</v>
      </c>
      <c r="D313" s="58" t="s">
        <v>348</v>
      </c>
      <c r="E313" s="58" t="s">
        <v>186</v>
      </c>
      <c r="F313" s="65" t="b">
        <f>AND(LEN(E313) = 6, ISNUMBER(MATCH(LEFT(E313,4), 'species codes'!$A$2:$A$15, 0)))</f>
        <v>1</v>
      </c>
      <c r="G313" s="58">
        <v>4.0</v>
      </c>
    </row>
    <row r="314">
      <c r="A314" s="64">
        <v>45810.0</v>
      </c>
      <c r="B314" s="58" t="s">
        <v>326</v>
      </c>
      <c r="C314" s="58" t="s">
        <v>395</v>
      </c>
      <c r="D314" s="58" t="s">
        <v>348</v>
      </c>
      <c r="E314" s="58" t="s">
        <v>188</v>
      </c>
      <c r="F314" s="65" t="b">
        <f>AND(LEN(E314) = 6, ISNUMBER(MATCH(LEFT(E314,4), 'species codes'!$A$2:$A$15, 0)))</f>
        <v>1</v>
      </c>
      <c r="G314" s="58">
        <v>4.0</v>
      </c>
    </row>
    <row r="315">
      <c r="A315" s="64">
        <v>45810.0</v>
      </c>
      <c r="B315" s="58" t="s">
        <v>326</v>
      </c>
      <c r="C315" s="58" t="s">
        <v>395</v>
      </c>
      <c r="D315" s="58" t="s">
        <v>348</v>
      </c>
      <c r="E315" s="58" t="s">
        <v>190</v>
      </c>
      <c r="F315" s="65" t="b">
        <f>AND(LEN(E315) = 6, ISNUMBER(MATCH(LEFT(E315,4), 'species codes'!$A$2:$A$15, 0)))</f>
        <v>1</v>
      </c>
      <c r="G315" s="58">
        <v>4.0</v>
      </c>
    </row>
    <row r="316">
      <c r="A316" s="64">
        <v>45810.0</v>
      </c>
      <c r="B316" s="58" t="s">
        <v>326</v>
      </c>
      <c r="C316" s="58" t="s">
        <v>395</v>
      </c>
      <c r="D316" s="58" t="s">
        <v>327</v>
      </c>
      <c r="E316" s="58" t="s">
        <v>43</v>
      </c>
      <c r="F316" s="65" t="b">
        <f>AND(LEN(E316) = 6, ISNUMBER(MATCH(LEFT(E316,4), 'species codes'!$A$2:$A$15, 0)))</f>
        <v>1</v>
      </c>
      <c r="G316" s="58">
        <v>4.0</v>
      </c>
    </row>
    <row r="317">
      <c r="A317" s="64">
        <v>45810.0</v>
      </c>
      <c r="B317" s="58" t="s">
        <v>326</v>
      </c>
      <c r="C317" s="58" t="s">
        <v>395</v>
      </c>
      <c r="D317" s="58" t="s">
        <v>327</v>
      </c>
      <c r="E317" s="58" t="s">
        <v>55</v>
      </c>
      <c r="F317" s="65" t="b">
        <f>AND(LEN(E317) = 6, ISNUMBER(MATCH(LEFT(E317,4), 'species codes'!$A$2:$A$15, 0)))</f>
        <v>1</v>
      </c>
      <c r="G317" s="58">
        <v>4.0</v>
      </c>
    </row>
    <row r="318">
      <c r="A318" s="64">
        <v>45812.0</v>
      </c>
      <c r="B318" s="58" t="s">
        <v>374</v>
      </c>
      <c r="C318" s="58" t="s">
        <v>395</v>
      </c>
      <c r="D318" s="58" t="s">
        <v>331</v>
      </c>
      <c r="E318" s="58" t="s">
        <v>76</v>
      </c>
      <c r="F318" s="65" t="b">
        <f>AND(LEN(E318) = 6, ISNUMBER(MATCH(LEFT(E318,4), 'species codes'!$A$2:$A$15, 0)))</f>
        <v>1</v>
      </c>
      <c r="G318" s="58">
        <v>4.0</v>
      </c>
    </row>
    <row r="319">
      <c r="A319" s="64">
        <v>45812.0</v>
      </c>
      <c r="B319" s="58" t="s">
        <v>374</v>
      </c>
      <c r="C319" s="58" t="s">
        <v>395</v>
      </c>
      <c r="D319" s="58" t="s">
        <v>331</v>
      </c>
      <c r="E319" s="58" t="s">
        <v>96</v>
      </c>
      <c r="F319" s="65" t="b">
        <f>AND(LEN(E319) = 6, ISNUMBER(MATCH(LEFT(E319,4), 'species codes'!$A$2:$A$15, 0)))</f>
        <v>1</v>
      </c>
      <c r="G319" s="58">
        <v>4.0</v>
      </c>
    </row>
    <row r="320">
      <c r="A320" s="64">
        <v>45812.0</v>
      </c>
      <c r="B320" s="58" t="s">
        <v>374</v>
      </c>
      <c r="C320" s="58" t="s">
        <v>395</v>
      </c>
      <c r="D320" s="58" t="s">
        <v>331</v>
      </c>
      <c r="E320" s="58" t="s">
        <v>80</v>
      </c>
      <c r="F320" s="65" t="b">
        <f>AND(LEN(E320) = 6, ISNUMBER(MATCH(LEFT(E320,4), 'species codes'!$A$2:$A$15, 0)))</f>
        <v>1</v>
      </c>
      <c r="G320" s="58">
        <v>4.0</v>
      </c>
    </row>
    <row r="321">
      <c r="A321" s="64">
        <v>45812.0</v>
      </c>
      <c r="B321" s="58" t="s">
        <v>374</v>
      </c>
      <c r="C321" s="58" t="s">
        <v>395</v>
      </c>
      <c r="D321" s="58" t="s">
        <v>331</v>
      </c>
      <c r="E321" s="58" t="s">
        <v>130</v>
      </c>
      <c r="F321" s="65" t="b">
        <f>AND(LEN(E321) = 6, ISNUMBER(MATCH(LEFT(E321,4), 'species codes'!$A$2:$A$15, 0)))</f>
        <v>1</v>
      </c>
      <c r="G321" s="58">
        <v>4.0</v>
      </c>
    </row>
    <row r="322">
      <c r="A322" s="64">
        <v>45812.0</v>
      </c>
      <c r="B322" s="58" t="s">
        <v>374</v>
      </c>
      <c r="C322" s="58" t="s">
        <v>395</v>
      </c>
      <c r="D322" s="58" t="s">
        <v>331</v>
      </c>
      <c r="E322" s="58" t="s">
        <v>134</v>
      </c>
      <c r="F322" s="65" t="b">
        <f>AND(LEN(E322) = 6, ISNUMBER(MATCH(LEFT(E322,4), 'species codes'!$A$2:$A$15, 0)))</f>
        <v>1</v>
      </c>
      <c r="G322" s="58">
        <v>4.0</v>
      </c>
    </row>
    <row r="323">
      <c r="A323" s="64">
        <v>45812.0</v>
      </c>
      <c r="B323" s="58" t="s">
        <v>374</v>
      </c>
      <c r="C323" s="58" t="s">
        <v>395</v>
      </c>
      <c r="D323" s="58" t="s">
        <v>331</v>
      </c>
      <c r="E323" s="58" t="s">
        <v>132</v>
      </c>
      <c r="F323" s="65" t="b">
        <f>AND(LEN(E323) = 6, ISNUMBER(MATCH(LEFT(E323,4), 'species codes'!$A$2:$A$15, 0)))</f>
        <v>1</v>
      </c>
      <c r="G323" s="58">
        <v>4.0</v>
      </c>
    </row>
    <row r="324">
      <c r="A324" s="64">
        <v>45812.0</v>
      </c>
      <c r="B324" s="58" t="s">
        <v>374</v>
      </c>
      <c r="C324" s="58" t="s">
        <v>395</v>
      </c>
      <c r="D324" s="58" t="s">
        <v>331</v>
      </c>
      <c r="E324" s="58" t="s">
        <v>136</v>
      </c>
      <c r="F324" s="65" t="b">
        <f>AND(LEN(E324) = 6, ISNUMBER(MATCH(LEFT(E324,4), 'species codes'!$A$2:$A$15, 0)))</f>
        <v>1</v>
      </c>
      <c r="G324" s="58">
        <v>4.0</v>
      </c>
    </row>
    <row r="325">
      <c r="A325" s="64">
        <v>45812.0</v>
      </c>
      <c r="B325" s="58" t="s">
        <v>374</v>
      </c>
      <c r="C325" s="58" t="s">
        <v>395</v>
      </c>
      <c r="D325" s="58" t="s">
        <v>331</v>
      </c>
      <c r="E325" s="58" t="s">
        <v>140</v>
      </c>
      <c r="F325" s="65" t="b">
        <f>AND(LEN(E325) = 6, ISNUMBER(MATCH(LEFT(E325,4), 'species codes'!$A$2:$A$15, 0)))</f>
        <v>1</v>
      </c>
      <c r="G325" s="58">
        <v>3.0</v>
      </c>
    </row>
    <row r="326">
      <c r="A326" s="64">
        <v>45812.0</v>
      </c>
      <c r="B326" s="58" t="s">
        <v>374</v>
      </c>
      <c r="C326" s="58" t="s">
        <v>395</v>
      </c>
      <c r="D326" s="58" t="s">
        <v>331</v>
      </c>
      <c r="E326" s="58" t="s">
        <v>137</v>
      </c>
      <c r="F326" s="65" t="b">
        <f>AND(LEN(E326) = 6, ISNUMBER(MATCH(LEFT(E326,4), 'species codes'!$A$2:$A$15, 0)))</f>
        <v>1</v>
      </c>
      <c r="G326" s="58">
        <v>4.0</v>
      </c>
    </row>
    <row r="327">
      <c r="A327" s="64">
        <v>45812.0</v>
      </c>
      <c r="B327" s="58" t="s">
        <v>374</v>
      </c>
      <c r="C327" s="58" t="s">
        <v>395</v>
      </c>
      <c r="D327" s="58" t="s">
        <v>331</v>
      </c>
      <c r="E327" s="58" t="s">
        <v>142</v>
      </c>
      <c r="F327" s="65" t="b">
        <f>AND(LEN(E327) = 6, ISNUMBER(MATCH(LEFT(E327,4), 'species codes'!$A$2:$A$15, 0)))</f>
        <v>1</v>
      </c>
      <c r="G327" s="58">
        <v>4.0</v>
      </c>
    </row>
    <row r="328">
      <c r="A328" s="64">
        <v>45812.0</v>
      </c>
      <c r="B328" s="58" t="s">
        <v>374</v>
      </c>
      <c r="C328" s="58" t="s">
        <v>395</v>
      </c>
      <c r="D328" s="58" t="s">
        <v>331</v>
      </c>
      <c r="E328" s="58" t="s">
        <v>143</v>
      </c>
      <c r="F328" s="65" t="b">
        <f>AND(LEN(E328) = 6, ISNUMBER(MATCH(LEFT(E328,4), 'species codes'!$A$2:$A$15, 0)))</f>
        <v>1</v>
      </c>
      <c r="G328" s="58">
        <v>3.0</v>
      </c>
    </row>
    <row r="329">
      <c r="A329" s="64">
        <v>45812.0</v>
      </c>
      <c r="B329" s="58" t="s">
        <v>374</v>
      </c>
      <c r="C329" s="58" t="s">
        <v>395</v>
      </c>
      <c r="D329" s="58" t="s">
        <v>331</v>
      </c>
      <c r="E329" s="58" t="s">
        <v>148</v>
      </c>
      <c r="F329" s="65" t="b">
        <f>AND(LEN(E329) = 6, ISNUMBER(MATCH(LEFT(E329,4), 'species codes'!$A$2:$A$15, 0)))</f>
        <v>1</v>
      </c>
      <c r="G329" s="58">
        <v>1.0</v>
      </c>
    </row>
    <row r="330">
      <c r="A330" s="64">
        <v>45812.0</v>
      </c>
      <c r="B330" s="58" t="s">
        <v>374</v>
      </c>
      <c r="C330" s="58" t="s">
        <v>395</v>
      </c>
      <c r="D330" s="58" t="s">
        <v>331</v>
      </c>
      <c r="E330" s="58" t="s">
        <v>55</v>
      </c>
      <c r="F330" s="65" t="b">
        <f>AND(LEN(E330) = 6, ISNUMBER(MATCH(LEFT(E330,4), 'species codes'!$A$2:$A$15, 0)))</f>
        <v>1</v>
      </c>
      <c r="G330" s="58">
        <v>4.0</v>
      </c>
    </row>
    <row r="331">
      <c r="A331" s="64">
        <v>45812.0</v>
      </c>
      <c r="B331" s="58" t="s">
        <v>374</v>
      </c>
      <c r="C331" s="58" t="s">
        <v>395</v>
      </c>
      <c r="D331" s="58" t="s">
        <v>331</v>
      </c>
      <c r="E331" s="58" t="s">
        <v>43</v>
      </c>
      <c r="F331" s="65" t="b">
        <f>AND(LEN(E331) = 6, ISNUMBER(MATCH(LEFT(E331,4), 'species codes'!$A$2:$A$15, 0)))</f>
        <v>1</v>
      </c>
      <c r="G331" s="58">
        <v>4.0</v>
      </c>
    </row>
    <row r="332">
      <c r="A332" s="64">
        <v>45812.0</v>
      </c>
      <c r="B332" s="58" t="s">
        <v>374</v>
      </c>
      <c r="C332" s="58" t="s">
        <v>395</v>
      </c>
      <c r="D332" s="58" t="s">
        <v>331</v>
      </c>
      <c r="E332" s="58" t="s">
        <v>188</v>
      </c>
      <c r="F332" s="65" t="b">
        <f>AND(LEN(E332) = 6, ISNUMBER(MATCH(LEFT(E332,4), 'species codes'!$A$2:$A$15, 0)))</f>
        <v>1</v>
      </c>
      <c r="G332" s="58">
        <v>4.0</v>
      </c>
    </row>
    <row r="333">
      <c r="A333" s="64">
        <v>45812.0</v>
      </c>
      <c r="B333" s="58" t="s">
        <v>374</v>
      </c>
      <c r="C333" s="58" t="s">
        <v>395</v>
      </c>
      <c r="D333" s="58" t="s">
        <v>206</v>
      </c>
      <c r="E333" s="58" t="s">
        <v>235</v>
      </c>
      <c r="F333" s="65" t="b">
        <f>AND(LEN(E333) = 6, ISNUMBER(MATCH(LEFT(E333,4), 'species codes'!$A$2:$A$15, 0)))</f>
        <v>1</v>
      </c>
      <c r="G333" s="58">
        <v>6.0</v>
      </c>
    </row>
    <row r="334">
      <c r="A334" s="64">
        <v>45812.0</v>
      </c>
      <c r="B334" s="58" t="s">
        <v>374</v>
      </c>
      <c r="C334" s="58" t="s">
        <v>395</v>
      </c>
      <c r="D334" s="58" t="s">
        <v>206</v>
      </c>
      <c r="E334" s="58" t="s">
        <v>236</v>
      </c>
      <c r="F334" s="65" t="b">
        <f>AND(LEN(E334) = 6, ISNUMBER(MATCH(LEFT(E334,4), 'species codes'!$A$2:$A$15, 0)))</f>
        <v>1</v>
      </c>
      <c r="G334" s="58">
        <v>6.0</v>
      </c>
    </row>
    <row r="335">
      <c r="A335" s="64">
        <v>45812.0</v>
      </c>
      <c r="B335" s="58" t="s">
        <v>374</v>
      </c>
      <c r="C335" s="58" t="s">
        <v>395</v>
      </c>
      <c r="D335" s="58" t="s">
        <v>206</v>
      </c>
      <c r="E335" s="58" t="s">
        <v>237</v>
      </c>
      <c r="F335" s="65" t="b">
        <f>AND(LEN(E335) = 6, ISNUMBER(MATCH(LEFT(E335,4), 'species codes'!$A$2:$A$15, 0)))</f>
        <v>1</v>
      </c>
      <c r="G335" s="58">
        <v>6.0</v>
      </c>
    </row>
    <row r="336">
      <c r="A336" s="64">
        <v>45812.0</v>
      </c>
      <c r="B336" s="58" t="s">
        <v>374</v>
      </c>
      <c r="C336" s="58" t="s">
        <v>395</v>
      </c>
      <c r="D336" s="58" t="s">
        <v>206</v>
      </c>
      <c r="E336" s="58" t="s">
        <v>247</v>
      </c>
      <c r="F336" s="65" t="b">
        <f>AND(LEN(E336) = 6, ISNUMBER(MATCH(LEFT(E336,4), 'species codes'!$A$2:$A$15, 0)))</f>
        <v>1</v>
      </c>
      <c r="G336" s="58">
        <v>5.0</v>
      </c>
    </row>
    <row r="337">
      <c r="A337" s="64">
        <v>45812.0</v>
      </c>
      <c r="B337" s="58" t="s">
        <v>374</v>
      </c>
      <c r="C337" s="58" t="s">
        <v>395</v>
      </c>
      <c r="D337" s="58" t="s">
        <v>206</v>
      </c>
      <c r="E337" s="58" t="s">
        <v>248</v>
      </c>
      <c r="F337" s="65" t="b">
        <f>AND(LEN(E337) = 6, ISNUMBER(MATCH(LEFT(E337,4), 'species codes'!$A$2:$A$15, 0)))</f>
        <v>1</v>
      </c>
      <c r="G337" s="58">
        <v>5.0</v>
      </c>
    </row>
    <row r="338">
      <c r="A338" s="64">
        <v>45812.0</v>
      </c>
      <c r="B338" s="58" t="s">
        <v>374</v>
      </c>
      <c r="C338" s="58" t="s">
        <v>395</v>
      </c>
      <c r="D338" s="58" t="s">
        <v>206</v>
      </c>
      <c r="E338" s="58" t="s">
        <v>375</v>
      </c>
      <c r="F338" s="65" t="b">
        <f>AND(LEN(E338) = 6, ISNUMBER(MATCH(LEFT(E338,4), 'species codes'!$A$2:$A$15, 0)))</f>
        <v>1</v>
      </c>
      <c r="G338" s="58">
        <v>6.0</v>
      </c>
    </row>
    <row r="339">
      <c r="A339" s="64">
        <v>45812.0</v>
      </c>
      <c r="B339" s="58" t="s">
        <v>374</v>
      </c>
      <c r="C339" s="58" t="s">
        <v>395</v>
      </c>
      <c r="D339" s="58" t="s">
        <v>206</v>
      </c>
      <c r="E339" s="58" t="s">
        <v>249</v>
      </c>
      <c r="F339" s="65" t="b">
        <f>AND(LEN(E339) = 6, ISNUMBER(MATCH(LEFT(E339,4), 'species codes'!$A$2:$A$15, 0)))</f>
        <v>1</v>
      </c>
      <c r="G339" s="58">
        <v>4.0</v>
      </c>
    </row>
    <row r="340">
      <c r="A340" s="64">
        <v>45812.0</v>
      </c>
      <c r="B340" s="58" t="s">
        <v>374</v>
      </c>
      <c r="C340" s="58" t="s">
        <v>395</v>
      </c>
      <c r="D340" s="58" t="s">
        <v>206</v>
      </c>
      <c r="E340" s="58" t="s">
        <v>207</v>
      </c>
      <c r="F340" s="65" t="b">
        <f>AND(LEN(E340) = 6, ISNUMBER(MATCH(LEFT(E340,4), 'species codes'!$A$2:$A$15, 0)))</f>
        <v>1</v>
      </c>
      <c r="G340" s="58">
        <v>3.0</v>
      </c>
    </row>
    <row r="341">
      <c r="A341" s="64">
        <v>45812.0</v>
      </c>
      <c r="B341" s="58" t="s">
        <v>374</v>
      </c>
      <c r="C341" s="58" t="s">
        <v>395</v>
      </c>
      <c r="D341" s="58" t="s">
        <v>206</v>
      </c>
      <c r="E341" s="58" t="s">
        <v>270</v>
      </c>
      <c r="F341" s="65" t="b">
        <f>AND(LEN(E341) = 6, ISNUMBER(MATCH(LEFT(E341,4), 'species codes'!$A$2:$A$15, 0)))</f>
        <v>1</v>
      </c>
      <c r="G341" s="58">
        <v>6.0</v>
      </c>
    </row>
    <row r="342">
      <c r="A342" s="64">
        <v>45812.0</v>
      </c>
      <c r="B342" s="58" t="s">
        <v>374</v>
      </c>
      <c r="C342" s="58" t="s">
        <v>395</v>
      </c>
      <c r="D342" s="58" t="s">
        <v>206</v>
      </c>
      <c r="E342" s="58" t="s">
        <v>271</v>
      </c>
      <c r="F342" s="65" t="b">
        <f>AND(LEN(E342) = 6, ISNUMBER(MATCH(LEFT(E342,4), 'species codes'!$A$2:$A$15, 0)))</f>
        <v>1</v>
      </c>
      <c r="G342" s="58">
        <v>6.0</v>
      </c>
    </row>
    <row r="343">
      <c r="A343" s="64">
        <v>45812.0</v>
      </c>
      <c r="B343" s="58" t="s">
        <v>374</v>
      </c>
      <c r="C343" s="58" t="s">
        <v>395</v>
      </c>
      <c r="D343" s="58" t="s">
        <v>206</v>
      </c>
      <c r="E343" s="58" t="s">
        <v>272</v>
      </c>
      <c r="F343" s="65" t="b">
        <f>AND(LEN(E343) = 6, ISNUMBER(MATCH(LEFT(E343,4), 'species codes'!$A$2:$A$15, 0)))</f>
        <v>1</v>
      </c>
      <c r="G343" s="58">
        <v>4.0</v>
      </c>
    </row>
    <row r="344">
      <c r="A344" s="64">
        <v>45812.0</v>
      </c>
      <c r="B344" s="58" t="s">
        <v>374</v>
      </c>
      <c r="C344" s="58" t="s">
        <v>395</v>
      </c>
      <c r="D344" s="58" t="s">
        <v>206</v>
      </c>
      <c r="E344" s="58" t="s">
        <v>273</v>
      </c>
      <c r="F344" s="65" t="b">
        <f>AND(LEN(E344) = 6, ISNUMBER(MATCH(LEFT(E344,4), 'species codes'!$A$2:$A$15, 0)))</f>
        <v>1</v>
      </c>
      <c r="G344" s="58">
        <v>6.0</v>
      </c>
    </row>
    <row r="345">
      <c r="A345" s="64">
        <v>45812.0</v>
      </c>
      <c r="B345" s="58" t="s">
        <v>374</v>
      </c>
      <c r="C345" s="58" t="s">
        <v>395</v>
      </c>
      <c r="D345" s="58" t="s">
        <v>206</v>
      </c>
      <c r="E345" s="58" t="s">
        <v>233</v>
      </c>
      <c r="F345" s="65" t="b">
        <f>AND(LEN(E345) = 6, ISNUMBER(MATCH(LEFT(E345,4), 'species codes'!$A$2:$A$15, 0)))</f>
        <v>1</v>
      </c>
      <c r="G345" s="58">
        <v>2.0</v>
      </c>
    </row>
    <row r="346">
      <c r="A346" s="64">
        <v>45812.0</v>
      </c>
      <c r="B346" s="58" t="s">
        <v>374</v>
      </c>
      <c r="C346" s="58" t="s">
        <v>395</v>
      </c>
      <c r="D346" s="58" t="s">
        <v>206</v>
      </c>
      <c r="E346" s="58" t="s">
        <v>234</v>
      </c>
      <c r="F346" s="65" t="b">
        <f>AND(LEN(E346) = 6, ISNUMBER(MATCH(LEFT(E346,4), 'species codes'!$A$2:$A$15, 0)))</f>
        <v>1</v>
      </c>
      <c r="G346" s="58">
        <v>6.0</v>
      </c>
    </row>
    <row r="347">
      <c r="A347" s="64">
        <v>45838.0</v>
      </c>
      <c r="B347" s="58" t="s">
        <v>326</v>
      </c>
      <c r="C347" s="58" t="s">
        <v>395</v>
      </c>
      <c r="D347" s="58" t="s">
        <v>343</v>
      </c>
      <c r="E347" s="58" t="s">
        <v>62</v>
      </c>
      <c r="F347" s="65" t="b">
        <f>AND(LEN(E347) = 6, ISNUMBER(MATCH(LEFT(E347,4), 'species codes'!$A$2:$A$15, 0)))</f>
        <v>1</v>
      </c>
      <c r="G347" s="58">
        <v>4.0</v>
      </c>
    </row>
    <row r="348">
      <c r="A348" s="64">
        <v>45838.0</v>
      </c>
      <c r="B348" s="58" t="s">
        <v>326</v>
      </c>
      <c r="C348" s="58" t="s">
        <v>395</v>
      </c>
      <c r="D348" s="58" t="s">
        <v>343</v>
      </c>
      <c r="E348" s="58" t="s">
        <v>67</v>
      </c>
      <c r="F348" s="65" t="b">
        <f>AND(LEN(E348) = 6, ISNUMBER(MATCH(LEFT(E348,4), 'species codes'!$A$2:$A$15, 0)))</f>
        <v>1</v>
      </c>
      <c r="G348" s="58">
        <v>4.0</v>
      </c>
    </row>
    <row r="349">
      <c r="A349" s="64">
        <v>45838.0</v>
      </c>
      <c r="B349" s="58" t="s">
        <v>326</v>
      </c>
      <c r="C349" s="58" t="s">
        <v>395</v>
      </c>
      <c r="D349" s="58" t="s">
        <v>343</v>
      </c>
      <c r="E349" s="58" t="s">
        <v>71</v>
      </c>
      <c r="F349" s="65" t="b">
        <f>AND(LEN(E349) = 6, ISNUMBER(MATCH(LEFT(E349,4), 'species codes'!$A$2:$A$15, 0)))</f>
        <v>1</v>
      </c>
      <c r="G349" s="58">
        <v>4.0</v>
      </c>
    </row>
    <row r="350">
      <c r="A350" s="64">
        <v>45838.0</v>
      </c>
      <c r="B350" s="58" t="s">
        <v>326</v>
      </c>
      <c r="C350" s="58" t="s">
        <v>395</v>
      </c>
      <c r="D350" s="58" t="s">
        <v>343</v>
      </c>
      <c r="E350" s="58" t="s">
        <v>74</v>
      </c>
      <c r="F350" s="65" t="b">
        <f>AND(LEN(E350) = 6, ISNUMBER(MATCH(LEFT(E350,4), 'species codes'!$A$2:$A$15, 0)))</f>
        <v>1</v>
      </c>
      <c r="G350" s="58">
        <v>4.0</v>
      </c>
    </row>
    <row r="351">
      <c r="A351" s="64">
        <v>45838.0</v>
      </c>
      <c r="B351" s="58" t="s">
        <v>326</v>
      </c>
      <c r="C351" s="58" t="s">
        <v>395</v>
      </c>
      <c r="D351" s="58" t="s">
        <v>343</v>
      </c>
      <c r="E351" s="58" t="s">
        <v>76</v>
      </c>
      <c r="F351" s="65" t="b">
        <f>AND(LEN(E351) = 6, ISNUMBER(MATCH(LEFT(E351,4), 'species codes'!$A$2:$A$15, 0)))</f>
        <v>1</v>
      </c>
      <c r="G351" s="58">
        <v>4.0</v>
      </c>
    </row>
    <row r="352">
      <c r="A352" s="64">
        <v>45838.0</v>
      </c>
      <c r="B352" s="58" t="s">
        <v>326</v>
      </c>
      <c r="C352" s="58" t="s">
        <v>395</v>
      </c>
      <c r="D352" s="58" t="s">
        <v>343</v>
      </c>
      <c r="E352" s="58" t="s">
        <v>80</v>
      </c>
      <c r="F352" s="65" t="b">
        <f>AND(LEN(E352) = 6, ISNUMBER(MATCH(LEFT(E352,4), 'species codes'!$A$2:$A$15, 0)))</f>
        <v>1</v>
      </c>
      <c r="G352" s="58">
        <v>4.0</v>
      </c>
    </row>
    <row r="353">
      <c r="A353" s="64">
        <v>45838.0</v>
      </c>
      <c r="B353" s="58" t="s">
        <v>326</v>
      </c>
      <c r="C353" s="58" t="s">
        <v>395</v>
      </c>
      <c r="D353" s="58" t="s">
        <v>343</v>
      </c>
      <c r="E353" s="58" t="s">
        <v>84</v>
      </c>
      <c r="F353" s="65" t="b">
        <f>AND(LEN(E353) = 6, ISNUMBER(MATCH(LEFT(E353,4), 'species codes'!$A$2:$A$15, 0)))</f>
        <v>1</v>
      </c>
      <c r="G353" s="58">
        <v>4.0</v>
      </c>
    </row>
    <row r="354">
      <c r="A354" s="64">
        <v>45838.0</v>
      </c>
      <c r="B354" s="58" t="s">
        <v>326</v>
      </c>
      <c r="C354" s="58" t="s">
        <v>395</v>
      </c>
      <c r="D354" s="58" t="s">
        <v>343</v>
      </c>
      <c r="E354" s="58" t="s">
        <v>89</v>
      </c>
      <c r="F354" s="65" t="b">
        <f>AND(LEN(E354) = 6, ISNUMBER(MATCH(LEFT(E354,4), 'species codes'!$A$2:$A$15, 0)))</f>
        <v>1</v>
      </c>
      <c r="G354" s="58">
        <v>4.0</v>
      </c>
    </row>
    <row r="355">
      <c r="A355" s="64">
        <v>45838.0</v>
      </c>
      <c r="B355" s="58" t="s">
        <v>326</v>
      </c>
      <c r="C355" s="58" t="s">
        <v>395</v>
      </c>
      <c r="D355" s="58" t="s">
        <v>343</v>
      </c>
      <c r="E355" s="58" t="s">
        <v>91</v>
      </c>
      <c r="F355" s="65" t="b">
        <f>AND(LEN(E355) = 6, ISNUMBER(MATCH(LEFT(E355,4), 'species codes'!$A$2:$A$15, 0)))</f>
        <v>1</v>
      </c>
      <c r="G355" s="58">
        <v>1.0</v>
      </c>
    </row>
    <row r="356">
      <c r="A356" s="64">
        <v>45838.0</v>
      </c>
      <c r="B356" s="58" t="s">
        <v>326</v>
      </c>
      <c r="C356" s="58" t="s">
        <v>395</v>
      </c>
      <c r="D356" s="58" t="s">
        <v>343</v>
      </c>
      <c r="E356" s="58" t="s">
        <v>94</v>
      </c>
      <c r="F356" s="65" t="b">
        <f>AND(LEN(E356) = 6, ISNUMBER(MATCH(LEFT(E356,4), 'species codes'!$A$2:$A$15, 0)))</f>
        <v>1</v>
      </c>
      <c r="G356" s="58">
        <v>1.0</v>
      </c>
    </row>
    <row r="357">
      <c r="A357" s="64">
        <v>45838.0</v>
      </c>
      <c r="B357" s="58" t="s">
        <v>326</v>
      </c>
      <c r="C357" s="58" t="s">
        <v>395</v>
      </c>
      <c r="D357" s="58" t="s">
        <v>343</v>
      </c>
      <c r="E357" s="58" t="s">
        <v>95</v>
      </c>
      <c r="F357" s="65" t="b">
        <f>AND(LEN(E357) = 6, ISNUMBER(MATCH(LEFT(E357,4), 'species codes'!$A$2:$A$15, 0)))</f>
        <v>1</v>
      </c>
      <c r="G357" s="58">
        <v>4.0</v>
      </c>
    </row>
    <row r="358">
      <c r="A358" s="64">
        <v>45838.0</v>
      </c>
      <c r="B358" s="58" t="s">
        <v>326</v>
      </c>
      <c r="C358" s="58" t="s">
        <v>395</v>
      </c>
      <c r="D358" s="58" t="s">
        <v>343</v>
      </c>
      <c r="E358" s="58" t="s">
        <v>96</v>
      </c>
      <c r="F358" s="65" t="b">
        <f>AND(LEN(E358) = 6, ISNUMBER(MATCH(LEFT(E358,4), 'species codes'!$A$2:$A$15, 0)))</f>
        <v>1</v>
      </c>
      <c r="G358" s="58">
        <v>1.0</v>
      </c>
    </row>
    <row r="359">
      <c r="A359" s="64">
        <v>45838.0</v>
      </c>
      <c r="B359" s="58" t="s">
        <v>326</v>
      </c>
      <c r="C359" s="58" t="s">
        <v>395</v>
      </c>
      <c r="D359" s="58" t="s">
        <v>343</v>
      </c>
      <c r="E359" s="58" t="s">
        <v>109</v>
      </c>
      <c r="F359" s="65" t="b">
        <f>AND(LEN(E359) = 6, ISNUMBER(MATCH(LEFT(E359,4), 'species codes'!$A$2:$A$15, 0)))</f>
        <v>1</v>
      </c>
      <c r="G359" s="58">
        <v>4.0</v>
      </c>
    </row>
    <row r="360">
      <c r="A360" s="64">
        <v>45838.0</v>
      </c>
      <c r="B360" s="58" t="s">
        <v>326</v>
      </c>
      <c r="C360" s="58" t="s">
        <v>395</v>
      </c>
      <c r="D360" s="58" t="s">
        <v>343</v>
      </c>
      <c r="E360" s="58" t="s">
        <v>113</v>
      </c>
      <c r="F360" s="65" t="b">
        <f>AND(LEN(E360) = 6, ISNUMBER(MATCH(LEFT(E360,4), 'species codes'!$A$2:$A$15, 0)))</f>
        <v>1</v>
      </c>
      <c r="G360" s="58">
        <v>4.0</v>
      </c>
    </row>
    <row r="361">
      <c r="A361" s="64">
        <v>45838.0</v>
      </c>
      <c r="B361" s="58" t="s">
        <v>326</v>
      </c>
      <c r="C361" s="58" t="s">
        <v>395</v>
      </c>
      <c r="D361" s="58" t="s">
        <v>343</v>
      </c>
      <c r="E361" s="58" t="s">
        <v>127</v>
      </c>
      <c r="F361" s="65" t="b">
        <f>AND(LEN(E361) = 6, ISNUMBER(MATCH(LEFT(E361,4), 'species codes'!$A$2:$A$15, 0)))</f>
        <v>1</v>
      </c>
      <c r="G361" s="58">
        <v>3.0</v>
      </c>
      <c r="H361" s="58">
        <v>1.0</v>
      </c>
    </row>
    <row r="362">
      <c r="A362" s="64">
        <v>45838.0</v>
      </c>
      <c r="B362" s="58" t="s">
        <v>326</v>
      </c>
      <c r="C362" s="58" t="s">
        <v>395</v>
      </c>
      <c r="D362" s="58" t="s">
        <v>343</v>
      </c>
      <c r="E362" s="58" t="s">
        <v>130</v>
      </c>
      <c r="F362" s="65" t="b">
        <f>AND(LEN(E362) = 6, ISNUMBER(MATCH(LEFT(E362,4), 'species codes'!$A$2:$A$15, 0)))</f>
        <v>1</v>
      </c>
      <c r="G362" s="58">
        <v>4.0</v>
      </c>
    </row>
    <row r="363">
      <c r="A363" s="64">
        <v>45838.0</v>
      </c>
      <c r="B363" s="58" t="s">
        <v>326</v>
      </c>
      <c r="C363" s="58" t="s">
        <v>395</v>
      </c>
      <c r="D363" s="58" t="s">
        <v>343</v>
      </c>
      <c r="E363" s="58" t="s">
        <v>132</v>
      </c>
      <c r="F363" s="65" t="b">
        <f>AND(LEN(E363) = 6, ISNUMBER(MATCH(LEFT(E363,4), 'species codes'!$A$2:$A$15, 0)))</f>
        <v>1</v>
      </c>
      <c r="G363" s="58">
        <v>4.0</v>
      </c>
    </row>
    <row r="364">
      <c r="A364" s="64">
        <v>45838.0</v>
      </c>
      <c r="B364" s="58" t="s">
        <v>326</v>
      </c>
      <c r="C364" s="58" t="s">
        <v>395</v>
      </c>
      <c r="D364" s="58" t="s">
        <v>343</v>
      </c>
      <c r="E364" s="58" t="s">
        <v>134</v>
      </c>
      <c r="F364" s="65" t="b">
        <f>AND(LEN(E364) = 6, ISNUMBER(MATCH(LEFT(E364,4), 'species codes'!$A$2:$A$15, 0)))</f>
        <v>1</v>
      </c>
      <c r="G364" s="58">
        <v>4.0</v>
      </c>
    </row>
    <row r="365">
      <c r="A365" s="64">
        <v>45838.0</v>
      </c>
      <c r="B365" s="58" t="s">
        <v>326</v>
      </c>
      <c r="C365" s="58" t="s">
        <v>395</v>
      </c>
      <c r="D365" s="58" t="s">
        <v>343</v>
      </c>
      <c r="E365" s="58" t="s">
        <v>136</v>
      </c>
      <c r="F365" s="65" t="b">
        <f>AND(LEN(E365) = 6, ISNUMBER(MATCH(LEFT(E365,4), 'species codes'!$A$2:$A$15, 0)))</f>
        <v>1</v>
      </c>
      <c r="G365" s="58">
        <v>4.0</v>
      </c>
    </row>
    <row r="366">
      <c r="A366" s="64">
        <v>45838.0</v>
      </c>
      <c r="B366" s="58" t="s">
        <v>326</v>
      </c>
      <c r="C366" s="58" t="s">
        <v>395</v>
      </c>
      <c r="D366" s="58" t="s">
        <v>348</v>
      </c>
      <c r="E366" s="58" t="s">
        <v>137</v>
      </c>
      <c r="F366" s="65" t="b">
        <f>AND(LEN(E366) = 6, ISNUMBER(MATCH(LEFT(E366,4), 'species codes'!$A$2:$A$15, 0)))</f>
        <v>1</v>
      </c>
      <c r="G366" s="58">
        <v>4.0</v>
      </c>
    </row>
    <row r="367">
      <c r="A367" s="64">
        <v>45838.0</v>
      </c>
      <c r="B367" s="58" t="s">
        <v>326</v>
      </c>
      <c r="C367" s="58" t="s">
        <v>395</v>
      </c>
      <c r="D367" s="58" t="s">
        <v>348</v>
      </c>
      <c r="E367" s="58" t="s">
        <v>140</v>
      </c>
      <c r="F367" s="65" t="b">
        <f>AND(LEN(E367) = 6, ISNUMBER(MATCH(LEFT(E367,4), 'species codes'!$A$2:$A$15, 0)))</f>
        <v>1</v>
      </c>
      <c r="G367" s="58">
        <v>4.0</v>
      </c>
    </row>
    <row r="368">
      <c r="A368" s="64">
        <v>45838.0</v>
      </c>
      <c r="B368" s="58" t="s">
        <v>326</v>
      </c>
      <c r="C368" s="58" t="s">
        <v>395</v>
      </c>
      <c r="D368" s="58" t="s">
        <v>348</v>
      </c>
      <c r="E368" s="58" t="s">
        <v>142</v>
      </c>
      <c r="F368" s="65" t="b">
        <f>AND(LEN(E368) = 6, ISNUMBER(MATCH(LEFT(E368,4), 'species codes'!$A$2:$A$15, 0)))</f>
        <v>1</v>
      </c>
      <c r="G368" s="58">
        <v>4.0</v>
      </c>
    </row>
    <row r="369">
      <c r="A369" s="64">
        <v>45838.0</v>
      </c>
      <c r="B369" s="58" t="s">
        <v>326</v>
      </c>
      <c r="C369" s="58" t="s">
        <v>395</v>
      </c>
      <c r="D369" s="58" t="s">
        <v>348</v>
      </c>
      <c r="E369" s="58" t="s">
        <v>143</v>
      </c>
      <c r="F369" s="65" t="b">
        <f>AND(LEN(E369) = 6, ISNUMBER(MATCH(LEFT(E369,4), 'species codes'!$A$2:$A$15, 0)))</f>
        <v>1</v>
      </c>
      <c r="G369" s="58">
        <v>4.0</v>
      </c>
    </row>
    <row r="370">
      <c r="A370" s="64">
        <v>45838.0</v>
      </c>
      <c r="B370" s="58" t="s">
        <v>326</v>
      </c>
      <c r="C370" s="58" t="s">
        <v>395</v>
      </c>
      <c r="D370" s="58" t="s">
        <v>348</v>
      </c>
      <c r="E370" s="58" t="s">
        <v>145</v>
      </c>
      <c r="F370" s="65" t="b">
        <f>AND(LEN(E370) = 6, ISNUMBER(MATCH(LEFT(E370,4), 'species codes'!$A$2:$A$15, 0)))</f>
        <v>1</v>
      </c>
      <c r="G370" s="58">
        <v>4.0</v>
      </c>
    </row>
    <row r="371">
      <c r="A371" s="64">
        <v>45838.0</v>
      </c>
      <c r="B371" s="58" t="s">
        <v>326</v>
      </c>
      <c r="C371" s="58" t="s">
        <v>395</v>
      </c>
      <c r="D371" s="58" t="s">
        <v>348</v>
      </c>
      <c r="E371" s="58" t="s">
        <v>148</v>
      </c>
      <c r="F371" s="65" t="b">
        <f>AND(LEN(E371) = 6, ISNUMBER(MATCH(LEFT(E371,4), 'species codes'!$A$2:$A$15, 0)))</f>
        <v>1</v>
      </c>
      <c r="G371" s="58">
        <v>4.0</v>
      </c>
    </row>
    <row r="372">
      <c r="A372" s="64">
        <v>45838.0</v>
      </c>
      <c r="B372" s="58" t="s">
        <v>326</v>
      </c>
      <c r="C372" s="58" t="s">
        <v>395</v>
      </c>
      <c r="D372" s="58" t="s">
        <v>348</v>
      </c>
      <c r="E372" s="58" t="s">
        <v>149</v>
      </c>
      <c r="F372" s="65" t="b">
        <f>AND(LEN(E372) = 6, ISNUMBER(MATCH(LEFT(E372,4), 'species codes'!$A$2:$A$15, 0)))</f>
        <v>1</v>
      </c>
      <c r="G372" s="58">
        <v>4.0</v>
      </c>
    </row>
    <row r="373">
      <c r="A373" s="64">
        <v>45838.0</v>
      </c>
      <c r="B373" s="58" t="s">
        <v>326</v>
      </c>
      <c r="C373" s="58" t="s">
        <v>395</v>
      </c>
      <c r="D373" s="58" t="s">
        <v>348</v>
      </c>
      <c r="E373" s="58" t="s">
        <v>171</v>
      </c>
      <c r="F373" s="65" t="b">
        <f>AND(LEN(E373) = 6, ISNUMBER(MATCH(LEFT(E373,4), 'species codes'!$A$2:$A$15, 0)))</f>
        <v>1</v>
      </c>
      <c r="G373" s="58">
        <v>4.0</v>
      </c>
    </row>
    <row r="374">
      <c r="A374" s="64">
        <v>45838.0</v>
      </c>
      <c r="B374" s="58" t="s">
        <v>326</v>
      </c>
      <c r="C374" s="58" t="s">
        <v>395</v>
      </c>
      <c r="D374" s="58" t="s">
        <v>348</v>
      </c>
      <c r="E374" s="58" t="s">
        <v>173</v>
      </c>
      <c r="F374" s="65" t="b">
        <f>AND(LEN(E374) = 6, ISNUMBER(MATCH(LEFT(E374,4), 'species codes'!$A$2:$A$15, 0)))</f>
        <v>1</v>
      </c>
      <c r="G374" s="58">
        <v>4.0</v>
      </c>
    </row>
    <row r="375">
      <c r="A375" s="64">
        <v>45838.0</v>
      </c>
      <c r="B375" s="58" t="s">
        <v>326</v>
      </c>
      <c r="C375" s="58" t="s">
        <v>395</v>
      </c>
      <c r="D375" s="58" t="s">
        <v>348</v>
      </c>
      <c r="E375" s="58" t="s">
        <v>160</v>
      </c>
      <c r="F375" s="65" t="b">
        <f>AND(LEN(E375) = 6, ISNUMBER(MATCH(LEFT(E375,4), 'species codes'!$A$2:$A$15, 0)))</f>
        <v>1</v>
      </c>
      <c r="G375" s="58">
        <v>4.0</v>
      </c>
    </row>
    <row r="376">
      <c r="A376" s="64">
        <v>45838.0</v>
      </c>
      <c r="B376" s="58" t="s">
        <v>326</v>
      </c>
      <c r="C376" s="58" t="s">
        <v>395</v>
      </c>
      <c r="D376" s="58" t="s">
        <v>348</v>
      </c>
      <c r="E376" s="58" t="s">
        <v>156</v>
      </c>
      <c r="F376" s="65" t="b">
        <f>AND(LEN(E376) = 6, ISNUMBER(MATCH(LEFT(E376,4), 'species codes'!$A$2:$A$15, 0)))</f>
        <v>1</v>
      </c>
      <c r="G376" s="58">
        <v>4.0</v>
      </c>
    </row>
    <row r="377">
      <c r="A377" s="64">
        <v>45838.0</v>
      </c>
      <c r="B377" s="58" t="s">
        <v>326</v>
      </c>
      <c r="C377" s="58" t="s">
        <v>395</v>
      </c>
      <c r="D377" s="58" t="s">
        <v>348</v>
      </c>
      <c r="E377" s="58" t="s">
        <v>158</v>
      </c>
      <c r="F377" s="65" t="b">
        <f>AND(LEN(E377) = 6, ISNUMBER(MATCH(LEFT(E377,4), 'species codes'!$A$2:$A$15, 0)))</f>
        <v>1</v>
      </c>
      <c r="G377" s="58">
        <v>3.0</v>
      </c>
    </row>
    <row r="378">
      <c r="A378" s="64">
        <v>45838.0</v>
      </c>
      <c r="B378" s="58" t="s">
        <v>326</v>
      </c>
      <c r="C378" s="58" t="s">
        <v>395</v>
      </c>
      <c r="D378" s="58" t="s">
        <v>348</v>
      </c>
      <c r="E378" s="58" t="s">
        <v>168</v>
      </c>
      <c r="F378" s="65" t="b">
        <f>AND(LEN(E378) = 6, ISNUMBER(MATCH(LEFT(E378,4), 'species codes'!$A$2:$A$15, 0)))</f>
        <v>1</v>
      </c>
      <c r="G378" s="58">
        <v>4.0</v>
      </c>
    </row>
    <row r="379">
      <c r="A379" s="64">
        <v>45838.0</v>
      </c>
      <c r="B379" s="58" t="s">
        <v>326</v>
      </c>
      <c r="C379" s="58" t="s">
        <v>395</v>
      </c>
      <c r="D379" s="58" t="s">
        <v>348</v>
      </c>
      <c r="E379" s="58" t="s">
        <v>166</v>
      </c>
      <c r="F379" s="65" t="b">
        <f>AND(LEN(E379) = 6, ISNUMBER(MATCH(LEFT(E379,4), 'species codes'!$A$2:$A$15, 0)))</f>
        <v>1</v>
      </c>
      <c r="G379" s="58">
        <v>4.0</v>
      </c>
    </row>
    <row r="380">
      <c r="A380" s="64">
        <v>45838.0</v>
      </c>
      <c r="B380" s="58" t="s">
        <v>326</v>
      </c>
      <c r="C380" s="58" t="s">
        <v>395</v>
      </c>
      <c r="D380" s="58" t="s">
        <v>348</v>
      </c>
      <c r="E380" s="58" t="s">
        <v>169</v>
      </c>
      <c r="F380" s="65" t="b">
        <f>AND(LEN(E380) = 6, ISNUMBER(MATCH(LEFT(E380,4), 'species codes'!$A$2:$A$15, 0)))</f>
        <v>1</v>
      </c>
      <c r="G380" s="58">
        <v>4.0</v>
      </c>
    </row>
    <row r="381">
      <c r="A381" s="64">
        <v>45838.0</v>
      </c>
      <c r="B381" s="58" t="s">
        <v>326</v>
      </c>
      <c r="C381" s="58" t="s">
        <v>395</v>
      </c>
      <c r="D381" s="58" t="s">
        <v>348</v>
      </c>
      <c r="E381" s="58" t="s">
        <v>170</v>
      </c>
      <c r="F381" s="65" t="b">
        <f>AND(LEN(E381) = 6, ISNUMBER(MATCH(LEFT(E381,4), 'species codes'!$A$2:$A$15, 0)))</f>
        <v>1</v>
      </c>
      <c r="G381" s="58">
        <v>3.0</v>
      </c>
    </row>
    <row r="382">
      <c r="A382" s="64">
        <v>45838.0</v>
      </c>
      <c r="B382" s="58" t="s">
        <v>326</v>
      </c>
      <c r="C382" s="58" t="s">
        <v>395</v>
      </c>
      <c r="D382" s="58" t="s">
        <v>327</v>
      </c>
      <c r="E382" s="58" t="s">
        <v>43</v>
      </c>
      <c r="F382" s="65" t="b">
        <f>AND(LEN(E382) = 6, ISNUMBER(MATCH(LEFT(E382,4), 'species codes'!$A$2:$A$15, 0)))</f>
        <v>1</v>
      </c>
      <c r="G382" s="58">
        <v>4.0</v>
      </c>
    </row>
    <row r="383">
      <c r="A383" s="64">
        <v>45838.0</v>
      </c>
      <c r="B383" s="58" t="s">
        <v>326</v>
      </c>
      <c r="C383" s="58" t="s">
        <v>395</v>
      </c>
      <c r="D383" s="58" t="s">
        <v>327</v>
      </c>
      <c r="E383" s="58" t="s">
        <v>55</v>
      </c>
      <c r="F383" s="65" t="b">
        <f>AND(LEN(E383) = 6, ISNUMBER(MATCH(LEFT(E383,4), 'species codes'!$A$2:$A$15, 0)))</f>
        <v>1</v>
      </c>
      <c r="G383" s="58">
        <v>4.0</v>
      </c>
    </row>
    <row r="384">
      <c r="A384" s="64">
        <v>45838.0</v>
      </c>
      <c r="B384" s="58" t="s">
        <v>326</v>
      </c>
      <c r="C384" s="58" t="s">
        <v>395</v>
      </c>
      <c r="D384" s="58" t="s">
        <v>327</v>
      </c>
      <c r="E384" s="58" t="s">
        <v>176</v>
      </c>
      <c r="F384" s="65" t="b">
        <f>AND(LEN(E384) = 6, ISNUMBER(MATCH(LEFT(E384,4), 'species codes'!$A$2:$A$15, 0)))</f>
        <v>1</v>
      </c>
      <c r="G384" s="58">
        <v>4.0</v>
      </c>
    </row>
    <row r="385">
      <c r="A385" s="64">
        <v>45838.0</v>
      </c>
      <c r="B385" s="58" t="s">
        <v>326</v>
      </c>
      <c r="C385" s="58" t="s">
        <v>395</v>
      </c>
      <c r="D385" s="58" t="s">
        <v>327</v>
      </c>
      <c r="E385" s="58" t="s">
        <v>181</v>
      </c>
      <c r="F385" s="65" t="b">
        <f>AND(LEN(E385) = 6, ISNUMBER(MATCH(LEFT(E385,4), 'species codes'!$A$2:$A$15, 0)))</f>
        <v>1</v>
      </c>
      <c r="G385" s="58">
        <v>4.0</v>
      </c>
    </row>
    <row r="386">
      <c r="A386" s="64">
        <v>45838.0</v>
      </c>
      <c r="B386" s="58" t="s">
        <v>326</v>
      </c>
      <c r="C386" s="58" t="s">
        <v>395</v>
      </c>
      <c r="D386" s="58" t="s">
        <v>327</v>
      </c>
      <c r="E386" s="58" t="s">
        <v>182</v>
      </c>
      <c r="F386" s="65" t="b">
        <f>AND(LEN(E386) = 6, ISNUMBER(MATCH(LEFT(E386,4), 'species codes'!$A$2:$A$15, 0)))</f>
        <v>1</v>
      </c>
      <c r="G386" s="58">
        <v>4.0</v>
      </c>
    </row>
    <row r="387">
      <c r="A387" s="64">
        <v>45838.0</v>
      </c>
      <c r="B387" s="58" t="s">
        <v>326</v>
      </c>
      <c r="C387" s="58" t="s">
        <v>395</v>
      </c>
      <c r="D387" s="58" t="s">
        <v>327</v>
      </c>
      <c r="E387" s="58" t="s">
        <v>186</v>
      </c>
      <c r="F387" s="65" t="b">
        <f>AND(LEN(E387) = 6, ISNUMBER(MATCH(LEFT(E387,4), 'species codes'!$A$2:$A$15, 0)))</f>
        <v>1</v>
      </c>
      <c r="G387" s="58">
        <v>4.0</v>
      </c>
    </row>
    <row r="388">
      <c r="A388" s="64">
        <v>45838.0</v>
      </c>
      <c r="B388" s="58" t="s">
        <v>326</v>
      </c>
      <c r="C388" s="58" t="s">
        <v>395</v>
      </c>
      <c r="D388" s="58" t="s">
        <v>327</v>
      </c>
      <c r="E388" s="58" t="s">
        <v>188</v>
      </c>
      <c r="F388" s="65" t="b">
        <f>AND(LEN(E388) = 6, ISNUMBER(MATCH(LEFT(E388,4), 'species codes'!$A$2:$A$15, 0)))</f>
        <v>1</v>
      </c>
      <c r="G388" s="58">
        <v>4.0</v>
      </c>
    </row>
    <row r="389">
      <c r="A389" s="64">
        <v>45838.0</v>
      </c>
      <c r="B389" s="58" t="s">
        <v>326</v>
      </c>
      <c r="C389" s="58" t="s">
        <v>395</v>
      </c>
      <c r="D389" s="58" t="s">
        <v>327</v>
      </c>
      <c r="E389" s="58" t="s">
        <v>190</v>
      </c>
      <c r="F389" s="65" t="b">
        <f>AND(LEN(E389) = 6, ISNUMBER(MATCH(LEFT(E389,4), 'species codes'!$A$2:$A$15, 0)))</f>
        <v>1</v>
      </c>
      <c r="G389" s="58">
        <v>4.0</v>
      </c>
    </row>
    <row r="390">
      <c r="A390" s="64">
        <v>45840.0</v>
      </c>
      <c r="B390" s="58" t="s">
        <v>374</v>
      </c>
      <c r="C390" s="58" t="s">
        <v>287</v>
      </c>
      <c r="D390" s="58" t="s">
        <v>331</v>
      </c>
      <c r="E390" s="58" t="s">
        <v>43</v>
      </c>
      <c r="F390" s="65" t="b">
        <f>AND(LEN(E390) = 6, ISNUMBER(MATCH(LEFT(E390,4), 'species codes'!$A$2:$A$15, 0)))</f>
        <v>1</v>
      </c>
      <c r="G390" s="58">
        <v>4.0</v>
      </c>
    </row>
    <row r="391">
      <c r="A391" s="64">
        <v>45840.0</v>
      </c>
      <c r="B391" s="58" t="s">
        <v>374</v>
      </c>
      <c r="C391" s="58" t="s">
        <v>287</v>
      </c>
      <c r="D391" s="58" t="s">
        <v>331</v>
      </c>
      <c r="E391" s="58" t="s">
        <v>188</v>
      </c>
      <c r="F391" s="65" t="b">
        <f>AND(LEN(E391) = 6, ISNUMBER(MATCH(LEFT(E391,4), 'species codes'!$A$2:$A$15, 0)))</f>
        <v>1</v>
      </c>
      <c r="G391" s="58">
        <v>4.0</v>
      </c>
    </row>
    <row r="392">
      <c r="A392" s="64">
        <v>45840.0</v>
      </c>
      <c r="B392" s="58" t="s">
        <v>374</v>
      </c>
      <c r="C392" s="58" t="s">
        <v>287</v>
      </c>
      <c r="D392" s="58" t="s">
        <v>331</v>
      </c>
      <c r="E392" s="58" t="s">
        <v>148</v>
      </c>
      <c r="F392" s="65" t="b">
        <f>AND(LEN(E392) = 6, ISNUMBER(MATCH(LEFT(E392,4), 'species codes'!$A$2:$A$15, 0)))</f>
        <v>1</v>
      </c>
      <c r="G392" s="58">
        <v>1.0</v>
      </c>
    </row>
    <row r="393">
      <c r="A393" s="64">
        <v>45840.0</v>
      </c>
      <c r="B393" s="58" t="s">
        <v>374</v>
      </c>
      <c r="C393" s="58" t="s">
        <v>287</v>
      </c>
      <c r="D393" s="58" t="s">
        <v>331</v>
      </c>
      <c r="E393" s="58" t="s">
        <v>140</v>
      </c>
      <c r="F393" s="65" t="b">
        <f>AND(LEN(E393) = 6, ISNUMBER(MATCH(LEFT(E393,4), 'species codes'!$A$2:$A$15, 0)))</f>
        <v>1</v>
      </c>
      <c r="G393" s="58">
        <v>3.0</v>
      </c>
    </row>
    <row r="394">
      <c r="A394" s="64">
        <v>45840.0</v>
      </c>
      <c r="B394" s="58" t="s">
        <v>374</v>
      </c>
      <c r="C394" s="58" t="s">
        <v>287</v>
      </c>
      <c r="D394" s="58" t="s">
        <v>331</v>
      </c>
      <c r="E394" s="58" t="s">
        <v>137</v>
      </c>
      <c r="F394" s="65" t="b">
        <f>AND(LEN(E394) = 6, ISNUMBER(MATCH(LEFT(E394,4), 'species codes'!$A$2:$A$15, 0)))</f>
        <v>1</v>
      </c>
      <c r="G394" s="58">
        <v>4.0</v>
      </c>
    </row>
    <row r="395">
      <c r="A395" s="64">
        <v>45840.0</v>
      </c>
      <c r="B395" s="58" t="s">
        <v>374</v>
      </c>
      <c r="C395" s="58" t="s">
        <v>287</v>
      </c>
      <c r="D395" s="58" t="s">
        <v>331</v>
      </c>
      <c r="E395" s="58" t="s">
        <v>132</v>
      </c>
      <c r="F395" s="65" t="b">
        <f>AND(LEN(E395) = 6, ISNUMBER(MATCH(LEFT(E395,4), 'species codes'!$A$2:$A$15, 0)))</f>
        <v>1</v>
      </c>
      <c r="G395" s="58">
        <v>4.0</v>
      </c>
    </row>
    <row r="396">
      <c r="A396" s="64">
        <v>45840.0</v>
      </c>
      <c r="B396" s="58" t="s">
        <v>374</v>
      </c>
      <c r="C396" s="58" t="s">
        <v>287</v>
      </c>
      <c r="D396" s="58" t="s">
        <v>331</v>
      </c>
      <c r="E396" s="58" t="s">
        <v>130</v>
      </c>
      <c r="F396" s="65" t="b">
        <f>AND(LEN(E396) = 6, ISNUMBER(MATCH(LEFT(E396,4), 'species codes'!$A$2:$A$15, 0)))</f>
        <v>1</v>
      </c>
      <c r="G396" s="58">
        <v>4.0</v>
      </c>
    </row>
    <row r="397">
      <c r="A397" s="64">
        <v>45840.0</v>
      </c>
      <c r="B397" s="58" t="s">
        <v>374</v>
      </c>
      <c r="C397" s="58" t="s">
        <v>287</v>
      </c>
      <c r="D397" s="58" t="s">
        <v>331</v>
      </c>
      <c r="E397" s="58" t="s">
        <v>76</v>
      </c>
      <c r="F397" s="65" t="b">
        <f>AND(LEN(E397) = 6, ISNUMBER(MATCH(LEFT(E397,4), 'species codes'!$A$2:$A$15, 0)))</f>
        <v>1</v>
      </c>
      <c r="G397" s="58">
        <v>4.0</v>
      </c>
    </row>
    <row r="398">
      <c r="A398" s="64">
        <v>45840.0</v>
      </c>
      <c r="B398" s="58" t="s">
        <v>374</v>
      </c>
      <c r="C398" s="58" t="s">
        <v>287</v>
      </c>
      <c r="D398" s="58" t="s">
        <v>331</v>
      </c>
      <c r="E398" s="58" t="s">
        <v>80</v>
      </c>
      <c r="F398" s="65" t="b">
        <f>AND(LEN(E398) = 6, ISNUMBER(MATCH(LEFT(E398,4), 'species codes'!$A$2:$A$15, 0)))</f>
        <v>1</v>
      </c>
      <c r="G398" s="58">
        <v>4.0</v>
      </c>
    </row>
    <row r="399">
      <c r="A399" s="64">
        <v>45840.0</v>
      </c>
      <c r="B399" s="58" t="s">
        <v>374</v>
      </c>
      <c r="C399" s="58" t="s">
        <v>287</v>
      </c>
      <c r="D399" s="58" t="s">
        <v>331</v>
      </c>
      <c r="E399" s="58" t="s">
        <v>96</v>
      </c>
      <c r="F399" s="65" t="b">
        <f>AND(LEN(E399) = 6, ISNUMBER(MATCH(LEFT(E399,4), 'species codes'!$A$2:$A$15, 0)))</f>
        <v>1</v>
      </c>
      <c r="G399" s="58">
        <v>4.0</v>
      </c>
    </row>
    <row r="400">
      <c r="A400" s="64">
        <v>45840.0</v>
      </c>
      <c r="B400" s="58" t="s">
        <v>374</v>
      </c>
      <c r="C400" s="58" t="s">
        <v>287</v>
      </c>
      <c r="D400" s="58" t="s">
        <v>331</v>
      </c>
      <c r="E400" s="58" t="s">
        <v>134</v>
      </c>
      <c r="F400" s="65" t="b">
        <f>AND(LEN(E400) = 6, ISNUMBER(MATCH(LEFT(E400,4), 'species codes'!$A$2:$A$15, 0)))</f>
        <v>1</v>
      </c>
      <c r="G400" s="58">
        <v>4.0</v>
      </c>
    </row>
    <row r="401">
      <c r="A401" s="64">
        <v>45840.0</v>
      </c>
      <c r="B401" s="58" t="s">
        <v>374</v>
      </c>
      <c r="C401" s="58" t="s">
        <v>287</v>
      </c>
      <c r="D401" s="58" t="s">
        <v>331</v>
      </c>
      <c r="E401" s="58" t="s">
        <v>142</v>
      </c>
      <c r="F401" s="65" t="b">
        <f>AND(LEN(E401) = 6, ISNUMBER(MATCH(LEFT(E401,4), 'species codes'!$A$2:$A$15, 0)))</f>
        <v>1</v>
      </c>
      <c r="G401" s="58">
        <v>4.0</v>
      </c>
    </row>
    <row r="402">
      <c r="A402" s="64">
        <v>45840.0</v>
      </c>
      <c r="B402" s="58" t="s">
        <v>374</v>
      </c>
      <c r="C402" s="58" t="s">
        <v>287</v>
      </c>
      <c r="D402" s="58" t="s">
        <v>331</v>
      </c>
      <c r="E402" s="58" t="s">
        <v>143</v>
      </c>
      <c r="F402" s="65" t="b">
        <f>AND(LEN(E402) = 6, ISNUMBER(MATCH(LEFT(E402,4), 'species codes'!$A$2:$A$15, 0)))</f>
        <v>1</v>
      </c>
      <c r="G402" s="58">
        <v>3.0</v>
      </c>
    </row>
    <row r="403">
      <c r="A403" s="64">
        <v>45840.0</v>
      </c>
      <c r="B403" s="58" t="s">
        <v>374</v>
      </c>
      <c r="C403" s="58" t="s">
        <v>287</v>
      </c>
      <c r="D403" s="58" t="s">
        <v>331</v>
      </c>
      <c r="E403" s="58" t="s">
        <v>149</v>
      </c>
      <c r="F403" s="65" t="b">
        <f>AND(LEN(E403) = 6, ISNUMBER(MATCH(LEFT(E403,4), 'species codes'!$A$2:$A$15, 0)))</f>
        <v>1</v>
      </c>
      <c r="G403" s="58">
        <v>2.0</v>
      </c>
    </row>
    <row r="404">
      <c r="A404" s="64">
        <v>45840.0</v>
      </c>
      <c r="B404" s="58" t="s">
        <v>374</v>
      </c>
      <c r="C404" s="58" t="s">
        <v>287</v>
      </c>
      <c r="D404" s="58" t="s">
        <v>331</v>
      </c>
      <c r="E404" s="58" t="s">
        <v>55</v>
      </c>
      <c r="F404" s="65" t="b">
        <f>AND(LEN(E404) = 6, ISNUMBER(MATCH(LEFT(E404,4), 'species codes'!$A$2:$A$15, 0)))</f>
        <v>1</v>
      </c>
      <c r="G404" s="58">
        <v>4.0</v>
      </c>
    </row>
    <row r="405">
      <c r="A405" s="59">
        <v>45839.0</v>
      </c>
      <c r="B405" s="58" t="s">
        <v>326</v>
      </c>
      <c r="C405" s="58" t="s">
        <v>395</v>
      </c>
      <c r="D405" s="58" t="s">
        <v>348</v>
      </c>
      <c r="E405" s="58" t="s">
        <v>176</v>
      </c>
      <c r="F405" s="65" t="b">
        <f>AND(LEN(E405) = 6, ISNUMBER(MATCH(LEFT(E405,4), 'species codes'!$A$2:$A$15, 0)))</f>
        <v>1</v>
      </c>
      <c r="G405" s="58">
        <v>4.0</v>
      </c>
    </row>
    <row r="406">
      <c r="A406" s="59">
        <v>45839.0</v>
      </c>
      <c r="B406" s="58" t="s">
        <v>326</v>
      </c>
      <c r="C406" s="58" t="s">
        <v>395</v>
      </c>
      <c r="D406" s="58" t="s">
        <v>348</v>
      </c>
      <c r="E406" s="58" t="s">
        <v>181</v>
      </c>
      <c r="F406" s="65" t="b">
        <f>AND(LEN(E406) = 6, ISNUMBER(MATCH(LEFT(E406,4), 'species codes'!$A$2:$A$15, 0)))</f>
        <v>1</v>
      </c>
      <c r="G406" s="58">
        <v>4.0</v>
      </c>
    </row>
    <row r="407">
      <c r="A407" s="59">
        <v>45839.0</v>
      </c>
      <c r="B407" s="58" t="s">
        <v>326</v>
      </c>
      <c r="C407" s="58" t="s">
        <v>395</v>
      </c>
      <c r="D407" s="58" t="s">
        <v>348</v>
      </c>
      <c r="E407" s="58" t="s">
        <v>182</v>
      </c>
      <c r="F407" s="65" t="b">
        <f>AND(LEN(E407) = 6, ISNUMBER(MATCH(LEFT(E407,4), 'species codes'!$A$2:$A$15, 0)))</f>
        <v>1</v>
      </c>
      <c r="G407" s="58">
        <v>4.0</v>
      </c>
    </row>
    <row r="408">
      <c r="A408" s="59">
        <v>45839.0</v>
      </c>
      <c r="B408" s="58" t="s">
        <v>326</v>
      </c>
      <c r="C408" s="58" t="s">
        <v>395</v>
      </c>
      <c r="D408" s="58" t="s">
        <v>348</v>
      </c>
      <c r="E408" s="58" t="s">
        <v>186</v>
      </c>
      <c r="F408" s="65" t="b">
        <f>AND(LEN(E408) = 6, ISNUMBER(MATCH(LEFT(E408,4), 'species codes'!$A$2:$A$15, 0)))</f>
        <v>1</v>
      </c>
      <c r="G408" s="58">
        <v>4.0</v>
      </c>
    </row>
    <row r="409">
      <c r="A409" s="59">
        <v>45839.0</v>
      </c>
      <c r="B409" s="58" t="s">
        <v>326</v>
      </c>
      <c r="C409" s="58" t="s">
        <v>395</v>
      </c>
      <c r="D409" s="58" t="s">
        <v>348</v>
      </c>
      <c r="E409" s="58" t="s">
        <v>188</v>
      </c>
      <c r="F409" s="65" t="b">
        <f>AND(LEN(E409) = 6, ISNUMBER(MATCH(LEFT(E409,4), 'species codes'!$A$2:$A$15, 0)))</f>
        <v>1</v>
      </c>
      <c r="G409" s="58">
        <v>4.0</v>
      </c>
    </row>
    <row r="410">
      <c r="A410" s="59">
        <v>45839.0</v>
      </c>
      <c r="B410" s="58" t="s">
        <v>326</v>
      </c>
      <c r="C410" s="58" t="s">
        <v>395</v>
      </c>
      <c r="D410" s="58" t="s">
        <v>348</v>
      </c>
      <c r="E410" s="58" t="s">
        <v>190</v>
      </c>
      <c r="F410" s="65" t="b">
        <f>AND(LEN(E410) = 6, ISNUMBER(MATCH(LEFT(E410,4), 'species codes'!$A$2:$A$15, 0)))</f>
        <v>1</v>
      </c>
      <c r="G410" s="58">
        <v>4.0</v>
      </c>
    </row>
    <row r="411">
      <c r="A411" s="59">
        <v>45839.0</v>
      </c>
      <c r="B411" s="58" t="s">
        <v>326</v>
      </c>
      <c r="C411" s="58" t="s">
        <v>395</v>
      </c>
      <c r="D411" s="58" t="s">
        <v>327</v>
      </c>
      <c r="E411" s="58" t="s">
        <v>43</v>
      </c>
      <c r="F411" s="65" t="b">
        <f>AND(LEN(E411) = 6, ISNUMBER(MATCH(LEFT(E411,4), 'species codes'!$A$2:$A$15, 0)))</f>
        <v>1</v>
      </c>
      <c r="G411" s="58">
        <v>4.0</v>
      </c>
    </row>
    <row r="412">
      <c r="A412" s="59">
        <v>45839.0</v>
      </c>
      <c r="B412" s="58" t="s">
        <v>326</v>
      </c>
      <c r="C412" s="58" t="s">
        <v>395</v>
      </c>
      <c r="D412" s="58" t="s">
        <v>327</v>
      </c>
      <c r="E412" s="58" t="s">
        <v>55</v>
      </c>
      <c r="F412" s="65" t="b">
        <f>AND(LEN(E412) = 6, ISNUMBER(MATCH(LEFT(E412,4), 'species codes'!$A$2:$A$15, 0)))</f>
        <v>1</v>
      </c>
      <c r="G412" s="58">
        <v>4.0</v>
      </c>
    </row>
    <row r="413">
      <c r="A413" s="59">
        <v>45839.0</v>
      </c>
      <c r="B413" s="58" t="s">
        <v>326</v>
      </c>
      <c r="C413" s="58" t="s">
        <v>395</v>
      </c>
      <c r="D413" s="58" t="s">
        <v>405</v>
      </c>
      <c r="E413" s="58" t="s">
        <v>62</v>
      </c>
      <c r="F413" s="65" t="b">
        <f>AND(LEN(E413) = 6, ISNUMBER(MATCH(LEFT(E413,4), 'species codes'!$A$2:$A$15, 0)))</f>
        <v>1</v>
      </c>
      <c r="G413" s="58">
        <v>4.0</v>
      </c>
    </row>
    <row r="414">
      <c r="A414" s="59">
        <v>45839.0</v>
      </c>
      <c r="B414" s="58" t="s">
        <v>326</v>
      </c>
      <c r="C414" s="58" t="s">
        <v>395</v>
      </c>
      <c r="D414" s="58" t="s">
        <v>405</v>
      </c>
      <c r="E414" s="58" t="s">
        <v>67</v>
      </c>
      <c r="F414" s="65" t="b">
        <f>AND(LEN(E414) = 6, ISNUMBER(MATCH(LEFT(E414,4), 'species codes'!$A$2:$A$15, 0)))</f>
        <v>1</v>
      </c>
      <c r="G414" s="58">
        <v>4.0</v>
      </c>
    </row>
    <row r="415">
      <c r="A415" s="59">
        <v>45839.0</v>
      </c>
      <c r="B415" s="58" t="s">
        <v>326</v>
      </c>
      <c r="C415" s="58" t="s">
        <v>395</v>
      </c>
      <c r="D415" s="58" t="s">
        <v>405</v>
      </c>
      <c r="E415" s="58" t="s">
        <v>71</v>
      </c>
      <c r="F415" s="65" t="b">
        <f>AND(LEN(E415) = 6, ISNUMBER(MATCH(LEFT(E415,4), 'species codes'!$A$2:$A$15, 0)))</f>
        <v>1</v>
      </c>
      <c r="G415" s="58">
        <v>4.0</v>
      </c>
    </row>
    <row r="416">
      <c r="A416" s="59">
        <v>45839.0</v>
      </c>
      <c r="B416" s="58" t="s">
        <v>326</v>
      </c>
      <c r="C416" s="58" t="s">
        <v>395</v>
      </c>
      <c r="D416" s="58" t="s">
        <v>405</v>
      </c>
      <c r="E416" s="58" t="s">
        <v>74</v>
      </c>
      <c r="F416" s="65" t="b">
        <f>AND(LEN(E416) = 6, ISNUMBER(MATCH(LEFT(E416,4), 'species codes'!$A$2:$A$15, 0)))</f>
        <v>1</v>
      </c>
      <c r="G416" s="58">
        <v>4.0</v>
      </c>
    </row>
    <row r="417">
      <c r="A417" s="59">
        <v>45839.0</v>
      </c>
      <c r="B417" s="58" t="s">
        <v>326</v>
      </c>
      <c r="C417" s="58" t="s">
        <v>395</v>
      </c>
      <c r="D417" s="58" t="s">
        <v>405</v>
      </c>
      <c r="E417" s="58" t="s">
        <v>76</v>
      </c>
      <c r="F417" s="65" t="b">
        <f>AND(LEN(E417) = 6, ISNUMBER(MATCH(LEFT(E417,4), 'species codes'!$A$2:$A$15, 0)))</f>
        <v>1</v>
      </c>
      <c r="G417" s="58">
        <v>4.0</v>
      </c>
    </row>
    <row r="418">
      <c r="A418" s="59">
        <v>45839.0</v>
      </c>
      <c r="B418" s="58" t="s">
        <v>326</v>
      </c>
      <c r="C418" s="58" t="s">
        <v>395</v>
      </c>
      <c r="D418" s="58" t="s">
        <v>405</v>
      </c>
      <c r="E418" s="58" t="s">
        <v>80</v>
      </c>
      <c r="F418" s="65" t="b">
        <f>AND(LEN(E418) = 6, ISNUMBER(MATCH(LEFT(E418,4), 'species codes'!$A$2:$A$15, 0)))</f>
        <v>1</v>
      </c>
      <c r="G418" s="58">
        <v>4.0</v>
      </c>
    </row>
    <row r="419">
      <c r="A419" s="59">
        <v>45839.0</v>
      </c>
      <c r="B419" s="58" t="s">
        <v>326</v>
      </c>
      <c r="C419" s="58" t="s">
        <v>395</v>
      </c>
      <c r="D419" s="58" t="s">
        <v>405</v>
      </c>
      <c r="E419" s="58" t="s">
        <v>84</v>
      </c>
      <c r="F419" s="65" t="b">
        <f>AND(LEN(E419) = 6, ISNUMBER(MATCH(LEFT(E419,4), 'species codes'!$A$2:$A$15, 0)))</f>
        <v>1</v>
      </c>
      <c r="G419" s="58">
        <v>4.0</v>
      </c>
    </row>
    <row r="420">
      <c r="A420" s="59">
        <v>45839.0</v>
      </c>
      <c r="B420" s="58" t="s">
        <v>326</v>
      </c>
      <c r="C420" s="58" t="s">
        <v>395</v>
      </c>
      <c r="D420" s="58" t="s">
        <v>405</v>
      </c>
      <c r="E420" s="58" t="s">
        <v>89</v>
      </c>
      <c r="F420" s="65" t="b">
        <f>AND(LEN(E420) = 6, ISNUMBER(MATCH(LEFT(E420,4), 'species codes'!$A$2:$A$15, 0)))</f>
        <v>1</v>
      </c>
      <c r="G420" s="58">
        <v>2.0</v>
      </c>
    </row>
    <row r="421">
      <c r="A421" s="59">
        <v>45839.0</v>
      </c>
      <c r="B421" s="58" t="s">
        <v>326</v>
      </c>
      <c r="C421" s="58" t="s">
        <v>395</v>
      </c>
      <c r="D421" s="58" t="s">
        <v>405</v>
      </c>
      <c r="E421" s="58" t="s">
        <v>91</v>
      </c>
      <c r="F421" s="65" t="b">
        <f>AND(LEN(E421) = 6, ISNUMBER(MATCH(LEFT(E421,4), 'species codes'!$A$2:$A$15, 0)))</f>
        <v>1</v>
      </c>
      <c r="G421" s="58">
        <v>1.0</v>
      </c>
    </row>
    <row r="422">
      <c r="A422" s="59">
        <v>45839.0</v>
      </c>
      <c r="B422" s="58" t="s">
        <v>326</v>
      </c>
      <c r="C422" s="58" t="s">
        <v>395</v>
      </c>
      <c r="D422" s="58" t="s">
        <v>405</v>
      </c>
      <c r="E422" s="58" t="s">
        <v>94</v>
      </c>
      <c r="F422" s="65" t="b">
        <f>AND(LEN(E422) = 6, ISNUMBER(MATCH(LEFT(E422,4), 'species codes'!$A$2:$A$15, 0)))</f>
        <v>1</v>
      </c>
      <c r="G422" s="58">
        <v>1.0</v>
      </c>
    </row>
    <row r="423">
      <c r="A423" s="59">
        <v>45839.0</v>
      </c>
      <c r="B423" s="58" t="s">
        <v>326</v>
      </c>
      <c r="C423" s="58" t="s">
        <v>395</v>
      </c>
      <c r="D423" s="58" t="s">
        <v>405</v>
      </c>
      <c r="E423" s="58" t="s">
        <v>95</v>
      </c>
      <c r="F423" s="65" t="b">
        <f>AND(LEN(E423) = 6, ISNUMBER(MATCH(LEFT(E423,4), 'species codes'!$A$2:$A$15, 0)))</f>
        <v>1</v>
      </c>
      <c r="G423" s="58">
        <v>4.0</v>
      </c>
    </row>
    <row r="424">
      <c r="A424" s="59">
        <v>45839.0</v>
      </c>
      <c r="B424" s="58" t="s">
        <v>326</v>
      </c>
      <c r="C424" s="58" t="s">
        <v>395</v>
      </c>
      <c r="D424" s="58" t="s">
        <v>405</v>
      </c>
      <c r="E424" s="58" t="s">
        <v>96</v>
      </c>
      <c r="F424" s="65" t="b">
        <f>AND(LEN(E424) = 6, ISNUMBER(MATCH(LEFT(E424,4), 'species codes'!$A$2:$A$15, 0)))</f>
        <v>1</v>
      </c>
      <c r="G424" s="58">
        <v>4.0</v>
      </c>
    </row>
    <row r="425">
      <c r="A425" s="59">
        <v>45839.0</v>
      </c>
      <c r="B425" s="58" t="s">
        <v>326</v>
      </c>
      <c r="C425" s="58" t="s">
        <v>395</v>
      </c>
      <c r="D425" s="58" t="s">
        <v>405</v>
      </c>
      <c r="E425" s="58" t="s">
        <v>109</v>
      </c>
      <c r="F425" s="65" t="b">
        <f>AND(LEN(E425) = 6, ISNUMBER(MATCH(LEFT(E425,4), 'species codes'!$A$2:$A$15, 0)))</f>
        <v>1</v>
      </c>
      <c r="G425" s="58">
        <v>4.0</v>
      </c>
    </row>
    <row r="426">
      <c r="A426" s="59">
        <v>45839.0</v>
      </c>
      <c r="B426" s="58" t="s">
        <v>326</v>
      </c>
      <c r="C426" s="58" t="s">
        <v>395</v>
      </c>
      <c r="D426" s="58" t="s">
        <v>405</v>
      </c>
      <c r="E426" s="58" t="s">
        <v>113</v>
      </c>
      <c r="F426" s="65" t="b">
        <f>AND(LEN(E426) = 6, ISNUMBER(MATCH(LEFT(E426,4), 'species codes'!$A$2:$A$15, 0)))</f>
        <v>1</v>
      </c>
      <c r="G426" s="58">
        <v>4.0</v>
      </c>
    </row>
    <row r="427">
      <c r="A427" s="59">
        <v>45839.0</v>
      </c>
      <c r="B427" s="58" t="s">
        <v>326</v>
      </c>
      <c r="C427" s="58" t="s">
        <v>395</v>
      </c>
      <c r="D427" s="58" t="s">
        <v>405</v>
      </c>
      <c r="E427" s="58" t="s">
        <v>127</v>
      </c>
      <c r="F427" s="65" t="b">
        <f>AND(LEN(E427) = 6, ISNUMBER(MATCH(LEFT(E427,4), 'species codes'!$A$2:$A$15, 0)))</f>
        <v>1</v>
      </c>
      <c r="G427" s="58">
        <v>4.0</v>
      </c>
    </row>
    <row r="428">
      <c r="A428" s="59">
        <v>45839.0</v>
      </c>
      <c r="B428" s="58" t="s">
        <v>326</v>
      </c>
      <c r="C428" s="58" t="s">
        <v>395</v>
      </c>
      <c r="D428" s="58" t="s">
        <v>405</v>
      </c>
      <c r="E428" s="58" t="s">
        <v>130</v>
      </c>
      <c r="F428" s="65" t="b">
        <f>AND(LEN(E428) = 6, ISNUMBER(MATCH(LEFT(E428,4), 'species codes'!$A$2:$A$15, 0)))</f>
        <v>1</v>
      </c>
      <c r="G428" s="58">
        <v>4.0</v>
      </c>
    </row>
    <row r="429">
      <c r="A429" s="59">
        <v>45839.0</v>
      </c>
      <c r="B429" s="58" t="s">
        <v>326</v>
      </c>
      <c r="C429" s="58" t="s">
        <v>395</v>
      </c>
      <c r="D429" s="58" t="s">
        <v>405</v>
      </c>
      <c r="E429" s="58" t="s">
        <v>132</v>
      </c>
      <c r="F429" s="65" t="b">
        <f>AND(LEN(E429) = 6, ISNUMBER(MATCH(LEFT(E429,4), 'species codes'!$A$2:$A$15, 0)))</f>
        <v>1</v>
      </c>
      <c r="G429" s="58">
        <v>4.0</v>
      </c>
    </row>
    <row r="430">
      <c r="A430" s="59">
        <v>45839.0</v>
      </c>
      <c r="B430" s="58" t="s">
        <v>326</v>
      </c>
      <c r="C430" s="58" t="s">
        <v>395</v>
      </c>
      <c r="D430" s="58" t="s">
        <v>405</v>
      </c>
      <c r="E430" s="58" t="s">
        <v>134</v>
      </c>
      <c r="F430" s="65" t="b">
        <f>AND(LEN(E430) = 6, ISNUMBER(MATCH(LEFT(E430,4), 'species codes'!$A$2:$A$15, 0)))</f>
        <v>1</v>
      </c>
      <c r="G430" s="58">
        <v>4.0</v>
      </c>
    </row>
    <row r="431">
      <c r="A431" s="59">
        <v>45839.0</v>
      </c>
      <c r="B431" s="58" t="s">
        <v>326</v>
      </c>
      <c r="C431" s="58" t="s">
        <v>395</v>
      </c>
      <c r="D431" s="58" t="s">
        <v>405</v>
      </c>
      <c r="E431" s="58" t="s">
        <v>136</v>
      </c>
      <c r="F431" s="65" t="b">
        <f>AND(LEN(E431) = 6, ISNUMBER(MATCH(LEFT(E431,4), 'species codes'!$A$2:$A$15, 0)))</f>
        <v>1</v>
      </c>
      <c r="G431" s="58">
        <v>4.0</v>
      </c>
    </row>
    <row r="432">
      <c r="A432" s="59">
        <v>45839.0</v>
      </c>
      <c r="B432" s="58" t="s">
        <v>326</v>
      </c>
      <c r="C432" s="58" t="s">
        <v>395</v>
      </c>
      <c r="D432" s="58" t="s">
        <v>343</v>
      </c>
      <c r="E432" s="58" t="s">
        <v>137</v>
      </c>
      <c r="F432" s="65" t="b">
        <f>AND(LEN(E432) = 6, ISNUMBER(MATCH(LEFT(E432,4), 'species codes'!$A$2:$A$15, 0)))</f>
        <v>1</v>
      </c>
      <c r="G432" s="58">
        <v>4.0</v>
      </c>
    </row>
    <row r="433">
      <c r="A433" s="59">
        <v>45839.0</v>
      </c>
      <c r="B433" s="58" t="s">
        <v>326</v>
      </c>
      <c r="C433" s="58" t="s">
        <v>395</v>
      </c>
      <c r="D433" s="58" t="s">
        <v>343</v>
      </c>
      <c r="E433" s="58" t="s">
        <v>140</v>
      </c>
      <c r="F433" s="65" t="b">
        <f>AND(LEN(E433) = 6, ISNUMBER(MATCH(LEFT(E433,4), 'species codes'!$A$2:$A$15, 0)))</f>
        <v>1</v>
      </c>
      <c r="G433" s="58">
        <v>4.0</v>
      </c>
    </row>
    <row r="434">
      <c r="A434" s="59">
        <v>45839.0</v>
      </c>
      <c r="B434" s="58" t="s">
        <v>326</v>
      </c>
      <c r="C434" s="58" t="s">
        <v>395</v>
      </c>
      <c r="D434" s="58" t="s">
        <v>343</v>
      </c>
      <c r="E434" s="58" t="s">
        <v>142</v>
      </c>
      <c r="F434" s="65" t="b">
        <f>AND(LEN(E434) = 6, ISNUMBER(MATCH(LEFT(E434,4), 'species codes'!$A$2:$A$15, 0)))</f>
        <v>1</v>
      </c>
      <c r="G434" s="58">
        <v>4.0</v>
      </c>
    </row>
    <row r="435">
      <c r="A435" s="59">
        <v>45839.0</v>
      </c>
      <c r="B435" s="58" t="s">
        <v>326</v>
      </c>
      <c r="C435" s="58" t="s">
        <v>395</v>
      </c>
      <c r="D435" s="58" t="s">
        <v>343</v>
      </c>
      <c r="E435" s="58" t="s">
        <v>143</v>
      </c>
      <c r="F435" s="65" t="b">
        <f>AND(LEN(E435) = 6, ISNUMBER(MATCH(LEFT(E435,4), 'species codes'!$A$2:$A$15, 0)))</f>
        <v>1</v>
      </c>
      <c r="G435" s="58">
        <v>4.0</v>
      </c>
    </row>
    <row r="436">
      <c r="A436" s="59">
        <v>45839.0</v>
      </c>
      <c r="B436" s="58" t="s">
        <v>326</v>
      </c>
      <c r="C436" s="58" t="s">
        <v>395</v>
      </c>
      <c r="D436" s="58" t="s">
        <v>343</v>
      </c>
      <c r="E436" s="58" t="s">
        <v>145</v>
      </c>
      <c r="F436" s="65" t="b">
        <f>AND(LEN(E436) = 6, ISNUMBER(MATCH(LEFT(E436,4), 'species codes'!$A$2:$A$15, 0)))</f>
        <v>1</v>
      </c>
      <c r="G436" s="58">
        <v>4.0</v>
      </c>
    </row>
    <row r="437">
      <c r="A437" s="59">
        <v>45839.0</v>
      </c>
      <c r="B437" s="58" t="s">
        <v>326</v>
      </c>
      <c r="C437" s="58" t="s">
        <v>395</v>
      </c>
      <c r="D437" s="58" t="s">
        <v>343</v>
      </c>
      <c r="E437" s="58" t="s">
        <v>148</v>
      </c>
      <c r="F437" s="65" t="b">
        <f>AND(LEN(E437) = 6, ISNUMBER(MATCH(LEFT(E437,4), 'species codes'!$A$2:$A$15, 0)))</f>
        <v>1</v>
      </c>
      <c r="G437" s="58">
        <v>4.0</v>
      </c>
    </row>
    <row r="438">
      <c r="A438" s="59">
        <v>45839.0</v>
      </c>
      <c r="B438" s="58" t="s">
        <v>326</v>
      </c>
      <c r="C438" s="58" t="s">
        <v>395</v>
      </c>
      <c r="D438" s="58" t="s">
        <v>343</v>
      </c>
      <c r="E438" s="58" t="s">
        <v>149</v>
      </c>
      <c r="F438" s="65" t="b">
        <f>AND(LEN(E438) = 6, ISNUMBER(MATCH(LEFT(E438,4), 'species codes'!$A$2:$A$15, 0)))</f>
        <v>1</v>
      </c>
      <c r="G438" s="58">
        <v>4.0</v>
      </c>
    </row>
    <row r="439">
      <c r="A439" s="59">
        <v>45839.0</v>
      </c>
      <c r="B439" s="58" t="s">
        <v>326</v>
      </c>
      <c r="C439" s="58" t="s">
        <v>395</v>
      </c>
      <c r="D439" s="58" t="s">
        <v>343</v>
      </c>
      <c r="E439" s="58" t="s">
        <v>171</v>
      </c>
      <c r="F439" s="65" t="b">
        <f>AND(LEN(E439) = 6, ISNUMBER(MATCH(LEFT(E439,4), 'species codes'!$A$2:$A$15, 0)))</f>
        <v>1</v>
      </c>
      <c r="G439" s="58">
        <v>4.0</v>
      </c>
    </row>
    <row r="440">
      <c r="A440" s="59">
        <v>45839.0</v>
      </c>
      <c r="B440" s="58" t="s">
        <v>326</v>
      </c>
      <c r="C440" s="58" t="s">
        <v>395</v>
      </c>
      <c r="D440" s="58" t="s">
        <v>343</v>
      </c>
      <c r="E440" s="58" t="s">
        <v>173</v>
      </c>
      <c r="F440" s="65" t="b">
        <f>AND(LEN(E440) = 6, ISNUMBER(MATCH(LEFT(E440,4), 'species codes'!$A$2:$A$15, 0)))</f>
        <v>1</v>
      </c>
      <c r="G440" s="58">
        <v>4.0</v>
      </c>
    </row>
    <row r="441">
      <c r="A441" s="59">
        <v>45839.0</v>
      </c>
      <c r="B441" s="58" t="s">
        <v>326</v>
      </c>
      <c r="C441" s="58" t="s">
        <v>395</v>
      </c>
      <c r="D441" s="58" t="s">
        <v>343</v>
      </c>
      <c r="E441" s="58" t="s">
        <v>172</v>
      </c>
      <c r="F441" s="65" t="b">
        <f>AND(LEN(E441) = 6, ISNUMBER(MATCH(LEFT(E441,4), 'species codes'!$A$2:$A$15, 0)))</f>
        <v>1</v>
      </c>
      <c r="G441" s="58">
        <v>4.0</v>
      </c>
    </row>
    <row r="442">
      <c r="A442" s="59">
        <v>45839.0</v>
      </c>
      <c r="B442" s="58" t="s">
        <v>326</v>
      </c>
      <c r="C442" s="58" t="s">
        <v>395</v>
      </c>
      <c r="D442" s="58" t="s">
        <v>343</v>
      </c>
      <c r="E442" s="58" t="s">
        <v>160</v>
      </c>
      <c r="F442" s="65" t="b">
        <f>AND(LEN(E442) = 6, ISNUMBER(MATCH(LEFT(E442,4), 'species codes'!$A$2:$A$15, 0)))</f>
        <v>1</v>
      </c>
      <c r="G442" s="58">
        <v>4.0</v>
      </c>
    </row>
    <row r="443">
      <c r="A443" s="59">
        <v>45839.0</v>
      </c>
      <c r="B443" s="58" t="s">
        <v>326</v>
      </c>
      <c r="C443" s="58" t="s">
        <v>395</v>
      </c>
      <c r="D443" s="58" t="s">
        <v>343</v>
      </c>
      <c r="E443" s="58" t="s">
        <v>156</v>
      </c>
      <c r="F443" s="65" t="b">
        <f>AND(LEN(E443) = 6, ISNUMBER(MATCH(LEFT(E443,4), 'species codes'!$A$2:$A$15, 0)))</f>
        <v>1</v>
      </c>
      <c r="G443" s="58">
        <v>4.0</v>
      </c>
    </row>
    <row r="444">
      <c r="A444" s="59">
        <v>45839.0</v>
      </c>
      <c r="B444" s="58" t="s">
        <v>326</v>
      </c>
      <c r="C444" s="58" t="s">
        <v>395</v>
      </c>
      <c r="D444" s="58" t="s">
        <v>343</v>
      </c>
      <c r="E444" s="58" t="s">
        <v>158</v>
      </c>
      <c r="F444" s="65" t="b">
        <f>AND(LEN(E444) = 6, ISNUMBER(MATCH(LEFT(E444,4), 'species codes'!$A$2:$A$15, 0)))</f>
        <v>1</v>
      </c>
      <c r="G444" s="58">
        <v>4.0</v>
      </c>
    </row>
    <row r="445">
      <c r="A445" s="59">
        <v>45839.0</v>
      </c>
      <c r="B445" s="58" t="s">
        <v>326</v>
      </c>
      <c r="C445" s="58" t="s">
        <v>395</v>
      </c>
      <c r="D445" s="58" t="s">
        <v>343</v>
      </c>
      <c r="E445" s="58" t="s">
        <v>168</v>
      </c>
      <c r="F445" s="65" t="b">
        <f>AND(LEN(E445) = 6, ISNUMBER(MATCH(LEFT(E445,4), 'species codes'!$A$2:$A$15, 0)))</f>
        <v>1</v>
      </c>
      <c r="G445" s="58">
        <v>4.0</v>
      </c>
    </row>
    <row r="446">
      <c r="A446" s="59">
        <v>45839.0</v>
      </c>
      <c r="B446" s="58" t="s">
        <v>326</v>
      </c>
      <c r="C446" s="58" t="s">
        <v>395</v>
      </c>
      <c r="D446" s="58" t="s">
        <v>343</v>
      </c>
      <c r="E446" s="58" t="s">
        <v>166</v>
      </c>
      <c r="F446" s="65" t="b">
        <f>AND(LEN(E446) = 6, ISNUMBER(MATCH(LEFT(E446,4), 'species codes'!$A$2:$A$15, 0)))</f>
        <v>1</v>
      </c>
      <c r="G446" s="58">
        <v>4.0</v>
      </c>
    </row>
    <row r="447">
      <c r="A447" s="59">
        <v>45839.0</v>
      </c>
      <c r="B447" s="58" t="s">
        <v>326</v>
      </c>
      <c r="C447" s="58" t="s">
        <v>395</v>
      </c>
      <c r="D447" s="58" t="s">
        <v>343</v>
      </c>
      <c r="E447" s="58" t="s">
        <v>169</v>
      </c>
      <c r="F447" s="65" t="b">
        <f>AND(LEN(E447) = 6, ISNUMBER(MATCH(LEFT(E447,4), 'species codes'!$A$2:$A$15, 0)))</f>
        <v>1</v>
      </c>
      <c r="G447" s="58">
        <v>4.0</v>
      </c>
    </row>
    <row r="448">
      <c r="A448" s="59">
        <v>45839.0</v>
      </c>
      <c r="B448" s="58" t="s">
        <v>326</v>
      </c>
      <c r="C448" s="58" t="s">
        <v>395</v>
      </c>
      <c r="D448" s="58" t="s">
        <v>343</v>
      </c>
      <c r="E448" s="58" t="s">
        <v>170</v>
      </c>
      <c r="F448" s="65" t="b">
        <f>AND(LEN(E448) = 6, ISNUMBER(MATCH(LEFT(E448,4), 'species codes'!$A$2:$A$15, 0)))</f>
        <v>1</v>
      </c>
      <c r="G448" s="58">
        <v>4.0</v>
      </c>
    </row>
    <row r="449">
      <c r="A449" s="64">
        <v>45866.0</v>
      </c>
      <c r="B449" s="58" t="s">
        <v>326</v>
      </c>
      <c r="C449" s="58" t="s">
        <v>287</v>
      </c>
      <c r="D449" s="58" t="s">
        <v>327</v>
      </c>
      <c r="E449" s="58" t="s">
        <v>181</v>
      </c>
      <c r="F449" s="65" t="b">
        <f>AND(LEN(E449) = 6, ISNUMBER(MATCH(LEFT(E449,4), 'species codes'!$A$2:$A$15, 0)))</f>
        <v>1</v>
      </c>
      <c r="G449" s="58">
        <v>4.0</v>
      </c>
    </row>
    <row r="450">
      <c r="A450" s="64">
        <v>45866.0</v>
      </c>
      <c r="B450" s="58" t="s">
        <v>326</v>
      </c>
      <c r="C450" s="58" t="s">
        <v>287</v>
      </c>
      <c r="D450" s="58" t="s">
        <v>327</v>
      </c>
      <c r="E450" s="58" t="s">
        <v>176</v>
      </c>
      <c r="F450" s="65" t="b">
        <f>AND(LEN(E450) = 6, ISNUMBER(MATCH(LEFT(E450,4), 'species codes'!$A$2:$A$15, 0)))</f>
        <v>1</v>
      </c>
      <c r="G450" s="58">
        <v>4.0</v>
      </c>
    </row>
    <row r="451">
      <c r="A451" s="64">
        <v>45866.0</v>
      </c>
      <c r="B451" s="58" t="s">
        <v>326</v>
      </c>
      <c r="C451" s="58" t="s">
        <v>287</v>
      </c>
      <c r="D451" s="58" t="s">
        <v>327</v>
      </c>
      <c r="E451" s="58" t="s">
        <v>182</v>
      </c>
      <c r="F451" s="65" t="b">
        <f>AND(LEN(E451) = 6, ISNUMBER(MATCH(LEFT(E451,4), 'species codes'!$A$2:$A$15, 0)))</f>
        <v>1</v>
      </c>
      <c r="G451" s="58">
        <v>4.0</v>
      </c>
    </row>
    <row r="452">
      <c r="A452" s="64">
        <v>45866.0</v>
      </c>
      <c r="B452" s="58" t="s">
        <v>326</v>
      </c>
      <c r="C452" s="58" t="s">
        <v>287</v>
      </c>
      <c r="D452" s="58" t="s">
        <v>327</v>
      </c>
      <c r="E452" s="58" t="s">
        <v>190</v>
      </c>
      <c r="F452" s="65" t="b">
        <f>AND(LEN(E452) = 6, ISNUMBER(MATCH(LEFT(E452,4), 'species codes'!$A$2:$A$15, 0)))</f>
        <v>1</v>
      </c>
      <c r="G452" s="58">
        <v>4.0</v>
      </c>
    </row>
    <row r="453">
      <c r="A453" s="64">
        <v>45866.0</v>
      </c>
      <c r="B453" s="58" t="s">
        <v>326</v>
      </c>
      <c r="C453" s="58" t="s">
        <v>287</v>
      </c>
      <c r="D453" s="58" t="s">
        <v>327</v>
      </c>
      <c r="E453" s="58" t="s">
        <v>188</v>
      </c>
      <c r="F453" s="65" t="b">
        <f>AND(LEN(E453) = 6, ISNUMBER(MATCH(LEFT(E453,4), 'species codes'!$A$2:$A$15, 0)))</f>
        <v>1</v>
      </c>
      <c r="G453" s="58">
        <v>4.0</v>
      </c>
    </row>
    <row r="454">
      <c r="A454" s="64">
        <v>45866.0</v>
      </c>
      <c r="B454" s="58" t="s">
        <v>326</v>
      </c>
      <c r="C454" s="58" t="s">
        <v>287</v>
      </c>
      <c r="D454" s="58" t="s">
        <v>327</v>
      </c>
      <c r="E454" s="58" t="s">
        <v>186</v>
      </c>
      <c r="F454" s="65" t="b">
        <f>AND(LEN(E454) = 6, ISNUMBER(MATCH(LEFT(E454,4), 'species codes'!$A$2:$A$15, 0)))</f>
        <v>1</v>
      </c>
      <c r="G454" s="58">
        <v>4.0</v>
      </c>
    </row>
    <row r="455">
      <c r="A455" s="64">
        <v>45866.0</v>
      </c>
      <c r="B455" s="58" t="s">
        <v>326</v>
      </c>
      <c r="C455" s="58" t="s">
        <v>287</v>
      </c>
      <c r="D455" s="58" t="s">
        <v>327</v>
      </c>
      <c r="E455" s="58" t="s">
        <v>43</v>
      </c>
      <c r="F455" s="65" t="b">
        <f>AND(LEN(E455) = 6, ISNUMBER(MATCH(LEFT(E455,4), 'species codes'!$A$2:$A$15, 0)))</f>
        <v>1</v>
      </c>
      <c r="G455" s="58">
        <v>4.0</v>
      </c>
    </row>
    <row r="456">
      <c r="A456" s="64">
        <v>45866.0</v>
      </c>
      <c r="B456" s="58" t="s">
        <v>326</v>
      </c>
      <c r="C456" s="58" t="s">
        <v>287</v>
      </c>
      <c r="D456" s="58" t="s">
        <v>327</v>
      </c>
      <c r="E456" s="58" t="s">
        <v>55</v>
      </c>
      <c r="F456" s="65" t="b">
        <f>AND(LEN(E456) = 6, ISNUMBER(MATCH(LEFT(E456,4), 'species codes'!$A$2:$A$15, 0)))</f>
        <v>1</v>
      </c>
      <c r="G456" s="58">
        <v>4.0</v>
      </c>
    </row>
    <row r="457">
      <c r="A457" s="64">
        <v>45866.0</v>
      </c>
      <c r="B457" s="58" t="s">
        <v>326</v>
      </c>
      <c r="C457" s="58" t="s">
        <v>287</v>
      </c>
      <c r="D457" s="58" t="s">
        <v>348</v>
      </c>
      <c r="E457" s="58" t="s">
        <v>137</v>
      </c>
      <c r="F457" s="65" t="b">
        <f>AND(LEN(E457) = 6, ISNUMBER(MATCH(LEFT(E457,4), 'species codes'!$A$2:$A$15, 0)))</f>
        <v>1</v>
      </c>
      <c r="G457" s="58">
        <v>4.0</v>
      </c>
    </row>
    <row r="458">
      <c r="A458" s="64">
        <v>45866.0</v>
      </c>
      <c r="B458" s="58" t="s">
        <v>326</v>
      </c>
      <c r="C458" s="58" t="s">
        <v>287</v>
      </c>
      <c r="D458" s="58" t="s">
        <v>348</v>
      </c>
      <c r="E458" s="58" t="s">
        <v>140</v>
      </c>
      <c r="F458" s="65" t="b">
        <f>AND(LEN(E458) = 6, ISNUMBER(MATCH(LEFT(E458,4), 'species codes'!$A$2:$A$15, 0)))</f>
        <v>1</v>
      </c>
      <c r="G458" s="58">
        <v>4.0</v>
      </c>
    </row>
    <row r="459">
      <c r="A459" s="64">
        <v>45866.0</v>
      </c>
      <c r="B459" s="58" t="s">
        <v>326</v>
      </c>
      <c r="C459" s="58" t="s">
        <v>287</v>
      </c>
      <c r="D459" s="58" t="s">
        <v>348</v>
      </c>
      <c r="E459" s="58" t="s">
        <v>142</v>
      </c>
      <c r="F459" s="65" t="b">
        <f>AND(LEN(E459) = 6, ISNUMBER(MATCH(LEFT(E459,4), 'species codes'!$A$2:$A$15, 0)))</f>
        <v>1</v>
      </c>
      <c r="G459" s="58">
        <v>4.0</v>
      </c>
    </row>
    <row r="460">
      <c r="A460" s="64">
        <v>45866.0</v>
      </c>
      <c r="B460" s="58" t="s">
        <v>326</v>
      </c>
      <c r="C460" s="58" t="s">
        <v>287</v>
      </c>
      <c r="D460" s="58" t="s">
        <v>348</v>
      </c>
      <c r="E460" s="58" t="s">
        <v>143</v>
      </c>
      <c r="F460" s="65" t="b">
        <f>AND(LEN(E460) = 6, ISNUMBER(MATCH(LEFT(E460,4), 'species codes'!$A$2:$A$15, 0)))</f>
        <v>1</v>
      </c>
      <c r="G460" s="58">
        <v>4.0</v>
      </c>
    </row>
    <row r="461">
      <c r="A461" s="64">
        <v>45866.0</v>
      </c>
      <c r="B461" s="58" t="s">
        <v>326</v>
      </c>
      <c r="C461" s="58" t="s">
        <v>287</v>
      </c>
      <c r="D461" s="58" t="s">
        <v>348</v>
      </c>
      <c r="E461" s="58" t="s">
        <v>145</v>
      </c>
      <c r="F461" s="65" t="b">
        <f>AND(LEN(E461) = 6, ISNUMBER(MATCH(LEFT(E461,4), 'species codes'!$A$2:$A$15, 0)))</f>
        <v>1</v>
      </c>
      <c r="G461" s="58">
        <v>4.0</v>
      </c>
    </row>
    <row r="462">
      <c r="A462" s="64">
        <v>45866.0</v>
      </c>
      <c r="B462" s="58" t="s">
        <v>326</v>
      </c>
      <c r="C462" s="58" t="s">
        <v>287</v>
      </c>
      <c r="D462" s="58" t="s">
        <v>348</v>
      </c>
      <c r="E462" s="58" t="s">
        <v>148</v>
      </c>
      <c r="F462" s="65" t="b">
        <f>AND(LEN(E462) = 6, ISNUMBER(MATCH(LEFT(E462,4), 'species codes'!$A$2:$A$15, 0)))</f>
        <v>1</v>
      </c>
      <c r="G462" s="58">
        <v>4.0</v>
      </c>
    </row>
    <row r="463">
      <c r="A463" s="64">
        <v>45866.0</v>
      </c>
      <c r="B463" s="58" t="s">
        <v>326</v>
      </c>
      <c r="C463" s="58" t="s">
        <v>287</v>
      </c>
      <c r="D463" s="58" t="s">
        <v>348</v>
      </c>
      <c r="E463" s="58" t="s">
        <v>149</v>
      </c>
      <c r="F463" s="65" t="b">
        <f>AND(LEN(E463) = 6, ISNUMBER(MATCH(LEFT(E463,4), 'species codes'!$A$2:$A$15, 0)))</f>
        <v>1</v>
      </c>
      <c r="G463" s="58">
        <v>4.0</v>
      </c>
    </row>
    <row r="464">
      <c r="A464" s="64">
        <v>45866.0</v>
      </c>
      <c r="B464" s="58" t="s">
        <v>326</v>
      </c>
      <c r="C464" s="58" t="s">
        <v>287</v>
      </c>
      <c r="D464" s="58" t="s">
        <v>348</v>
      </c>
      <c r="E464" s="58" t="s">
        <v>171</v>
      </c>
      <c r="F464" s="65" t="b">
        <f>AND(LEN(E464) = 6, ISNUMBER(MATCH(LEFT(E464,4), 'species codes'!$A$2:$A$15, 0)))</f>
        <v>1</v>
      </c>
      <c r="G464" s="58">
        <v>4.0</v>
      </c>
    </row>
    <row r="465">
      <c r="A465" s="64">
        <v>45866.0</v>
      </c>
      <c r="B465" s="58" t="s">
        <v>326</v>
      </c>
      <c r="C465" s="58" t="s">
        <v>287</v>
      </c>
      <c r="D465" s="58" t="s">
        <v>348</v>
      </c>
      <c r="E465" s="58" t="s">
        <v>173</v>
      </c>
      <c r="F465" s="65" t="b">
        <f>AND(LEN(E465) = 6, ISNUMBER(MATCH(LEFT(E465,4), 'species codes'!$A$2:$A$15, 0)))</f>
        <v>1</v>
      </c>
      <c r="G465" s="58">
        <v>4.0</v>
      </c>
    </row>
    <row r="466">
      <c r="A466" s="64">
        <v>45866.0</v>
      </c>
      <c r="B466" s="58" t="s">
        <v>326</v>
      </c>
      <c r="C466" s="58" t="s">
        <v>287</v>
      </c>
      <c r="D466" s="58" t="s">
        <v>348</v>
      </c>
      <c r="E466" s="58" t="s">
        <v>172</v>
      </c>
      <c r="F466" s="65" t="b">
        <f>AND(LEN(E466) = 6, ISNUMBER(MATCH(LEFT(E466,4), 'species codes'!$A$2:$A$15, 0)))</f>
        <v>1</v>
      </c>
      <c r="G466" s="58">
        <v>4.0</v>
      </c>
    </row>
    <row r="467">
      <c r="A467" s="64">
        <v>45866.0</v>
      </c>
      <c r="B467" s="58" t="s">
        <v>326</v>
      </c>
      <c r="C467" s="58" t="s">
        <v>287</v>
      </c>
      <c r="D467" s="58" t="s">
        <v>348</v>
      </c>
      <c r="E467" s="58" t="s">
        <v>160</v>
      </c>
      <c r="F467" s="65" t="b">
        <f>AND(LEN(E467) = 6, ISNUMBER(MATCH(LEFT(E467,4), 'species codes'!$A$2:$A$15, 0)))</f>
        <v>1</v>
      </c>
      <c r="G467" s="58">
        <v>4.0</v>
      </c>
    </row>
    <row r="468">
      <c r="A468" s="64">
        <v>45866.0</v>
      </c>
      <c r="B468" s="58" t="s">
        <v>326</v>
      </c>
      <c r="C468" s="58" t="s">
        <v>287</v>
      </c>
      <c r="D468" s="58" t="s">
        <v>348</v>
      </c>
      <c r="E468" s="58" t="s">
        <v>156</v>
      </c>
      <c r="F468" s="65" t="b">
        <f>AND(LEN(E468) = 6, ISNUMBER(MATCH(LEFT(E468,4), 'species codes'!$A$2:$A$15, 0)))</f>
        <v>1</v>
      </c>
      <c r="G468" s="58">
        <v>4.0</v>
      </c>
    </row>
    <row r="469">
      <c r="A469" s="64">
        <v>45866.0</v>
      </c>
      <c r="B469" s="58" t="s">
        <v>326</v>
      </c>
      <c r="C469" s="58" t="s">
        <v>287</v>
      </c>
      <c r="D469" s="58" t="s">
        <v>348</v>
      </c>
      <c r="E469" s="58" t="s">
        <v>158</v>
      </c>
      <c r="F469" s="65" t="b">
        <f>AND(LEN(E469) = 6, ISNUMBER(MATCH(LEFT(E469,4), 'species codes'!$A$2:$A$15, 0)))</f>
        <v>1</v>
      </c>
      <c r="G469" s="58">
        <v>3.0</v>
      </c>
    </row>
    <row r="470">
      <c r="A470" s="64">
        <v>45866.0</v>
      </c>
      <c r="B470" s="58" t="s">
        <v>326</v>
      </c>
      <c r="C470" s="58" t="s">
        <v>287</v>
      </c>
      <c r="D470" s="58" t="s">
        <v>348</v>
      </c>
      <c r="E470" s="58" t="s">
        <v>168</v>
      </c>
      <c r="F470" s="65" t="b">
        <f>AND(LEN(E470) = 6, ISNUMBER(MATCH(LEFT(E470,4), 'species codes'!$A$2:$A$15, 0)))</f>
        <v>1</v>
      </c>
      <c r="G470" s="58">
        <v>4.0</v>
      </c>
    </row>
    <row r="471">
      <c r="A471" s="64">
        <v>45866.0</v>
      </c>
      <c r="B471" s="58" t="s">
        <v>326</v>
      </c>
      <c r="C471" s="58" t="s">
        <v>287</v>
      </c>
      <c r="D471" s="58" t="s">
        <v>348</v>
      </c>
      <c r="E471" s="58" t="s">
        <v>166</v>
      </c>
      <c r="F471" s="65" t="b">
        <f>AND(LEN(E471) = 6, ISNUMBER(MATCH(LEFT(E471,4), 'species codes'!$A$2:$A$15, 0)))</f>
        <v>1</v>
      </c>
      <c r="G471" s="58">
        <v>4.0</v>
      </c>
    </row>
    <row r="472">
      <c r="A472" s="64">
        <v>45866.0</v>
      </c>
      <c r="B472" s="58" t="s">
        <v>326</v>
      </c>
      <c r="C472" s="58" t="s">
        <v>287</v>
      </c>
      <c r="D472" s="58" t="s">
        <v>348</v>
      </c>
      <c r="E472" s="58" t="s">
        <v>169</v>
      </c>
      <c r="F472" s="65" t="b">
        <f>AND(LEN(E472) = 6, ISNUMBER(MATCH(LEFT(E472,4), 'species codes'!$A$2:$A$15, 0)))</f>
        <v>1</v>
      </c>
      <c r="G472" s="58">
        <v>4.0</v>
      </c>
    </row>
    <row r="473">
      <c r="A473" s="64">
        <v>45866.0</v>
      </c>
      <c r="B473" s="58" t="s">
        <v>326</v>
      </c>
      <c r="C473" s="58" t="s">
        <v>287</v>
      </c>
      <c r="D473" s="58" t="s">
        <v>348</v>
      </c>
      <c r="E473" s="58" t="s">
        <v>170</v>
      </c>
      <c r="F473" s="65" t="b">
        <f>AND(LEN(E473) = 6, ISNUMBER(MATCH(LEFT(E473,4), 'species codes'!$A$2:$A$15, 0)))</f>
        <v>1</v>
      </c>
      <c r="G473" s="58">
        <v>3.0</v>
      </c>
    </row>
    <row r="474">
      <c r="A474" s="64">
        <v>45866.0</v>
      </c>
      <c r="B474" s="58" t="s">
        <v>326</v>
      </c>
      <c r="C474" s="58" t="s">
        <v>287</v>
      </c>
      <c r="D474" s="58" t="s">
        <v>343</v>
      </c>
      <c r="E474" s="58" t="s">
        <v>62</v>
      </c>
      <c r="F474" s="65" t="b">
        <f>AND(LEN(E474) = 6, ISNUMBER(MATCH(LEFT(E474,4), 'species codes'!$A$2:$A$15, 0)))</f>
        <v>1</v>
      </c>
      <c r="G474" s="58">
        <v>4.0</v>
      </c>
    </row>
    <row r="475">
      <c r="A475" s="64">
        <v>45866.0</v>
      </c>
      <c r="B475" s="58" t="s">
        <v>326</v>
      </c>
      <c r="C475" s="58" t="s">
        <v>287</v>
      </c>
      <c r="D475" s="58" t="s">
        <v>343</v>
      </c>
      <c r="E475" s="58" t="s">
        <v>67</v>
      </c>
      <c r="F475" s="65" t="b">
        <f>AND(LEN(E475) = 6, ISNUMBER(MATCH(LEFT(E475,4), 'species codes'!$A$2:$A$15, 0)))</f>
        <v>1</v>
      </c>
      <c r="G475" s="58">
        <v>4.0</v>
      </c>
    </row>
    <row r="476">
      <c r="A476" s="64">
        <v>45866.0</v>
      </c>
      <c r="B476" s="58" t="s">
        <v>326</v>
      </c>
      <c r="C476" s="58" t="s">
        <v>287</v>
      </c>
      <c r="D476" s="58" t="s">
        <v>343</v>
      </c>
      <c r="E476" s="58" t="s">
        <v>71</v>
      </c>
      <c r="F476" s="65" t="b">
        <f>AND(LEN(E476) = 6, ISNUMBER(MATCH(LEFT(E476,4), 'species codes'!$A$2:$A$15, 0)))</f>
        <v>1</v>
      </c>
      <c r="G476" s="58">
        <v>4.0</v>
      </c>
    </row>
    <row r="477">
      <c r="A477" s="64">
        <v>45866.0</v>
      </c>
      <c r="B477" s="58" t="s">
        <v>326</v>
      </c>
      <c r="C477" s="58" t="s">
        <v>287</v>
      </c>
      <c r="D477" s="58" t="s">
        <v>343</v>
      </c>
      <c r="E477" s="58" t="s">
        <v>74</v>
      </c>
      <c r="F477" s="65" t="b">
        <f>AND(LEN(E477) = 6, ISNUMBER(MATCH(LEFT(E477,4), 'species codes'!$A$2:$A$15, 0)))</f>
        <v>1</v>
      </c>
      <c r="G477" s="58">
        <v>4.0</v>
      </c>
    </row>
    <row r="478">
      <c r="A478" s="64">
        <v>45866.0</v>
      </c>
      <c r="B478" s="58" t="s">
        <v>326</v>
      </c>
      <c r="C478" s="58" t="s">
        <v>287</v>
      </c>
      <c r="D478" s="58" t="s">
        <v>343</v>
      </c>
      <c r="E478" s="58" t="s">
        <v>76</v>
      </c>
      <c r="F478" s="65" t="b">
        <f>AND(LEN(E478) = 6, ISNUMBER(MATCH(LEFT(E478,4), 'species codes'!$A$2:$A$15, 0)))</f>
        <v>1</v>
      </c>
      <c r="G478" s="58">
        <v>4.0</v>
      </c>
    </row>
    <row r="479">
      <c r="A479" s="64">
        <v>45866.0</v>
      </c>
      <c r="B479" s="58" t="s">
        <v>326</v>
      </c>
      <c r="C479" s="58" t="s">
        <v>287</v>
      </c>
      <c r="D479" s="58" t="s">
        <v>343</v>
      </c>
      <c r="E479" s="58" t="s">
        <v>80</v>
      </c>
      <c r="F479" s="65" t="b">
        <f>AND(LEN(E479) = 6, ISNUMBER(MATCH(LEFT(E479,4), 'species codes'!$A$2:$A$15, 0)))</f>
        <v>1</v>
      </c>
      <c r="G479" s="58">
        <v>4.0</v>
      </c>
    </row>
    <row r="480">
      <c r="A480" s="64">
        <v>45866.0</v>
      </c>
      <c r="B480" s="58" t="s">
        <v>326</v>
      </c>
      <c r="C480" s="58" t="s">
        <v>287</v>
      </c>
      <c r="D480" s="58" t="s">
        <v>343</v>
      </c>
      <c r="E480" s="58" t="s">
        <v>84</v>
      </c>
      <c r="F480" s="65" t="b">
        <f>AND(LEN(E480) = 6, ISNUMBER(MATCH(LEFT(E480,4), 'species codes'!$A$2:$A$15, 0)))</f>
        <v>1</v>
      </c>
      <c r="G480" s="58">
        <v>4.0</v>
      </c>
    </row>
    <row r="481">
      <c r="A481" s="64">
        <v>45866.0</v>
      </c>
      <c r="B481" s="58" t="s">
        <v>326</v>
      </c>
      <c r="C481" s="58" t="s">
        <v>287</v>
      </c>
      <c r="D481" s="58" t="s">
        <v>343</v>
      </c>
      <c r="E481" s="58" t="s">
        <v>89</v>
      </c>
      <c r="F481" s="65" t="b">
        <f>AND(LEN(E481) = 6, ISNUMBER(MATCH(LEFT(E481,4), 'species codes'!$A$2:$A$15, 0)))</f>
        <v>1</v>
      </c>
      <c r="G481" s="58">
        <v>2.0</v>
      </c>
    </row>
    <row r="482">
      <c r="A482" s="64">
        <v>45866.0</v>
      </c>
      <c r="B482" s="58" t="s">
        <v>326</v>
      </c>
      <c r="C482" s="58" t="s">
        <v>287</v>
      </c>
      <c r="D482" s="58" t="s">
        <v>343</v>
      </c>
      <c r="E482" s="58" t="s">
        <v>91</v>
      </c>
      <c r="F482" s="65" t="b">
        <f>AND(LEN(E482) = 6, ISNUMBER(MATCH(LEFT(E482,4), 'species codes'!$A$2:$A$15, 0)))</f>
        <v>1</v>
      </c>
      <c r="G482" s="58">
        <v>1.0</v>
      </c>
    </row>
    <row r="483">
      <c r="A483" s="64">
        <v>45866.0</v>
      </c>
      <c r="B483" s="58" t="s">
        <v>326</v>
      </c>
      <c r="C483" s="58" t="s">
        <v>287</v>
      </c>
      <c r="D483" s="58" t="s">
        <v>343</v>
      </c>
      <c r="E483" s="58" t="s">
        <v>94</v>
      </c>
      <c r="F483" s="65" t="b">
        <f>AND(LEN(E483) = 6, ISNUMBER(MATCH(LEFT(E483,4), 'species codes'!$A$2:$A$15, 0)))</f>
        <v>1</v>
      </c>
      <c r="G483" s="58">
        <v>1.0</v>
      </c>
    </row>
    <row r="484">
      <c r="A484" s="64">
        <v>45866.0</v>
      </c>
      <c r="B484" s="58" t="s">
        <v>326</v>
      </c>
      <c r="C484" s="58" t="s">
        <v>287</v>
      </c>
      <c r="D484" s="58" t="s">
        <v>343</v>
      </c>
      <c r="E484" s="58" t="s">
        <v>95</v>
      </c>
      <c r="F484" s="65" t="b">
        <f>AND(LEN(E484) = 6, ISNUMBER(MATCH(LEFT(E484,4), 'species codes'!$A$2:$A$15, 0)))</f>
        <v>1</v>
      </c>
      <c r="G484" s="58">
        <v>4.0</v>
      </c>
    </row>
    <row r="485">
      <c r="A485" s="64">
        <v>45866.0</v>
      </c>
      <c r="B485" s="58" t="s">
        <v>326</v>
      </c>
      <c r="C485" s="58" t="s">
        <v>287</v>
      </c>
      <c r="D485" s="58" t="s">
        <v>343</v>
      </c>
      <c r="E485" s="58" t="s">
        <v>96</v>
      </c>
      <c r="F485" s="65" t="b">
        <f>AND(LEN(E485) = 6, ISNUMBER(MATCH(LEFT(E485,4), 'species codes'!$A$2:$A$15, 0)))</f>
        <v>1</v>
      </c>
      <c r="G485" s="58">
        <v>1.0</v>
      </c>
    </row>
    <row r="486">
      <c r="A486" s="64">
        <v>45866.0</v>
      </c>
      <c r="B486" s="58" t="s">
        <v>326</v>
      </c>
      <c r="C486" s="58" t="s">
        <v>287</v>
      </c>
      <c r="D486" s="58" t="s">
        <v>343</v>
      </c>
      <c r="E486" s="58" t="s">
        <v>109</v>
      </c>
      <c r="F486" s="65" t="b">
        <f>AND(LEN(E486) = 6, ISNUMBER(MATCH(LEFT(E486,4), 'species codes'!$A$2:$A$15, 0)))</f>
        <v>1</v>
      </c>
      <c r="G486" s="58">
        <v>4.0</v>
      </c>
    </row>
    <row r="487">
      <c r="A487" s="64">
        <v>45866.0</v>
      </c>
      <c r="B487" s="58" t="s">
        <v>326</v>
      </c>
      <c r="C487" s="58" t="s">
        <v>287</v>
      </c>
      <c r="D487" s="58" t="s">
        <v>343</v>
      </c>
      <c r="E487" s="58" t="s">
        <v>113</v>
      </c>
      <c r="F487" s="65" t="b">
        <f>AND(LEN(E487) = 6, ISNUMBER(MATCH(LEFT(E487,4), 'species codes'!$A$2:$A$15, 0)))</f>
        <v>1</v>
      </c>
      <c r="G487" s="58">
        <v>1.0</v>
      </c>
    </row>
    <row r="488">
      <c r="A488" s="64">
        <v>45866.0</v>
      </c>
      <c r="B488" s="58" t="s">
        <v>326</v>
      </c>
      <c r="C488" s="58" t="s">
        <v>287</v>
      </c>
      <c r="D488" s="58" t="s">
        <v>343</v>
      </c>
      <c r="E488" s="58" t="s">
        <v>127</v>
      </c>
      <c r="F488" s="65" t="b">
        <f>AND(LEN(E488) = 6, ISNUMBER(MATCH(LEFT(E488,4), 'species codes'!$A$2:$A$15, 0)))</f>
        <v>1</v>
      </c>
      <c r="G488" s="58">
        <v>3.0</v>
      </c>
      <c r="H488" s="58">
        <v>1.0</v>
      </c>
    </row>
    <row r="489">
      <c r="A489" s="64">
        <v>45866.0</v>
      </c>
      <c r="B489" s="58" t="s">
        <v>326</v>
      </c>
      <c r="C489" s="58" t="s">
        <v>287</v>
      </c>
      <c r="D489" s="58" t="s">
        <v>343</v>
      </c>
      <c r="E489" s="58" t="s">
        <v>130</v>
      </c>
      <c r="F489" s="65" t="b">
        <f>AND(LEN(E489) = 6, ISNUMBER(MATCH(LEFT(E489,4), 'species codes'!$A$2:$A$15, 0)))</f>
        <v>1</v>
      </c>
      <c r="G489" s="58">
        <v>4.0</v>
      </c>
    </row>
    <row r="490">
      <c r="A490" s="64">
        <v>45866.0</v>
      </c>
      <c r="B490" s="58" t="s">
        <v>326</v>
      </c>
      <c r="C490" s="58" t="s">
        <v>287</v>
      </c>
      <c r="D490" s="58" t="s">
        <v>343</v>
      </c>
      <c r="E490" s="58" t="s">
        <v>132</v>
      </c>
      <c r="F490" s="65" t="b">
        <f>AND(LEN(E490) = 6, ISNUMBER(MATCH(LEFT(E490,4), 'species codes'!$A$2:$A$15, 0)))</f>
        <v>1</v>
      </c>
      <c r="G490" s="58">
        <v>4.0</v>
      </c>
    </row>
    <row r="491">
      <c r="A491" s="64">
        <v>45866.0</v>
      </c>
      <c r="B491" s="58" t="s">
        <v>326</v>
      </c>
      <c r="C491" s="58" t="s">
        <v>287</v>
      </c>
      <c r="D491" s="58" t="s">
        <v>343</v>
      </c>
      <c r="E491" s="58" t="s">
        <v>134</v>
      </c>
      <c r="F491" s="65" t="b">
        <f>AND(LEN(E491) = 6, ISNUMBER(MATCH(LEFT(E491,4), 'species codes'!$A$2:$A$15, 0)))</f>
        <v>1</v>
      </c>
      <c r="G491" s="58">
        <v>4.0</v>
      </c>
    </row>
    <row r="492">
      <c r="A492" s="64">
        <v>45866.0</v>
      </c>
      <c r="B492" s="58" t="s">
        <v>326</v>
      </c>
      <c r="C492" s="58" t="s">
        <v>287</v>
      </c>
      <c r="D492" s="58" t="s">
        <v>343</v>
      </c>
      <c r="E492" s="58" t="s">
        <v>136</v>
      </c>
      <c r="F492" s="65" t="b">
        <f>AND(LEN(E492) = 6, ISNUMBER(MATCH(LEFT(E492,4), 'species codes'!$A$2:$A$15, 0)))</f>
        <v>1</v>
      </c>
      <c r="G492" s="58">
        <v>4.0</v>
      </c>
    </row>
    <row r="493">
      <c r="A493" s="64">
        <v>45868.0</v>
      </c>
      <c r="B493" s="58" t="s">
        <v>374</v>
      </c>
      <c r="C493" s="58" t="s">
        <v>287</v>
      </c>
      <c r="D493" s="58" t="s">
        <v>331</v>
      </c>
      <c r="E493" s="58" t="s">
        <v>43</v>
      </c>
      <c r="F493" s="65" t="b">
        <f>AND(LEN(E493) = 6, ISNUMBER(MATCH(LEFT(E493,4), 'species codes'!$A$2:$A$15, 0)))</f>
        <v>1</v>
      </c>
      <c r="G493" s="58">
        <v>4.0</v>
      </c>
    </row>
    <row r="494">
      <c r="A494" s="64">
        <v>45868.0</v>
      </c>
      <c r="B494" s="58" t="s">
        <v>374</v>
      </c>
      <c r="C494" s="58" t="s">
        <v>287</v>
      </c>
      <c r="D494" s="58" t="s">
        <v>331</v>
      </c>
      <c r="E494" s="58" t="s">
        <v>148</v>
      </c>
      <c r="F494" s="65" t="b">
        <f>AND(LEN(E494) = 6, ISNUMBER(MATCH(LEFT(E494,4), 'species codes'!$A$2:$A$15, 0)))</f>
        <v>1</v>
      </c>
      <c r="G494" s="58">
        <v>1.0</v>
      </c>
    </row>
    <row r="495">
      <c r="A495" s="64">
        <v>45868.0</v>
      </c>
      <c r="B495" s="58" t="s">
        <v>374</v>
      </c>
      <c r="C495" s="58" t="s">
        <v>287</v>
      </c>
      <c r="D495" s="58" t="s">
        <v>331</v>
      </c>
      <c r="E495" s="58" t="s">
        <v>140</v>
      </c>
      <c r="F495" s="65" t="b">
        <f>AND(LEN(E495) = 6, ISNUMBER(MATCH(LEFT(E495,4), 'species codes'!$A$2:$A$15, 0)))</f>
        <v>1</v>
      </c>
      <c r="G495" s="58">
        <v>3.0</v>
      </c>
    </row>
    <row r="496">
      <c r="A496" s="64">
        <v>45868.0</v>
      </c>
      <c r="B496" s="58" t="s">
        <v>374</v>
      </c>
      <c r="C496" s="58" t="s">
        <v>287</v>
      </c>
      <c r="D496" s="58" t="s">
        <v>331</v>
      </c>
      <c r="E496" s="58" t="s">
        <v>132</v>
      </c>
      <c r="F496" s="65" t="b">
        <f>AND(LEN(E496) = 6, ISNUMBER(MATCH(LEFT(E496,4), 'species codes'!$A$2:$A$15, 0)))</f>
        <v>1</v>
      </c>
      <c r="G496" s="58">
        <v>5.0</v>
      </c>
    </row>
    <row r="497">
      <c r="A497" s="64">
        <v>45868.0</v>
      </c>
      <c r="B497" s="58" t="s">
        <v>374</v>
      </c>
      <c r="C497" s="58" t="s">
        <v>287</v>
      </c>
      <c r="D497" s="58" t="s">
        <v>331</v>
      </c>
      <c r="E497" s="58" t="s">
        <v>80</v>
      </c>
      <c r="F497" s="65" t="b">
        <f>AND(LEN(E497) = 6, ISNUMBER(MATCH(LEFT(E497,4), 'species codes'!$A$2:$A$15, 0)))</f>
        <v>1</v>
      </c>
      <c r="G497" s="58">
        <v>4.0</v>
      </c>
    </row>
    <row r="498">
      <c r="A498" s="64">
        <v>45868.0</v>
      </c>
      <c r="B498" s="58" t="s">
        <v>374</v>
      </c>
      <c r="C498" s="58" t="s">
        <v>287</v>
      </c>
      <c r="D498" s="58" t="s">
        <v>331</v>
      </c>
      <c r="E498" s="58" t="s">
        <v>76</v>
      </c>
      <c r="F498" s="65" t="b">
        <f>AND(LEN(E498) = 6, ISNUMBER(MATCH(LEFT(E498,4), 'species codes'!$A$2:$A$15, 0)))</f>
        <v>1</v>
      </c>
      <c r="G498" s="58">
        <v>4.0</v>
      </c>
    </row>
    <row r="499">
      <c r="A499" s="64">
        <v>45868.0</v>
      </c>
      <c r="B499" s="58" t="s">
        <v>374</v>
      </c>
      <c r="C499" s="58" t="s">
        <v>287</v>
      </c>
      <c r="D499" s="58" t="s">
        <v>331</v>
      </c>
      <c r="E499" s="58" t="s">
        <v>130</v>
      </c>
      <c r="F499" s="65" t="b">
        <f>AND(LEN(E499) = 6, ISNUMBER(MATCH(LEFT(E499,4), 'species codes'!$A$2:$A$15, 0)))</f>
        <v>1</v>
      </c>
      <c r="G499" s="58">
        <v>4.0</v>
      </c>
    </row>
    <row r="500">
      <c r="A500" s="64">
        <v>45868.0</v>
      </c>
      <c r="B500" s="58" t="s">
        <v>374</v>
      </c>
      <c r="C500" s="58" t="s">
        <v>287</v>
      </c>
      <c r="D500" s="58" t="s">
        <v>331</v>
      </c>
      <c r="E500" s="58" t="s">
        <v>137</v>
      </c>
      <c r="F500" s="65" t="b">
        <f>AND(LEN(E500) = 6, ISNUMBER(MATCH(LEFT(E500,4), 'species codes'!$A$2:$A$15, 0)))</f>
        <v>1</v>
      </c>
      <c r="G500" s="58">
        <v>2.0</v>
      </c>
      <c r="J500" s="58">
        <v>1.0</v>
      </c>
      <c r="N500" s="58">
        <v>1.0</v>
      </c>
      <c r="O500" s="58" t="s">
        <v>432</v>
      </c>
    </row>
    <row r="501">
      <c r="A501" s="64">
        <v>45868.0</v>
      </c>
      <c r="B501" s="58" t="s">
        <v>374</v>
      </c>
      <c r="C501" s="58" t="s">
        <v>287</v>
      </c>
      <c r="D501" s="58" t="s">
        <v>331</v>
      </c>
      <c r="E501" s="58" t="s">
        <v>188</v>
      </c>
      <c r="F501" s="65" t="b">
        <f>AND(LEN(E501) = 6, ISNUMBER(MATCH(LEFT(E501,4), 'species codes'!$A$2:$A$15, 0)))</f>
        <v>1</v>
      </c>
      <c r="G501" s="58">
        <v>4.0</v>
      </c>
    </row>
    <row r="502">
      <c r="A502" s="64">
        <v>45868.0</v>
      </c>
      <c r="B502" s="58" t="s">
        <v>374</v>
      </c>
      <c r="C502" s="58" t="s">
        <v>287</v>
      </c>
      <c r="D502" s="58" t="s">
        <v>331</v>
      </c>
      <c r="E502" s="58" t="s">
        <v>55</v>
      </c>
      <c r="F502" s="65" t="b">
        <f>AND(LEN(E502) = 6, ISNUMBER(MATCH(LEFT(E502,4), 'species codes'!$A$2:$A$15, 0)))</f>
        <v>1</v>
      </c>
      <c r="G502" s="58">
        <v>4.0</v>
      </c>
    </row>
    <row r="503">
      <c r="A503" s="64">
        <v>45868.0</v>
      </c>
      <c r="B503" s="58" t="s">
        <v>374</v>
      </c>
      <c r="C503" s="58" t="s">
        <v>287</v>
      </c>
      <c r="D503" s="58" t="s">
        <v>331</v>
      </c>
      <c r="E503" s="58" t="s">
        <v>149</v>
      </c>
      <c r="F503" s="65" t="b">
        <f>AND(LEN(E503) = 6, ISNUMBER(MATCH(LEFT(E503,4), 'species codes'!$A$2:$A$15, 0)))</f>
        <v>1</v>
      </c>
      <c r="G503" s="58">
        <v>2.0</v>
      </c>
    </row>
    <row r="504">
      <c r="A504" s="64">
        <v>45868.0</v>
      </c>
      <c r="B504" s="58" t="s">
        <v>374</v>
      </c>
      <c r="C504" s="58" t="s">
        <v>287</v>
      </c>
      <c r="D504" s="58" t="s">
        <v>331</v>
      </c>
      <c r="E504" s="58" t="s">
        <v>142</v>
      </c>
      <c r="F504" s="65" t="b">
        <f>AND(LEN(E504) = 6, ISNUMBER(MATCH(LEFT(E504,4), 'species codes'!$A$2:$A$15, 0)))</f>
        <v>1</v>
      </c>
      <c r="G504" s="58">
        <v>4.0</v>
      </c>
    </row>
    <row r="505">
      <c r="A505" s="64">
        <v>45868.0</v>
      </c>
      <c r="B505" s="58" t="s">
        <v>374</v>
      </c>
      <c r="C505" s="58" t="s">
        <v>287</v>
      </c>
      <c r="D505" s="58" t="s">
        <v>331</v>
      </c>
      <c r="E505" s="58" t="s">
        <v>134</v>
      </c>
      <c r="F505" s="65" t="b">
        <f>AND(LEN(E505) = 6, ISNUMBER(MATCH(LEFT(E505,4), 'species codes'!$A$2:$A$15, 0)))</f>
        <v>1</v>
      </c>
      <c r="G505" s="58">
        <v>4.0</v>
      </c>
    </row>
    <row r="506">
      <c r="A506" s="64">
        <v>45868.0</v>
      </c>
      <c r="B506" s="58" t="s">
        <v>374</v>
      </c>
      <c r="C506" s="58" t="s">
        <v>287</v>
      </c>
      <c r="D506" s="58" t="s">
        <v>331</v>
      </c>
      <c r="E506" s="58" t="s">
        <v>96</v>
      </c>
      <c r="F506" s="65" t="b">
        <f>AND(LEN(E506) = 6, ISNUMBER(MATCH(LEFT(E506,4), 'species codes'!$A$2:$A$15, 0)))</f>
        <v>1</v>
      </c>
      <c r="G506" s="58">
        <v>4.0</v>
      </c>
    </row>
    <row r="507">
      <c r="A507" s="64">
        <v>45868.0</v>
      </c>
      <c r="B507" s="58" t="s">
        <v>374</v>
      </c>
      <c r="C507" s="58" t="s">
        <v>287</v>
      </c>
      <c r="D507" s="58" t="s">
        <v>331</v>
      </c>
      <c r="E507" s="58" t="s">
        <v>136</v>
      </c>
      <c r="F507" s="65" t="b">
        <f>AND(LEN(E507) = 6, ISNUMBER(MATCH(LEFT(E507,4), 'species codes'!$A$2:$A$15, 0)))</f>
        <v>1</v>
      </c>
      <c r="J507" s="58">
        <v>4.0</v>
      </c>
    </row>
    <row r="508">
      <c r="A508" s="64">
        <v>45868.0</v>
      </c>
      <c r="B508" s="58" t="s">
        <v>374</v>
      </c>
      <c r="C508" s="58" t="s">
        <v>287</v>
      </c>
      <c r="D508" s="58" t="s">
        <v>331</v>
      </c>
      <c r="E508" s="58" t="s">
        <v>143</v>
      </c>
      <c r="F508" s="65" t="b">
        <f>AND(LEN(E508) = 6, ISNUMBER(MATCH(LEFT(E508,4), 'species codes'!$A$2:$A$15, 0)))</f>
        <v>1</v>
      </c>
      <c r="G508" s="58">
        <v>2.0</v>
      </c>
      <c r="J508" s="58">
        <v>1.0</v>
      </c>
    </row>
    <row r="509">
      <c r="A509" s="64">
        <v>45895.0</v>
      </c>
      <c r="B509" s="58" t="s">
        <v>326</v>
      </c>
      <c r="C509" s="58" t="s">
        <v>287</v>
      </c>
      <c r="D509" s="58" t="s">
        <v>348</v>
      </c>
      <c r="E509" s="58" t="s">
        <v>170</v>
      </c>
      <c r="F509" s="65" t="b">
        <f>AND(LEN(E509) = 6, ISNUMBER(MATCH(LEFT(E509,4), 'species codes'!$A$2:$A$15, 0)))</f>
        <v>1</v>
      </c>
      <c r="P509" s="58">
        <v>1.0</v>
      </c>
    </row>
    <row r="510">
      <c r="A510" s="64">
        <v>45895.0</v>
      </c>
      <c r="B510" s="58" t="s">
        <v>326</v>
      </c>
      <c r="C510" s="58" t="s">
        <v>287</v>
      </c>
      <c r="D510" s="58" t="s">
        <v>343</v>
      </c>
      <c r="E510" s="58" t="s">
        <v>127</v>
      </c>
      <c r="F510" s="65" t="b">
        <f>AND(LEN(E510) = 6, ISNUMBER(MATCH(LEFT(E510,4), 'species codes'!$A$2:$A$15, 0)))</f>
        <v>1</v>
      </c>
      <c r="P510" s="58">
        <v>1.0</v>
      </c>
    </row>
    <row r="511">
      <c r="A511" s="64">
        <v>45895.0</v>
      </c>
      <c r="B511" s="58" t="s">
        <v>326</v>
      </c>
      <c r="C511" s="58" t="s">
        <v>287</v>
      </c>
      <c r="D511" s="58" t="s">
        <v>343</v>
      </c>
      <c r="E511" s="58" t="s">
        <v>158</v>
      </c>
      <c r="F511" s="65" t="b">
        <f>AND(LEN(E511) = 6, ISNUMBER(MATCH(LEFT(E511,4), 'species codes'!$A$2:$A$15, 0)))</f>
        <v>1</v>
      </c>
      <c r="P511" s="58">
        <v>1.0</v>
      </c>
    </row>
    <row r="512">
      <c r="A512" s="64">
        <v>45908.0</v>
      </c>
      <c r="B512" s="58" t="s">
        <v>326</v>
      </c>
      <c r="C512" s="58" t="s">
        <v>287</v>
      </c>
      <c r="D512" s="58" t="s">
        <v>405</v>
      </c>
      <c r="E512" s="58" t="s">
        <v>137</v>
      </c>
      <c r="F512" s="65" t="b">
        <f>AND(LEN(E512) = 6, ISNUMBER(MATCH(LEFT(E512,4), 'species codes'!$A$2:$A$15, 0)))</f>
        <v>1</v>
      </c>
      <c r="G512" s="58">
        <v>4.0</v>
      </c>
    </row>
    <row r="513">
      <c r="A513" s="64">
        <v>45908.0</v>
      </c>
      <c r="B513" s="58" t="s">
        <v>326</v>
      </c>
      <c r="C513" s="58" t="s">
        <v>287</v>
      </c>
      <c r="D513" s="58" t="s">
        <v>405</v>
      </c>
      <c r="E513" s="58" t="s">
        <v>140</v>
      </c>
      <c r="F513" s="65" t="b">
        <f>AND(LEN(E513) = 6, ISNUMBER(MATCH(LEFT(E513,4), 'species codes'!$A$2:$A$15, 0)))</f>
        <v>1</v>
      </c>
      <c r="G513" s="58">
        <v>4.0</v>
      </c>
    </row>
    <row r="514">
      <c r="A514" s="64">
        <v>45908.0</v>
      </c>
      <c r="B514" s="58" t="s">
        <v>326</v>
      </c>
      <c r="C514" s="58" t="s">
        <v>287</v>
      </c>
      <c r="D514" s="58" t="s">
        <v>405</v>
      </c>
      <c r="E514" s="58" t="s">
        <v>142</v>
      </c>
      <c r="F514" s="65" t="b">
        <f>AND(LEN(E514) = 6, ISNUMBER(MATCH(LEFT(E514,4), 'species codes'!$A$2:$A$15, 0)))</f>
        <v>1</v>
      </c>
      <c r="G514" s="58">
        <v>4.0</v>
      </c>
    </row>
    <row r="515">
      <c r="A515" s="64">
        <v>45908.0</v>
      </c>
      <c r="B515" s="58" t="s">
        <v>326</v>
      </c>
      <c r="C515" s="58" t="s">
        <v>287</v>
      </c>
      <c r="D515" s="58" t="s">
        <v>405</v>
      </c>
      <c r="E515" s="58" t="s">
        <v>143</v>
      </c>
      <c r="F515" s="65" t="b">
        <f>AND(LEN(E515) = 6, ISNUMBER(MATCH(LEFT(E515,4), 'species codes'!$A$2:$A$15, 0)))</f>
        <v>1</v>
      </c>
      <c r="G515" s="58">
        <v>4.0</v>
      </c>
    </row>
    <row r="516">
      <c r="A516" s="64">
        <v>45908.0</v>
      </c>
      <c r="B516" s="58" t="s">
        <v>326</v>
      </c>
      <c r="C516" s="58" t="s">
        <v>287</v>
      </c>
      <c r="D516" s="58" t="s">
        <v>405</v>
      </c>
      <c r="E516" s="58" t="s">
        <v>145</v>
      </c>
      <c r="F516" s="65" t="b">
        <f>AND(LEN(E516) = 6, ISNUMBER(MATCH(LEFT(E516,4), 'species codes'!$A$2:$A$15, 0)))</f>
        <v>1</v>
      </c>
      <c r="G516" s="58">
        <v>4.0</v>
      </c>
    </row>
    <row r="517">
      <c r="A517" s="64">
        <v>45908.0</v>
      </c>
      <c r="B517" s="58" t="s">
        <v>326</v>
      </c>
      <c r="C517" s="58" t="s">
        <v>287</v>
      </c>
      <c r="D517" s="58" t="s">
        <v>405</v>
      </c>
      <c r="E517" s="58" t="s">
        <v>148</v>
      </c>
      <c r="F517" s="65" t="b">
        <f>AND(LEN(E517) = 6, ISNUMBER(MATCH(LEFT(E517,4), 'species codes'!$A$2:$A$15, 0)))</f>
        <v>1</v>
      </c>
      <c r="G517" s="58">
        <v>4.0</v>
      </c>
    </row>
    <row r="518">
      <c r="A518" s="64">
        <v>45908.0</v>
      </c>
      <c r="B518" s="58" t="s">
        <v>326</v>
      </c>
      <c r="C518" s="58" t="s">
        <v>287</v>
      </c>
      <c r="D518" s="58" t="s">
        <v>405</v>
      </c>
      <c r="E518" s="58" t="s">
        <v>149</v>
      </c>
      <c r="F518" s="65" t="b">
        <f>AND(LEN(E518) = 6, ISNUMBER(MATCH(LEFT(E518,4), 'species codes'!$A$2:$A$15, 0)))</f>
        <v>1</v>
      </c>
      <c r="G518" s="58">
        <v>4.0</v>
      </c>
    </row>
    <row r="519">
      <c r="A519" s="64">
        <v>45908.0</v>
      </c>
      <c r="B519" s="58" t="s">
        <v>326</v>
      </c>
      <c r="C519" s="58" t="s">
        <v>287</v>
      </c>
      <c r="D519" s="58" t="s">
        <v>405</v>
      </c>
      <c r="E519" s="58" t="s">
        <v>171</v>
      </c>
      <c r="F519" s="65" t="b">
        <f>AND(LEN(E519) = 6, ISNUMBER(MATCH(LEFT(E519,4), 'species codes'!$A$2:$A$15, 0)))</f>
        <v>1</v>
      </c>
      <c r="G519" s="58">
        <v>4.0</v>
      </c>
    </row>
    <row r="520">
      <c r="A520" s="64">
        <v>45908.0</v>
      </c>
      <c r="B520" s="58" t="s">
        <v>326</v>
      </c>
      <c r="C520" s="58" t="s">
        <v>287</v>
      </c>
      <c r="D520" s="58" t="s">
        <v>405</v>
      </c>
      <c r="E520" s="58" t="s">
        <v>173</v>
      </c>
      <c r="F520" s="65" t="b">
        <f>AND(LEN(E520) = 6, ISNUMBER(MATCH(LEFT(E520,4), 'species codes'!$A$2:$A$15, 0)))</f>
        <v>1</v>
      </c>
      <c r="G520" s="58">
        <v>4.0</v>
      </c>
    </row>
    <row r="521">
      <c r="A521" s="64">
        <v>45908.0</v>
      </c>
      <c r="B521" s="58" t="s">
        <v>326</v>
      </c>
      <c r="C521" s="58" t="s">
        <v>287</v>
      </c>
      <c r="D521" s="58" t="s">
        <v>405</v>
      </c>
      <c r="E521" s="58" t="s">
        <v>172</v>
      </c>
      <c r="F521" s="65" t="b">
        <f>AND(LEN(E521) = 6, ISNUMBER(MATCH(LEFT(E521,4), 'species codes'!$A$2:$A$15, 0)))</f>
        <v>1</v>
      </c>
      <c r="G521" s="58">
        <v>4.0</v>
      </c>
    </row>
    <row r="522">
      <c r="A522" s="64">
        <v>45908.0</v>
      </c>
      <c r="B522" s="58" t="s">
        <v>326</v>
      </c>
      <c r="C522" s="58" t="s">
        <v>287</v>
      </c>
      <c r="D522" s="58" t="s">
        <v>405</v>
      </c>
      <c r="E522" s="58" t="s">
        <v>160</v>
      </c>
      <c r="F522" s="65" t="b">
        <f>AND(LEN(E522) = 6, ISNUMBER(MATCH(LEFT(E522,4), 'species codes'!$A$2:$A$15, 0)))</f>
        <v>1</v>
      </c>
      <c r="G522" s="58">
        <v>4.0</v>
      </c>
    </row>
    <row r="523">
      <c r="A523" s="64">
        <v>45908.0</v>
      </c>
      <c r="B523" s="58" t="s">
        <v>326</v>
      </c>
      <c r="C523" s="58" t="s">
        <v>287</v>
      </c>
      <c r="D523" s="58" t="s">
        <v>405</v>
      </c>
      <c r="E523" s="58" t="s">
        <v>156</v>
      </c>
      <c r="F523" s="65" t="b">
        <f>AND(LEN(E523) = 6, ISNUMBER(MATCH(LEFT(E523,4), 'species codes'!$A$2:$A$15, 0)))</f>
        <v>1</v>
      </c>
      <c r="G523" s="58">
        <v>4.0</v>
      </c>
    </row>
    <row r="524">
      <c r="A524" s="64">
        <v>45908.0</v>
      </c>
      <c r="B524" s="58" t="s">
        <v>326</v>
      </c>
      <c r="C524" s="58" t="s">
        <v>287</v>
      </c>
      <c r="D524" s="58" t="s">
        <v>405</v>
      </c>
      <c r="E524" s="58" t="s">
        <v>168</v>
      </c>
      <c r="F524" s="65" t="b">
        <f>AND(LEN(E524) = 6, ISNUMBER(MATCH(LEFT(E524,4), 'species codes'!$A$2:$A$15, 0)))</f>
        <v>1</v>
      </c>
      <c r="G524" s="58">
        <v>4.0</v>
      </c>
    </row>
    <row r="525">
      <c r="A525" s="64">
        <v>45908.0</v>
      </c>
      <c r="B525" s="58" t="s">
        <v>326</v>
      </c>
      <c r="C525" s="58" t="s">
        <v>287</v>
      </c>
      <c r="D525" s="58" t="s">
        <v>405</v>
      </c>
      <c r="E525" s="58" t="s">
        <v>166</v>
      </c>
      <c r="F525" s="65" t="b">
        <f>AND(LEN(E525) = 6, ISNUMBER(MATCH(LEFT(E525,4), 'species codes'!$A$2:$A$15, 0)))</f>
        <v>1</v>
      </c>
      <c r="G525" s="58">
        <v>4.0</v>
      </c>
    </row>
    <row r="526">
      <c r="A526" s="64">
        <v>45908.0</v>
      </c>
      <c r="B526" s="58" t="s">
        <v>326</v>
      </c>
      <c r="C526" s="58" t="s">
        <v>287</v>
      </c>
      <c r="D526" s="58" t="s">
        <v>405</v>
      </c>
      <c r="E526" s="58" t="s">
        <v>169</v>
      </c>
      <c r="F526" s="65" t="b">
        <f>AND(LEN(E526) = 6, ISNUMBER(MATCH(LEFT(E526,4), 'species codes'!$A$2:$A$15, 0)))</f>
        <v>1</v>
      </c>
      <c r="G526" s="58">
        <v>4.0</v>
      </c>
    </row>
    <row r="527">
      <c r="A527" s="64">
        <v>45908.0</v>
      </c>
      <c r="B527" s="58" t="s">
        <v>326</v>
      </c>
      <c r="C527" s="58" t="s">
        <v>287</v>
      </c>
      <c r="D527" s="58" t="s">
        <v>405</v>
      </c>
      <c r="E527" s="58" t="s">
        <v>170</v>
      </c>
      <c r="F527" s="65" t="b">
        <f>AND(LEN(E527) = 6, ISNUMBER(MATCH(LEFT(E527,4), 'species codes'!$A$2:$A$15, 0)))</f>
        <v>1</v>
      </c>
      <c r="G527" s="58">
        <v>4.0</v>
      </c>
    </row>
    <row r="528">
      <c r="A528" s="64">
        <v>45908.0</v>
      </c>
      <c r="B528" s="58" t="s">
        <v>326</v>
      </c>
      <c r="C528" s="58" t="s">
        <v>287</v>
      </c>
      <c r="D528" s="58" t="s">
        <v>348</v>
      </c>
      <c r="E528" s="58" t="s">
        <v>176</v>
      </c>
      <c r="F528" s="65" t="b">
        <f>AND(LEN(E528) = 6, ISNUMBER(MATCH(LEFT(E528,4), 'species codes'!$A$2:$A$15, 0)))</f>
        <v>1</v>
      </c>
      <c r="G528" s="58">
        <v>4.0</v>
      </c>
    </row>
    <row r="529">
      <c r="A529" s="64">
        <v>45908.0</v>
      </c>
      <c r="B529" s="58" t="s">
        <v>326</v>
      </c>
      <c r="C529" s="58" t="s">
        <v>287</v>
      </c>
      <c r="D529" s="58" t="s">
        <v>348</v>
      </c>
      <c r="E529" s="58" t="s">
        <v>181</v>
      </c>
      <c r="F529" s="65" t="b">
        <f>AND(LEN(E529) = 6, ISNUMBER(MATCH(LEFT(E529,4), 'species codes'!$A$2:$A$15, 0)))</f>
        <v>1</v>
      </c>
      <c r="G529" s="58">
        <v>4.0</v>
      </c>
    </row>
    <row r="530">
      <c r="A530" s="64">
        <v>45908.0</v>
      </c>
      <c r="B530" s="58" t="s">
        <v>326</v>
      </c>
      <c r="C530" s="58" t="s">
        <v>287</v>
      </c>
      <c r="D530" s="58" t="s">
        <v>348</v>
      </c>
      <c r="E530" s="58" t="s">
        <v>182</v>
      </c>
      <c r="F530" s="65" t="b">
        <f>AND(LEN(E530) = 6, ISNUMBER(MATCH(LEFT(E530,4), 'species codes'!$A$2:$A$15, 0)))</f>
        <v>1</v>
      </c>
      <c r="G530" s="58">
        <v>4.0</v>
      </c>
    </row>
    <row r="531">
      <c r="A531" s="64">
        <v>45908.0</v>
      </c>
      <c r="B531" s="58" t="s">
        <v>326</v>
      </c>
      <c r="C531" s="58" t="s">
        <v>287</v>
      </c>
      <c r="D531" s="58" t="s">
        <v>348</v>
      </c>
      <c r="E531" s="58" t="s">
        <v>186</v>
      </c>
      <c r="F531" s="65" t="b">
        <f>AND(LEN(E531) = 6, ISNUMBER(MATCH(LEFT(E531,4), 'species codes'!$A$2:$A$15, 0)))</f>
        <v>1</v>
      </c>
      <c r="G531" s="58">
        <v>4.0</v>
      </c>
    </row>
    <row r="532">
      <c r="A532" s="64">
        <v>45908.0</v>
      </c>
      <c r="B532" s="58" t="s">
        <v>326</v>
      </c>
      <c r="C532" s="58" t="s">
        <v>287</v>
      </c>
      <c r="D532" s="58" t="s">
        <v>348</v>
      </c>
      <c r="E532" s="58" t="s">
        <v>188</v>
      </c>
      <c r="F532" s="65" t="b">
        <f>AND(LEN(E532) = 6, ISNUMBER(MATCH(LEFT(E532,4), 'species codes'!$A$2:$A$15, 0)))</f>
        <v>1</v>
      </c>
      <c r="G532" s="58">
        <v>4.0</v>
      </c>
    </row>
    <row r="533">
      <c r="A533" s="64">
        <v>45908.0</v>
      </c>
      <c r="B533" s="58" t="s">
        <v>326</v>
      </c>
      <c r="C533" s="58" t="s">
        <v>287</v>
      </c>
      <c r="D533" s="58" t="s">
        <v>348</v>
      </c>
      <c r="E533" s="58" t="s">
        <v>190</v>
      </c>
      <c r="F533" s="65" t="b">
        <f>AND(LEN(E533) = 6, ISNUMBER(MATCH(LEFT(E533,4), 'species codes'!$A$2:$A$15, 0)))</f>
        <v>1</v>
      </c>
      <c r="G533" s="58">
        <v>4.0</v>
      </c>
    </row>
    <row r="534">
      <c r="A534" s="64">
        <v>45908.0</v>
      </c>
      <c r="B534" s="58" t="s">
        <v>326</v>
      </c>
      <c r="C534" s="58" t="s">
        <v>287</v>
      </c>
      <c r="D534" s="58" t="s">
        <v>348</v>
      </c>
      <c r="E534" s="58" t="s">
        <v>43</v>
      </c>
      <c r="F534" s="65" t="b">
        <f>AND(LEN(E534) = 6, ISNUMBER(MATCH(LEFT(E534,4), 'species codes'!$A$2:$A$15, 0)))</f>
        <v>1</v>
      </c>
      <c r="G534" s="58">
        <v>4.0</v>
      </c>
    </row>
    <row r="535">
      <c r="A535" s="64">
        <v>45908.0</v>
      </c>
      <c r="B535" s="58" t="s">
        <v>326</v>
      </c>
      <c r="C535" s="58" t="s">
        <v>287</v>
      </c>
      <c r="D535" s="58" t="s">
        <v>348</v>
      </c>
      <c r="E535" s="58" t="s">
        <v>55</v>
      </c>
      <c r="F535" s="65" t="b">
        <f>AND(LEN(E535) = 6, ISNUMBER(MATCH(LEFT(E535,4), 'species codes'!$A$2:$A$15, 0)))</f>
        <v>1</v>
      </c>
      <c r="G535" s="58">
        <v>4.0</v>
      </c>
    </row>
    <row r="536">
      <c r="A536" s="64">
        <v>45908.0</v>
      </c>
      <c r="B536" s="58" t="s">
        <v>326</v>
      </c>
      <c r="C536" s="58" t="s">
        <v>287</v>
      </c>
      <c r="D536" s="58" t="s">
        <v>343</v>
      </c>
      <c r="E536" s="58" t="s">
        <v>62</v>
      </c>
      <c r="F536" s="65" t="b">
        <f>AND(LEN(E536) = 6, ISNUMBER(MATCH(LEFT(E536,4), 'species codes'!$A$2:$A$15, 0)))</f>
        <v>1</v>
      </c>
      <c r="G536" s="58">
        <v>4.0</v>
      </c>
    </row>
    <row r="537">
      <c r="A537" s="64">
        <v>45908.0</v>
      </c>
      <c r="B537" s="58" t="s">
        <v>326</v>
      </c>
      <c r="C537" s="58" t="s">
        <v>287</v>
      </c>
      <c r="D537" s="58" t="s">
        <v>343</v>
      </c>
      <c r="E537" s="58" t="s">
        <v>67</v>
      </c>
      <c r="F537" s="65" t="b">
        <f>AND(LEN(E537) = 6, ISNUMBER(MATCH(LEFT(E537,4), 'species codes'!$A$2:$A$15, 0)))</f>
        <v>1</v>
      </c>
      <c r="G537" s="58">
        <v>4.0</v>
      </c>
    </row>
    <row r="538">
      <c r="A538" s="64">
        <v>45908.0</v>
      </c>
      <c r="B538" s="58" t="s">
        <v>326</v>
      </c>
      <c r="C538" s="58" t="s">
        <v>287</v>
      </c>
      <c r="D538" s="58" t="s">
        <v>343</v>
      </c>
      <c r="E538" s="58" t="s">
        <v>71</v>
      </c>
      <c r="F538" s="65" t="b">
        <f>AND(LEN(E538) = 6, ISNUMBER(MATCH(LEFT(E538,4), 'species codes'!$A$2:$A$15, 0)))</f>
        <v>1</v>
      </c>
      <c r="G538" s="58">
        <v>4.0</v>
      </c>
    </row>
    <row r="539">
      <c r="A539" s="64">
        <v>45908.0</v>
      </c>
      <c r="B539" s="58" t="s">
        <v>326</v>
      </c>
      <c r="C539" s="58" t="s">
        <v>287</v>
      </c>
      <c r="D539" s="58" t="s">
        <v>343</v>
      </c>
      <c r="E539" s="58" t="s">
        <v>74</v>
      </c>
      <c r="F539" s="65" t="b">
        <f>AND(LEN(E539) = 6, ISNUMBER(MATCH(LEFT(E539,4), 'species codes'!$A$2:$A$15, 0)))</f>
        <v>1</v>
      </c>
      <c r="G539" s="58">
        <v>4.0</v>
      </c>
    </row>
    <row r="540">
      <c r="A540" s="64">
        <v>45908.0</v>
      </c>
      <c r="B540" s="58" t="s">
        <v>326</v>
      </c>
      <c r="C540" s="58" t="s">
        <v>287</v>
      </c>
      <c r="D540" s="58" t="s">
        <v>343</v>
      </c>
      <c r="E540" s="58" t="s">
        <v>76</v>
      </c>
      <c r="F540" s="65" t="b">
        <f>AND(LEN(E540) = 6, ISNUMBER(MATCH(LEFT(E540,4), 'species codes'!$A$2:$A$15, 0)))</f>
        <v>1</v>
      </c>
      <c r="G540" s="58">
        <v>4.0</v>
      </c>
    </row>
    <row r="541">
      <c r="A541" s="64">
        <v>45908.0</v>
      </c>
      <c r="B541" s="58" t="s">
        <v>326</v>
      </c>
      <c r="C541" s="58" t="s">
        <v>287</v>
      </c>
      <c r="D541" s="58" t="s">
        <v>343</v>
      </c>
      <c r="E541" s="58" t="s">
        <v>80</v>
      </c>
      <c r="F541" s="65" t="b">
        <f>AND(LEN(E541) = 6, ISNUMBER(MATCH(LEFT(E541,4), 'species codes'!$A$2:$A$15, 0)))</f>
        <v>1</v>
      </c>
      <c r="G541" s="58">
        <v>4.0</v>
      </c>
    </row>
    <row r="542">
      <c r="A542" s="64">
        <v>45908.0</v>
      </c>
      <c r="B542" s="58" t="s">
        <v>326</v>
      </c>
      <c r="C542" s="58" t="s">
        <v>287</v>
      </c>
      <c r="D542" s="58" t="s">
        <v>343</v>
      </c>
      <c r="E542" s="58" t="s">
        <v>84</v>
      </c>
      <c r="F542" s="65" t="b">
        <f>AND(LEN(E542) = 6, ISNUMBER(MATCH(LEFT(E542,4), 'species codes'!$A$2:$A$15, 0)))</f>
        <v>1</v>
      </c>
      <c r="G542" s="58">
        <v>4.0</v>
      </c>
    </row>
    <row r="543">
      <c r="A543" s="64">
        <v>45908.0</v>
      </c>
      <c r="B543" s="58" t="s">
        <v>326</v>
      </c>
      <c r="C543" s="58" t="s">
        <v>287</v>
      </c>
      <c r="D543" s="58" t="s">
        <v>343</v>
      </c>
      <c r="E543" s="58" t="s">
        <v>89</v>
      </c>
      <c r="F543" s="65" t="b">
        <f>AND(LEN(E543) = 6, ISNUMBER(MATCH(LEFT(E543,4), 'species codes'!$A$2:$A$15, 0)))</f>
        <v>1</v>
      </c>
      <c r="G543" s="58">
        <v>3.0</v>
      </c>
    </row>
    <row r="544">
      <c r="A544" s="64">
        <v>45908.0</v>
      </c>
      <c r="B544" s="58" t="s">
        <v>326</v>
      </c>
      <c r="C544" s="58" t="s">
        <v>287</v>
      </c>
      <c r="D544" s="58" t="s">
        <v>343</v>
      </c>
      <c r="E544" s="58" t="s">
        <v>91</v>
      </c>
      <c r="F544" s="65" t="b">
        <f>AND(LEN(E544) = 6, ISNUMBER(MATCH(LEFT(E544,4), 'species codes'!$A$2:$A$15, 0)))</f>
        <v>1</v>
      </c>
      <c r="G544" s="58">
        <v>1.0</v>
      </c>
    </row>
    <row r="545">
      <c r="A545" s="64">
        <v>45908.0</v>
      </c>
      <c r="B545" s="58" t="s">
        <v>326</v>
      </c>
      <c r="C545" s="58" t="s">
        <v>287</v>
      </c>
      <c r="D545" s="58" t="s">
        <v>343</v>
      </c>
      <c r="E545" s="58" t="s">
        <v>94</v>
      </c>
      <c r="F545" s="65" t="b">
        <f>AND(LEN(E545) = 6, ISNUMBER(MATCH(LEFT(E545,4), 'species codes'!$A$2:$A$15, 0)))</f>
        <v>1</v>
      </c>
      <c r="G545" s="58">
        <v>1.0</v>
      </c>
    </row>
    <row r="546">
      <c r="A546" s="64">
        <v>45908.0</v>
      </c>
      <c r="B546" s="58" t="s">
        <v>326</v>
      </c>
      <c r="C546" s="58" t="s">
        <v>287</v>
      </c>
      <c r="D546" s="58" t="s">
        <v>343</v>
      </c>
      <c r="E546" s="58" t="s">
        <v>95</v>
      </c>
      <c r="F546" s="65" t="b">
        <f>AND(LEN(E546) = 6, ISNUMBER(MATCH(LEFT(E546,4), 'species codes'!$A$2:$A$15, 0)))</f>
        <v>1</v>
      </c>
      <c r="G546" s="58">
        <v>4.0</v>
      </c>
    </row>
    <row r="547">
      <c r="A547" s="64">
        <v>45908.0</v>
      </c>
      <c r="B547" s="58" t="s">
        <v>326</v>
      </c>
      <c r="C547" s="58" t="s">
        <v>287</v>
      </c>
      <c r="D547" s="58" t="s">
        <v>343</v>
      </c>
      <c r="E547" s="58" t="s">
        <v>109</v>
      </c>
      <c r="F547" s="65" t="b">
        <f>AND(LEN(E547) = 6, ISNUMBER(MATCH(LEFT(E547,4), 'species codes'!$A$2:$A$15, 0)))</f>
        <v>1</v>
      </c>
      <c r="G547" s="58">
        <v>4.0</v>
      </c>
    </row>
    <row r="548">
      <c r="A548" s="64">
        <v>45908.0</v>
      </c>
      <c r="B548" s="58" t="s">
        <v>326</v>
      </c>
      <c r="C548" s="58" t="s">
        <v>287</v>
      </c>
      <c r="D548" s="58" t="s">
        <v>343</v>
      </c>
      <c r="E548" s="58" t="s">
        <v>113</v>
      </c>
      <c r="F548" s="65" t="b">
        <f>AND(LEN(E548) = 6, ISNUMBER(MATCH(LEFT(E548,4), 'species codes'!$A$2:$A$15, 0)))</f>
        <v>1</v>
      </c>
      <c r="G548" s="58">
        <v>4.0</v>
      </c>
    </row>
    <row r="549">
      <c r="A549" s="64">
        <v>45908.0</v>
      </c>
      <c r="B549" s="58" t="s">
        <v>326</v>
      </c>
      <c r="C549" s="58" t="s">
        <v>287</v>
      </c>
      <c r="D549" s="58" t="s">
        <v>343</v>
      </c>
      <c r="E549" s="58" t="s">
        <v>127</v>
      </c>
      <c r="F549" s="65" t="b">
        <f>AND(LEN(E549) = 6, ISNUMBER(MATCH(LEFT(E549,4), 'species codes'!$A$2:$A$15, 0)))</f>
        <v>1</v>
      </c>
      <c r="G549" s="58">
        <v>4.0</v>
      </c>
    </row>
    <row r="550">
      <c r="A550" s="64">
        <v>45908.0</v>
      </c>
      <c r="B550" s="58" t="s">
        <v>326</v>
      </c>
      <c r="C550" s="58" t="s">
        <v>287</v>
      </c>
      <c r="D550" s="58" t="s">
        <v>343</v>
      </c>
      <c r="E550" s="58" t="s">
        <v>130</v>
      </c>
      <c r="F550" s="65" t="b">
        <f>AND(LEN(E550) = 6, ISNUMBER(MATCH(LEFT(E550,4), 'species codes'!$A$2:$A$15, 0)))</f>
        <v>1</v>
      </c>
      <c r="G550" s="58">
        <v>4.0</v>
      </c>
    </row>
    <row r="551">
      <c r="A551" s="64">
        <v>45908.0</v>
      </c>
      <c r="B551" s="58" t="s">
        <v>326</v>
      </c>
      <c r="C551" s="58" t="s">
        <v>287</v>
      </c>
      <c r="D551" s="58" t="s">
        <v>343</v>
      </c>
      <c r="E551" s="58" t="s">
        <v>132</v>
      </c>
      <c r="F551" s="65" t="b">
        <f>AND(LEN(E551) = 6, ISNUMBER(MATCH(LEFT(E551,4), 'species codes'!$A$2:$A$15, 0)))</f>
        <v>1</v>
      </c>
      <c r="G551" s="58">
        <v>4.0</v>
      </c>
    </row>
    <row r="552">
      <c r="A552" s="64">
        <v>45908.0</v>
      </c>
      <c r="B552" s="58" t="s">
        <v>326</v>
      </c>
      <c r="C552" s="58" t="s">
        <v>287</v>
      </c>
      <c r="D552" s="58" t="s">
        <v>343</v>
      </c>
      <c r="E552" s="58" t="s">
        <v>134</v>
      </c>
      <c r="F552" s="65" t="b">
        <f>AND(LEN(E552) = 6, ISNUMBER(MATCH(LEFT(E552,4), 'species codes'!$A$2:$A$15, 0)))</f>
        <v>1</v>
      </c>
      <c r="G552" s="58">
        <v>4.0</v>
      </c>
    </row>
    <row r="553">
      <c r="A553" s="64">
        <v>45908.0</v>
      </c>
      <c r="B553" s="58" t="s">
        <v>326</v>
      </c>
      <c r="C553" s="58" t="s">
        <v>287</v>
      </c>
      <c r="D553" s="58" t="s">
        <v>343</v>
      </c>
      <c r="E553" s="58" t="s">
        <v>136</v>
      </c>
      <c r="F553" s="65" t="b">
        <f>AND(LEN(E553) = 6, ISNUMBER(MATCH(LEFT(E553,4), 'species codes'!$A$2:$A$15, 0)))</f>
        <v>1</v>
      </c>
      <c r="G553" s="58">
        <v>4.0</v>
      </c>
    </row>
    <row r="554">
      <c r="A554" s="64">
        <v>45910.0</v>
      </c>
      <c r="B554" s="58" t="s">
        <v>374</v>
      </c>
      <c r="C554" s="58" t="s">
        <v>287</v>
      </c>
      <c r="D554" s="58" t="s">
        <v>331</v>
      </c>
      <c r="E554" s="58" t="s">
        <v>55</v>
      </c>
      <c r="F554" s="65" t="b">
        <f>AND(LEN(E554) = 6, ISNUMBER(MATCH(LEFT(E554,4), 'species codes'!$A$2:$A$15, 0)))</f>
        <v>1</v>
      </c>
      <c r="G554" s="58">
        <v>4.0</v>
      </c>
    </row>
    <row r="555">
      <c r="A555" s="64">
        <v>45910.0</v>
      </c>
      <c r="B555" s="58" t="s">
        <v>374</v>
      </c>
      <c r="C555" s="58" t="s">
        <v>287</v>
      </c>
      <c r="D555" s="58" t="s">
        <v>331</v>
      </c>
      <c r="E555" s="58" t="s">
        <v>43</v>
      </c>
      <c r="F555" s="65" t="b">
        <f>AND(LEN(E555) = 6, ISNUMBER(MATCH(LEFT(E555,4), 'species codes'!$A$2:$A$15, 0)))</f>
        <v>1</v>
      </c>
      <c r="G555" s="58">
        <v>4.0</v>
      </c>
    </row>
    <row r="556">
      <c r="A556" s="64">
        <v>45910.0</v>
      </c>
      <c r="B556" s="58" t="s">
        <v>374</v>
      </c>
      <c r="C556" s="58" t="s">
        <v>287</v>
      </c>
      <c r="D556" s="58" t="s">
        <v>331</v>
      </c>
      <c r="E556" s="58" t="s">
        <v>188</v>
      </c>
      <c r="F556" s="65" t="b">
        <f>AND(LEN(E556) = 6, ISNUMBER(MATCH(LEFT(E556,4), 'species codes'!$A$2:$A$15, 0)))</f>
        <v>1</v>
      </c>
      <c r="G556" s="58">
        <v>4.0</v>
      </c>
    </row>
    <row r="557">
      <c r="A557" s="64">
        <v>45910.0</v>
      </c>
      <c r="B557" s="58" t="s">
        <v>374</v>
      </c>
      <c r="C557" s="58" t="s">
        <v>287</v>
      </c>
      <c r="D557" s="58" t="s">
        <v>331</v>
      </c>
      <c r="E557" s="58" t="s">
        <v>149</v>
      </c>
      <c r="F557" s="65" t="b">
        <f>AND(LEN(E557) = 6, ISNUMBER(MATCH(LEFT(E557,4), 'species codes'!$A$2:$A$15, 0)))</f>
        <v>1</v>
      </c>
      <c r="G557" s="58">
        <v>2.0</v>
      </c>
    </row>
    <row r="558">
      <c r="A558" s="64">
        <v>45910.0</v>
      </c>
      <c r="B558" s="58" t="s">
        <v>374</v>
      </c>
      <c r="C558" s="58" t="s">
        <v>287</v>
      </c>
      <c r="D558" s="58" t="s">
        <v>331</v>
      </c>
      <c r="E558" s="58" t="s">
        <v>143</v>
      </c>
      <c r="F558" s="65" t="b">
        <f>AND(LEN(E558) = 6, ISNUMBER(MATCH(LEFT(E558,4), 'species codes'!$A$2:$A$15, 0)))</f>
        <v>1</v>
      </c>
      <c r="G558" s="58">
        <v>3.0</v>
      </c>
    </row>
    <row r="559">
      <c r="A559" s="64">
        <v>45910.0</v>
      </c>
      <c r="B559" s="58" t="s">
        <v>374</v>
      </c>
      <c r="C559" s="58" t="s">
        <v>287</v>
      </c>
      <c r="D559" s="58" t="s">
        <v>331</v>
      </c>
      <c r="E559" s="58" t="s">
        <v>142</v>
      </c>
      <c r="F559" s="65" t="b">
        <f>AND(LEN(E559) = 6, ISNUMBER(MATCH(LEFT(E559,4), 'species codes'!$A$2:$A$15, 0)))</f>
        <v>1</v>
      </c>
      <c r="G559" s="58">
        <v>4.0</v>
      </c>
    </row>
    <row r="560">
      <c r="A560" s="64">
        <v>45910.0</v>
      </c>
      <c r="B560" s="58" t="s">
        <v>374</v>
      </c>
      <c r="C560" s="58" t="s">
        <v>287</v>
      </c>
      <c r="D560" s="58" t="s">
        <v>331</v>
      </c>
      <c r="E560" s="58" t="s">
        <v>140</v>
      </c>
      <c r="F560" s="65" t="b">
        <f>AND(LEN(E560) = 6, ISNUMBER(MATCH(LEFT(E560,4), 'species codes'!$A$2:$A$15, 0)))</f>
        <v>1</v>
      </c>
      <c r="G560" s="58">
        <v>4.0</v>
      </c>
    </row>
    <row r="561">
      <c r="A561" s="64">
        <v>45910.0</v>
      </c>
      <c r="B561" s="58" t="s">
        <v>374</v>
      </c>
      <c r="C561" s="58" t="s">
        <v>287</v>
      </c>
      <c r="D561" s="58" t="s">
        <v>331</v>
      </c>
      <c r="E561" s="58" t="s">
        <v>137</v>
      </c>
      <c r="F561" s="65" t="b">
        <f>AND(LEN(E561) = 6, ISNUMBER(MATCH(LEFT(E561,4), 'species codes'!$A$2:$A$15, 0)))</f>
        <v>1</v>
      </c>
      <c r="G561" s="58">
        <v>3.0</v>
      </c>
      <c r="J561" s="58">
        <v>1.0</v>
      </c>
    </row>
    <row r="562">
      <c r="A562" s="64">
        <v>45910.0</v>
      </c>
      <c r="B562" s="58" t="s">
        <v>374</v>
      </c>
      <c r="C562" s="58" t="s">
        <v>287</v>
      </c>
      <c r="D562" s="58" t="s">
        <v>331</v>
      </c>
      <c r="E562" s="58" t="s">
        <v>136</v>
      </c>
      <c r="F562" s="65" t="b">
        <f>AND(LEN(E562) = 6, ISNUMBER(MATCH(LEFT(E562,4), 'species codes'!$A$2:$A$15, 0)))</f>
        <v>1</v>
      </c>
      <c r="G562" s="58">
        <v>4.0</v>
      </c>
    </row>
    <row r="563">
      <c r="A563" s="64">
        <v>45910.0</v>
      </c>
      <c r="B563" s="58" t="s">
        <v>374</v>
      </c>
      <c r="C563" s="58" t="s">
        <v>287</v>
      </c>
      <c r="D563" s="58" t="s">
        <v>331</v>
      </c>
      <c r="E563" s="58" t="s">
        <v>134</v>
      </c>
      <c r="F563" s="65" t="b">
        <f>AND(LEN(E563) = 6, ISNUMBER(MATCH(LEFT(E563,4), 'species codes'!$A$2:$A$15, 0)))</f>
        <v>1</v>
      </c>
      <c r="G563" s="58">
        <v>4.0</v>
      </c>
    </row>
    <row r="564">
      <c r="A564" s="64">
        <v>45910.0</v>
      </c>
      <c r="B564" s="58" t="s">
        <v>374</v>
      </c>
      <c r="C564" s="58" t="s">
        <v>287</v>
      </c>
      <c r="D564" s="58" t="s">
        <v>331</v>
      </c>
      <c r="E564" s="58" t="s">
        <v>132</v>
      </c>
      <c r="F564" s="65" t="b">
        <f>AND(LEN(E564) = 6, ISNUMBER(MATCH(LEFT(E564,4), 'species codes'!$A$2:$A$15, 0)))</f>
        <v>1</v>
      </c>
      <c r="G564" s="58">
        <v>4.0</v>
      </c>
    </row>
    <row r="565">
      <c r="A565" s="64">
        <v>45910.0</v>
      </c>
      <c r="B565" s="58" t="s">
        <v>374</v>
      </c>
      <c r="C565" s="58" t="s">
        <v>287</v>
      </c>
      <c r="D565" s="58" t="s">
        <v>331</v>
      </c>
      <c r="E565" s="58" t="s">
        <v>130</v>
      </c>
      <c r="F565" s="65" t="b">
        <f>AND(LEN(E565) = 6, ISNUMBER(MATCH(LEFT(E565,4), 'species codes'!$A$2:$A$15, 0)))</f>
        <v>1</v>
      </c>
      <c r="G565" s="58">
        <v>4.0</v>
      </c>
    </row>
    <row r="566">
      <c r="A566" s="64">
        <v>45910.0</v>
      </c>
      <c r="B566" s="58" t="s">
        <v>374</v>
      </c>
      <c r="C566" s="58" t="s">
        <v>287</v>
      </c>
      <c r="D566" s="58" t="s">
        <v>331</v>
      </c>
      <c r="E566" s="58" t="s">
        <v>80</v>
      </c>
      <c r="F566" s="65" t="b">
        <f>AND(LEN(E566) = 6, ISNUMBER(MATCH(LEFT(E566,4), 'species codes'!$A$2:$A$15, 0)))</f>
        <v>1</v>
      </c>
      <c r="G566" s="58">
        <v>4.0</v>
      </c>
    </row>
    <row r="567">
      <c r="A567" s="64">
        <v>45910.0</v>
      </c>
      <c r="B567" s="58" t="s">
        <v>374</v>
      </c>
      <c r="C567" s="58" t="s">
        <v>287</v>
      </c>
      <c r="D567" s="58" t="s">
        <v>331</v>
      </c>
      <c r="E567" s="58" t="s">
        <v>76</v>
      </c>
      <c r="F567" s="65" t="b">
        <f>AND(LEN(E567) = 6, ISNUMBER(MATCH(LEFT(E567,4), 'species codes'!$A$2:$A$15, 0)))</f>
        <v>1</v>
      </c>
      <c r="G567" s="58">
        <v>4.0</v>
      </c>
    </row>
    <row r="568">
      <c r="A568" s="64">
        <v>45910.0</v>
      </c>
      <c r="B568" s="58" t="s">
        <v>374</v>
      </c>
      <c r="C568" s="58" t="s">
        <v>287</v>
      </c>
      <c r="D568" s="58" t="s">
        <v>331</v>
      </c>
      <c r="E568" s="58" t="s">
        <v>96</v>
      </c>
      <c r="F568" s="65" t="b">
        <f>AND(LEN(E568) = 6, ISNUMBER(MATCH(LEFT(E568,4), 'species codes'!$A$2:$A$15, 0)))</f>
        <v>1</v>
      </c>
      <c r="G568" s="58">
        <v>4.0</v>
      </c>
    </row>
    <row r="569">
      <c r="F569" s="65" t="b">
        <f>AND(LEN(E569) = 6, ISNUMBER(MATCH(LEFT(E569,4), 'species codes'!$A$2:$A$15, 0)))</f>
        <v>0</v>
      </c>
    </row>
    <row r="570">
      <c r="F570" s="65" t="b">
        <f>AND(LEN(E570) = 6, ISNUMBER(MATCH(LEFT(E570,4), 'species codes'!$A$2:$A$15, 0)))</f>
        <v>0</v>
      </c>
    </row>
    <row r="571">
      <c r="F571" s="65" t="b">
        <f>AND(LEN(E571) = 6, ISNUMBER(MATCH(LEFT(E571,4), 'species codes'!$A$2:$A$15, 0)))</f>
        <v>0</v>
      </c>
    </row>
    <row r="572">
      <c r="F572" s="65" t="b">
        <f>AND(LEN(E572) = 6, ISNUMBER(MATCH(LEFT(E572,4), 'species codes'!$A$2:$A$15, 0)))</f>
        <v>0</v>
      </c>
    </row>
    <row r="573">
      <c r="F573" s="65" t="b">
        <f>AND(LEN(E573) = 6, ISNUMBER(MATCH(LEFT(E573,4), 'species codes'!$A$2:$A$15, 0)))</f>
        <v>0</v>
      </c>
    </row>
    <row r="574">
      <c r="F574" s="65" t="b">
        <f>AND(LEN(E574) = 6, ISNUMBER(MATCH(LEFT(E574,4), 'species codes'!$A$2:$A$15, 0)))</f>
        <v>0</v>
      </c>
    </row>
    <row r="575">
      <c r="F575" s="65" t="b">
        <f>AND(LEN(E575) = 6, ISNUMBER(MATCH(LEFT(E575,4), 'species codes'!$A$2:$A$15, 0)))</f>
        <v>0</v>
      </c>
    </row>
    <row r="576">
      <c r="F576" s="65" t="b">
        <f>AND(LEN(E576) = 6, ISNUMBER(MATCH(LEFT(E576,4), 'species codes'!$A$2:$A$15, 0)))</f>
        <v>0</v>
      </c>
    </row>
    <row r="577">
      <c r="F577" s="65" t="b">
        <f>AND(LEN(E577) = 6, ISNUMBER(MATCH(LEFT(E577,4), 'species codes'!$A$2:$A$15, 0)))</f>
        <v>0</v>
      </c>
    </row>
    <row r="578">
      <c r="F578" s="65" t="b">
        <f>AND(LEN(E578) = 6, ISNUMBER(MATCH(LEFT(E578,4), 'species codes'!$A$2:$A$15, 0)))</f>
        <v>0</v>
      </c>
    </row>
    <row r="579">
      <c r="F579" s="65" t="b">
        <f>AND(LEN(E579) = 6, ISNUMBER(MATCH(LEFT(E579,4), 'species codes'!$A$2:$A$15, 0)))</f>
        <v>0</v>
      </c>
    </row>
    <row r="580">
      <c r="F580" s="65" t="b">
        <f>AND(LEN(E580) = 6, ISNUMBER(MATCH(LEFT(E580,4), 'species codes'!$A$2:$A$15, 0)))</f>
        <v>0</v>
      </c>
    </row>
    <row r="581">
      <c r="F581" s="65" t="b">
        <f>AND(LEN(E581) = 6, ISNUMBER(MATCH(LEFT(E581,4), 'species codes'!$A$2:$A$15, 0)))</f>
        <v>0</v>
      </c>
    </row>
    <row r="582">
      <c r="F582" s="65" t="b">
        <f>AND(LEN(E582) = 6, ISNUMBER(MATCH(LEFT(E582,4), 'species codes'!$A$2:$A$15, 0)))</f>
        <v>0</v>
      </c>
    </row>
    <row r="583">
      <c r="F583" s="65" t="b">
        <f>AND(LEN(E583) = 6, ISNUMBER(MATCH(LEFT(E583,4), 'species codes'!$A$2:$A$15, 0)))</f>
        <v>0</v>
      </c>
    </row>
    <row r="584">
      <c r="F584" s="65" t="b">
        <f>AND(LEN(E584) = 6, ISNUMBER(MATCH(LEFT(E584,4), 'species codes'!$A$2:$A$15, 0)))</f>
        <v>0</v>
      </c>
    </row>
    <row r="585">
      <c r="F585" s="65" t="b">
        <f>AND(LEN(E585) = 6, ISNUMBER(MATCH(LEFT(E585,4), 'species codes'!$A$2:$A$15, 0)))</f>
        <v>0</v>
      </c>
    </row>
    <row r="586">
      <c r="F586" s="65" t="b">
        <f>AND(LEN(E586) = 6, ISNUMBER(MATCH(LEFT(E586,4), 'species codes'!$A$2:$A$15, 0)))</f>
        <v>0</v>
      </c>
    </row>
    <row r="587">
      <c r="F587" s="65" t="b">
        <f>AND(LEN(E587) = 6, ISNUMBER(MATCH(LEFT(E587,4), 'species codes'!$A$2:$A$15, 0)))</f>
        <v>0</v>
      </c>
    </row>
    <row r="588">
      <c r="F588" s="65" t="b">
        <f>AND(LEN(E588) = 6, ISNUMBER(MATCH(LEFT(E588,4), 'species codes'!$A$2:$A$15, 0)))</f>
        <v>0</v>
      </c>
    </row>
    <row r="589">
      <c r="F589" s="65" t="b">
        <f>AND(LEN(E589) = 6, ISNUMBER(MATCH(LEFT(E589,4), 'species codes'!$A$2:$A$15, 0)))</f>
        <v>0</v>
      </c>
    </row>
    <row r="590">
      <c r="F590" s="65" t="b">
        <f>AND(LEN(E590) = 6, ISNUMBER(MATCH(LEFT(E590,4), 'species codes'!$A$2:$A$15, 0)))</f>
        <v>0</v>
      </c>
    </row>
    <row r="591">
      <c r="F591" s="65" t="b">
        <f>AND(LEN(E591) = 6, ISNUMBER(MATCH(LEFT(E591,4), 'species codes'!$A$2:$A$15, 0)))</f>
        <v>0</v>
      </c>
    </row>
    <row r="592">
      <c r="F592" s="65" t="b">
        <f>AND(LEN(E592) = 6, ISNUMBER(MATCH(LEFT(E592,4), 'species codes'!$A$2:$A$15, 0)))</f>
        <v>0</v>
      </c>
    </row>
    <row r="593">
      <c r="F593" s="65" t="b">
        <f>AND(LEN(E593) = 6, ISNUMBER(MATCH(LEFT(E593,4), 'species codes'!$A$2:$A$15, 0)))</f>
        <v>0</v>
      </c>
    </row>
    <row r="594">
      <c r="F594" s="65" t="b">
        <f>AND(LEN(E594) = 6, ISNUMBER(MATCH(LEFT(E594,4), 'species codes'!$A$2:$A$15, 0)))</f>
        <v>0</v>
      </c>
    </row>
    <row r="595">
      <c r="F595" s="65" t="b">
        <f>AND(LEN(E595) = 6, ISNUMBER(MATCH(LEFT(E595,4), 'species codes'!$A$2:$A$15, 0)))</f>
        <v>0</v>
      </c>
    </row>
    <row r="596">
      <c r="F596" s="65" t="b">
        <f>AND(LEN(E596) = 6, ISNUMBER(MATCH(LEFT(E596,4), 'species codes'!$A$2:$A$15, 0)))</f>
        <v>0</v>
      </c>
    </row>
    <row r="597">
      <c r="F597" s="65" t="b">
        <f>AND(LEN(E597) = 6, ISNUMBER(MATCH(LEFT(E597,4), 'species codes'!$A$2:$A$15, 0)))</f>
        <v>0</v>
      </c>
    </row>
    <row r="598">
      <c r="F598" s="65" t="b">
        <f>AND(LEN(E598) = 6, ISNUMBER(MATCH(LEFT(E598,4), 'species codes'!$A$2:$A$15, 0)))</f>
        <v>0</v>
      </c>
    </row>
    <row r="599">
      <c r="F599" s="65" t="b">
        <f>AND(LEN(E599) = 6, ISNUMBER(MATCH(LEFT(E599,4), 'species codes'!$A$2:$A$15, 0)))</f>
        <v>0</v>
      </c>
    </row>
    <row r="600">
      <c r="F600" s="65" t="b">
        <f>AND(LEN(E600) = 6, ISNUMBER(MATCH(LEFT(E600,4), 'species codes'!$A$2:$A$15, 0)))</f>
        <v>0</v>
      </c>
    </row>
    <row r="601">
      <c r="F601" s="65" t="b">
        <f>AND(LEN(E601) = 6, ISNUMBER(MATCH(LEFT(E601,4), 'species codes'!$A$2:$A$15, 0)))</f>
        <v>0</v>
      </c>
    </row>
    <row r="602">
      <c r="F602" s="65" t="b">
        <f>AND(LEN(E602) = 6, ISNUMBER(MATCH(LEFT(E602,4), 'species codes'!$A$2:$A$15, 0)))</f>
        <v>0</v>
      </c>
    </row>
    <row r="603">
      <c r="F603" s="65" t="b">
        <f>AND(LEN(E603) = 6, ISNUMBER(MATCH(LEFT(E603,4), 'species codes'!$A$2:$A$15, 0)))</f>
        <v>0</v>
      </c>
    </row>
    <row r="604">
      <c r="F604" s="65" t="b">
        <f>AND(LEN(E604) = 6, ISNUMBER(MATCH(LEFT(E604,4), 'species codes'!$A$2:$A$15, 0)))</f>
        <v>0</v>
      </c>
    </row>
    <row r="605">
      <c r="F605" s="65" t="b">
        <f>AND(LEN(E605) = 6, ISNUMBER(MATCH(LEFT(E605,4), 'species codes'!$A$2:$A$15, 0)))</f>
        <v>0</v>
      </c>
    </row>
    <row r="606">
      <c r="F606" s="65" t="b">
        <f>AND(LEN(E606) = 6, ISNUMBER(MATCH(LEFT(E606,4), 'species codes'!$A$2:$A$15, 0)))</f>
        <v>0</v>
      </c>
    </row>
    <row r="607">
      <c r="F607" s="65" t="b">
        <f>AND(LEN(E607) = 6, ISNUMBER(MATCH(LEFT(E607,4), 'species codes'!$A$2:$A$15, 0)))</f>
        <v>0</v>
      </c>
    </row>
    <row r="608">
      <c r="F608" s="65" t="b">
        <f>AND(LEN(E608) = 6, ISNUMBER(MATCH(LEFT(E608,4), 'species codes'!$A$2:$A$15, 0)))</f>
        <v>0</v>
      </c>
    </row>
    <row r="609">
      <c r="F609" s="65" t="b">
        <f>AND(LEN(E609) = 6, ISNUMBER(MATCH(LEFT(E609,4), 'species codes'!$A$2:$A$15, 0)))</f>
        <v>0</v>
      </c>
    </row>
    <row r="610">
      <c r="F610" s="65" t="b">
        <f>AND(LEN(E610) = 6, ISNUMBER(MATCH(LEFT(E610,4), 'species codes'!$A$2:$A$15, 0)))</f>
        <v>0</v>
      </c>
    </row>
    <row r="611">
      <c r="F611" s="65" t="b">
        <f>AND(LEN(E611) = 6, ISNUMBER(MATCH(LEFT(E611,4), 'species codes'!$A$2:$A$15, 0)))</f>
        <v>0</v>
      </c>
    </row>
    <row r="612">
      <c r="F612" s="65" t="b">
        <f>AND(LEN(E612) = 6, ISNUMBER(MATCH(LEFT(E612,4), 'species codes'!$A$2:$A$15, 0)))</f>
        <v>0</v>
      </c>
    </row>
    <row r="613">
      <c r="F613" s="65" t="b">
        <f>AND(LEN(E613) = 6, ISNUMBER(MATCH(LEFT(E613,4), 'species codes'!$A$2:$A$15, 0)))</f>
        <v>0</v>
      </c>
    </row>
    <row r="614">
      <c r="F614" s="65" t="b">
        <f>AND(LEN(E614) = 6, ISNUMBER(MATCH(LEFT(E614,4), 'species codes'!$A$2:$A$15, 0)))</f>
        <v>0</v>
      </c>
    </row>
    <row r="615">
      <c r="F615" s="65" t="b">
        <f>AND(LEN(E615) = 6, ISNUMBER(MATCH(LEFT(E615,4), 'species codes'!$A$2:$A$15, 0)))</f>
        <v>0</v>
      </c>
    </row>
    <row r="616">
      <c r="F616" s="65" t="b">
        <f>AND(LEN(E616) = 6, ISNUMBER(MATCH(LEFT(E616,4), 'species codes'!$A$2:$A$15, 0)))</f>
        <v>0</v>
      </c>
    </row>
    <row r="617">
      <c r="F617" s="65" t="b">
        <f>AND(LEN(E617) = 6, ISNUMBER(MATCH(LEFT(E617,4), 'species codes'!$A$2:$A$15, 0)))</f>
        <v>0</v>
      </c>
    </row>
    <row r="618">
      <c r="F618" s="65" t="b">
        <f>AND(LEN(E618) = 6, ISNUMBER(MATCH(LEFT(E618,4), 'species codes'!$A$2:$A$15, 0)))</f>
        <v>0</v>
      </c>
    </row>
    <row r="619">
      <c r="F619" s="65" t="b">
        <f>AND(LEN(E619) = 6, ISNUMBER(MATCH(LEFT(E619,4), 'species codes'!$A$2:$A$15, 0)))</f>
        <v>0</v>
      </c>
    </row>
    <row r="620">
      <c r="F620" s="65" t="b">
        <f>AND(LEN(E620) = 6, ISNUMBER(MATCH(LEFT(E620,4), 'species codes'!$A$2:$A$15, 0)))</f>
        <v>0</v>
      </c>
    </row>
    <row r="621">
      <c r="F621" s="65" t="b">
        <f>AND(LEN(E621) = 6, ISNUMBER(MATCH(LEFT(E621,4), 'species codes'!$A$2:$A$15, 0)))</f>
        <v>0</v>
      </c>
    </row>
    <row r="622">
      <c r="F622" s="65" t="b">
        <f>AND(LEN(E622) = 6, ISNUMBER(MATCH(LEFT(E622,4), 'species codes'!$A$2:$A$15, 0)))</f>
        <v>0</v>
      </c>
    </row>
    <row r="623">
      <c r="F623" s="65" t="b">
        <f>AND(LEN(E623) = 6, ISNUMBER(MATCH(LEFT(E623,4), 'species codes'!$A$2:$A$15, 0)))</f>
        <v>0</v>
      </c>
    </row>
    <row r="624">
      <c r="F624" s="65" t="b">
        <f>AND(LEN(E624) = 6, ISNUMBER(MATCH(LEFT(E624,4), 'species codes'!$A$2:$A$15, 0)))</f>
        <v>0</v>
      </c>
    </row>
    <row r="625">
      <c r="F625" s="65" t="b">
        <f>AND(LEN(E625) = 6, ISNUMBER(MATCH(LEFT(E625,4), 'species codes'!$A$2:$A$15, 0)))</f>
        <v>0</v>
      </c>
    </row>
    <row r="626">
      <c r="F626" s="65" t="b">
        <f>AND(LEN(E626) = 6, ISNUMBER(MATCH(LEFT(E626,4), 'species codes'!$A$2:$A$15, 0)))</f>
        <v>0</v>
      </c>
    </row>
    <row r="627">
      <c r="F627" s="65" t="b">
        <f>AND(LEN(E627) = 6, ISNUMBER(MATCH(LEFT(E627,4), 'species codes'!$A$2:$A$15, 0)))</f>
        <v>0</v>
      </c>
    </row>
    <row r="628">
      <c r="F628" s="65" t="b">
        <f>AND(LEN(E628) = 6, ISNUMBER(MATCH(LEFT(E628,4), 'species codes'!$A$2:$A$15, 0)))</f>
        <v>0</v>
      </c>
    </row>
    <row r="629">
      <c r="F629" s="65" t="b">
        <f>AND(LEN(E629) = 6, ISNUMBER(MATCH(LEFT(E629,4), 'species codes'!$A$2:$A$15, 0)))</f>
        <v>0</v>
      </c>
    </row>
    <row r="630">
      <c r="F630" s="65" t="b">
        <f>AND(LEN(E630) = 6, ISNUMBER(MATCH(LEFT(E630,4), 'species codes'!$A$2:$A$15, 0)))</f>
        <v>0</v>
      </c>
    </row>
    <row r="631">
      <c r="F631" s="65" t="b">
        <f>AND(LEN(E631) = 6, ISNUMBER(MATCH(LEFT(E631,4), 'species codes'!$A$2:$A$15, 0)))</f>
        <v>0</v>
      </c>
    </row>
    <row r="632">
      <c r="F632" s="65" t="b">
        <f>AND(LEN(E632) = 6, ISNUMBER(MATCH(LEFT(E632,4), 'species codes'!$A$2:$A$15, 0)))</f>
        <v>0</v>
      </c>
    </row>
    <row r="633">
      <c r="F633" s="65" t="b">
        <f>AND(LEN(E633) = 6, ISNUMBER(MATCH(LEFT(E633,4), 'species codes'!$A$2:$A$15, 0)))</f>
        <v>0</v>
      </c>
    </row>
    <row r="634">
      <c r="F634" s="65" t="b">
        <f>AND(LEN(E634) = 6, ISNUMBER(MATCH(LEFT(E634,4), 'species codes'!$A$2:$A$15, 0)))</f>
        <v>0</v>
      </c>
    </row>
    <row r="635">
      <c r="F635" s="65" t="b">
        <f>AND(LEN(E635) = 6, ISNUMBER(MATCH(LEFT(E635,4), 'species codes'!$A$2:$A$15, 0)))</f>
        <v>0</v>
      </c>
    </row>
    <row r="636">
      <c r="F636" s="65" t="b">
        <f>AND(LEN(E636) = 6, ISNUMBER(MATCH(LEFT(E636,4), 'species codes'!$A$2:$A$15, 0)))</f>
        <v>0</v>
      </c>
    </row>
    <row r="637">
      <c r="F637" s="65" t="b">
        <f>AND(LEN(E637) = 6, ISNUMBER(MATCH(LEFT(E637,4), 'species codes'!$A$2:$A$15, 0)))</f>
        <v>0</v>
      </c>
    </row>
    <row r="638">
      <c r="F638" s="65" t="b">
        <f>AND(LEN(E638) = 6, ISNUMBER(MATCH(LEFT(E638,4), 'species codes'!$A$2:$A$15, 0)))</f>
        <v>0</v>
      </c>
    </row>
    <row r="639">
      <c r="F639" s="65" t="b">
        <f>AND(LEN(E639) = 6, ISNUMBER(MATCH(LEFT(E639,4), 'species codes'!$A$2:$A$15, 0)))</f>
        <v>0</v>
      </c>
    </row>
    <row r="640">
      <c r="F640" s="65" t="b">
        <f>AND(LEN(E640) = 6, ISNUMBER(MATCH(LEFT(E640,4), 'species codes'!$A$2:$A$15, 0)))</f>
        <v>0</v>
      </c>
    </row>
    <row r="641">
      <c r="F641" s="65" t="b">
        <f>AND(LEN(E641) = 6, ISNUMBER(MATCH(LEFT(E641,4), 'species codes'!$A$2:$A$15, 0)))</f>
        <v>0</v>
      </c>
    </row>
    <row r="642">
      <c r="F642" s="65" t="b">
        <f>AND(LEN(E642) = 6, ISNUMBER(MATCH(LEFT(E642,4), 'species codes'!$A$2:$A$15, 0)))</f>
        <v>0</v>
      </c>
    </row>
    <row r="643">
      <c r="F643" s="65" t="b">
        <f>AND(LEN(E643) = 6, ISNUMBER(MATCH(LEFT(E643,4), 'species codes'!$A$2:$A$15, 0)))</f>
        <v>0</v>
      </c>
    </row>
    <row r="644">
      <c r="F644" s="65" t="b">
        <f>AND(LEN(E644) = 6, ISNUMBER(MATCH(LEFT(E644,4), 'species codes'!$A$2:$A$15, 0)))</f>
        <v>0</v>
      </c>
    </row>
    <row r="645">
      <c r="F645" s="65" t="b">
        <f>AND(LEN(E645) = 6, ISNUMBER(MATCH(LEFT(E645,4), 'species codes'!$A$2:$A$15, 0)))</f>
        <v>0</v>
      </c>
    </row>
    <row r="646">
      <c r="F646" s="65" t="b">
        <f>AND(LEN(E646) = 6, ISNUMBER(MATCH(LEFT(E646,4), 'species codes'!$A$2:$A$15, 0)))</f>
        <v>0</v>
      </c>
    </row>
    <row r="647">
      <c r="F647" s="65" t="b">
        <f>AND(LEN(E647) = 6, ISNUMBER(MATCH(LEFT(E647,4), 'species codes'!$A$2:$A$15, 0)))</f>
        <v>0</v>
      </c>
    </row>
    <row r="648">
      <c r="F648" s="65" t="b">
        <f>AND(LEN(E648) = 6, ISNUMBER(MATCH(LEFT(E648,4), 'species codes'!$A$2:$A$15, 0)))</f>
        <v>0</v>
      </c>
    </row>
    <row r="649">
      <c r="F649" s="65" t="b">
        <f>AND(LEN(E649) = 6, ISNUMBER(MATCH(LEFT(E649,4), 'species codes'!$A$2:$A$15, 0)))</f>
        <v>0</v>
      </c>
    </row>
    <row r="650">
      <c r="F650" s="65" t="b">
        <f>AND(LEN(E650) = 6, ISNUMBER(MATCH(LEFT(E650,4), 'species codes'!$A$2:$A$15, 0)))</f>
        <v>0</v>
      </c>
    </row>
    <row r="651">
      <c r="F651" s="65" t="b">
        <f>AND(LEN(E651) = 6, ISNUMBER(MATCH(LEFT(E651,4), 'species codes'!$A$2:$A$15, 0)))</f>
        <v>0</v>
      </c>
    </row>
    <row r="652">
      <c r="F652" s="65" t="b">
        <f>AND(LEN(E652) = 6, ISNUMBER(MATCH(LEFT(E652,4), 'species codes'!$A$2:$A$15, 0)))</f>
        <v>0</v>
      </c>
    </row>
    <row r="653">
      <c r="F653" s="65" t="b">
        <f>AND(LEN(E653) = 6, ISNUMBER(MATCH(LEFT(E653,4), 'species codes'!$A$2:$A$15, 0)))</f>
        <v>0</v>
      </c>
    </row>
    <row r="654">
      <c r="F654" s="65" t="b">
        <f>AND(LEN(E654) = 6, ISNUMBER(MATCH(LEFT(E654,4), 'species codes'!$A$2:$A$15, 0)))</f>
        <v>0</v>
      </c>
    </row>
    <row r="655">
      <c r="F655" s="65" t="b">
        <f>AND(LEN(E655) = 6, ISNUMBER(MATCH(LEFT(E655,4), 'species codes'!$A$2:$A$15, 0)))</f>
        <v>0</v>
      </c>
    </row>
    <row r="656">
      <c r="F656" s="65" t="b">
        <f>AND(LEN(E656) = 6, ISNUMBER(MATCH(LEFT(E656,4), 'species codes'!$A$2:$A$15, 0)))</f>
        <v>0</v>
      </c>
    </row>
    <row r="657">
      <c r="F657" s="65" t="b">
        <f>AND(LEN(E657) = 6, ISNUMBER(MATCH(LEFT(E657,4), 'species codes'!$A$2:$A$15, 0)))</f>
        <v>0</v>
      </c>
    </row>
    <row r="658">
      <c r="F658" s="65" t="b">
        <f>AND(LEN(E658) = 6, ISNUMBER(MATCH(LEFT(E658,4), 'species codes'!$A$2:$A$15, 0)))</f>
        <v>0</v>
      </c>
    </row>
    <row r="659">
      <c r="F659" s="65" t="b">
        <f>AND(LEN(E659) = 6, ISNUMBER(MATCH(LEFT(E659,4), 'species codes'!$A$2:$A$15, 0)))</f>
        <v>0</v>
      </c>
    </row>
    <row r="660">
      <c r="F660" s="65" t="b">
        <f>AND(LEN(E660) = 6, ISNUMBER(MATCH(LEFT(E660,4), 'species codes'!$A$2:$A$15, 0)))</f>
        <v>0</v>
      </c>
    </row>
    <row r="661">
      <c r="F661" s="65" t="b">
        <f>AND(LEN(E661) = 6, ISNUMBER(MATCH(LEFT(E661,4), 'species codes'!$A$2:$A$15, 0)))</f>
        <v>0</v>
      </c>
    </row>
    <row r="662">
      <c r="F662" s="65" t="b">
        <f>AND(LEN(E662) = 6, ISNUMBER(MATCH(LEFT(E662,4), 'species codes'!$A$2:$A$15, 0)))</f>
        <v>0</v>
      </c>
    </row>
    <row r="663">
      <c r="F663" s="65" t="b">
        <f>AND(LEN(E663) = 6, ISNUMBER(MATCH(LEFT(E663,4), 'species codes'!$A$2:$A$15, 0)))</f>
        <v>0</v>
      </c>
    </row>
    <row r="664">
      <c r="F664" s="65" t="b">
        <f>AND(LEN(E664) = 6, ISNUMBER(MATCH(LEFT(E664,4), 'species codes'!$A$2:$A$15, 0)))</f>
        <v>0</v>
      </c>
    </row>
    <row r="665">
      <c r="F665" s="65" t="b">
        <f>AND(LEN(E665) = 6, ISNUMBER(MATCH(LEFT(E665,4), 'species codes'!$A$2:$A$15, 0)))</f>
        <v>0</v>
      </c>
    </row>
    <row r="666">
      <c r="F666" s="65" t="b">
        <f>AND(LEN(E666) = 6, ISNUMBER(MATCH(LEFT(E666,4), 'species codes'!$A$2:$A$15, 0)))</f>
        <v>0</v>
      </c>
    </row>
    <row r="667">
      <c r="F667" s="65" t="b">
        <f>AND(LEN(E667) = 6, ISNUMBER(MATCH(LEFT(E667,4), 'species codes'!$A$2:$A$15, 0)))</f>
        <v>0</v>
      </c>
    </row>
    <row r="668">
      <c r="F668" s="65" t="b">
        <f>AND(LEN(E668) = 6, ISNUMBER(MATCH(LEFT(E668,4), 'species codes'!$A$2:$A$15, 0)))</f>
        <v>0</v>
      </c>
    </row>
    <row r="669">
      <c r="F669" s="65" t="b">
        <f>AND(LEN(E669) = 6, ISNUMBER(MATCH(LEFT(E669,4), 'species codes'!$A$2:$A$15, 0)))</f>
        <v>0</v>
      </c>
    </row>
    <row r="670">
      <c r="F670" s="65" t="b">
        <f>AND(LEN(E670) = 6, ISNUMBER(MATCH(LEFT(E670,4), 'species codes'!$A$2:$A$15, 0)))</f>
        <v>0</v>
      </c>
    </row>
    <row r="671">
      <c r="F671" s="65" t="b">
        <f>AND(LEN(E671) = 6, ISNUMBER(MATCH(LEFT(E671,4), 'species codes'!$A$2:$A$15, 0)))</f>
        <v>0</v>
      </c>
    </row>
    <row r="672">
      <c r="F672" s="65" t="b">
        <f>AND(LEN(E672) = 6, ISNUMBER(MATCH(LEFT(E672,4), 'species codes'!$A$2:$A$15, 0)))</f>
        <v>0</v>
      </c>
    </row>
    <row r="673">
      <c r="F673" s="65" t="b">
        <f>AND(LEN(E673) = 6, ISNUMBER(MATCH(LEFT(E673,4), 'species codes'!$A$2:$A$15, 0)))</f>
        <v>0</v>
      </c>
    </row>
    <row r="674">
      <c r="F674" s="65" t="b">
        <f>AND(LEN(E674) = 6, ISNUMBER(MATCH(LEFT(E674,4), 'species codes'!$A$2:$A$15, 0)))</f>
        <v>0</v>
      </c>
    </row>
    <row r="675">
      <c r="F675" s="65" t="b">
        <f>AND(LEN(E675) = 6, ISNUMBER(MATCH(LEFT(E675,4), 'species codes'!$A$2:$A$15, 0)))</f>
        <v>0</v>
      </c>
    </row>
    <row r="676">
      <c r="F676" s="65" t="b">
        <f>AND(LEN(E676) = 6, ISNUMBER(MATCH(LEFT(E676,4), 'species codes'!$A$2:$A$15, 0)))</f>
        <v>0</v>
      </c>
    </row>
    <row r="677">
      <c r="F677" s="65" t="b">
        <f>AND(LEN(E677) = 6, ISNUMBER(MATCH(LEFT(E677,4), 'species codes'!$A$2:$A$15, 0)))</f>
        <v>0</v>
      </c>
    </row>
    <row r="678">
      <c r="F678" s="65" t="b">
        <f>AND(LEN(E678) = 6, ISNUMBER(MATCH(LEFT(E678,4), 'species codes'!$A$2:$A$15, 0)))</f>
        <v>0</v>
      </c>
    </row>
    <row r="679">
      <c r="F679" s="65" t="b">
        <f>AND(LEN(E679) = 6, ISNUMBER(MATCH(LEFT(E679,4), 'species codes'!$A$2:$A$15, 0)))</f>
        <v>0</v>
      </c>
    </row>
    <row r="680">
      <c r="F680" s="65" t="b">
        <f>AND(LEN(E680) = 6, ISNUMBER(MATCH(LEFT(E680,4), 'species codes'!$A$2:$A$15, 0)))</f>
        <v>0</v>
      </c>
    </row>
    <row r="681">
      <c r="F681" s="65" t="b">
        <f>AND(LEN(E681) = 6, ISNUMBER(MATCH(LEFT(E681,4), 'species codes'!$A$2:$A$15, 0)))</f>
        <v>0</v>
      </c>
    </row>
    <row r="682">
      <c r="F682" s="65" t="b">
        <f>AND(LEN(E682) = 6, ISNUMBER(MATCH(LEFT(E682,4), 'species codes'!$A$2:$A$15, 0)))</f>
        <v>0</v>
      </c>
    </row>
    <row r="683">
      <c r="F683" s="65" t="b">
        <f>AND(LEN(E683) = 6, ISNUMBER(MATCH(LEFT(E683,4), 'species codes'!$A$2:$A$15, 0)))</f>
        <v>0</v>
      </c>
    </row>
    <row r="684">
      <c r="F684" s="65" t="b">
        <f>AND(LEN(E684) = 6, ISNUMBER(MATCH(LEFT(E684,4), 'species codes'!$A$2:$A$15, 0)))</f>
        <v>0</v>
      </c>
    </row>
    <row r="685">
      <c r="F685" s="65" t="b">
        <f>AND(LEN(E685) = 6, ISNUMBER(MATCH(LEFT(E685,4), 'species codes'!$A$2:$A$15, 0)))</f>
        <v>0</v>
      </c>
    </row>
    <row r="686">
      <c r="F686" s="65" t="b">
        <f>AND(LEN(E686) = 6, ISNUMBER(MATCH(LEFT(E686,4), 'species codes'!$A$2:$A$15, 0)))</f>
        <v>0</v>
      </c>
    </row>
    <row r="687">
      <c r="F687" s="65" t="b">
        <f>AND(LEN(E687) = 6, ISNUMBER(MATCH(LEFT(E687,4), 'species codes'!$A$2:$A$15, 0)))</f>
        <v>0</v>
      </c>
    </row>
    <row r="688">
      <c r="F688" s="65" t="b">
        <f>AND(LEN(E688) = 6, ISNUMBER(MATCH(LEFT(E688,4), 'species codes'!$A$2:$A$15, 0)))</f>
        <v>0</v>
      </c>
    </row>
    <row r="689">
      <c r="F689" s="65" t="b">
        <f>AND(LEN(E689) = 6, ISNUMBER(MATCH(LEFT(E689,4), 'species codes'!$A$2:$A$15, 0)))</f>
        <v>0</v>
      </c>
    </row>
    <row r="690">
      <c r="F690" s="65" t="b">
        <f>AND(LEN(E690) = 6, ISNUMBER(MATCH(LEFT(E690,4), 'species codes'!$A$2:$A$15, 0)))</f>
        <v>0</v>
      </c>
    </row>
    <row r="691">
      <c r="F691" s="65" t="b">
        <f>AND(LEN(E691) = 6, ISNUMBER(MATCH(LEFT(E691,4), 'species codes'!$A$2:$A$15, 0)))</f>
        <v>0</v>
      </c>
    </row>
    <row r="692">
      <c r="F692" s="65" t="b">
        <f>AND(LEN(E692) = 6, ISNUMBER(MATCH(LEFT(E692,4), 'species codes'!$A$2:$A$15, 0)))</f>
        <v>0</v>
      </c>
    </row>
    <row r="693">
      <c r="F693" s="65" t="b">
        <f>AND(LEN(E693) = 6, ISNUMBER(MATCH(LEFT(E693,4), 'species codes'!$A$2:$A$15, 0)))</f>
        <v>0</v>
      </c>
    </row>
    <row r="694">
      <c r="F694" s="65" t="b">
        <f>AND(LEN(E694) = 6, ISNUMBER(MATCH(LEFT(E694,4), 'species codes'!$A$2:$A$15, 0)))</f>
        <v>0</v>
      </c>
    </row>
    <row r="695">
      <c r="F695" s="65" t="b">
        <f>AND(LEN(E695) = 6, ISNUMBER(MATCH(LEFT(E695,4), 'species codes'!$A$2:$A$15, 0)))</f>
        <v>0</v>
      </c>
    </row>
    <row r="696">
      <c r="F696" s="65" t="b">
        <f>AND(LEN(E696) = 6, ISNUMBER(MATCH(LEFT(E696,4), 'species codes'!$A$2:$A$15, 0)))</f>
        <v>0</v>
      </c>
    </row>
    <row r="697">
      <c r="F697" s="65" t="b">
        <f>AND(LEN(E697) = 6, ISNUMBER(MATCH(LEFT(E697,4), 'species codes'!$A$2:$A$15, 0)))</f>
        <v>0</v>
      </c>
    </row>
    <row r="698">
      <c r="F698" s="65" t="b">
        <f>AND(LEN(E698) = 6, ISNUMBER(MATCH(LEFT(E698,4), 'species codes'!$A$2:$A$15, 0)))</f>
        <v>0</v>
      </c>
    </row>
    <row r="699">
      <c r="F699" s="65" t="b">
        <f>AND(LEN(E699) = 6, ISNUMBER(MATCH(LEFT(E699,4), 'species codes'!$A$2:$A$15, 0)))</f>
        <v>0</v>
      </c>
    </row>
    <row r="700">
      <c r="F700" s="65" t="b">
        <f>AND(LEN(E700) = 6, ISNUMBER(MATCH(LEFT(E700,4), 'species codes'!$A$2:$A$15, 0)))</f>
        <v>0</v>
      </c>
    </row>
    <row r="701">
      <c r="F701" s="65" t="b">
        <f>AND(LEN(E701) = 6, ISNUMBER(MATCH(LEFT(E701,4), 'species codes'!$A$2:$A$15, 0)))</f>
        <v>0</v>
      </c>
    </row>
    <row r="702">
      <c r="F702" s="65" t="b">
        <f>AND(LEN(E702) = 6, ISNUMBER(MATCH(LEFT(E702,4), 'species codes'!$A$2:$A$15, 0)))</f>
        <v>0</v>
      </c>
    </row>
    <row r="703">
      <c r="F703" s="65" t="b">
        <f>AND(LEN(E703) = 6, ISNUMBER(MATCH(LEFT(E703,4), 'species codes'!$A$2:$A$15, 0)))</f>
        <v>0</v>
      </c>
    </row>
    <row r="704">
      <c r="F704" s="65" t="b">
        <f>AND(LEN(E704) = 6, ISNUMBER(MATCH(LEFT(E704,4), 'species codes'!$A$2:$A$15, 0)))</f>
        <v>0</v>
      </c>
    </row>
    <row r="705">
      <c r="F705" s="65" t="b">
        <f>AND(LEN(E705) = 6, ISNUMBER(MATCH(LEFT(E705,4), 'species codes'!$A$2:$A$15, 0)))</f>
        <v>0</v>
      </c>
    </row>
    <row r="706">
      <c r="F706" s="65" t="b">
        <f>AND(LEN(E706) = 6, ISNUMBER(MATCH(LEFT(E706,4), 'species codes'!$A$2:$A$15, 0)))</f>
        <v>0</v>
      </c>
    </row>
    <row r="707">
      <c r="F707" s="65" t="b">
        <f>AND(LEN(E707) = 6, ISNUMBER(MATCH(LEFT(E707,4), 'species codes'!$A$2:$A$15, 0)))</f>
        <v>0</v>
      </c>
    </row>
    <row r="708">
      <c r="F708" s="65" t="b">
        <f>AND(LEN(E708) = 6, ISNUMBER(MATCH(LEFT(E708,4), 'species codes'!$A$2:$A$15, 0)))</f>
        <v>0</v>
      </c>
    </row>
    <row r="709">
      <c r="F709" s="65" t="b">
        <f>AND(LEN(E709) = 6, ISNUMBER(MATCH(LEFT(E709,4), 'species codes'!$A$2:$A$15, 0)))</f>
        <v>0</v>
      </c>
    </row>
    <row r="710">
      <c r="F710" s="65" t="b">
        <f>AND(LEN(E710) = 6, ISNUMBER(MATCH(LEFT(E710,4), 'species codes'!$A$2:$A$15, 0)))</f>
        <v>0</v>
      </c>
    </row>
    <row r="711">
      <c r="F711" s="65" t="b">
        <f>AND(LEN(E711) = 6, ISNUMBER(MATCH(LEFT(E711,4), 'species codes'!$A$2:$A$15, 0)))</f>
        <v>0</v>
      </c>
    </row>
    <row r="712">
      <c r="F712" s="65" t="b">
        <f>AND(LEN(E712) = 6, ISNUMBER(MATCH(LEFT(E712,4), 'species codes'!$A$2:$A$15, 0)))</f>
        <v>0</v>
      </c>
    </row>
    <row r="713">
      <c r="F713" s="65" t="b">
        <f>AND(LEN(E713) = 6, ISNUMBER(MATCH(LEFT(E713,4), 'species codes'!$A$2:$A$15, 0)))</f>
        <v>0</v>
      </c>
    </row>
    <row r="714">
      <c r="F714" s="65" t="b">
        <f>AND(LEN(E714) = 6, ISNUMBER(MATCH(LEFT(E714,4), 'species codes'!$A$2:$A$15, 0)))</f>
        <v>0</v>
      </c>
    </row>
    <row r="715">
      <c r="F715" s="65" t="b">
        <f>AND(LEN(E715) = 6, ISNUMBER(MATCH(LEFT(E715,4), 'species codes'!$A$2:$A$15, 0)))</f>
        <v>0</v>
      </c>
    </row>
    <row r="716">
      <c r="F716" s="65" t="b">
        <f>AND(LEN(E716) = 6, ISNUMBER(MATCH(LEFT(E716,4), 'species codes'!$A$2:$A$15, 0)))</f>
        <v>0</v>
      </c>
    </row>
    <row r="717">
      <c r="F717" s="65" t="b">
        <f>AND(LEN(E717) = 6, ISNUMBER(MATCH(LEFT(E717,4), 'species codes'!$A$2:$A$15, 0)))</f>
        <v>0</v>
      </c>
    </row>
    <row r="718">
      <c r="F718" s="65" t="b">
        <f>AND(LEN(E718) = 6, ISNUMBER(MATCH(LEFT(E718,4), 'species codes'!$A$2:$A$15, 0)))</f>
        <v>0</v>
      </c>
    </row>
    <row r="719">
      <c r="F719" s="65" t="b">
        <f>AND(LEN(E719) = 6, ISNUMBER(MATCH(LEFT(E719,4), 'species codes'!$A$2:$A$15, 0)))</f>
        <v>0</v>
      </c>
    </row>
    <row r="720">
      <c r="F720" s="65" t="b">
        <f>AND(LEN(E720) = 6, ISNUMBER(MATCH(LEFT(E720,4), 'species codes'!$A$2:$A$15, 0)))</f>
        <v>0</v>
      </c>
    </row>
    <row r="721">
      <c r="F721" s="65" t="b">
        <f>AND(LEN(E721) = 6, ISNUMBER(MATCH(LEFT(E721,4), 'species codes'!$A$2:$A$15, 0)))</f>
        <v>0</v>
      </c>
    </row>
    <row r="722">
      <c r="F722" s="65" t="b">
        <f>AND(LEN(E722) = 6, ISNUMBER(MATCH(LEFT(E722,4), 'species codes'!$A$2:$A$15, 0)))</f>
        <v>0</v>
      </c>
    </row>
    <row r="723">
      <c r="F723" s="65" t="b">
        <f>AND(LEN(E723) = 6, ISNUMBER(MATCH(LEFT(E723,4), 'species codes'!$A$2:$A$15, 0)))</f>
        <v>0</v>
      </c>
    </row>
    <row r="724">
      <c r="F724" s="65" t="b">
        <f>AND(LEN(E724) = 6, ISNUMBER(MATCH(LEFT(E724,4), 'species codes'!$A$2:$A$15, 0)))</f>
        <v>0</v>
      </c>
    </row>
    <row r="725">
      <c r="F725" s="65" t="b">
        <f>AND(LEN(E725) = 6, ISNUMBER(MATCH(LEFT(E725,4), 'species codes'!$A$2:$A$15, 0)))</f>
        <v>0</v>
      </c>
    </row>
    <row r="726">
      <c r="F726" s="65" t="b">
        <f>AND(LEN(E726) = 6, ISNUMBER(MATCH(LEFT(E726,4), 'species codes'!$A$2:$A$15, 0)))</f>
        <v>0</v>
      </c>
    </row>
    <row r="727">
      <c r="F727" s="65" t="b">
        <f>AND(LEN(E727) = 6, ISNUMBER(MATCH(LEFT(E727,4), 'species codes'!$A$2:$A$15, 0)))</f>
        <v>0</v>
      </c>
    </row>
    <row r="728">
      <c r="F728" s="65" t="b">
        <f>AND(LEN(E728) = 6, ISNUMBER(MATCH(LEFT(E728,4), 'species codes'!$A$2:$A$15, 0)))</f>
        <v>0</v>
      </c>
    </row>
    <row r="729">
      <c r="F729" s="65" t="b">
        <f>AND(LEN(E729) = 6, ISNUMBER(MATCH(LEFT(E729,4), 'species codes'!$A$2:$A$15, 0)))</f>
        <v>0</v>
      </c>
    </row>
    <row r="730">
      <c r="F730" s="65" t="b">
        <f>AND(LEN(E730) = 6, ISNUMBER(MATCH(LEFT(E730,4), 'species codes'!$A$2:$A$15, 0)))</f>
        <v>0</v>
      </c>
    </row>
    <row r="731">
      <c r="F731" s="65" t="b">
        <f>AND(LEN(E731) = 6, ISNUMBER(MATCH(LEFT(E731,4), 'species codes'!$A$2:$A$15, 0)))</f>
        <v>0</v>
      </c>
    </row>
    <row r="732">
      <c r="F732" s="65" t="b">
        <f>AND(LEN(E732) = 6, ISNUMBER(MATCH(LEFT(E732,4), 'species codes'!$A$2:$A$15, 0)))</f>
        <v>0</v>
      </c>
    </row>
    <row r="733">
      <c r="F733" s="65" t="b">
        <f>AND(LEN(E733) = 6, ISNUMBER(MATCH(LEFT(E733,4), 'species codes'!$A$2:$A$15, 0)))</f>
        <v>0</v>
      </c>
    </row>
    <row r="734">
      <c r="F734" s="65" t="b">
        <f>AND(LEN(E734) = 6, ISNUMBER(MATCH(LEFT(E734,4), 'species codes'!$A$2:$A$15, 0)))</f>
        <v>0</v>
      </c>
    </row>
    <row r="735">
      <c r="F735" s="65" t="b">
        <f>AND(LEN(E735) = 6, ISNUMBER(MATCH(LEFT(E735,4), 'species codes'!$A$2:$A$15, 0)))</f>
        <v>0</v>
      </c>
    </row>
    <row r="736">
      <c r="F736" s="65" t="b">
        <f>AND(LEN(E736) = 6, ISNUMBER(MATCH(LEFT(E736,4), 'species codes'!$A$2:$A$15, 0)))</f>
        <v>0</v>
      </c>
    </row>
    <row r="737">
      <c r="F737" s="65" t="b">
        <f>AND(LEN(E737) = 6, ISNUMBER(MATCH(LEFT(E737,4), 'species codes'!$A$2:$A$15, 0)))</f>
        <v>0</v>
      </c>
    </row>
    <row r="738">
      <c r="F738" s="65" t="b">
        <f>AND(LEN(E738) = 6, ISNUMBER(MATCH(LEFT(E738,4), 'species codes'!$A$2:$A$15, 0)))</f>
        <v>0</v>
      </c>
    </row>
    <row r="739">
      <c r="F739" s="65" t="b">
        <f>AND(LEN(E739) = 6, ISNUMBER(MATCH(LEFT(E739,4), 'species codes'!$A$2:$A$15, 0)))</f>
        <v>0</v>
      </c>
    </row>
    <row r="740">
      <c r="F740" s="65" t="b">
        <f>AND(LEN(E740) = 6, ISNUMBER(MATCH(LEFT(E740,4), 'species codes'!$A$2:$A$15, 0)))</f>
        <v>0</v>
      </c>
    </row>
    <row r="741">
      <c r="F741" s="65" t="b">
        <f>AND(LEN(E741) = 6, ISNUMBER(MATCH(LEFT(E741,4), 'species codes'!$A$2:$A$15, 0)))</f>
        <v>0</v>
      </c>
    </row>
    <row r="742">
      <c r="F742" s="65" t="b">
        <f>AND(LEN(E742) = 6, ISNUMBER(MATCH(LEFT(E742,4), 'species codes'!$A$2:$A$15, 0)))</f>
        <v>0</v>
      </c>
    </row>
    <row r="743">
      <c r="F743" s="65" t="b">
        <f>AND(LEN(E743) = 6, ISNUMBER(MATCH(LEFT(E743,4), 'species codes'!$A$2:$A$15, 0)))</f>
        <v>0</v>
      </c>
    </row>
    <row r="744">
      <c r="F744" s="65" t="b">
        <f>AND(LEN(E744) = 6, ISNUMBER(MATCH(LEFT(E744,4), 'species codes'!$A$2:$A$15, 0)))</f>
        <v>0</v>
      </c>
    </row>
    <row r="745">
      <c r="F745" s="65" t="b">
        <f>AND(LEN(E745) = 6, ISNUMBER(MATCH(LEFT(E745,4), 'species codes'!$A$2:$A$15, 0)))</f>
        <v>0</v>
      </c>
    </row>
    <row r="746">
      <c r="F746" s="65" t="b">
        <f>AND(LEN(E746) = 6, ISNUMBER(MATCH(LEFT(E746,4), 'species codes'!$A$2:$A$15, 0)))</f>
        <v>0</v>
      </c>
    </row>
    <row r="747">
      <c r="F747" s="65" t="b">
        <f>AND(LEN(E747) = 6, ISNUMBER(MATCH(LEFT(E747,4), 'species codes'!$A$2:$A$15, 0)))</f>
        <v>0</v>
      </c>
    </row>
    <row r="748">
      <c r="F748" s="65" t="b">
        <f>AND(LEN(E748) = 6, ISNUMBER(MATCH(LEFT(E748,4), 'species codes'!$A$2:$A$15, 0)))</f>
        <v>0</v>
      </c>
    </row>
    <row r="749">
      <c r="F749" s="65" t="b">
        <f>AND(LEN(E749) = 6, ISNUMBER(MATCH(LEFT(E749,4), 'species codes'!$A$2:$A$15, 0)))</f>
        <v>0</v>
      </c>
    </row>
    <row r="750">
      <c r="F750" s="65" t="b">
        <f>AND(LEN(E750) = 6, ISNUMBER(MATCH(LEFT(E750,4), 'species codes'!$A$2:$A$15, 0)))</f>
        <v>0</v>
      </c>
    </row>
    <row r="751">
      <c r="F751" s="65" t="b">
        <f>AND(LEN(E751) = 6, ISNUMBER(MATCH(LEFT(E751,4), 'species codes'!$A$2:$A$15, 0)))</f>
        <v>0</v>
      </c>
    </row>
    <row r="752">
      <c r="F752" s="65" t="b">
        <f>AND(LEN(E752) = 6, ISNUMBER(MATCH(LEFT(E752,4), 'species codes'!$A$2:$A$15, 0)))</f>
        <v>0</v>
      </c>
    </row>
    <row r="753">
      <c r="F753" s="65" t="b">
        <f>AND(LEN(E753) = 6, ISNUMBER(MATCH(LEFT(E753,4), 'species codes'!$A$2:$A$15, 0)))</f>
        <v>0</v>
      </c>
    </row>
    <row r="754">
      <c r="F754" s="65" t="b">
        <f>AND(LEN(E754) = 6, ISNUMBER(MATCH(LEFT(E754,4), 'species codes'!$A$2:$A$15, 0)))</f>
        <v>0</v>
      </c>
    </row>
    <row r="755">
      <c r="F755" s="65" t="b">
        <f>AND(LEN(E755) = 6, ISNUMBER(MATCH(LEFT(E755,4), 'species codes'!$A$2:$A$15, 0)))</f>
        <v>0</v>
      </c>
    </row>
    <row r="756">
      <c r="F756" s="65" t="b">
        <f>AND(LEN(E756) = 6, ISNUMBER(MATCH(LEFT(E756,4), 'species codes'!$A$2:$A$15, 0)))</f>
        <v>0</v>
      </c>
    </row>
    <row r="757">
      <c r="F757" s="65" t="b">
        <f>AND(LEN(E757) = 6, ISNUMBER(MATCH(LEFT(E757,4), 'species codes'!$A$2:$A$15, 0)))</f>
        <v>0</v>
      </c>
    </row>
    <row r="758">
      <c r="F758" s="65" t="b">
        <f>AND(LEN(E758) = 6, ISNUMBER(MATCH(LEFT(E758,4), 'species codes'!$A$2:$A$15, 0)))</f>
        <v>0</v>
      </c>
    </row>
    <row r="759">
      <c r="F759" s="65" t="b">
        <f>AND(LEN(E759) = 6, ISNUMBER(MATCH(LEFT(E759,4), 'species codes'!$A$2:$A$15, 0)))</f>
        <v>0</v>
      </c>
    </row>
    <row r="760">
      <c r="F760" s="65" t="b">
        <f>AND(LEN(E760) = 6, ISNUMBER(MATCH(LEFT(E760,4), 'species codes'!$A$2:$A$15, 0)))</f>
        <v>0</v>
      </c>
    </row>
    <row r="761">
      <c r="F761" s="65" t="b">
        <f>AND(LEN(E761) = 6, ISNUMBER(MATCH(LEFT(E761,4), 'species codes'!$A$2:$A$15, 0)))</f>
        <v>0</v>
      </c>
    </row>
    <row r="762">
      <c r="F762" s="65" t="b">
        <f>AND(LEN(E762) = 6, ISNUMBER(MATCH(LEFT(E762,4), 'species codes'!$A$2:$A$15, 0)))</f>
        <v>0</v>
      </c>
    </row>
    <row r="763">
      <c r="F763" s="65" t="b">
        <f>AND(LEN(E763) = 6, ISNUMBER(MATCH(LEFT(E763,4), 'species codes'!$A$2:$A$15, 0)))</f>
        <v>0</v>
      </c>
    </row>
    <row r="764">
      <c r="F764" s="65" t="b">
        <f>AND(LEN(E764) = 6, ISNUMBER(MATCH(LEFT(E764,4), 'species codes'!$A$2:$A$15, 0)))</f>
        <v>0</v>
      </c>
    </row>
    <row r="765">
      <c r="F765" s="65" t="b">
        <f>AND(LEN(E765) = 6, ISNUMBER(MATCH(LEFT(E765,4), 'species codes'!$A$2:$A$15, 0)))</f>
        <v>0</v>
      </c>
    </row>
    <row r="766">
      <c r="F766" s="65" t="b">
        <f>AND(LEN(E766) = 6, ISNUMBER(MATCH(LEFT(E766,4), 'species codes'!$A$2:$A$15, 0)))</f>
        <v>0</v>
      </c>
    </row>
    <row r="767">
      <c r="F767" s="65" t="b">
        <f>AND(LEN(E767) = 6, ISNUMBER(MATCH(LEFT(E767,4), 'species codes'!$A$2:$A$15, 0)))</f>
        <v>0</v>
      </c>
    </row>
    <row r="768">
      <c r="F768" s="65" t="b">
        <f>AND(LEN(E768) = 6, ISNUMBER(MATCH(LEFT(E768,4), 'species codes'!$A$2:$A$15, 0)))</f>
        <v>0</v>
      </c>
    </row>
    <row r="769">
      <c r="F769" s="65" t="b">
        <f>AND(LEN(E769) = 6, ISNUMBER(MATCH(LEFT(E769,4), 'species codes'!$A$2:$A$15, 0)))</f>
        <v>0</v>
      </c>
    </row>
    <row r="770">
      <c r="F770" s="65" t="b">
        <f>AND(LEN(E770) = 6, ISNUMBER(MATCH(LEFT(E770,4), 'species codes'!$A$2:$A$15, 0)))</f>
        <v>0</v>
      </c>
    </row>
    <row r="771">
      <c r="F771" s="65" t="b">
        <f>AND(LEN(E771) = 6, ISNUMBER(MATCH(LEFT(E771,4), 'species codes'!$A$2:$A$15, 0)))</f>
        <v>0</v>
      </c>
    </row>
    <row r="772">
      <c r="F772" s="65" t="b">
        <f>AND(LEN(E772) = 6, ISNUMBER(MATCH(LEFT(E772,4), 'species codes'!$A$2:$A$15, 0)))</f>
        <v>0</v>
      </c>
    </row>
    <row r="773">
      <c r="F773" s="65" t="b">
        <f>AND(LEN(E773) = 6, ISNUMBER(MATCH(LEFT(E773,4), 'species codes'!$A$2:$A$15, 0)))</f>
        <v>0</v>
      </c>
    </row>
    <row r="774">
      <c r="F774" s="65" t="b">
        <f>AND(LEN(E774) = 6, ISNUMBER(MATCH(LEFT(E774,4), 'species codes'!$A$2:$A$15, 0)))</f>
        <v>0</v>
      </c>
    </row>
    <row r="775">
      <c r="F775" s="65" t="b">
        <f>AND(LEN(E775) = 6, ISNUMBER(MATCH(LEFT(E775,4), 'species codes'!$A$2:$A$15, 0)))</f>
        <v>0</v>
      </c>
    </row>
    <row r="776">
      <c r="F776" s="65" t="b">
        <f>AND(LEN(E776) = 6, ISNUMBER(MATCH(LEFT(E776,4), 'species codes'!$A$2:$A$15, 0)))</f>
        <v>0</v>
      </c>
    </row>
    <row r="777">
      <c r="F777" s="65" t="b">
        <f>AND(LEN(E777) = 6, ISNUMBER(MATCH(LEFT(E777,4), 'species codes'!$A$2:$A$15, 0)))</f>
        <v>0</v>
      </c>
    </row>
    <row r="778">
      <c r="F778" s="65" t="b">
        <f>AND(LEN(E778) = 6, ISNUMBER(MATCH(LEFT(E778,4), 'species codes'!$A$2:$A$15, 0)))</f>
        <v>0</v>
      </c>
    </row>
    <row r="779">
      <c r="F779" s="65" t="b">
        <f>AND(LEN(E779) = 6, ISNUMBER(MATCH(LEFT(E779,4), 'species codes'!$A$2:$A$15, 0)))</f>
        <v>0</v>
      </c>
    </row>
    <row r="780">
      <c r="F780" s="65" t="b">
        <f>AND(LEN(E780) = 6, ISNUMBER(MATCH(LEFT(E780,4), 'species codes'!$A$2:$A$15, 0)))</f>
        <v>0</v>
      </c>
    </row>
    <row r="781">
      <c r="F781" s="65" t="b">
        <f>AND(LEN(E781) = 6, ISNUMBER(MATCH(LEFT(E781,4), 'species codes'!$A$2:$A$15, 0)))</f>
        <v>0</v>
      </c>
    </row>
    <row r="782">
      <c r="F782" s="65" t="b">
        <f>AND(LEN(E782) = 6, ISNUMBER(MATCH(LEFT(E782,4), 'species codes'!$A$2:$A$15, 0)))</f>
        <v>0</v>
      </c>
    </row>
    <row r="783">
      <c r="F783" s="65" t="b">
        <f>AND(LEN(E783) = 6, ISNUMBER(MATCH(LEFT(E783,4), 'species codes'!$A$2:$A$15, 0)))</f>
        <v>0</v>
      </c>
    </row>
    <row r="784">
      <c r="F784" s="65" t="b">
        <f>AND(LEN(E784) = 6, ISNUMBER(MATCH(LEFT(E784,4), 'species codes'!$A$2:$A$15, 0)))</f>
        <v>0</v>
      </c>
    </row>
    <row r="785">
      <c r="F785" s="65" t="b">
        <f>AND(LEN(E785) = 6, ISNUMBER(MATCH(LEFT(E785,4), 'species codes'!$A$2:$A$15, 0)))</f>
        <v>0</v>
      </c>
    </row>
    <row r="786">
      <c r="F786" s="65" t="b">
        <f>AND(LEN(E786) = 6, ISNUMBER(MATCH(LEFT(E786,4), 'species codes'!$A$2:$A$15, 0)))</f>
        <v>0</v>
      </c>
    </row>
    <row r="787">
      <c r="F787" s="65" t="b">
        <f>AND(LEN(E787) = 6, ISNUMBER(MATCH(LEFT(E787,4), 'species codes'!$A$2:$A$15, 0)))</f>
        <v>0</v>
      </c>
    </row>
    <row r="788">
      <c r="F788" s="65" t="b">
        <f>AND(LEN(E788) = 6, ISNUMBER(MATCH(LEFT(E788,4), 'species codes'!$A$2:$A$15, 0)))</f>
        <v>0</v>
      </c>
    </row>
    <row r="789">
      <c r="F789" s="65" t="b">
        <f>AND(LEN(E789) = 6, ISNUMBER(MATCH(LEFT(E789,4), 'species codes'!$A$2:$A$15, 0)))</f>
        <v>0</v>
      </c>
    </row>
    <row r="790">
      <c r="F790" s="65" t="b">
        <f>AND(LEN(E790) = 6, ISNUMBER(MATCH(LEFT(E790,4), 'species codes'!$A$2:$A$15, 0)))</f>
        <v>0</v>
      </c>
    </row>
    <row r="791">
      <c r="F791" s="65" t="b">
        <f>AND(LEN(E791) = 6, ISNUMBER(MATCH(LEFT(E791,4), 'species codes'!$A$2:$A$15, 0)))</f>
        <v>0</v>
      </c>
    </row>
    <row r="792">
      <c r="F792" s="65" t="b">
        <f>AND(LEN(E792) = 6, ISNUMBER(MATCH(LEFT(E792,4), 'species codes'!$A$2:$A$15, 0)))</f>
        <v>0</v>
      </c>
    </row>
    <row r="793">
      <c r="F793" s="65" t="b">
        <f>AND(LEN(E793) = 6, ISNUMBER(MATCH(LEFT(E793,4), 'species codes'!$A$2:$A$15, 0)))</f>
        <v>0</v>
      </c>
    </row>
    <row r="794">
      <c r="F794" s="65" t="b">
        <f>AND(LEN(E794) = 6, ISNUMBER(MATCH(LEFT(E794,4), 'species codes'!$A$2:$A$15, 0)))</f>
        <v>0</v>
      </c>
    </row>
    <row r="795">
      <c r="F795" s="65" t="b">
        <f>AND(LEN(E795) = 6, ISNUMBER(MATCH(LEFT(E795,4), 'species codes'!$A$2:$A$15, 0)))</f>
        <v>0</v>
      </c>
    </row>
    <row r="796">
      <c r="F796" s="65" t="b">
        <f>AND(LEN(E796) = 6, ISNUMBER(MATCH(LEFT(E796,4), 'species codes'!$A$2:$A$15, 0)))</f>
        <v>0</v>
      </c>
    </row>
    <row r="797">
      <c r="F797" s="65" t="b">
        <f>AND(LEN(E797) = 6, ISNUMBER(MATCH(LEFT(E797,4), 'species codes'!$A$2:$A$15, 0)))</f>
        <v>0</v>
      </c>
    </row>
    <row r="798">
      <c r="F798" s="65" t="b">
        <f>AND(LEN(E798) = 6, ISNUMBER(MATCH(LEFT(E798,4), 'species codes'!$A$2:$A$15, 0)))</f>
        <v>0</v>
      </c>
    </row>
    <row r="799">
      <c r="F799" s="65" t="b">
        <f>AND(LEN(E799) = 6, ISNUMBER(MATCH(LEFT(E799,4), 'species codes'!$A$2:$A$15, 0)))</f>
        <v>0</v>
      </c>
    </row>
    <row r="800">
      <c r="F800" s="65" t="b">
        <f>AND(LEN(E800) = 6, ISNUMBER(MATCH(LEFT(E800,4), 'species codes'!$A$2:$A$15, 0)))</f>
        <v>0</v>
      </c>
    </row>
    <row r="801">
      <c r="F801" s="65" t="b">
        <f>AND(LEN(E801) = 6, ISNUMBER(MATCH(LEFT(E801,4), 'species codes'!$A$2:$A$15, 0)))</f>
        <v>0</v>
      </c>
    </row>
    <row r="802">
      <c r="F802" s="65" t="b">
        <f>AND(LEN(E802) = 6, ISNUMBER(MATCH(LEFT(E802,4), 'species codes'!$A$2:$A$15, 0)))</f>
        <v>0</v>
      </c>
    </row>
    <row r="803">
      <c r="F803" s="65" t="b">
        <f>AND(LEN(E803) = 6, ISNUMBER(MATCH(LEFT(E803,4), 'species codes'!$A$2:$A$15, 0)))</f>
        <v>0</v>
      </c>
    </row>
    <row r="804">
      <c r="F804" s="65" t="b">
        <f>AND(LEN(E804) = 6, ISNUMBER(MATCH(LEFT(E804,4), 'species codes'!$A$2:$A$15, 0)))</f>
        <v>0</v>
      </c>
    </row>
    <row r="805">
      <c r="F805" s="65" t="b">
        <f>AND(LEN(E805) = 6, ISNUMBER(MATCH(LEFT(E805,4), 'species codes'!$A$2:$A$15, 0)))</f>
        <v>0</v>
      </c>
    </row>
    <row r="806">
      <c r="F806" s="65" t="b">
        <f>AND(LEN(E806) = 6, ISNUMBER(MATCH(LEFT(E806,4), 'species codes'!$A$2:$A$15, 0)))</f>
        <v>0</v>
      </c>
    </row>
    <row r="807">
      <c r="F807" s="65" t="b">
        <f>AND(LEN(E807) = 6, ISNUMBER(MATCH(LEFT(E807,4), 'species codes'!$A$2:$A$15, 0)))</f>
        <v>0</v>
      </c>
    </row>
    <row r="808">
      <c r="F808" s="65" t="b">
        <f>AND(LEN(E808) = 6, ISNUMBER(MATCH(LEFT(E808,4), 'species codes'!$A$2:$A$15, 0)))</f>
        <v>0</v>
      </c>
    </row>
    <row r="809">
      <c r="F809" s="65" t="b">
        <f>AND(LEN(E809) = 6, ISNUMBER(MATCH(LEFT(E809,4), 'species codes'!$A$2:$A$15, 0)))</f>
        <v>0</v>
      </c>
    </row>
    <row r="810">
      <c r="F810" s="65" t="b">
        <f>AND(LEN(E810) = 6, ISNUMBER(MATCH(LEFT(E810,4), 'species codes'!$A$2:$A$15, 0)))</f>
        <v>0</v>
      </c>
    </row>
    <row r="811">
      <c r="F811" s="65" t="b">
        <f>AND(LEN(E811) = 6, ISNUMBER(MATCH(LEFT(E811,4), 'species codes'!$A$2:$A$15, 0)))</f>
        <v>0</v>
      </c>
    </row>
    <row r="812">
      <c r="F812" s="65" t="b">
        <f>AND(LEN(E812) = 6, ISNUMBER(MATCH(LEFT(E812,4), 'species codes'!$A$2:$A$15, 0)))</f>
        <v>0</v>
      </c>
    </row>
    <row r="813">
      <c r="F813" s="65" t="b">
        <f>AND(LEN(E813) = 6, ISNUMBER(MATCH(LEFT(E813,4), 'species codes'!$A$2:$A$15, 0)))</f>
        <v>0</v>
      </c>
    </row>
    <row r="814">
      <c r="F814" s="65" t="b">
        <f>AND(LEN(E814) = 6, ISNUMBER(MATCH(LEFT(E814,4), 'species codes'!$A$2:$A$15, 0)))</f>
        <v>0</v>
      </c>
    </row>
    <row r="815">
      <c r="F815" s="65" t="b">
        <f>AND(LEN(E815) = 6, ISNUMBER(MATCH(LEFT(E815,4), 'species codes'!$A$2:$A$15, 0)))</f>
        <v>0</v>
      </c>
    </row>
    <row r="816">
      <c r="F816" s="65" t="b">
        <f>AND(LEN(E816) = 6, ISNUMBER(MATCH(LEFT(E816,4), 'species codes'!$A$2:$A$15, 0)))</f>
        <v>0</v>
      </c>
    </row>
    <row r="817">
      <c r="F817" s="65" t="b">
        <f>AND(LEN(E817) = 6, ISNUMBER(MATCH(LEFT(E817,4), 'species codes'!$A$2:$A$15, 0)))</f>
        <v>0</v>
      </c>
    </row>
    <row r="818">
      <c r="F818" s="65" t="b">
        <f>AND(LEN(E818) = 6, ISNUMBER(MATCH(LEFT(E818,4), 'species codes'!$A$2:$A$15, 0)))</f>
        <v>0</v>
      </c>
    </row>
    <row r="819">
      <c r="F819" s="65" t="b">
        <f>AND(LEN(E819) = 6, ISNUMBER(MATCH(LEFT(E819,4), 'species codes'!$A$2:$A$15, 0)))</f>
        <v>0</v>
      </c>
    </row>
    <row r="820">
      <c r="F820" s="65" t="b">
        <f>AND(LEN(E820) = 6, ISNUMBER(MATCH(LEFT(E820,4), 'species codes'!$A$2:$A$15, 0)))</f>
        <v>0</v>
      </c>
    </row>
    <row r="821">
      <c r="F821" s="65" t="b">
        <f>AND(LEN(E821) = 6, ISNUMBER(MATCH(LEFT(E821,4), 'species codes'!$A$2:$A$15, 0)))</f>
        <v>0</v>
      </c>
    </row>
    <row r="822">
      <c r="F822" s="65" t="b">
        <f>AND(LEN(E822) = 6, ISNUMBER(MATCH(LEFT(E822,4), 'species codes'!$A$2:$A$15, 0)))</f>
        <v>0</v>
      </c>
    </row>
    <row r="823">
      <c r="F823" s="65" t="b">
        <f>AND(LEN(E823) = 6, ISNUMBER(MATCH(LEFT(E823,4), 'species codes'!$A$2:$A$15, 0)))</f>
        <v>0</v>
      </c>
    </row>
    <row r="824">
      <c r="F824" s="65" t="b">
        <f>AND(LEN(E824) = 6, ISNUMBER(MATCH(LEFT(E824,4), 'species codes'!$A$2:$A$15, 0)))</f>
        <v>0</v>
      </c>
    </row>
    <row r="825">
      <c r="F825" s="65" t="b">
        <f>AND(LEN(E825) = 6, ISNUMBER(MATCH(LEFT(E825,4), 'species codes'!$A$2:$A$15, 0)))</f>
        <v>0</v>
      </c>
    </row>
    <row r="826">
      <c r="F826" s="65" t="b">
        <f>AND(LEN(E826) = 6, ISNUMBER(MATCH(LEFT(E826,4), 'species codes'!$A$2:$A$15, 0)))</f>
        <v>0</v>
      </c>
    </row>
    <row r="827">
      <c r="F827" s="65" t="b">
        <f>AND(LEN(E827) = 6, ISNUMBER(MATCH(LEFT(E827,4), 'species codes'!$A$2:$A$15, 0)))</f>
        <v>0</v>
      </c>
    </row>
    <row r="828">
      <c r="F828" s="65" t="b">
        <f>AND(LEN(E828) = 6, ISNUMBER(MATCH(LEFT(E828,4), 'species codes'!$A$2:$A$15, 0)))</f>
        <v>0</v>
      </c>
    </row>
    <row r="829">
      <c r="F829" s="65" t="b">
        <f>AND(LEN(E829) = 6, ISNUMBER(MATCH(LEFT(E829,4), 'species codes'!$A$2:$A$15, 0)))</f>
        <v>0</v>
      </c>
    </row>
    <row r="830">
      <c r="F830" s="65" t="b">
        <f>AND(LEN(E830) = 6, ISNUMBER(MATCH(LEFT(E830,4), 'species codes'!$A$2:$A$15, 0)))</f>
        <v>0</v>
      </c>
    </row>
    <row r="831">
      <c r="F831" s="65" t="b">
        <f>AND(LEN(E831) = 6, ISNUMBER(MATCH(LEFT(E831,4), 'species codes'!$A$2:$A$15, 0)))</f>
        <v>0</v>
      </c>
    </row>
    <row r="832">
      <c r="F832" s="65" t="b">
        <f>AND(LEN(E832) = 6, ISNUMBER(MATCH(LEFT(E832,4), 'species codes'!$A$2:$A$15, 0)))</f>
        <v>0</v>
      </c>
    </row>
    <row r="833">
      <c r="F833" s="65" t="b">
        <f>AND(LEN(E833) = 6, ISNUMBER(MATCH(LEFT(E833,4), 'species codes'!$A$2:$A$15, 0)))</f>
        <v>0</v>
      </c>
    </row>
    <row r="834">
      <c r="F834" s="65" t="b">
        <f>AND(LEN(E834) = 6, ISNUMBER(MATCH(LEFT(E834,4), 'species codes'!$A$2:$A$15, 0)))</f>
        <v>0</v>
      </c>
    </row>
    <row r="835">
      <c r="F835" s="65" t="b">
        <f>AND(LEN(E835) = 6, ISNUMBER(MATCH(LEFT(E835,4), 'species codes'!$A$2:$A$15, 0)))</f>
        <v>0</v>
      </c>
    </row>
    <row r="836">
      <c r="F836" s="65" t="b">
        <f>AND(LEN(E836) = 6, ISNUMBER(MATCH(LEFT(E836,4), 'species codes'!$A$2:$A$15, 0)))</f>
        <v>0</v>
      </c>
    </row>
    <row r="837">
      <c r="F837" s="65" t="b">
        <f>AND(LEN(E837) = 6, ISNUMBER(MATCH(LEFT(E837,4), 'species codes'!$A$2:$A$15, 0)))</f>
        <v>0</v>
      </c>
    </row>
    <row r="838">
      <c r="F838" s="65" t="b">
        <f>AND(LEN(E838) = 6, ISNUMBER(MATCH(LEFT(E838,4), 'species codes'!$A$2:$A$15, 0)))</f>
        <v>0</v>
      </c>
    </row>
    <row r="839">
      <c r="F839" s="65" t="b">
        <f>AND(LEN(E839) = 6, ISNUMBER(MATCH(LEFT(E839,4), 'species codes'!$A$2:$A$15, 0)))</f>
        <v>0</v>
      </c>
    </row>
    <row r="840">
      <c r="F840" s="65" t="b">
        <f>AND(LEN(E840) = 6, ISNUMBER(MATCH(LEFT(E840,4), 'species codes'!$A$2:$A$15, 0)))</f>
        <v>0</v>
      </c>
    </row>
    <row r="841">
      <c r="F841" s="65" t="b">
        <f>AND(LEN(E841) = 6, ISNUMBER(MATCH(LEFT(E841,4), 'species codes'!$A$2:$A$15, 0)))</f>
        <v>0</v>
      </c>
    </row>
    <row r="842">
      <c r="F842" s="65" t="b">
        <f>AND(LEN(E842) = 6, ISNUMBER(MATCH(LEFT(E842,4), 'species codes'!$A$2:$A$15, 0)))</f>
        <v>0</v>
      </c>
    </row>
    <row r="843">
      <c r="F843" s="65" t="b">
        <f>AND(LEN(E843) = 6, ISNUMBER(MATCH(LEFT(E843,4), 'species codes'!$A$2:$A$15, 0)))</f>
        <v>0</v>
      </c>
    </row>
    <row r="844">
      <c r="F844" s="65" t="b">
        <f>AND(LEN(E844) = 6, ISNUMBER(MATCH(LEFT(E844,4), 'species codes'!$A$2:$A$15, 0)))</f>
        <v>0</v>
      </c>
    </row>
    <row r="845">
      <c r="F845" s="65" t="b">
        <f>AND(LEN(E845) = 6, ISNUMBER(MATCH(LEFT(E845,4), 'species codes'!$A$2:$A$15, 0)))</f>
        <v>0</v>
      </c>
    </row>
    <row r="846">
      <c r="F846" s="65" t="b">
        <f>AND(LEN(E846) = 6, ISNUMBER(MATCH(LEFT(E846,4), 'species codes'!$A$2:$A$15, 0)))</f>
        <v>0</v>
      </c>
    </row>
    <row r="847">
      <c r="F847" s="65" t="b">
        <f>AND(LEN(E847) = 6, ISNUMBER(MATCH(LEFT(E847,4), 'species codes'!$A$2:$A$15, 0)))</f>
        <v>0</v>
      </c>
    </row>
    <row r="848">
      <c r="F848" s="65" t="b">
        <f>AND(LEN(E848) = 6, ISNUMBER(MATCH(LEFT(E848,4), 'species codes'!$A$2:$A$15, 0)))</f>
        <v>0</v>
      </c>
    </row>
    <row r="849">
      <c r="F849" s="65" t="b">
        <f>AND(LEN(E849) = 6, ISNUMBER(MATCH(LEFT(E849,4), 'species codes'!$A$2:$A$15, 0)))</f>
        <v>0</v>
      </c>
    </row>
    <row r="850">
      <c r="F850" s="65" t="b">
        <f>AND(LEN(E850) = 6, ISNUMBER(MATCH(LEFT(E850,4), 'species codes'!$A$2:$A$15, 0)))</f>
        <v>0</v>
      </c>
    </row>
    <row r="851">
      <c r="F851" s="65" t="b">
        <f>AND(LEN(E851) = 6, ISNUMBER(MATCH(LEFT(E851,4), 'species codes'!$A$2:$A$15, 0)))</f>
        <v>0</v>
      </c>
    </row>
    <row r="852">
      <c r="F852" s="65" t="b">
        <f>AND(LEN(E852) = 6, ISNUMBER(MATCH(LEFT(E852,4), 'species codes'!$A$2:$A$15, 0)))</f>
        <v>0</v>
      </c>
    </row>
    <row r="853">
      <c r="F853" s="65" t="b">
        <f>AND(LEN(E853) = 6, ISNUMBER(MATCH(LEFT(E853,4), 'species codes'!$A$2:$A$15, 0)))</f>
        <v>0</v>
      </c>
    </row>
    <row r="854">
      <c r="F854" s="65" t="b">
        <f>AND(LEN(E854) = 6, ISNUMBER(MATCH(LEFT(E854,4), 'species codes'!$A$2:$A$15, 0)))</f>
        <v>0</v>
      </c>
    </row>
    <row r="855">
      <c r="F855" s="65" t="b">
        <f>AND(LEN(E855) = 6, ISNUMBER(MATCH(LEFT(E855,4), 'species codes'!$A$2:$A$15, 0)))</f>
        <v>0</v>
      </c>
    </row>
    <row r="856">
      <c r="F856" s="65" t="b">
        <f>AND(LEN(E856) = 6, ISNUMBER(MATCH(LEFT(E856,4), 'species codes'!$A$2:$A$15, 0)))</f>
        <v>0</v>
      </c>
    </row>
    <row r="857">
      <c r="F857" s="65" t="b">
        <f>AND(LEN(E857) = 6, ISNUMBER(MATCH(LEFT(E857,4), 'species codes'!$A$2:$A$15, 0)))</f>
        <v>0</v>
      </c>
    </row>
    <row r="858">
      <c r="F858" s="65" t="b">
        <f>AND(LEN(E858) = 6, ISNUMBER(MATCH(LEFT(E858,4), 'species codes'!$A$2:$A$15, 0)))</f>
        <v>0</v>
      </c>
    </row>
    <row r="859">
      <c r="F859" s="65" t="b">
        <f>AND(LEN(E859) = 6, ISNUMBER(MATCH(LEFT(E859,4), 'species codes'!$A$2:$A$15, 0)))</f>
        <v>0</v>
      </c>
    </row>
    <row r="860">
      <c r="F860" s="65" t="b">
        <f>AND(LEN(E860) = 6, ISNUMBER(MATCH(LEFT(E860,4), 'species codes'!$A$2:$A$15, 0)))</f>
        <v>0</v>
      </c>
    </row>
    <row r="861">
      <c r="F861" s="65" t="b">
        <f>AND(LEN(E861) = 6, ISNUMBER(MATCH(LEFT(E861,4), 'species codes'!$A$2:$A$15, 0)))</f>
        <v>0</v>
      </c>
    </row>
    <row r="862">
      <c r="F862" s="65" t="b">
        <f>AND(LEN(E862) = 6, ISNUMBER(MATCH(LEFT(E862,4), 'species codes'!$A$2:$A$15, 0)))</f>
        <v>0</v>
      </c>
    </row>
    <row r="863">
      <c r="F863" s="65" t="b">
        <f>AND(LEN(E863) = 6, ISNUMBER(MATCH(LEFT(E863,4), 'species codes'!$A$2:$A$15, 0)))</f>
        <v>0</v>
      </c>
    </row>
    <row r="864">
      <c r="F864" s="65" t="b">
        <f>AND(LEN(E864) = 6, ISNUMBER(MATCH(LEFT(E864,4), 'species codes'!$A$2:$A$15, 0)))</f>
        <v>0</v>
      </c>
    </row>
    <row r="865">
      <c r="F865" s="65" t="b">
        <f>AND(LEN(E865) = 6, ISNUMBER(MATCH(LEFT(E865,4), 'species codes'!$A$2:$A$15, 0)))</f>
        <v>0</v>
      </c>
    </row>
    <row r="866">
      <c r="F866" s="65" t="b">
        <f>AND(LEN(E866) = 6, ISNUMBER(MATCH(LEFT(E866,4), 'species codes'!$A$2:$A$15, 0)))</f>
        <v>0</v>
      </c>
    </row>
    <row r="867">
      <c r="F867" s="65" t="b">
        <f>AND(LEN(E867) = 6, ISNUMBER(MATCH(LEFT(E867,4), 'species codes'!$A$2:$A$15, 0)))</f>
        <v>0</v>
      </c>
    </row>
    <row r="868">
      <c r="F868" s="65" t="b">
        <f>AND(LEN(E868) = 6, ISNUMBER(MATCH(LEFT(E868,4), 'species codes'!$A$2:$A$15, 0)))</f>
        <v>0</v>
      </c>
    </row>
    <row r="869">
      <c r="F869" s="65" t="b">
        <f>AND(LEN(E869) = 6, ISNUMBER(MATCH(LEFT(E869,4), 'species codes'!$A$2:$A$15, 0)))</f>
        <v>0</v>
      </c>
    </row>
    <row r="870">
      <c r="F870" s="65" t="b">
        <f>AND(LEN(E870) = 6, ISNUMBER(MATCH(LEFT(E870,4), 'species codes'!$A$2:$A$15, 0)))</f>
        <v>0</v>
      </c>
    </row>
    <row r="871">
      <c r="F871" s="65" t="b">
        <f>AND(LEN(E871) = 6, ISNUMBER(MATCH(LEFT(E871,4), 'species codes'!$A$2:$A$15, 0)))</f>
        <v>0</v>
      </c>
    </row>
    <row r="872">
      <c r="F872" s="65" t="b">
        <f>AND(LEN(E872) = 6, ISNUMBER(MATCH(LEFT(E872,4), 'species codes'!$A$2:$A$15, 0)))</f>
        <v>0</v>
      </c>
    </row>
    <row r="873">
      <c r="F873" s="65" t="b">
        <f>AND(LEN(E873) = 6, ISNUMBER(MATCH(LEFT(E873,4), 'species codes'!$A$2:$A$15, 0)))</f>
        <v>0</v>
      </c>
    </row>
    <row r="874">
      <c r="F874" s="65" t="b">
        <f>AND(LEN(E874) = 6, ISNUMBER(MATCH(LEFT(E874,4), 'species codes'!$A$2:$A$15, 0)))</f>
        <v>0</v>
      </c>
    </row>
    <row r="875">
      <c r="F875" s="65" t="b">
        <f>AND(LEN(E875) = 6, ISNUMBER(MATCH(LEFT(E875,4), 'species codes'!$A$2:$A$15, 0)))</f>
        <v>0</v>
      </c>
    </row>
    <row r="876">
      <c r="F876" s="65" t="b">
        <f>AND(LEN(E876) = 6, ISNUMBER(MATCH(LEFT(E876,4), 'species codes'!$A$2:$A$15, 0)))</f>
        <v>0</v>
      </c>
    </row>
    <row r="877">
      <c r="F877" s="65" t="b">
        <f>AND(LEN(E877) = 6, ISNUMBER(MATCH(LEFT(E877,4), 'species codes'!$A$2:$A$15, 0)))</f>
        <v>0</v>
      </c>
    </row>
    <row r="878">
      <c r="F878" s="65" t="b">
        <f>AND(LEN(E878) = 6, ISNUMBER(MATCH(LEFT(E878,4), 'species codes'!$A$2:$A$15, 0)))</f>
        <v>0</v>
      </c>
    </row>
    <row r="879">
      <c r="F879" s="65" t="b">
        <f>AND(LEN(E879) = 6, ISNUMBER(MATCH(LEFT(E879,4), 'species codes'!$A$2:$A$15, 0)))</f>
        <v>0</v>
      </c>
    </row>
    <row r="880">
      <c r="F880" s="65" t="b">
        <f>AND(LEN(E880) = 6, ISNUMBER(MATCH(LEFT(E880,4), 'species codes'!$A$2:$A$15, 0)))</f>
        <v>0</v>
      </c>
    </row>
    <row r="881">
      <c r="F881" s="65" t="b">
        <f>AND(LEN(E881) = 6, ISNUMBER(MATCH(LEFT(E881,4), 'species codes'!$A$2:$A$15, 0)))</f>
        <v>0</v>
      </c>
    </row>
    <row r="882">
      <c r="F882" s="65" t="b">
        <f>AND(LEN(E882) = 6, ISNUMBER(MATCH(LEFT(E882,4), 'species codes'!$A$2:$A$15, 0)))</f>
        <v>0</v>
      </c>
    </row>
    <row r="883">
      <c r="F883" s="65" t="b">
        <f>AND(LEN(E883) = 6, ISNUMBER(MATCH(LEFT(E883,4), 'species codes'!$A$2:$A$15, 0)))</f>
        <v>0</v>
      </c>
    </row>
    <row r="884">
      <c r="F884" s="65" t="b">
        <f>AND(LEN(E884) = 6, ISNUMBER(MATCH(LEFT(E884,4), 'species codes'!$A$2:$A$15, 0)))</f>
        <v>0</v>
      </c>
    </row>
    <row r="885">
      <c r="F885" s="65" t="b">
        <f>AND(LEN(E885) = 6, ISNUMBER(MATCH(LEFT(E885,4), 'species codes'!$A$2:$A$15, 0)))</f>
        <v>0</v>
      </c>
    </row>
    <row r="886">
      <c r="F886" s="65" t="b">
        <f>AND(LEN(E886) = 6, ISNUMBER(MATCH(LEFT(E886,4), 'species codes'!$A$2:$A$15, 0)))</f>
        <v>0</v>
      </c>
    </row>
    <row r="887">
      <c r="F887" s="65" t="b">
        <f>AND(LEN(E887) = 6, ISNUMBER(MATCH(LEFT(E887,4), 'species codes'!$A$2:$A$15, 0)))</f>
        <v>0</v>
      </c>
    </row>
    <row r="888">
      <c r="F888" s="65" t="b">
        <f>AND(LEN(E888) = 6, ISNUMBER(MATCH(LEFT(E888,4), 'species codes'!$A$2:$A$15, 0)))</f>
        <v>0</v>
      </c>
    </row>
    <row r="889">
      <c r="F889" s="65" t="b">
        <f>AND(LEN(E889) = 6, ISNUMBER(MATCH(LEFT(E889,4), 'species codes'!$A$2:$A$15, 0)))</f>
        <v>0</v>
      </c>
    </row>
    <row r="890">
      <c r="F890" s="65" t="b">
        <f>AND(LEN(E890) = 6, ISNUMBER(MATCH(LEFT(E890,4), 'species codes'!$A$2:$A$15, 0)))</f>
        <v>0</v>
      </c>
    </row>
    <row r="891">
      <c r="F891" s="65" t="b">
        <f>AND(LEN(E891) = 6, ISNUMBER(MATCH(LEFT(E891,4), 'species codes'!$A$2:$A$15, 0)))</f>
        <v>0</v>
      </c>
    </row>
    <row r="892">
      <c r="F892" s="65" t="b">
        <f>AND(LEN(E892) = 6, ISNUMBER(MATCH(LEFT(E892,4), 'species codes'!$A$2:$A$15, 0)))</f>
        <v>0</v>
      </c>
    </row>
    <row r="893">
      <c r="F893" s="65" t="b">
        <f>AND(LEN(E893) = 6, ISNUMBER(MATCH(LEFT(E893,4), 'species codes'!$A$2:$A$15, 0)))</f>
        <v>0</v>
      </c>
    </row>
    <row r="894">
      <c r="F894" s="65" t="b">
        <f>AND(LEN(E894) = 6, ISNUMBER(MATCH(LEFT(E894,4), 'species codes'!$A$2:$A$15, 0)))</f>
        <v>0</v>
      </c>
    </row>
    <row r="895">
      <c r="F895" s="65" t="b">
        <f>AND(LEN(E895) = 6, ISNUMBER(MATCH(LEFT(E895,4), 'species codes'!$A$2:$A$15, 0)))</f>
        <v>0</v>
      </c>
    </row>
    <row r="896">
      <c r="F896" s="65" t="b">
        <f>AND(LEN(E896) = 6, ISNUMBER(MATCH(LEFT(E896,4), 'species codes'!$A$2:$A$15, 0)))</f>
        <v>0</v>
      </c>
    </row>
    <row r="897">
      <c r="F897" s="65" t="b">
        <f>AND(LEN(E897) = 6, ISNUMBER(MATCH(LEFT(E897,4), 'species codes'!$A$2:$A$15, 0)))</f>
        <v>0</v>
      </c>
    </row>
    <row r="898">
      <c r="F898" s="65" t="b">
        <f>AND(LEN(E898) = 6, ISNUMBER(MATCH(LEFT(E898,4), 'species codes'!$A$2:$A$15, 0)))</f>
        <v>0</v>
      </c>
    </row>
    <row r="899">
      <c r="F899" s="65" t="b">
        <f>AND(LEN(E899) = 6, ISNUMBER(MATCH(LEFT(E899,4), 'species codes'!$A$2:$A$15, 0)))</f>
        <v>0</v>
      </c>
    </row>
    <row r="900">
      <c r="F900" s="65" t="b">
        <f>AND(LEN(E900) = 6, ISNUMBER(MATCH(LEFT(E900,4), 'species codes'!$A$2:$A$15, 0)))</f>
        <v>0</v>
      </c>
    </row>
    <row r="901">
      <c r="F901" s="65" t="b">
        <f>AND(LEN(E901) = 6, ISNUMBER(MATCH(LEFT(E901,4), 'species codes'!$A$2:$A$15, 0)))</f>
        <v>0</v>
      </c>
    </row>
    <row r="902">
      <c r="F902" s="65" t="b">
        <f>AND(LEN(E902) = 6, ISNUMBER(MATCH(LEFT(E902,4), 'species codes'!$A$2:$A$15, 0)))</f>
        <v>0</v>
      </c>
    </row>
    <row r="903">
      <c r="F903" s="65" t="b">
        <f>AND(LEN(E903) = 6, ISNUMBER(MATCH(LEFT(E903,4), 'species codes'!$A$2:$A$15, 0)))</f>
        <v>0</v>
      </c>
    </row>
    <row r="904">
      <c r="F904" s="65" t="b">
        <f>AND(LEN(E904) = 6, ISNUMBER(MATCH(LEFT(E904,4), 'species codes'!$A$2:$A$15, 0)))</f>
        <v>0</v>
      </c>
    </row>
    <row r="905">
      <c r="F905" s="65" t="b">
        <f>AND(LEN(E905) = 6, ISNUMBER(MATCH(LEFT(E905,4), 'species codes'!$A$2:$A$15, 0)))</f>
        <v>0</v>
      </c>
    </row>
    <row r="906">
      <c r="F906" s="65" t="b">
        <f>AND(LEN(E906) = 6, ISNUMBER(MATCH(LEFT(E906,4), 'species codes'!$A$2:$A$15, 0)))</f>
        <v>0</v>
      </c>
    </row>
    <row r="907">
      <c r="F907" s="65" t="b">
        <f>AND(LEN(E907) = 6, ISNUMBER(MATCH(LEFT(E907,4), 'species codes'!$A$2:$A$15, 0)))</f>
        <v>0</v>
      </c>
    </row>
    <row r="908">
      <c r="F908" s="65" t="b">
        <f>AND(LEN(E908) = 6, ISNUMBER(MATCH(LEFT(E908,4), 'species codes'!$A$2:$A$15, 0)))</f>
        <v>0</v>
      </c>
    </row>
    <row r="909">
      <c r="F909" s="65" t="b">
        <f>AND(LEN(E909) = 6, ISNUMBER(MATCH(LEFT(E909,4), 'species codes'!$A$2:$A$15, 0)))</f>
        <v>0</v>
      </c>
    </row>
    <row r="910">
      <c r="F910" s="65" t="b">
        <f>AND(LEN(E910) = 6, ISNUMBER(MATCH(LEFT(E910,4), 'species codes'!$A$2:$A$15, 0)))</f>
        <v>0</v>
      </c>
    </row>
    <row r="911">
      <c r="F911" s="65" t="b">
        <f>AND(LEN(E911) = 6, ISNUMBER(MATCH(LEFT(E911,4), 'species codes'!$A$2:$A$15, 0)))</f>
        <v>0</v>
      </c>
    </row>
    <row r="912">
      <c r="F912" s="65" t="b">
        <f>AND(LEN(E912) = 6, ISNUMBER(MATCH(LEFT(E912,4), 'species codes'!$A$2:$A$15, 0)))</f>
        <v>0</v>
      </c>
    </row>
    <row r="913">
      <c r="F913" s="65" t="b">
        <f>AND(LEN(E913) = 6, ISNUMBER(MATCH(LEFT(E913,4), 'species codes'!$A$2:$A$15, 0)))</f>
        <v>0</v>
      </c>
    </row>
    <row r="914">
      <c r="F914" s="65" t="b">
        <f>AND(LEN(E914) = 6, ISNUMBER(MATCH(LEFT(E914,4), 'species codes'!$A$2:$A$15, 0)))</f>
        <v>0</v>
      </c>
    </row>
    <row r="915">
      <c r="F915" s="65" t="b">
        <f>AND(LEN(E915) = 6, ISNUMBER(MATCH(LEFT(E915,4), 'species codes'!$A$2:$A$15, 0)))</f>
        <v>0</v>
      </c>
    </row>
    <row r="916">
      <c r="F916" s="65" t="b">
        <f>AND(LEN(E916) = 6, ISNUMBER(MATCH(LEFT(E916,4), 'species codes'!$A$2:$A$15, 0)))</f>
        <v>0</v>
      </c>
    </row>
    <row r="917">
      <c r="F917" s="65" t="b">
        <f>AND(LEN(E917) = 6, ISNUMBER(MATCH(LEFT(E917,4), 'species codes'!$A$2:$A$15, 0)))</f>
        <v>0</v>
      </c>
    </row>
    <row r="918">
      <c r="F918" s="65" t="b">
        <f>AND(LEN(E918) = 6, ISNUMBER(MATCH(LEFT(E918,4), 'species codes'!$A$2:$A$15, 0)))</f>
        <v>0</v>
      </c>
    </row>
    <row r="919">
      <c r="F919" s="65" t="b">
        <f>AND(LEN(E919) = 6, ISNUMBER(MATCH(LEFT(E919,4), 'species codes'!$A$2:$A$15, 0)))</f>
        <v>0</v>
      </c>
    </row>
    <row r="920">
      <c r="F920" s="65" t="b">
        <f>AND(LEN(E920) = 6, ISNUMBER(MATCH(LEFT(E920,4), 'species codes'!$A$2:$A$15, 0)))</f>
        <v>0</v>
      </c>
    </row>
    <row r="921">
      <c r="F921" s="65" t="b">
        <f>AND(LEN(E921) = 6, ISNUMBER(MATCH(LEFT(E921,4), 'species codes'!$A$2:$A$15, 0)))</f>
        <v>0</v>
      </c>
    </row>
    <row r="922">
      <c r="F922" s="65" t="b">
        <f>AND(LEN(E922) = 6, ISNUMBER(MATCH(LEFT(E922,4), 'species codes'!$A$2:$A$15, 0)))</f>
        <v>0</v>
      </c>
    </row>
    <row r="923">
      <c r="F923" s="65" t="b">
        <f>AND(LEN(E923) = 6, ISNUMBER(MATCH(LEFT(E923,4), 'species codes'!$A$2:$A$15, 0)))</f>
        <v>0</v>
      </c>
    </row>
    <row r="924">
      <c r="F924" s="65" t="b">
        <f>AND(LEN(E924) = 6, ISNUMBER(MATCH(LEFT(E924,4), 'species codes'!$A$2:$A$15, 0)))</f>
        <v>0</v>
      </c>
    </row>
    <row r="925">
      <c r="F925" s="65" t="b">
        <f>AND(LEN(E925) = 6, ISNUMBER(MATCH(LEFT(E925,4), 'species codes'!$A$2:$A$15, 0)))</f>
        <v>0</v>
      </c>
    </row>
    <row r="926">
      <c r="F926" s="65" t="b">
        <f>AND(LEN(E926) = 6, ISNUMBER(MATCH(LEFT(E926,4), 'species codes'!$A$2:$A$15, 0)))</f>
        <v>0</v>
      </c>
    </row>
    <row r="927">
      <c r="F927" s="65" t="b">
        <f>AND(LEN(E927) = 6, ISNUMBER(MATCH(LEFT(E927,4), 'species codes'!$A$2:$A$15, 0)))</f>
        <v>0</v>
      </c>
    </row>
    <row r="928">
      <c r="F928" s="65" t="b">
        <f>AND(LEN(E928) = 6, ISNUMBER(MATCH(LEFT(E928,4), 'species codes'!$A$2:$A$15, 0)))</f>
        <v>0</v>
      </c>
    </row>
    <row r="929">
      <c r="F929" s="65" t="b">
        <f>AND(LEN(E929) = 6, ISNUMBER(MATCH(LEFT(E929,4), 'species codes'!$A$2:$A$15, 0)))</f>
        <v>0</v>
      </c>
    </row>
    <row r="930">
      <c r="F930" s="65" t="b">
        <f>AND(LEN(E930) = 6, ISNUMBER(MATCH(LEFT(E930,4), 'species codes'!$A$2:$A$15, 0)))</f>
        <v>0</v>
      </c>
    </row>
    <row r="931">
      <c r="F931" s="65" t="b">
        <f>AND(LEN(E931) = 6, ISNUMBER(MATCH(LEFT(E931,4), 'species codes'!$A$2:$A$15, 0)))</f>
        <v>0</v>
      </c>
    </row>
    <row r="932">
      <c r="F932" s="65" t="b">
        <f>AND(LEN(E932) = 6, ISNUMBER(MATCH(LEFT(E932,4), 'species codes'!$A$2:$A$15, 0)))</f>
        <v>0</v>
      </c>
    </row>
    <row r="933">
      <c r="F933" s="65" t="b">
        <f>AND(LEN(E933) = 6, ISNUMBER(MATCH(LEFT(E933,4), 'species codes'!$A$2:$A$15, 0)))</f>
        <v>0</v>
      </c>
    </row>
    <row r="934">
      <c r="F934" s="65" t="b">
        <f>AND(LEN(E934) = 6, ISNUMBER(MATCH(LEFT(E934,4), 'species codes'!$A$2:$A$15, 0)))</f>
        <v>0</v>
      </c>
    </row>
    <row r="935">
      <c r="F935" s="65" t="b">
        <f>AND(LEN(E935) = 6, ISNUMBER(MATCH(LEFT(E935,4), 'species codes'!$A$2:$A$15, 0)))</f>
        <v>0</v>
      </c>
    </row>
    <row r="936">
      <c r="F936" s="65" t="b">
        <f>AND(LEN(E936) = 6, ISNUMBER(MATCH(LEFT(E936,4), 'species codes'!$A$2:$A$15, 0)))</f>
        <v>0</v>
      </c>
    </row>
    <row r="937">
      <c r="F937" s="65" t="b">
        <f>AND(LEN(E937) = 6, ISNUMBER(MATCH(LEFT(E937,4), 'species codes'!$A$2:$A$15, 0)))</f>
        <v>0</v>
      </c>
    </row>
    <row r="938">
      <c r="F938" s="65" t="b">
        <f>AND(LEN(E938) = 6, ISNUMBER(MATCH(LEFT(E938,4), 'species codes'!$A$2:$A$15, 0)))</f>
        <v>0</v>
      </c>
    </row>
    <row r="939">
      <c r="F939" s="65" t="b">
        <f>AND(LEN(E939) = 6, ISNUMBER(MATCH(LEFT(E939,4), 'species codes'!$A$2:$A$15, 0)))</f>
        <v>0</v>
      </c>
    </row>
    <row r="940">
      <c r="F940" s="65" t="b">
        <f>AND(LEN(E940) = 6, ISNUMBER(MATCH(LEFT(E940,4), 'species codes'!$A$2:$A$15, 0)))</f>
        <v>0</v>
      </c>
    </row>
    <row r="941">
      <c r="F941" s="65" t="b">
        <f>AND(LEN(E941) = 6, ISNUMBER(MATCH(LEFT(E941,4), 'species codes'!$A$2:$A$15, 0)))</f>
        <v>0</v>
      </c>
    </row>
    <row r="942">
      <c r="F942" s="65" t="b">
        <f>AND(LEN(E942) = 6, ISNUMBER(MATCH(LEFT(E942,4), 'species codes'!$A$2:$A$15, 0)))</f>
        <v>0</v>
      </c>
    </row>
    <row r="943">
      <c r="F943" s="65" t="b">
        <f>AND(LEN(E943) = 6, ISNUMBER(MATCH(LEFT(E943,4), 'species codes'!$A$2:$A$15, 0)))</f>
        <v>0</v>
      </c>
    </row>
    <row r="944">
      <c r="F944" s="65" t="b">
        <f>AND(LEN(E944) = 6, ISNUMBER(MATCH(LEFT(E944,4), 'species codes'!$A$2:$A$15, 0)))</f>
        <v>0</v>
      </c>
    </row>
    <row r="945">
      <c r="F945" s="65" t="b">
        <f>AND(LEN(E945) = 6, ISNUMBER(MATCH(LEFT(E945,4), 'species codes'!$A$2:$A$15, 0)))</f>
        <v>0</v>
      </c>
    </row>
    <row r="946">
      <c r="F946" s="65" t="b">
        <f>AND(LEN(E946) = 6, ISNUMBER(MATCH(LEFT(E946,4), 'species codes'!$A$2:$A$15, 0)))</f>
        <v>0</v>
      </c>
    </row>
    <row r="947">
      <c r="F947" s="65" t="b">
        <f>AND(LEN(E947) = 6, ISNUMBER(MATCH(LEFT(E947,4), 'species codes'!$A$2:$A$15, 0)))</f>
        <v>0</v>
      </c>
    </row>
    <row r="948">
      <c r="F948" s="65" t="b">
        <f>AND(LEN(E948) = 6, ISNUMBER(MATCH(LEFT(E948,4), 'species codes'!$A$2:$A$15, 0)))</f>
        <v>0</v>
      </c>
    </row>
    <row r="949">
      <c r="F949" s="65" t="b">
        <f>AND(LEN(E949) = 6, ISNUMBER(MATCH(LEFT(E949,4), 'species codes'!$A$2:$A$15, 0)))</f>
        <v>0</v>
      </c>
    </row>
    <row r="950">
      <c r="F950" s="65" t="b">
        <f>AND(LEN(E950) = 6, ISNUMBER(MATCH(LEFT(E950,4), 'species codes'!$A$2:$A$15, 0)))</f>
        <v>0</v>
      </c>
    </row>
    <row r="951">
      <c r="F951" s="65" t="b">
        <f>AND(LEN(E951) = 6, ISNUMBER(MATCH(LEFT(E951,4), 'species codes'!$A$2:$A$15, 0)))</f>
        <v>0</v>
      </c>
    </row>
    <row r="952">
      <c r="F952" s="65" t="b">
        <f>AND(LEN(E952) = 6, ISNUMBER(MATCH(LEFT(E952,4), 'species codes'!$A$2:$A$15, 0)))</f>
        <v>0</v>
      </c>
    </row>
    <row r="953">
      <c r="F953" s="65" t="b">
        <f>AND(LEN(E953) = 6, ISNUMBER(MATCH(LEFT(E953,4), 'species codes'!$A$2:$A$15, 0)))</f>
        <v>0</v>
      </c>
    </row>
    <row r="954">
      <c r="F954" s="65" t="b">
        <f>AND(LEN(E954) = 6, ISNUMBER(MATCH(LEFT(E954,4), 'species codes'!$A$2:$A$15, 0)))</f>
        <v>0</v>
      </c>
    </row>
    <row r="955">
      <c r="F955" s="65" t="b">
        <f>AND(LEN(E955) = 6, ISNUMBER(MATCH(LEFT(E955,4), 'species codes'!$A$2:$A$15, 0)))</f>
        <v>0</v>
      </c>
    </row>
    <row r="956">
      <c r="F956" s="65" t="b">
        <f>AND(LEN(E956) = 6, ISNUMBER(MATCH(LEFT(E956,4), 'species codes'!$A$2:$A$15, 0)))</f>
        <v>0</v>
      </c>
    </row>
    <row r="957">
      <c r="F957" s="65" t="b">
        <f>AND(LEN(E957) = 6, ISNUMBER(MATCH(LEFT(E957,4), 'species codes'!$A$2:$A$15, 0)))</f>
        <v>0</v>
      </c>
    </row>
    <row r="958">
      <c r="F958" s="65" t="b">
        <f>AND(LEN(E958) = 6, ISNUMBER(MATCH(LEFT(E958,4), 'species codes'!$A$2:$A$15, 0)))</f>
        <v>0</v>
      </c>
    </row>
    <row r="959">
      <c r="F959" s="65" t="b">
        <f>AND(LEN(E959) = 6, ISNUMBER(MATCH(LEFT(E959,4), 'species codes'!$A$2:$A$15, 0)))</f>
        <v>0</v>
      </c>
    </row>
    <row r="960">
      <c r="F960" s="65" t="b">
        <f>AND(LEN(E960) = 6, ISNUMBER(MATCH(LEFT(E960,4), 'species codes'!$A$2:$A$15, 0)))</f>
        <v>0</v>
      </c>
    </row>
    <row r="961">
      <c r="F961" s="65" t="b">
        <f>AND(LEN(E961) = 6, ISNUMBER(MATCH(LEFT(E961,4), 'species codes'!$A$2:$A$15, 0)))</f>
        <v>0</v>
      </c>
    </row>
    <row r="962">
      <c r="F962" s="65" t="b">
        <f>AND(LEN(E962) = 6, ISNUMBER(MATCH(LEFT(E962,4), 'species codes'!$A$2:$A$15, 0)))</f>
        <v>0</v>
      </c>
    </row>
    <row r="963">
      <c r="F963" s="65" t="b">
        <f>AND(LEN(E963) = 6, ISNUMBER(MATCH(LEFT(E963,4), 'species codes'!$A$2:$A$15, 0)))</f>
        <v>0</v>
      </c>
    </row>
    <row r="964">
      <c r="F964" s="65" t="b">
        <f>AND(LEN(E964) = 6, ISNUMBER(MATCH(LEFT(E964,4), 'species codes'!$A$2:$A$15, 0)))</f>
        <v>0</v>
      </c>
    </row>
    <row r="965">
      <c r="F965" s="65" t="b">
        <f>AND(LEN(E965) = 6, ISNUMBER(MATCH(LEFT(E965,4), 'species codes'!$A$2:$A$15, 0)))</f>
        <v>0</v>
      </c>
    </row>
    <row r="966">
      <c r="F966" s="65" t="b">
        <f>AND(LEN(E966) = 6, ISNUMBER(MATCH(LEFT(E966,4), 'species codes'!$A$2:$A$15, 0)))</f>
        <v>0</v>
      </c>
    </row>
    <row r="967">
      <c r="F967" s="65" t="b">
        <f>AND(LEN(E967) = 6, ISNUMBER(MATCH(LEFT(E967,4), 'species codes'!$A$2:$A$15, 0)))</f>
        <v>0</v>
      </c>
    </row>
    <row r="968">
      <c r="F968" s="65" t="b">
        <f>AND(LEN(E968) = 6, ISNUMBER(MATCH(LEFT(E968,4), 'species codes'!$A$2:$A$15, 0)))</f>
        <v>0</v>
      </c>
    </row>
    <row r="969">
      <c r="F969" s="65" t="b">
        <f>AND(LEN(E969) = 6, ISNUMBER(MATCH(LEFT(E969,4), 'species codes'!$A$2:$A$15, 0)))</f>
        <v>0</v>
      </c>
    </row>
    <row r="970">
      <c r="F970" s="65" t="b">
        <f>AND(LEN(E970) = 6, ISNUMBER(MATCH(LEFT(E970,4), 'species codes'!$A$2:$A$15, 0)))</f>
        <v>0</v>
      </c>
    </row>
    <row r="971">
      <c r="F971" s="65" t="b">
        <f>AND(LEN(E971) = 6, ISNUMBER(MATCH(LEFT(E971,4), 'species codes'!$A$2:$A$15, 0)))</f>
        <v>0</v>
      </c>
    </row>
    <row r="972">
      <c r="F972" s="65" t="b">
        <f>AND(LEN(E972) = 6, ISNUMBER(MATCH(LEFT(E972,4), 'species codes'!$A$2:$A$15, 0)))</f>
        <v>0</v>
      </c>
    </row>
    <row r="973">
      <c r="F973" s="65" t="b">
        <f>AND(LEN(E973) = 6, ISNUMBER(MATCH(LEFT(E973,4), 'species codes'!$A$2:$A$15, 0)))</f>
        <v>0</v>
      </c>
    </row>
    <row r="974">
      <c r="F974" s="65" t="b">
        <f>AND(LEN(E974) = 6, ISNUMBER(MATCH(LEFT(E974,4), 'species codes'!$A$2:$A$15, 0)))</f>
        <v>0</v>
      </c>
    </row>
    <row r="975">
      <c r="F975" s="65" t="b">
        <f>AND(LEN(E975) = 6, ISNUMBER(MATCH(LEFT(E975,4), 'species codes'!$A$2:$A$15, 0)))</f>
        <v>0</v>
      </c>
    </row>
    <row r="976">
      <c r="F976" s="65" t="b">
        <f>AND(LEN(E976) = 6, ISNUMBER(MATCH(LEFT(E976,4), 'species codes'!$A$2:$A$15, 0)))</f>
        <v>0</v>
      </c>
    </row>
    <row r="977">
      <c r="F977" s="65" t="b">
        <f>AND(LEN(E977) = 6, ISNUMBER(MATCH(LEFT(E977,4), 'species codes'!$A$2:$A$15, 0)))</f>
        <v>0</v>
      </c>
    </row>
    <row r="978">
      <c r="F978" s="65" t="b">
        <f>AND(LEN(E978) = 6, ISNUMBER(MATCH(LEFT(E978,4), 'species codes'!$A$2:$A$15, 0)))</f>
        <v>0</v>
      </c>
    </row>
    <row r="979">
      <c r="F979" s="65" t="b">
        <f>AND(LEN(E979) = 6, ISNUMBER(MATCH(LEFT(E979,4), 'species codes'!$A$2:$A$15, 0)))</f>
        <v>0</v>
      </c>
    </row>
    <row r="980">
      <c r="F980" s="65" t="b">
        <f>AND(LEN(E980) = 6, ISNUMBER(MATCH(LEFT(E980,4), 'species codes'!$A$2:$A$15, 0)))</f>
        <v>0</v>
      </c>
    </row>
    <row r="981">
      <c r="F981" s="65" t="b">
        <f>AND(LEN(E981) = 6, ISNUMBER(MATCH(LEFT(E981,4), 'species codes'!$A$2:$A$15, 0)))</f>
        <v>0</v>
      </c>
    </row>
    <row r="982">
      <c r="F982" s="65" t="b">
        <f>AND(LEN(E982) = 6, ISNUMBER(MATCH(LEFT(E982,4), 'species codes'!$A$2:$A$15, 0)))</f>
        <v>0</v>
      </c>
    </row>
    <row r="983">
      <c r="F983" s="65" t="b">
        <f>AND(LEN(E983) = 6, ISNUMBER(MATCH(LEFT(E983,4), 'species codes'!$A$2:$A$15, 0)))</f>
        <v>0</v>
      </c>
    </row>
    <row r="984">
      <c r="F984" s="65" t="b">
        <f>AND(LEN(E984) = 6, ISNUMBER(MATCH(LEFT(E984,4), 'species codes'!$A$2:$A$15, 0)))</f>
        <v>0</v>
      </c>
    </row>
    <row r="985">
      <c r="F985" s="65" t="b">
        <f>AND(LEN(E985) = 6, ISNUMBER(MATCH(LEFT(E985,4), 'species codes'!$A$2:$A$15, 0)))</f>
        <v>0</v>
      </c>
    </row>
    <row r="986">
      <c r="F986" s="65" t="b">
        <f>AND(LEN(E986) = 6, ISNUMBER(MATCH(LEFT(E986,4), 'species codes'!$A$2:$A$15, 0)))</f>
        <v>0</v>
      </c>
    </row>
    <row r="987">
      <c r="F987" s="65" t="b">
        <f>AND(LEN(E987) = 6, ISNUMBER(MATCH(LEFT(E987,4), 'species codes'!$A$2:$A$15, 0)))</f>
        <v>0</v>
      </c>
    </row>
    <row r="988">
      <c r="F988" s="65" t="b">
        <f>AND(LEN(E988) = 6, ISNUMBER(MATCH(LEFT(E988,4), 'species codes'!$A$2:$A$15, 0)))</f>
        <v>0</v>
      </c>
    </row>
    <row r="989">
      <c r="F989" s="65" t="b">
        <f>AND(LEN(E989) = 6, ISNUMBER(MATCH(LEFT(E989,4), 'species codes'!$A$2:$A$15, 0)))</f>
        <v>0</v>
      </c>
    </row>
    <row r="990">
      <c r="F990" s="65" t="b">
        <f>AND(LEN(E990) = 6, ISNUMBER(MATCH(LEFT(E990,4), 'species codes'!$A$2:$A$15, 0)))</f>
        <v>0</v>
      </c>
    </row>
    <row r="991">
      <c r="F991" s="65" t="b">
        <f>AND(LEN(E991) = 6, ISNUMBER(MATCH(LEFT(E991,4), 'species codes'!$A$2:$A$15, 0)))</f>
        <v>0</v>
      </c>
    </row>
    <row r="992">
      <c r="F992" s="65" t="b">
        <f>AND(LEN(E992) = 6, ISNUMBER(MATCH(LEFT(E992,4), 'species codes'!$A$2:$A$15, 0)))</f>
        <v>0</v>
      </c>
    </row>
    <row r="993">
      <c r="F993" s="65" t="b">
        <f>AND(LEN(E993) = 6, ISNUMBER(MATCH(LEFT(E993,4), 'species codes'!$A$2:$A$15, 0)))</f>
        <v>0</v>
      </c>
    </row>
    <row r="994">
      <c r="F994" s="65" t="b">
        <f>AND(LEN(E994) = 6, ISNUMBER(MATCH(LEFT(E994,4), 'species codes'!$A$2:$A$15, 0)))</f>
        <v>0</v>
      </c>
    </row>
    <row r="995">
      <c r="F995" s="65" t="b">
        <f>AND(LEN(E995) = 6, ISNUMBER(MATCH(LEFT(E995,4), 'species codes'!$A$2:$A$15, 0)))</f>
        <v>0</v>
      </c>
    </row>
    <row r="996">
      <c r="F996" s="65" t="b">
        <f>AND(LEN(E996) = 6, ISNUMBER(MATCH(LEFT(E996,4), 'species codes'!$A$2:$A$15, 0)))</f>
        <v>0</v>
      </c>
    </row>
    <row r="997">
      <c r="F997" s="65" t="b">
        <f>AND(LEN(E997) = 6, ISNUMBER(MATCH(LEFT(E997,4), 'species codes'!$A$2:$A$15, 0)))</f>
        <v>0</v>
      </c>
    </row>
    <row r="998">
      <c r="F998" s="65" t="b">
        <f>AND(LEN(E998) = 6, ISNUMBER(MATCH(LEFT(E998,4), 'species codes'!$A$2:$A$15, 0)))</f>
        <v>0</v>
      </c>
    </row>
    <row r="999">
      <c r="F999" s="65" t="b">
        <f>AND(LEN(E999) = 6, ISNUMBER(MATCH(LEFT(E999,4), 'species codes'!$A$2:$A$15, 0)))</f>
        <v>0</v>
      </c>
    </row>
    <row r="1000">
      <c r="F1000" s="65" t="b">
        <f>AND(LEN(E1000) = 6, ISNUMBER(MATCH(LEFT(E1000,4), 'species codes'!$A$2:$A$15, 0)))</f>
        <v>0</v>
      </c>
    </row>
    <row r="1001">
      <c r="F1001" s="65" t="b">
        <f>AND(LEN(E1001) = 6, ISNUMBER(MATCH(LEFT(E1001,4), 'species codes'!$A$2:$A$15, 0)))</f>
        <v>0</v>
      </c>
    </row>
    <row r="1002">
      <c r="F1002" s="65" t="b">
        <f>AND(LEN(E1002) = 6, ISNUMBER(MATCH(LEFT(E1002,4), 'species codes'!$A$2:$A$15, 0)))</f>
        <v>0</v>
      </c>
    </row>
    <row r="1003">
      <c r="F1003" s="65" t="b">
        <f>AND(LEN(E1003) = 6, ISNUMBER(MATCH(LEFT(E1003,4), 'species codes'!$A$2:$A$15, 0)))</f>
        <v>0</v>
      </c>
    </row>
    <row r="1004">
      <c r="F1004" s="65" t="b">
        <f>AND(LEN(E1004) = 6, ISNUMBER(MATCH(LEFT(E1004,4), 'species codes'!$A$2:$A$15, 0)))</f>
        <v>0</v>
      </c>
    </row>
    <row r="1005">
      <c r="F1005" s="65" t="b">
        <f>AND(LEN(E1005) = 6, ISNUMBER(MATCH(LEFT(E1005,4), 'species codes'!$A$2:$A$15, 0)))</f>
        <v>0</v>
      </c>
    </row>
    <row r="1006">
      <c r="F1006" s="65" t="b">
        <f>AND(LEN(E1006) = 6, ISNUMBER(MATCH(LEFT(E1006,4), 'species codes'!$A$2:$A$15, 0)))</f>
        <v>0</v>
      </c>
    </row>
    <row r="1007">
      <c r="F1007" s="65" t="b">
        <f>AND(LEN(E1007) = 6, ISNUMBER(MATCH(LEFT(E1007,4), 'species codes'!$A$2:$A$15, 0)))</f>
        <v>0</v>
      </c>
    </row>
    <row r="1008">
      <c r="F1008" s="65" t="b">
        <f>AND(LEN(E1008) = 6, ISNUMBER(MATCH(LEFT(E1008,4), 'species codes'!$A$2:$A$15, 0)))</f>
        <v>0</v>
      </c>
    </row>
    <row r="1009">
      <c r="F1009" s="65" t="b">
        <f>AND(LEN(E1009) = 6, ISNUMBER(MATCH(LEFT(E1009,4), 'species codes'!$A$2:$A$15, 0)))</f>
        <v>0</v>
      </c>
    </row>
    <row r="1010">
      <c r="F1010" s="65" t="b">
        <f>AND(LEN(E1010) = 6, ISNUMBER(MATCH(LEFT(E1010,4), 'species codes'!$A$2:$A$15, 0)))</f>
        <v>0</v>
      </c>
    </row>
    <row r="1011">
      <c r="F1011" s="65" t="b">
        <f>AND(LEN(E1011) = 6, ISNUMBER(MATCH(LEFT(E1011,4), 'species codes'!$A$2:$A$15, 0)))</f>
        <v>0</v>
      </c>
    </row>
    <row r="1012">
      <c r="F1012" s="65" t="b">
        <f>AND(LEN(E1012) = 6, ISNUMBER(MATCH(LEFT(E1012,4), 'species codes'!$A$2:$A$15, 0)))</f>
        <v>0</v>
      </c>
    </row>
    <row r="1013">
      <c r="F1013" s="65" t="b">
        <f>AND(LEN(E1013) = 6, ISNUMBER(MATCH(LEFT(E1013,4), 'species codes'!$A$2:$A$15, 0)))</f>
        <v>0</v>
      </c>
    </row>
    <row r="1014">
      <c r="F1014" s="65" t="b">
        <f>AND(LEN(E1014) = 6, ISNUMBER(MATCH(LEFT(E1014,4), 'species codes'!$A$2:$A$15, 0)))</f>
        <v>0</v>
      </c>
    </row>
    <row r="1015">
      <c r="F1015" s="65" t="b">
        <f>AND(LEN(E1015) = 6, ISNUMBER(MATCH(LEFT(E1015,4), 'species codes'!$A$2:$A$15, 0)))</f>
        <v>0</v>
      </c>
    </row>
    <row r="1016">
      <c r="F1016" s="65" t="b">
        <f>AND(LEN(E1016) = 6, ISNUMBER(MATCH(LEFT(E1016,4), 'species codes'!$A$2:$A$15, 0)))</f>
        <v>0</v>
      </c>
    </row>
    <row r="1017">
      <c r="F1017" s="65" t="b">
        <f>AND(LEN(E1017) = 6, ISNUMBER(MATCH(LEFT(E1017,4), 'species codes'!$A$2:$A$15, 0)))</f>
        <v>0</v>
      </c>
    </row>
    <row r="1018">
      <c r="F1018" s="65" t="b">
        <f>AND(LEN(E1018) = 6, ISNUMBER(MATCH(LEFT(E1018,4), 'species codes'!$A$2:$A$15, 0)))</f>
        <v>0</v>
      </c>
    </row>
    <row r="1019">
      <c r="F1019" s="65" t="b">
        <f>AND(LEN(E1019) = 6, ISNUMBER(MATCH(LEFT(E1019,4), 'species codes'!$A$2:$A$15, 0)))</f>
        <v>0</v>
      </c>
    </row>
    <row r="1020">
      <c r="F1020" s="65" t="b">
        <f>AND(LEN(E1020) = 6, ISNUMBER(MATCH(LEFT(E1020,4), 'species codes'!$A$2:$A$15, 0)))</f>
        <v>0</v>
      </c>
    </row>
    <row r="1021">
      <c r="F1021" s="65" t="b">
        <f>AND(LEN(E1021) = 6, ISNUMBER(MATCH(LEFT(E1021,4), 'species codes'!$A$2:$A$15, 0)))</f>
        <v>0</v>
      </c>
    </row>
    <row r="1022">
      <c r="F1022" s="65" t="b">
        <f>AND(LEN(E1022) = 6, ISNUMBER(MATCH(LEFT(E1022,4), 'species codes'!$A$2:$A$15, 0)))</f>
        <v>0</v>
      </c>
    </row>
    <row r="1023">
      <c r="F1023" s="65" t="b">
        <f>AND(LEN(E1023) = 6, ISNUMBER(MATCH(LEFT(E1023,4), 'species codes'!$A$2:$A$15, 0)))</f>
        <v>0</v>
      </c>
    </row>
    <row r="1024">
      <c r="F1024" s="65" t="b">
        <f>AND(LEN(E1024) = 6, ISNUMBER(MATCH(LEFT(E1024,4), 'species codes'!$A$2:$A$15, 0)))</f>
        <v>0</v>
      </c>
    </row>
    <row r="1025">
      <c r="F1025" s="65" t="b">
        <f>AND(LEN(E1025) = 6, ISNUMBER(MATCH(LEFT(E1025,4), 'species codes'!$A$2:$A$15, 0)))</f>
        <v>0</v>
      </c>
    </row>
    <row r="1026">
      <c r="F1026" s="65" t="b">
        <f>AND(LEN(E1026) = 6, ISNUMBER(MATCH(LEFT(E1026,4), 'species codes'!$A$2:$A$15, 0)))</f>
        <v>0</v>
      </c>
    </row>
    <row r="1027">
      <c r="F1027" s="65" t="b">
        <f>AND(LEN(E1027) = 6, ISNUMBER(MATCH(LEFT(E1027,4), 'species codes'!$A$2:$A$15, 0)))</f>
        <v>0</v>
      </c>
    </row>
    <row r="1028">
      <c r="F1028" s="65" t="b">
        <f>AND(LEN(E1028) = 6, ISNUMBER(MATCH(LEFT(E1028,4), 'species codes'!$A$2:$A$15, 0)))</f>
        <v>0</v>
      </c>
    </row>
    <row r="1029">
      <c r="F1029" s="65" t="b">
        <f>AND(LEN(E1029) = 6, ISNUMBER(MATCH(LEFT(E1029,4), 'species codes'!$A$2:$A$15, 0)))</f>
        <v>0</v>
      </c>
    </row>
    <row r="1030">
      <c r="F1030" s="65" t="b">
        <f>AND(LEN(E1030) = 6, ISNUMBER(MATCH(LEFT(E1030,4), 'species codes'!$A$2:$A$15, 0)))</f>
        <v>0</v>
      </c>
    </row>
    <row r="1031">
      <c r="F1031" s="65" t="b">
        <f>AND(LEN(E1031) = 6, ISNUMBER(MATCH(LEFT(E1031,4), 'species codes'!$A$2:$A$15, 0)))</f>
        <v>0</v>
      </c>
    </row>
    <row r="1032">
      <c r="F1032" s="65" t="b">
        <f>AND(LEN(E1032) = 6, ISNUMBER(MATCH(LEFT(E1032,4), 'species codes'!$A$2:$A$15, 0)))</f>
        <v>0</v>
      </c>
    </row>
    <row r="1033">
      <c r="F1033" s="65" t="b">
        <f>AND(LEN(E1033) = 6, ISNUMBER(MATCH(LEFT(E1033,4), 'species codes'!$A$2:$A$15, 0)))</f>
        <v>0</v>
      </c>
    </row>
    <row r="1034">
      <c r="F1034" s="65" t="b">
        <f>AND(LEN(E1034) = 6, ISNUMBER(MATCH(LEFT(E1034,4), 'species codes'!$A$2:$A$15, 0)))</f>
        <v>0</v>
      </c>
    </row>
    <row r="1035">
      <c r="F1035" s="65" t="b">
        <f>AND(LEN(E1035) = 6, ISNUMBER(MATCH(LEFT(E1035,4), 'species codes'!$A$2:$A$15, 0)))</f>
        <v>0</v>
      </c>
    </row>
    <row r="1036">
      <c r="F1036" s="65" t="b">
        <f>AND(LEN(E1036) = 6, ISNUMBER(MATCH(LEFT(E1036,4), 'species codes'!$A$2:$A$15, 0)))</f>
        <v>0</v>
      </c>
    </row>
    <row r="1037">
      <c r="F1037" s="65" t="b">
        <f>AND(LEN(E1037) = 6, ISNUMBER(MATCH(LEFT(E1037,4), 'species codes'!$A$2:$A$15, 0)))</f>
        <v>0</v>
      </c>
    </row>
    <row r="1038">
      <c r="F1038" s="65" t="b">
        <f>AND(LEN(E1038) = 6, ISNUMBER(MATCH(LEFT(E1038,4), 'species codes'!$A$2:$A$15, 0)))</f>
        <v>0</v>
      </c>
    </row>
    <row r="1039">
      <c r="F1039" s="65" t="b">
        <f>AND(LEN(E1039) = 6, ISNUMBER(MATCH(LEFT(E1039,4), 'species codes'!$A$2:$A$15, 0)))</f>
        <v>0</v>
      </c>
    </row>
    <row r="1040">
      <c r="F1040" s="65" t="b">
        <f>AND(LEN(E1040) = 6, ISNUMBER(MATCH(LEFT(E1040,4), 'species codes'!$A$2:$A$15, 0)))</f>
        <v>0</v>
      </c>
    </row>
    <row r="1041">
      <c r="F1041" s="65" t="b">
        <f>AND(LEN(E1041) = 6, ISNUMBER(MATCH(LEFT(E1041,4), 'species codes'!$A$2:$A$15, 0)))</f>
        <v>0</v>
      </c>
    </row>
    <row r="1042">
      <c r="F1042" s="65" t="b">
        <f>AND(LEN(E1042) = 6, ISNUMBER(MATCH(LEFT(E1042,4), 'species codes'!$A$2:$A$15, 0)))</f>
        <v>0</v>
      </c>
    </row>
    <row r="1043">
      <c r="F1043" s="65" t="b">
        <f>AND(LEN(E1043) = 6, ISNUMBER(MATCH(LEFT(E1043,4), 'species codes'!$A$2:$A$15, 0)))</f>
        <v>0</v>
      </c>
    </row>
    <row r="1044">
      <c r="F1044" s="65" t="b">
        <f>AND(LEN(E1044) = 6, ISNUMBER(MATCH(LEFT(E1044,4), 'species codes'!$A$2:$A$15, 0)))</f>
        <v>0</v>
      </c>
    </row>
    <row r="1045">
      <c r="F1045" s="65" t="b">
        <f>AND(LEN(E1045) = 6, ISNUMBER(MATCH(LEFT(E1045,4), 'species codes'!$A$2:$A$15, 0)))</f>
        <v>0</v>
      </c>
    </row>
    <row r="1046">
      <c r="F1046" s="65" t="b">
        <f>AND(LEN(E1046) = 6, ISNUMBER(MATCH(LEFT(E1046,4), 'species codes'!$A$2:$A$15, 0)))</f>
        <v>0</v>
      </c>
    </row>
    <row r="1047">
      <c r="F1047" s="65" t="b">
        <f>AND(LEN(E1047) = 6, ISNUMBER(MATCH(LEFT(E1047,4), 'species codes'!$A$2:$A$15, 0)))</f>
        <v>0</v>
      </c>
    </row>
    <row r="1048">
      <c r="F1048" s="65" t="b">
        <f>AND(LEN(E1048) = 6, ISNUMBER(MATCH(LEFT(E1048,4), 'species codes'!$A$2:$A$15, 0)))</f>
        <v>0</v>
      </c>
    </row>
    <row r="1049">
      <c r="F1049" s="65" t="b">
        <f>AND(LEN(E1049) = 6, ISNUMBER(MATCH(LEFT(E1049,4), 'species codes'!$A$2:$A$15, 0)))</f>
        <v>0</v>
      </c>
    </row>
    <row r="1050">
      <c r="F1050" s="65" t="b">
        <f>AND(LEN(E1050) = 6, ISNUMBER(MATCH(LEFT(E1050,4), 'species codes'!$A$2:$A$15, 0)))</f>
        <v>0</v>
      </c>
    </row>
    <row r="1051">
      <c r="F1051" s="65" t="b">
        <f>AND(LEN(E1051) = 6, ISNUMBER(MATCH(LEFT(E1051,4), 'species codes'!$A$2:$A$15, 0)))</f>
        <v>0</v>
      </c>
    </row>
    <row r="1052">
      <c r="F1052" s="65" t="b">
        <f>AND(LEN(E1052) = 6, ISNUMBER(MATCH(LEFT(E1052,4), 'species codes'!$A$2:$A$15, 0)))</f>
        <v>0</v>
      </c>
    </row>
    <row r="1053">
      <c r="F1053" s="65" t="b">
        <f>AND(LEN(E1053) = 6, ISNUMBER(MATCH(LEFT(E1053,4), 'species codes'!$A$2:$A$15, 0)))</f>
        <v>0</v>
      </c>
    </row>
    <row r="1054">
      <c r="F1054" s="65" t="b">
        <f>AND(LEN(E1054) = 6, ISNUMBER(MATCH(LEFT(E1054,4), 'species codes'!$A$2:$A$15, 0)))</f>
        <v>0</v>
      </c>
    </row>
    <row r="1055">
      <c r="F1055" s="65" t="b">
        <f>AND(LEN(E1055) = 6, ISNUMBER(MATCH(LEFT(E1055,4), 'species codes'!$A$2:$A$15, 0)))</f>
        <v>0</v>
      </c>
    </row>
    <row r="1056">
      <c r="F1056" s="65" t="b">
        <f>AND(LEN(E1056) = 6, ISNUMBER(MATCH(LEFT(E1056,4), 'species codes'!$A$2:$A$15, 0)))</f>
        <v>0</v>
      </c>
    </row>
    <row r="1057">
      <c r="F1057" s="65" t="b">
        <f>AND(LEN(E1057) = 6, ISNUMBER(MATCH(LEFT(E1057,4), 'species codes'!$A$2:$A$15, 0)))</f>
        <v>0</v>
      </c>
    </row>
    <row r="1058">
      <c r="F1058" s="65" t="b">
        <f>AND(LEN(E1058) = 6, ISNUMBER(MATCH(LEFT(E1058,4), 'species codes'!$A$2:$A$15, 0)))</f>
        <v>0</v>
      </c>
    </row>
    <row r="1059">
      <c r="F1059" s="65" t="b">
        <f>AND(LEN(E1059) = 6, ISNUMBER(MATCH(LEFT(E1059,4), 'species codes'!$A$2:$A$15, 0)))</f>
        <v>0</v>
      </c>
    </row>
    <row r="1060">
      <c r="F1060" s="65" t="b">
        <f>AND(LEN(E1060) = 6, ISNUMBER(MATCH(LEFT(E1060,4), 'species codes'!$A$2:$A$15, 0)))</f>
        <v>0</v>
      </c>
    </row>
    <row r="1061">
      <c r="F1061" s="65" t="b">
        <f>AND(LEN(E1061) = 6, ISNUMBER(MATCH(LEFT(E1061,4), 'species codes'!$A$2:$A$15, 0)))</f>
        <v>0</v>
      </c>
    </row>
    <row r="1062">
      <c r="F1062" s="65" t="b">
        <f>AND(LEN(E1062) = 6, ISNUMBER(MATCH(LEFT(E1062,4), 'species codes'!$A$2:$A$15, 0)))</f>
        <v>0</v>
      </c>
    </row>
    <row r="1063">
      <c r="F1063" s="65" t="b">
        <f>AND(LEN(E1063) = 6, ISNUMBER(MATCH(LEFT(E1063,4), 'species codes'!$A$2:$A$15, 0)))</f>
        <v>0</v>
      </c>
    </row>
    <row r="1064">
      <c r="F1064" s="65" t="b">
        <f>AND(LEN(E1064) = 6, ISNUMBER(MATCH(LEFT(E1064,4), 'species codes'!$A$2:$A$15, 0)))</f>
        <v>0</v>
      </c>
    </row>
    <row r="1065">
      <c r="F1065" s="65" t="b">
        <f>AND(LEN(E1065) = 6, ISNUMBER(MATCH(LEFT(E1065,4), 'species codes'!$A$2:$A$15, 0)))</f>
        <v>0</v>
      </c>
    </row>
    <row r="1066">
      <c r="F1066" s="65" t="b">
        <f>AND(LEN(E1066) = 6, ISNUMBER(MATCH(LEFT(E1066,4), 'species codes'!$A$2:$A$15, 0)))</f>
        <v>0</v>
      </c>
    </row>
    <row r="1067">
      <c r="F1067" s="65" t="b">
        <f>AND(LEN(E1067) = 6, ISNUMBER(MATCH(LEFT(E1067,4), 'species codes'!$A$2:$A$15, 0)))</f>
        <v>0</v>
      </c>
    </row>
    <row r="1068">
      <c r="F1068" s="65" t="b">
        <f>AND(LEN(E1068) = 6, ISNUMBER(MATCH(LEFT(E1068,4), 'species codes'!$A$2:$A$15, 0)))</f>
        <v>0</v>
      </c>
    </row>
    <row r="1069">
      <c r="F1069" s="65" t="b">
        <f>AND(LEN(E1069) = 6, ISNUMBER(MATCH(LEFT(E1069,4), 'species codes'!$A$2:$A$15, 0)))</f>
        <v>0</v>
      </c>
    </row>
    <row r="1070">
      <c r="F1070" s="65" t="b">
        <f>AND(LEN(E1070) = 6, ISNUMBER(MATCH(LEFT(E1070,4), 'species codes'!$A$2:$A$15, 0)))</f>
        <v>0</v>
      </c>
    </row>
    <row r="1071">
      <c r="F1071" s="65" t="b">
        <f>AND(LEN(E1071) = 6, ISNUMBER(MATCH(LEFT(E1071,4), 'species codes'!$A$2:$A$15, 0)))</f>
        <v>0</v>
      </c>
    </row>
    <row r="1072">
      <c r="F1072" s="65" t="b">
        <f>AND(LEN(E1072) = 6, ISNUMBER(MATCH(LEFT(E1072,4), 'species codes'!$A$2:$A$15, 0)))</f>
        <v>0</v>
      </c>
    </row>
    <row r="1073">
      <c r="F1073" s="65" t="b">
        <f>AND(LEN(E1073) = 6, ISNUMBER(MATCH(LEFT(E1073,4), 'species codes'!$A$2:$A$15, 0)))</f>
        <v>0</v>
      </c>
    </row>
    <row r="1074">
      <c r="F1074" s="65" t="b">
        <f>AND(LEN(E1074) = 6, ISNUMBER(MATCH(LEFT(E1074,4), 'species codes'!$A$2:$A$15, 0)))</f>
        <v>0</v>
      </c>
    </row>
    <row r="1075">
      <c r="F1075" s="65" t="b">
        <f>AND(LEN(E1075) = 6, ISNUMBER(MATCH(LEFT(E1075,4), 'species codes'!$A$2:$A$15, 0)))</f>
        <v>0</v>
      </c>
    </row>
    <row r="1076">
      <c r="F1076" s="65" t="b">
        <f>AND(LEN(E1076) = 6, ISNUMBER(MATCH(LEFT(E1076,4), 'species codes'!$A$2:$A$15, 0)))</f>
        <v>0</v>
      </c>
    </row>
    <row r="1077">
      <c r="F1077" s="65" t="b">
        <f>AND(LEN(E1077) = 6, ISNUMBER(MATCH(LEFT(E1077,4), 'species codes'!$A$2:$A$15, 0)))</f>
        <v>0</v>
      </c>
    </row>
    <row r="1078">
      <c r="F1078" s="65" t="b">
        <f>AND(LEN(E1078) = 6, ISNUMBER(MATCH(LEFT(E1078,4), 'species codes'!$A$2:$A$15, 0)))</f>
        <v>0</v>
      </c>
    </row>
    <row r="1079">
      <c r="F1079" s="65" t="b">
        <f>AND(LEN(E1079) = 6, ISNUMBER(MATCH(LEFT(E1079,4), 'species codes'!$A$2:$A$15, 0)))</f>
        <v>0</v>
      </c>
    </row>
    <row r="1080">
      <c r="F1080" s="65" t="b">
        <f>AND(LEN(E1080) = 6, ISNUMBER(MATCH(LEFT(E1080,4), 'species codes'!$A$2:$A$15, 0)))</f>
        <v>0</v>
      </c>
    </row>
    <row r="1081">
      <c r="F1081" s="65" t="b">
        <f>AND(LEN(E1081) = 6, ISNUMBER(MATCH(LEFT(E1081,4), 'species codes'!$A$2:$A$15, 0)))</f>
        <v>0</v>
      </c>
    </row>
    <row r="1082">
      <c r="F1082" s="65" t="b">
        <f>AND(LEN(E1082) = 6, ISNUMBER(MATCH(LEFT(E1082,4), 'species codes'!$A$2:$A$15, 0)))</f>
        <v>0</v>
      </c>
    </row>
    <row r="1083">
      <c r="F1083" s="65" t="b">
        <f>AND(LEN(E1083) = 6, ISNUMBER(MATCH(LEFT(E1083,4), 'species codes'!$A$2:$A$15, 0)))</f>
        <v>0</v>
      </c>
    </row>
    <row r="1084">
      <c r="F1084" s="65" t="b">
        <f>AND(LEN(E1084) = 6, ISNUMBER(MATCH(LEFT(E1084,4), 'species codes'!$A$2:$A$15, 0)))</f>
        <v>0</v>
      </c>
    </row>
    <row r="1085">
      <c r="F1085" s="65" t="b">
        <f>AND(LEN(E1085) = 6, ISNUMBER(MATCH(LEFT(E1085,4), 'species codes'!$A$2:$A$15, 0)))</f>
        <v>0</v>
      </c>
    </row>
    <row r="1086">
      <c r="F1086" s="65" t="b">
        <f>AND(LEN(E1086) = 6, ISNUMBER(MATCH(LEFT(E1086,4), 'species codes'!$A$2:$A$15, 0)))</f>
        <v>0</v>
      </c>
    </row>
    <row r="1087">
      <c r="F1087" s="65" t="b">
        <f>AND(LEN(E1087) = 6, ISNUMBER(MATCH(LEFT(E1087,4), 'species codes'!$A$2:$A$15, 0)))</f>
        <v>0</v>
      </c>
    </row>
    <row r="1088">
      <c r="F1088" s="65" t="b">
        <f>AND(LEN(E1088) = 6, ISNUMBER(MATCH(LEFT(E1088,4), 'species codes'!$A$2:$A$15, 0)))</f>
        <v>0</v>
      </c>
    </row>
    <row r="1089">
      <c r="F1089" s="65" t="b">
        <f>AND(LEN(E1089) = 6, ISNUMBER(MATCH(LEFT(E1089,4), 'species codes'!$A$2:$A$15, 0)))</f>
        <v>0</v>
      </c>
    </row>
    <row r="1090">
      <c r="F1090" s="65" t="b">
        <f>AND(LEN(E1090) = 6, ISNUMBER(MATCH(LEFT(E1090,4), 'species codes'!$A$2:$A$15, 0)))</f>
        <v>0</v>
      </c>
    </row>
    <row r="1091">
      <c r="F1091" s="65" t="b">
        <f>AND(LEN(E1091) = 6, ISNUMBER(MATCH(LEFT(E1091,4), 'species codes'!$A$2:$A$15, 0)))</f>
        <v>0</v>
      </c>
    </row>
    <row r="1092">
      <c r="F1092" s="65" t="b">
        <f>AND(LEN(E1092) = 6, ISNUMBER(MATCH(LEFT(E1092,4), 'species codes'!$A$2:$A$15, 0)))</f>
        <v>0</v>
      </c>
    </row>
    <row r="1093">
      <c r="F1093" s="65" t="b">
        <f>AND(LEN(E1093) = 6, ISNUMBER(MATCH(LEFT(E1093,4), 'species codes'!$A$2:$A$15, 0)))</f>
        <v>0</v>
      </c>
    </row>
    <row r="1094">
      <c r="F1094" s="65" t="b">
        <f>AND(LEN(E1094) = 6, ISNUMBER(MATCH(LEFT(E1094,4), 'species codes'!$A$2:$A$15, 0)))</f>
        <v>0</v>
      </c>
    </row>
    <row r="1095">
      <c r="F1095" s="65" t="b">
        <f>AND(LEN(E1095) = 6, ISNUMBER(MATCH(LEFT(E1095,4), 'species codes'!$A$2:$A$15, 0)))</f>
        <v>0</v>
      </c>
    </row>
    <row r="1096">
      <c r="F1096" s="65" t="b">
        <f>AND(LEN(E1096) = 6, ISNUMBER(MATCH(LEFT(E1096,4), 'species codes'!$A$2:$A$15, 0)))</f>
        <v>0</v>
      </c>
    </row>
    <row r="1097">
      <c r="F1097" s="65" t="b">
        <f>AND(LEN(E1097) = 6, ISNUMBER(MATCH(LEFT(E1097,4), 'species codes'!$A$2:$A$15, 0)))</f>
        <v>0</v>
      </c>
    </row>
    <row r="1098">
      <c r="F1098" s="65" t="b">
        <f>AND(LEN(E1098) = 6, ISNUMBER(MATCH(LEFT(E1098,4), 'species codes'!$A$2:$A$15, 0)))</f>
        <v>0</v>
      </c>
    </row>
    <row r="1099">
      <c r="F1099" s="65" t="b">
        <f>AND(LEN(E1099) = 6, ISNUMBER(MATCH(LEFT(E1099,4), 'species codes'!$A$2:$A$15, 0)))</f>
        <v>0</v>
      </c>
    </row>
    <row r="1100">
      <c r="F1100" s="65" t="b">
        <f>AND(LEN(E1100) = 6, ISNUMBER(MATCH(LEFT(E1100,4), 'species codes'!$A$2:$A$15, 0)))</f>
        <v>0</v>
      </c>
    </row>
    <row r="1101">
      <c r="F1101" s="65" t="b">
        <f>AND(LEN(E1101) = 6, ISNUMBER(MATCH(LEFT(E1101,4), 'species codes'!$A$2:$A$15, 0)))</f>
        <v>0</v>
      </c>
    </row>
    <row r="1102">
      <c r="F1102" s="65" t="b">
        <f>AND(LEN(E1102) = 6, ISNUMBER(MATCH(LEFT(E1102,4), 'species codes'!$A$2:$A$15, 0)))</f>
        <v>0</v>
      </c>
    </row>
    <row r="1103">
      <c r="F1103" s="65" t="b">
        <f>AND(LEN(E1103) = 6, ISNUMBER(MATCH(LEFT(E1103,4), 'species codes'!$A$2:$A$15, 0)))</f>
        <v>0</v>
      </c>
    </row>
    <row r="1104">
      <c r="F1104" s="65" t="b">
        <f>AND(LEN(E1104) = 6, ISNUMBER(MATCH(LEFT(E1104,4), 'species codes'!$A$2:$A$15, 0)))</f>
        <v>0</v>
      </c>
    </row>
    <row r="1105">
      <c r="F1105" s="65" t="b">
        <f>AND(LEN(E1105) = 6, ISNUMBER(MATCH(LEFT(E1105,4), 'species codes'!$A$2:$A$15, 0)))</f>
        <v>0</v>
      </c>
    </row>
    <row r="1106">
      <c r="F1106" s="65" t="b">
        <f>AND(LEN(E1106) = 6, ISNUMBER(MATCH(LEFT(E1106,4), 'species codes'!$A$2:$A$15, 0)))</f>
        <v>0</v>
      </c>
    </row>
    <row r="1107">
      <c r="F1107" s="65" t="b">
        <f>AND(LEN(E1107) = 6, ISNUMBER(MATCH(LEFT(E1107,4), 'species codes'!$A$2:$A$15, 0)))</f>
        <v>0</v>
      </c>
    </row>
    <row r="1108">
      <c r="F1108" s="65" t="b">
        <f>AND(LEN(E1108) = 6, ISNUMBER(MATCH(LEFT(E1108,4), 'species codes'!$A$2:$A$15, 0)))</f>
        <v>0</v>
      </c>
    </row>
    <row r="1109">
      <c r="F1109" s="65" t="b">
        <f>AND(LEN(E1109) = 6, ISNUMBER(MATCH(LEFT(E1109,4), 'species codes'!$A$2:$A$15, 0)))</f>
        <v>0</v>
      </c>
    </row>
    <row r="1110">
      <c r="F1110" s="65" t="b">
        <f>AND(LEN(E1110) = 6, ISNUMBER(MATCH(LEFT(E1110,4), 'species codes'!$A$2:$A$15, 0)))</f>
        <v>0</v>
      </c>
    </row>
    <row r="1111">
      <c r="F1111" s="65" t="b">
        <f>AND(LEN(E1111) = 6, ISNUMBER(MATCH(LEFT(E1111,4), 'species codes'!$A$2:$A$15, 0)))</f>
        <v>0</v>
      </c>
    </row>
    <row r="1112">
      <c r="F1112" s="65" t="b">
        <f>AND(LEN(E1112) = 6, ISNUMBER(MATCH(LEFT(E1112,4), 'species codes'!$A$2:$A$15, 0)))</f>
        <v>0</v>
      </c>
    </row>
    <row r="1113">
      <c r="F1113" s="65" t="b">
        <f>AND(LEN(E1113) = 6, ISNUMBER(MATCH(LEFT(E1113,4), 'species codes'!$A$2:$A$15, 0)))</f>
        <v>0</v>
      </c>
    </row>
    <row r="1114">
      <c r="F1114" s="65" t="b">
        <f>AND(LEN(E1114) = 6, ISNUMBER(MATCH(LEFT(E1114,4), 'species codes'!$A$2:$A$15, 0)))</f>
        <v>0</v>
      </c>
    </row>
    <row r="1115">
      <c r="F1115" s="65" t="b">
        <f>AND(LEN(E1115) = 6, ISNUMBER(MATCH(LEFT(E1115,4), 'species codes'!$A$2:$A$15, 0)))</f>
        <v>0</v>
      </c>
    </row>
    <row r="1116">
      <c r="F1116" s="65" t="b">
        <f>AND(LEN(E1116) = 6, ISNUMBER(MATCH(LEFT(E1116,4), 'species codes'!$A$2:$A$15, 0)))</f>
        <v>0</v>
      </c>
    </row>
    <row r="1117">
      <c r="F1117" s="65" t="b">
        <f>AND(LEN(E1117) = 6, ISNUMBER(MATCH(LEFT(E1117,4), 'species codes'!$A$2:$A$15, 0)))</f>
        <v>0</v>
      </c>
    </row>
    <row r="1118">
      <c r="F1118" s="65" t="b">
        <f>AND(LEN(E1118) = 6, ISNUMBER(MATCH(LEFT(E1118,4), 'species codes'!$A$2:$A$15, 0)))</f>
        <v>0</v>
      </c>
    </row>
    <row r="1119">
      <c r="F1119" s="65" t="b">
        <f>AND(LEN(E1119) = 6, ISNUMBER(MATCH(LEFT(E1119,4), 'species codes'!$A$2:$A$15, 0)))</f>
        <v>0</v>
      </c>
    </row>
    <row r="1120">
      <c r="F1120" s="65" t="b">
        <f>AND(LEN(E1120) = 6, ISNUMBER(MATCH(LEFT(E1120,4), 'species codes'!$A$2:$A$15, 0)))</f>
        <v>0</v>
      </c>
    </row>
    <row r="1121">
      <c r="F1121" s="65" t="b">
        <f>AND(LEN(E1121) = 6, ISNUMBER(MATCH(LEFT(E1121,4), 'species codes'!$A$2:$A$15, 0)))</f>
        <v>0</v>
      </c>
    </row>
    <row r="1122">
      <c r="F1122" s="65" t="b">
        <f>AND(LEN(E1122) = 6, ISNUMBER(MATCH(LEFT(E1122,4), 'species codes'!$A$2:$A$15, 0)))</f>
        <v>0</v>
      </c>
    </row>
    <row r="1123">
      <c r="F1123" s="65" t="b">
        <f>AND(LEN(E1123) = 6, ISNUMBER(MATCH(LEFT(E1123,4), 'species codes'!$A$2:$A$15, 0)))</f>
        <v>0</v>
      </c>
    </row>
    <row r="1124">
      <c r="F1124" s="65" t="b">
        <f>AND(LEN(E1124) = 6, ISNUMBER(MATCH(LEFT(E1124,4), 'species codes'!$A$2:$A$15, 0)))</f>
        <v>0</v>
      </c>
    </row>
    <row r="1125">
      <c r="F1125" s="65" t="b">
        <f>AND(LEN(E1125) = 6, ISNUMBER(MATCH(LEFT(E1125,4), 'species codes'!$A$2:$A$15, 0)))</f>
        <v>0</v>
      </c>
    </row>
    <row r="1126">
      <c r="F1126" s="65" t="b">
        <f>AND(LEN(E1126) = 6, ISNUMBER(MATCH(LEFT(E1126,4), 'species codes'!$A$2:$A$15, 0)))</f>
        <v>0</v>
      </c>
    </row>
    <row r="1127">
      <c r="F1127" s="65" t="b">
        <f>AND(LEN(E1127) = 6, ISNUMBER(MATCH(LEFT(E1127,4), 'species codes'!$A$2:$A$15, 0)))</f>
        <v>0</v>
      </c>
    </row>
    <row r="1128">
      <c r="F1128" s="65" t="b">
        <f>AND(LEN(E1128) = 6, ISNUMBER(MATCH(LEFT(E1128,4), 'species codes'!$A$2:$A$15, 0)))</f>
        <v>0</v>
      </c>
    </row>
    <row r="1129">
      <c r="F1129" s="65" t="b">
        <f>AND(LEN(E1129) = 6, ISNUMBER(MATCH(LEFT(E1129,4), 'species codes'!$A$2:$A$15, 0)))</f>
        <v>0</v>
      </c>
    </row>
    <row r="1130">
      <c r="F1130" s="65" t="b">
        <f>AND(LEN(E1130) = 6, ISNUMBER(MATCH(LEFT(E1130,4), 'species codes'!$A$2:$A$15, 0)))</f>
        <v>0</v>
      </c>
    </row>
    <row r="1131">
      <c r="F1131" s="65" t="b">
        <f>AND(LEN(E1131) = 6, ISNUMBER(MATCH(LEFT(E1131,4), 'species codes'!$A$2:$A$15, 0)))</f>
        <v>0</v>
      </c>
    </row>
    <row r="1132">
      <c r="F1132" s="65" t="b">
        <f>AND(LEN(E1132) = 6, ISNUMBER(MATCH(LEFT(E1132,4), 'species codes'!$A$2:$A$15, 0)))</f>
        <v>0</v>
      </c>
    </row>
    <row r="1133">
      <c r="F1133" s="65" t="b">
        <f>AND(LEN(E1133) = 6, ISNUMBER(MATCH(LEFT(E1133,4), 'species codes'!$A$2:$A$15, 0)))</f>
        <v>0</v>
      </c>
    </row>
    <row r="1134">
      <c r="F1134" s="65" t="b">
        <f>AND(LEN(E1134) = 6, ISNUMBER(MATCH(LEFT(E1134,4), 'species codes'!$A$2:$A$15, 0)))</f>
        <v>0</v>
      </c>
    </row>
    <row r="1135">
      <c r="F1135" s="65" t="b">
        <f>AND(LEN(E1135) = 6, ISNUMBER(MATCH(LEFT(E1135,4), 'species codes'!$A$2:$A$15, 0)))</f>
        <v>0</v>
      </c>
    </row>
    <row r="1136">
      <c r="F1136" s="65" t="b">
        <f>AND(LEN(E1136) = 6, ISNUMBER(MATCH(LEFT(E1136,4), 'species codes'!$A$2:$A$15, 0)))</f>
        <v>0</v>
      </c>
    </row>
    <row r="1137">
      <c r="F1137" s="65" t="b">
        <f>AND(LEN(E1137) = 6, ISNUMBER(MATCH(LEFT(E1137,4), 'species codes'!$A$2:$A$15, 0)))</f>
        <v>0</v>
      </c>
    </row>
    <row r="1138">
      <c r="F1138" s="65" t="b">
        <f>AND(LEN(E1138) = 6, ISNUMBER(MATCH(LEFT(E1138,4), 'species codes'!$A$2:$A$15, 0)))</f>
        <v>0</v>
      </c>
    </row>
    <row r="1139">
      <c r="F1139" s="65" t="b">
        <f>AND(LEN(E1139) = 6, ISNUMBER(MATCH(LEFT(E1139,4), 'species codes'!$A$2:$A$15, 0)))</f>
        <v>0</v>
      </c>
    </row>
    <row r="1140">
      <c r="F1140" s="65" t="b">
        <f>AND(LEN(E1140) = 6, ISNUMBER(MATCH(LEFT(E1140,4), 'species codes'!$A$2:$A$15, 0)))</f>
        <v>0</v>
      </c>
    </row>
    <row r="1141">
      <c r="F1141" s="65" t="b">
        <f>AND(LEN(E1141) = 6, ISNUMBER(MATCH(LEFT(E1141,4), 'species codes'!$A$2:$A$15, 0)))</f>
        <v>0</v>
      </c>
    </row>
    <row r="1142">
      <c r="F1142" s="65" t="b">
        <f>AND(LEN(E1142) = 6, ISNUMBER(MATCH(LEFT(E1142,4), 'species codes'!$A$2:$A$15, 0)))</f>
        <v>0</v>
      </c>
    </row>
    <row r="1143">
      <c r="F1143" s="65" t="b">
        <f>AND(LEN(E1143) = 6, ISNUMBER(MATCH(LEFT(E1143,4), 'species codes'!$A$2:$A$15, 0)))</f>
        <v>0</v>
      </c>
    </row>
    <row r="1144">
      <c r="F1144" s="65" t="b">
        <f>AND(LEN(E1144) = 6, ISNUMBER(MATCH(LEFT(E1144,4), 'species codes'!$A$2:$A$15, 0)))</f>
        <v>0</v>
      </c>
    </row>
    <row r="1145">
      <c r="F1145" s="65" t="b">
        <f>AND(LEN(E1145) = 6, ISNUMBER(MATCH(LEFT(E1145,4), 'species codes'!$A$2:$A$15, 0)))</f>
        <v>0</v>
      </c>
    </row>
    <row r="1146">
      <c r="F1146" s="65" t="b">
        <f>AND(LEN(E1146) = 6, ISNUMBER(MATCH(LEFT(E1146,4), 'species codes'!$A$2:$A$15, 0)))</f>
        <v>0</v>
      </c>
    </row>
    <row r="1147">
      <c r="F1147" s="65" t="b">
        <f>AND(LEN(E1147) = 6, ISNUMBER(MATCH(LEFT(E1147,4), 'species codes'!$A$2:$A$15, 0)))</f>
        <v>0</v>
      </c>
    </row>
    <row r="1148">
      <c r="F1148" s="65" t="b">
        <f>AND(LEN(E1148) = 6, ISNUMBER(MATCH(LEFT(E1148,4), 'species codes'!$A$2:$A$15, 0)))</f>
        <v>0</v>
      </c>
    </row>
    <row r="1149">
      <c r="F1149" s="65" t="b">
        <f>AND(LEN(E1149) = 6, ISNUMBER(MATCH(LEFT(E1149,4), 'species codes'!$A$2:$A$15, 0)))</f>
        <v>0</v>
      </c>
    </row>
    <row r="1150">
      <c r="F1150" s="65" t="b">
        <f>AND(LEN(E1150) = 6, ISNUMBER(MATCH(LEFT(E1150,4), 'species codes'!$A$2:$A$15, 0)))</f>
        <v>0</v>
      </c>
    </row>
    <row r="1151">
      <c r="F1151" s="65" t="b">
        <f>AND(LEN(E1151) = 6, ISNUMBER(MATCH(LEFT(E1151,4), 'species codes'!$A$2:$A$15, 0)))</f>
        <v>0</v>
      </c>
    </row>
    <row r="1152">
      <c r="F1152" s="65" t="b">
        <f>AND(LEN(E1152) = 6, ISNUMBER(MATCH(LEFT(E1152,4), 'species codes'!$A$2:$A$15, 0)))</f>
        <v>0</v>
      </c>
    </row>
    <row r="1153">
      <c r="F1153" s="65" t="b">
        <f>AND(LEN(E1153) = 6, ISNUMBER(MATCH(LEFT(E1153,4), 'species codes'!$A$2:$A$15, 0)))</f>
        <v>0</v>
      </c>
    </row>
    <row r="1154">
      <c r="F1154" s="65" t="b">
        <f>AND(LEN(E1154) = 6, ISNUMBER(MATCH(LEFT(E1154,4), 'species codes'!$A$2:$A$15, 0)))</f>
        <v>0</v>
      </c>
    </row>
    <row r="1155">
      <c r="F1155" s="65" t="b">
        <f>AND(LEN(E1155) = 6, ISNUMBER(MATCH(LEFT(E1155,4), 'species codes'!$A$2:$A$15, 0)))</f>
        <v>0</v>
      </c>
    </row>
    <row r="1156">
      <c r="F1156" s="65" t="b">
        <f>AND(LEN(E1156) = 6, ISNUMBER(MATCH(LEFT(E1156,4), 'species codes'!$A$2:$A$15, 0)))</f>
        <v>0</v>
      </c>
    </row>
    <row r="1157">
      <c r="F1157" s="65" t="b">
        <f>AND(LEN(E1157) = 6, ISNUMBER(MATCH(LEFT(E1157,4), 'species codes'!$A$2:$A$15, 0)))</f>
        <v>0</v>
      </c>
    </row>
    <row r="1158">
      <c r="F1158" s="65" t="b">
        <f>AND(LEN(E1158) = 6, ISNUMBER(MATCH(LEFT(E1158,4), 'species codes'!$A$2:$A$15, 0)))</f>
        <v>0</v>
      </c>
    </row>
    <row r="1159">
      <c r="F1159" s="65" t="b">
        <f>AND(LEN(E1159) = 6, ISNUMBER(MATCH(LEFT(E1159,4), 'species codes'!$A$2:$A$15, 0)))</f>
        <v>0</v>
      </c>
    </row>
    <row r="1160">
      <c r="F1160" s="65" t="b">
        <f>AND(LEN(E1160) = 6, ISNUMBER(MATCH(LEFT(E1160,4), 'species codes'!$A$2:$A$15, 0)))</f>
        <v>0</v>
      </c>
    </row>
    <row r="1161">
      <c r="F1161" s="65" t="b">
        <f>AND(LEN(E1161) = 6, ISNUMBER(MATCH(LEFT(E1161,4), 'species codes'!$A$2:$A$15, 0)))</f>
        <v>0</v>
      </c>
    </row>
    <row r="1162">
      <c r="F1162" s="65" t="b">
        <f>AND(LEN(E1162) = 6, ISNUMBER(MATCH(LEFT(E1162,4), 'species codes'!$A$2:$A$15, 0)))</f>
        <v>0</v>
      </c>
    </row>
    <row r="1163">
      <c r="F1163" s="65" t="b">
        <f>AND(LEN(E1163) = 6, ISNUMBER(MATCH(LEFT(E1163,4), 'species codes'!$A$2:$A$15, 0)))</f>
        <v>0</v>
      </c>
    </row>
    <row r="1164">
      <c r="F1164" s="65" t="b">
        <f>AND(LEN(E1164) = 6, ISNUMBER(MATCH(LEFT(E1164,4), 'species codes'!$A$2:$A$15, 0)))</f>
        <v>0</v>
      </c>
    </row>
    <row r="1165">
      <c r="F1165" s="65" t="b">
        <f>AND(LEN(E1165) = 6, ISNUMBER(MATCH(LEFT(E1165,4), 'species codes'!$A$2:$A$15, 0)))</f>
        <v>0</v>
      </c>
    </row>
    <row r="1166">
      <c r="F1166" s="65" t="b">
        <f>AND(LEN(E1166) = 6, ISNUMBER(MATCH(LEFT(E1166,4), 'species codes'!$A$2:$A$15, 0)))</f>
        <v>0</v>
      </c>
    </row>
    <row r="1167">
      <c r="F1167" s="65" t="b">
        <f>AND(LEN(E1167) = 6, ISNUMBER(MATCH(LEFT(E1167,4), 'species codes'!$A$2:$A$15, 0)))</f>
        <v>0</v>
      </c>
    </row>
    <row r="1168">
      <c r="F1168" s="65" t="b">
        <f>AND(LEN(E1168) = 6, ISNUMBER(MATCH(LEFT(E1168,4), 'species codes'!$A$2:$A$15, 0)))</f>
        <v>0</v>
      </c>
    </row>
    <row r="1169">
      <c r="F1169" s="65" t="b">
        <f>AND(LEN(E1169) = 6, ISNUMBER(MATCH(LEFT(E1169,4), 'species codes'!$A$2:$A$15, 0)))</f>
        <v>0</v>
      </c>
    </row>
    <row r="1170">
      <c r="F1170" s="65" t="b">
        <f>AND(LEN(E1170) = 6, ISNUMBER(MATCH(LEFT(E1170,4), 'species codes'!$A$2:$A$15, 0)))</f>
        <v>0</v>
      </c>
    </row>
    <row r="1171">
      <c r="F1171" s="65" t="b">
        <f>AND(LEN(E1171) = 6, ISNUMBER(MATCH(LEFT(E1171,4), 'species codes'!$A$2:$A$15, 0)))</f>
        <v>0</v>
      </c>
    </row>
    <row r="1172">
      <c r="F1172" s="65" t="b">
        <f>AND(LEN(E1172) = 6, ISNUMBER(MATCH(LEFT(E1172,4), 'species codes'!$A$2:$A$15, 0)))</f>
        <v>0</v>
      </c>
    </row>
    <row r="1173">
      <c r="F1173" s="65" t="b">
        <f>AND(LEN(E1173) = 6, ISNUMBER(MATCH(LEFT(E1173,4), 'species codes'!$A$2:$A$15, 0)))</f>
        <v>0</v>
      </c>
    </row>
    <row r="1174">
      <c r="F1174" s="65" t="b">
        <f>AND(LEN(E1174) = 6, ISNUMBER(MATCH(LEFT(E1174,4), 'species codes'!$A$2:$A$15, 0)))</f>
        <v>0</v>
      </c>
    </row>
    <row r="1175">
      <c r="F1175" s="65" t="b">
        <f>AND(LEN(E1175) = 6, ISNUMBER(MATCH(LEFT(E1175,4), 'species codes'!$A$2:$A$15, 0)))</f>
        <v>0</v>
      </c>
    </row>
    <row r="1176">
      <c r="F1176" s="65" t="b">
        <f>AND(LEN(E1176) = 6, ISNUMBER(MATCH(LEFT(E1176,4), 'species codes'!$A$2:$A$15, 0)))</f>
        <v>0</v>
      </c>
    </row>
    <row r="1177">
      <c r="F1177" s="65" t="b">
        <f>AND(LEN(E1177) = 6, ISNUMBER(MATCH(LEFT(E1177,4), 'species codes'!$A$2:$A$15, 0)))</f>
        <v>0</v>
      </c>
    </row>
    <row r="1178">
      <c r="F1178" s="65" t="b">
        <f>AND(LEN(E1178) = 6, ISNUMBER(MATCH(LEFT(E1178,4), 'species codes'!$A$2:$A$15, 0)))</f>
        <v>0</v>
      </c>
    </row>
    <row r="1179">
      <c r="F1179" s="65" t="b">
        <f>AND(LEN(E1179) = 6, ISNUMBER(MATCH(LEFT(E1179,4), 'species codes'!$A$2:$A$15, 0)))</f>
        <v>0</v>
      </c>
    </row>
    <row r="1180">
      <c r="F1180" s="65" t="b">
        <f>AND(LEN(E1180) = 6, ISNUMBER(MATCH(LEFT(E1180,4), 'species codes'!$A$2:$A$15, 0)))</f>
        <v>0</v>
      </c>
    </row>
    <row r="1181">
      <c r="F1181" s="65" t="b">
        <f>AND(LEN(E1181) = 6, ISNUMBER(MATCH(LEFT(E1181,4), 'species codes'!$A$2:$A$15, 0)))</f>
        <v>0</v>
      </c>
    </row>
    <row r="1182">
      <c r="F1182" s="65" t="b">
        <f>AND(LEN(E1182) = 6, ISNUMBER(MATCH(LEFT(E1182,4), 'species codes'!$A$2:$A$15, 0)))</f>
        <v>0</v>
      </c>
    </row>
    <row r="1183">
      <c r="F1183" s="65" t="b">
        <f>AND(LEN(E1183) = 6, ISNUMBER(MATCH(LEFT(E1183,4), 'species codes'!$A$2:$A$15, 0)))</f>
        <v>0</v>
      </c>
    </row>
    <row r="1184">
      <c r="F1184" s="65" t="b">
        <f>AND(LEN(E1184) = 6, ISNUMBER(MATCH(LEFT(E1184,4), 'species codes'!$A$2:$A$15, 0)))</f>
        <v>0</v>
      </c>
    </row>
    <row r="1185">
      <c r="F1185" s="65" t="b">
        <f>AND(LEN(E1185) = 6, ISNUMBER(MATCH(LEFT(E1185,4), 'species codes'!$A$2:$A$15, 0)))</f>
        <v>0</v>
      </c>
    </row>
    <row r="1186">
      <c r="F1186" s="65" t="b">
        <f>AND(LEN(E1186) = 6, ISNUMBER(MATCH(LEFT(E1186,4), 'species codes'!$A$2:$A$15, 0)))</f>
        <v>0</v>
      </c>
    </row>
    <row r="1187">
      <c r="F1187" s="65" t="b">
        <f>AND(LEN(E1187) = 6, ISNUMBER(MATCH(LEFT(E1187,4), 'species codes'!$A$2:$A$15, 0)))</f>
        <v>0</v>
      </c>
    </row>
    <row r="1188">
      <c r="F1188" s="65" t="b">
        <f>AND(LEN(E1188) = 6, ISNUMBER(MATCH(LEFT(E1188,4), 'species codes'!$A$2:$A$15, 0)))</f>
        <v>0</v>
      </c>
    </row>
    <row r="1189">
      <c r="F1189" s="65" t="b">
        <f>AND(LEN(E1189) = 6, ISNUMBER(MATCH(LEFT(E1189,4), 'species codes'!$A$2:$A$15, 0)))</f>
        <v>0</v>
      </c>
    </row>
    <row r="1190">
      <c r="F1190" s="65" t="b">
        <f>AND(LEN(E1190) = 6, ISNUMBER(MATCH(LEFT(E1190,4), 'species codes'!$A$2:$A$15, 0)))</f>
        <v>0</v>
      </c>
    </row>
    <row r="1191">
      <c r="F1191" s="65" t="b">
        <f>AND(LEN(E1191) = 6, ISNUMBER(MATCH(LEFT(E1191,4), 'species codes'!$A$2:$A$15, 0)))</f>
        <v>0</v>
      </c>
    </row>
    <row r="1192">
      <c r="F1192" s="65" t="b">
        <f>AND(LEN(E1192) = 6, ISNUMBER(MATCH(LEFT(E1192,4), 'species codes'!$A$2:$A$15, 0)))</f>
        <v>0</v>
      </c>
    </row>
    <row r="1193">
      <c r="F1193" s="65" t="b">
        <f>AND(LEN(E1193) = 6, ISNUMBER(MATCH(LEFT(E1193,4), 'species codes'!$A$2:$A$15, 0)))</f>
        <v>0</v>
      </c>
    </row>
    <row r="1194">
      <c r="F1194" s="65" t="b">
        <f>AND(LEN(E1194) = 6, ISNUMBER(MATCH(LEFT(E1194,4), 'species codes'!$A$2:$A$15, 0)))</f>
        <v>0</v>
      </c>
    </row>
    <row r="1195">
      <c r="F1195" s="65" t="b">
        <f>AND(LEN(E1195) = 6, ISNUMBER(MATCH(LEFT(E1195,4), 'species codes'!$A$2:$A$15, 0)))</f>
        <v>0</v>
      </c>
    </row>
    <row r="1196">
      <c r="F1196" s="65" t="b">
        <f>AND(LEN(E1196) = 6, ISNUMBER(MATCH(LEFT(E1196,4), 'species codes'!$A$2:$A$15, 0)))</f>
        <v>0</v>
      </c>
    </row>
    <row r="1197">
      <c r="F1197" s="65" t="b">
        <f>AND(LEN(E1197) = 6, ISNUMBER(MATCH(LEFT(E1197,4), 'species codes'!$A$2:$A$15, 0)))</f>
        <v>0</v>
      </c>
    </row>
    <row r="1198">
      <c r="F1198" s="65" t="b">
        <f>AND(LEN(E1198) = 6, ISNUMBER(MATCH(LEFT(E1198,4), 'species codes'!$A$2:$A$15, 0)))</f>
        <v>0</v>
      </c>
    </row>
    <row r="1199">
      <c r="F1199" s="65" t="b">
        <f>AND(LEN(E1199) = 6, ISNUMBER(MATCH(LEFT(E1199,4), 'species codes'!$A$2:$A$15, 0)))</f>
        <v>0</v>
      </c>
    </row>
    <row r="1200">
      <c r="F1200" s="65" t="b">
        <f>AND(LEN(E1200) = 6, ISNUMBER(MATCH(LEFT(E1200,4), 'species codes'!$A$2:$A$15, 0)))</f>
        <v>0</v>
      </c>
    </row>
    <row r="1201">
      <c r="F1201" s="65" t="b">
        <f>AND(LEN(E1201) = 6, ISNUMBER(MATCH(LEFT(E1201,4), 'species codes'!$A$2:$A$15, 0)))</f>
        <v>0</v>
      </c>
    </row>
    <row r="1202">
      <c r="F1202" s="65" t="b">
        <f>AND(LEN(E1202) = 6, ISNUMBER(MATCH(LEFT(E1202,4), 'species codes'!$A$2:$A$15, 0)))</f>
        <v>0</v>
      </c>
    </row>
    <row r="1203">
      <c r="F1203" s="65" t="b">
        <f>AND(LEN(E1203) = 6, ISNUMBER(MATCH(LEFT(E1203,4), 'species codes'!$A$2:$A$15, 0)))</f>
        <v>0</v>
      </c>
    </row>
    <row r="1204">
      <c r="F1204" s="65" t="b">
        <f>AND(LEN(E1204) = 6, ISNUMBER(MATCH(LEFT(E1204,4), 'species codes'!$A$2:$A$15, 0)))</f>
        <v>0</v>
      </c>
    </row>
    <row r="1205">
      <c r="F1205" s="65" t="b">
        <f>AND(LEN(E1205) = 6, ISNUMBER(MATCH(LEFT(E1205,4), 'species codes'!$A$2:$A$15, 0)))</f>
        <v>0</v>
      </c>
    </row>
    <row r="1206">
      <c r="F1206" s="65" t="b">
        <f>AND(LEN(E1206) = 6, ISNUMBER(MATCH(LEFT(E1206,4), 'species codes'!$A$2:$A$15, 0)))</f>
        <v>0</v>
      </c>
    </row>
    <row r="1207">
      <c r="F1207" s="65" t="b">
        <f>AND(LEN(E1207) = 6, ISNUMBER(MATCH(LEFT(E1207,4), 'species codes'!$A$2:$A$15, 0)))</f>
        <v>0</v>
      </c>
    </row>
    <row r="1208">
      <c r="F1208" s="65" t="b">
        <f>AND(LEN(E1208) = 6, ISNUMBER(MATCH(LEFT(E1208,4), 'species codes'!$A$2:$A$15, 0)))</f>
        <v>0</v>
      </c>
    </row>
    <row r="1209">
      <c r="F1209" s="65" t="b">
        <f>AND(LEN(E1209) = 6, ISNUMBER(MATCH(LEFT(E1209,4), 'species codes'!$A$2:$A$15, 0)))</f>
        <v>0</v>
      </c>
    </row>
    <row r="1210">
      <c r="F1210" s="65" t="b">
        <f>AND(LEN(E1210) = 6, ISNUMBER(MATCH(LEFT(E1210,4), 'species codes'!$A$2:$A$15, 0)))</f>
        <v>0</v>
      </c>
    </row>
    <row r="1211">
      <c r="F1211" s="65" t="b">
        <f>AND(LEN(E1211) = 6, ISNUMBER(MATCH(LEFT(E1211,4), 'species codes'!$A$2:$A$15, 0)))</f>
        <v>0</v>
      </c>
    </row>
    <row r="1212">
      <c r="F1212" s="65" t="b">
        <f>AND(LEN(E1212) = 6, ISNUMBER(MATCH(LEFT(E1212,4), 'species codes'!$A$2:$A$15, 0)))</f>
        <v>0</v>
      </c>
    </row>
    <row r="1213">
      <c r="F1213" s="65" t="b">
        <f>AND(LEN(E1213) = 6, ISNUMBER(MATCH(LEFT(E1213,4), 'species codes'!$A$2:$A$15, 0)))</f>
        <v>0</v>
      </c>
    </row>
    <row r="1214">
      <c r="F1214" s="65" t="b">
        <f>AND(LEN(E1214) = 6, ISNUMBER(MATCH(LEFT(E1214,4), 'species codes'!$A$2:$A$15, 0)))</f>
        <v>0</v>
      </c>
    </row>
    <row r="1215">
      <c r="F1215" s="65" t="b">
        <f>AND(LEN(E1215) = 6, ISNUMBER(MATCH(LEFT(E1215,4), 'species codes'!$A$2:$A$15, 0)))</f>
        <v>0</v>
      </c>
    </row>
    <row r="1216">
      <c r="F1216" s="65" t="b">
        <f>AND(LEN(E1216) = 6, ISNUMBER(MATCH(LEFT(E1216,4), 'species codes'!$A$2:$A$15, 0)))</f>
        <v>0</v>
      </c>
    </row>
    <row r="1217">
      <c r="F1217" s="65" t="b">
        <f>AND(LEN(E1217) = 6, ISNUMBER(MATCH(LEFT(E1217,4), 'species codes'!$A$2:$A$15, 0)))</f>
        <v>0</v>
      </c>
    </row>
    <row r="1218">
      <c r="F1218" s="65" t="b">
        <f>AND(LEN(E1218) = 6, ISNUMBER(MATCH(LEFT(E1218,4), 'species codes'!$A$2:$A$15, 0)))</f>
        <v>0</v>
      </c>
    </row>
    <row r="1219">
      <c r="F1219" s="65" t="b">
        <f>AND(LEN(E1219) = 6, ISNUMBER(MATCH(LEFT(E1219,4), 'species codes'!$A$2:$A$15, 0)))</f>
        <v>0</v>
      </c>
    </row>
    <row r="1220">
      <c r="F1220" s="65" t="b">
        <f>AND(LEN(E1220) = 6, ISNUMBER(MATCH(LEFT(E1220,4), 'species codes'!$A$2:$A$15, 0)))</f>
        <v>0</v>
      </c>
    </row>
    <row r="1221">
      <c r="F1221" s="65" t="b">
        <f>AND(LEN(E1221) = 6, ISNUMBER(MATCH(LEFT(E1221,4), 'species codes'!$A$2:$A$15, 0)))</f>
        <v>0</v>
      </c>
    </row>
    <row r="1222">
      <c r="F1222" s="65" t="b">
        <f>AND(LEN(E1222) = 6, ISNUMBER(MATCH(LEFT(E1222,4), 'species codes'!$A$2:$A$15, 0)))</f>
        <v>0</v>
      </c>
    </row>
    <row r="1223">
      <c r="F1223" s="65" t="b">
        <f>AND(LEN(E1223) = 6, ISNUMBER(MATCH(LEFT(E1223,4), 'species codes'!$A$2:$A$15, 0)))</f>
        <v>0</v>
      </c>
    </row>
    <row r="1224">
      <c r="F1224" s="65" t="b">
        <f>AND(LEN(E1224) = 6, ISNUMBER(MATCH(LEFT(E1224,4), 'species codes'!$A$2:$A$15, 0)))</f>
        <v>0</v>
      </c>
    </row>
    <row r="1225">
      <c r="F1225" s="65" t="b">
        <f>AND(LEN(E1225) = 6, ISNUMBER(MATCH(LEFT(E1225,4), 'species codes'!$A$2:$A$15, 0)))</f>
        <v>0</v>
      </c>
    </row>
    <row r="1226">
      <c r="F1226" s="65" t="b">
        <f>AND(LEN(E1226) = 6, ISNUMBER(MATCH(LEFT(E1226,4), 'species codes'!$A$2:$A$15, 0)))</f>
        <v>0</v>
      </c>
    </row>
    <row r="1227">
      <c r="F1227" s="65" t="b">
        <f>AND(LEN(E1227) = 6, ISNUMBER(MATCH(LEFT(E1227,4), 'species codes'!$A$2:$A$15, 0)))</f>
        <v>0</v>
      </c>
    </row>
    <row r="1228">
      <c r="F1228" s="65" t="b">
        <f>AND(LEN(E1228) = 6, ISNUMBER(MATCH(LEFT(E1228,4), 'species codes'!$A$2:$A$15, 0)))</f>
        <v>0</v>
      </c>
    </row>
    <row r="1229">
      <c r="F1229" s="65" t="b">
        <f>AND(LEN(E1229) = 6, ISNUMBER(MATCH(LEFT(E1229,4), 'species codes'!$A$2:$A$15, 0)))</f>
        <v>0</v>
      </c>
    </row>
    <row r="1230">
      <c r="F1230" s="65" t="b">
        <f>AND(LEN(E1230) = 6, ISNUMBER(MATCH(LEFT(E1230,4), 'species codes'!$A$2:$A$15, 0)))</f>
        <v>0</v>
      </c>
    </row>
    <row r="1231">
      <c r="F1231" s="65" t="b">
        <f>AND(LEN(E1231) = 6, ISNUMBER(MATCH(LEFT(E1231,4), 'species codes'!$A$2:$A$15, 0)))</f>
        <v>0</v>
      </c>
    </row>
    <row r="1232">
      <c r="F1232" s="65" t="b">
        <f>AND(LEN(E1232) = 6, ISNUMBER(MATCH(LEFT(E1232,4), 'species codes'!$A$2:$A$15, 0)))</f>
        <v>0</v>
      </c>
    </row>
    <row r="1233">
      <c r="F1233" s="65" t="b">
        <f>AND(LEN(E1233) = 6, ISNUMBER(MATCH(LEFT(E1233,4), 'species codes'!$A$2:$A$15, 0)))</f>
        <v>0</v>
      </c>
    </row>
    <row r="1234">
      <c r="F1234" s="65" t="b">
        <f>AND(LEN(E1234) = 6, ISNUMBER(MATCH(LEFT(E1234,4), 'species codes'!$A$2:$A$15, 0)))</f>
        <v>0</v>
      </c>
    </row>
    <row r="1235">
      <c r="F1235" s="65" t="b">
        <f>AND(LEN(E1235) = 6, ISNUMBER(MATCH(LEFT(E1235,4), 'species codes'!$A$2:$A$15, 0)))</f>
        <v>0</v>
      </c>
    </row>
    <row r="1236">
      <c r="F1236" s="65" t="b">
        <f>AND(LEN(E1236) = 6, ISNUMBER(MATCH(LEFT(E1236,4), 'species codes'!$A$2:$A$15, 0)))</f>
        <v>0</v>
      </c>
    </row>
    <row r="1237">
      <c r="F1237" s="65" t="b">
        <f>AND(LEN(E1237) = 6, ISNUMBER(MATCH(LEFT(E1237,4), 'species codes'!$A$2:$A$15, 0)))</f>
        <v>0</v>
      </c>
    </row>
    <row r="1238">
      <c r="F1238" s="65" t="b">
        <f>AND(LEN(E1238) = 6, ISNUMBER(MATCH(LEFT(E1238,4), 'species codes'!$A$2:$A$15, 0)))</f>
        <v>0</v>
      </c>
    </row>
    <row r="1239">
      <c r="F1239" s="65" t="b">
        <f>AND(LEN(E1239) = 6, ISNUMBER(MATCH(LEFT(E1239,4), 'species codes'!$A$2:$A$15, 0)))</f>
        <v>0</v>
      </c>
    </row>
    <row r="1240">
      <c r="F1240" s="65" t="b">
        <f>AND(LEN(E1240) = 6, ISNUMBER(MATCH(LEFT(E1240,4), 'species codes'!$A$2:$A$15, 0)))</f>
        <v>0</v>
      </c>
    </row>
    <row r="1241">
      <c r="F1241" s="65" t="b">
        <f>AND(LEN(E1241) = 6, ISNUMBER(MATCH(LEFT(E1241,4), 'species codes'!$A$2:$A$15, 0)))</f>
        <v>0</v>
      </c>
    </row>
    <row r="1242">
      <c r="F1242" s="65" t="b">
        <f>AND(LEN(E1242) = 6, ISNUMBER(MATCH(LEFT(E1242,4), 'species codes'!$A$2:$A$15, 0)))</f>
        <v>0</v>
      </c>
    </row>
    <row r="1243">
      <c r="F1243" s="65" t="b">
        <f>AND(LEN(E1243) = 6, ISNUMBER(MATCH(LEFT(E1243,4), 'species codes'!$A$2:$A$15, 0)))</f>
        <v>0</v>
      </c>
    </row>
    <row r="1244">
      <c r="F1244" s="65" t="b">
        <f>AND(LEN(E1244) = 6, ISNUMBER(MATCH(LEFT(E1244,4), 'species codes'!$A$2:$A$15, 0)))</f>
        <v>0</v>
      </c>
    </row>
    <row r="1245">
      <c r="F1245" s="65" t="b">
        <f>AND(LEN(E1245) = 6, ISNUMBER(MATCH(LEFT(E1245,4), 'species codes'!$A$2:$A$15, 0)))</f>
        <v>0</v>
      </c>
    </row>
    <row r="1246">
      <c r="F1246" s="65" t="b">
        <f>AND(LEN(E1246) = 6, ISNUMBER(MATCH(LEFT(E1246,4), 'species codes'!$A$2:$A$15, 0)))</f>
        <v>0</v>
      </c>
    </row>
    <row r="1247">
      <c r="F1247" s="65" t="b">
        <f>AND(LEN(E1247) = 6, ISNUMBER(MATCH(LEFT(E1247,4), 'species codes'!$A$2:$A$15, 0)))</f>
        <v>0</v>
      </c>
    </row>
    <row r="1248">
      <c r="F1248" s="65" t="b">
        <f>AND(LEN(E1248) = 6, ISNUMBER(MATCH(LEFT(E1248,4), 'species codes'!$A$2:$A$15, 0)))</f>
        <v>0</v>
      </c>
    </row>
    <row r="1249">
      <c r="F1249" s="65" t="b">
        <f>AND(LEN(E1249) = 6, ISNUMBER(MATCH(LEFT(E1249,4), 'species codes'!$A$2:$A$15, 0)))</f>
        <v>0</v>
      </c>
    </row>
    <row r="1250">
      <c r="F1250" s="65" t="b">
        <f>AND(LEN(E1250) = 6, ISNUMBER(MATCH(LEFT(E1250,4), 'species codes'!$A$2:$A$15, 0)))</f>
        <v>0</v>
      </c>
    </row>
    <row r="1251">
      <c r="F1251" s="65" t="b">
        <f>AND(LEN(E1251) = 6, ISNUMBER(MATCH(LEFT(E1251,4), 'species codes'!$A$2:$A$15, 0)))</f>
        <v>0</v>
      </c>
    </row>
    <row r="1252">
      <c r="F1252" s="65" t="b">
        <f>AND(LEN(E1252) = 6, ISNUMBER(MATCH(LEFT(E1252,4), 'species codes'!$A$2:$A$15, 0)))</f>
        <v>0</v>
      </c>
    </row>
    <row r="1253">
      <c r="F1253" s="65" t="b">
        <f>AND(LEN(E1253) = 6, ISNUMBER(MATCH(LEFT(E1253,4), 'species codes'!$A$2:$A$15, 0)))</f>
        <v>0</v>
      </c>
    </row>
    <row r="1254">
      <c r="F1254" s="65" t="b">
        <f>AND(LEN(E1254) = 6, ISNUMBER(MATCH(LEFT(E1254,4), 'species codes'!$A$2:$A$15, 0)))</f>
        <v>0</v>
      </c>
    </row>
    <row r="1255">
      <c r="F1255" s="65" t="b">
        <f>AND(LEN(E1255) = 6, ISNUMBER(MATCH(LEFT(E1255,4), 'species codes'!$A$2:$A$15, 0)))</f>
        <v>0</v>
      </c>
    </row>
    <row r="1256">
      <c r="F1256" s="65" t="b">
        <f>AND(LEN(E1256) = 6, ISNUMBER(MATCH(LEFT(E1256,4), 'species codes'!$A$2:$A$15, 0)))</f>
        <v>0</v>
      </c>
    </row>
    <row r="1257">
      <c r="F1257" s="65" t="b">
        <f>AND(LEN(E1257) = 6, ISNUMBER(MATCH(LEFT(E1257,4), 'species codes'!$A$2:$A$15, 0)))</f>
        <v>0</v>
      </c>
    </row>
    <row r="1258">
      <c r="F1258" s="65" t="b">
        <f>AND(LEN(E1258) = 6, ISNUMBER(MATCH(LEFT(E1258,4), 'species codes'!$A$2:$A$15, 0)))</f>
        <v>0</v>
      </c>
    </row>
    <row r="1259">
      <c r="F1259" s="65" t="b">
        <f>AND(LEN(E1259) = 6, ISNUMBER(MATCH(LEFT(E1259,4), 'species codes'!$A$2:$A$15, 0)))</f>
        <v>0</v>
      </c>
    </row>
    <row r="1260">
      <c r="F1260" s="65" t="b">
        <f>AND(LEN(E1260) = 6, ISNUMBER(MATCH(LEFT(E1260,4), 'species codes'!$A$2:$A$15, 0)))</f>
        <v>0</v>
      </c>
    </row>
    <row r="1261">
      <c r="F1261" s="65" t="b">
        <f>AND(LEN(E1261) = 6, ISNUMBER(MATCH(LEFT(E1261,4), 'species codes'!$A$2:$A$15, 0)))</f>
        <v>0</v>
      </c>
    </row>
    <row r="1262">
      <c r="F1262" s="65" t="b">
        <f>AND(LEN(E1262) = 6, ISNUMBER(MATCH(LEFT(E1262,4), 'species codes'!$A$2:$A$15, 0)))</f>
        <v>0</v>
      </c>
    </row>
    <row r="1263">
      <c r="F1263" s="65" t="b">
        <f>AND(LEN(E1263) = 6, ISNUMBER(MATCH(LEFT(E1263,4), 'species codes'!$A$2:$A$15, 0)))</f>
        <v>0</v>
      </c>
    </row>
    <row r="1264">
      <c r="F1264" s="65" t="b">
        <f>AND(LEN(E1264) = 6, ISNUMBER(MATCH(LEFT(E1264,4), 'species codes'!$A$2:$A$15, 0)))</f>
        <v>0</v>
      </c>
    </row>
    <row r="1265">
      <c r="F1265" s="65" t="b">
        <f>AND(LEN(E1265) = 6, ISNUMBER(MATCH(LEFT(E1265,4), 'species codes'!$A$2:$A$15, 0)))</f>
        <v>0</v>
      </c>
    </row>
    <row r="1266">
      <c r="F1266" s="65" t="b">
        <f>AND(LEN(E1266) = 6, ISNUMBER(MATCH(LEFT(E1266,4), 'species codes'!$A$2:$A$15, 0)))</f>
        <v>0</v>
      </c>
    </row>
    <row r="1267">
      <c r="F1267" s="65" t="b">
        <f>AND(LEN(E1267) = 6, ISNUMBER(MATCH(LEFT(E1267,4), 'species codes'!$A$2:$A$15, 0)))</f>
        <v>0</v>
      </c>
    </row>
    <row r="1268">
      <c r="F1268" s="65" t="b">
        <f>AND(LEN(E1268) = 6, ISNUMBER(MATCH(LEFT(E1268,4), 'species codes'!$A$2:$A$15, 0)))</f>
        <v>0</v>
      </c>
    </row>
    <row r="1269">
      <c r="F1269" s="65" t="b">
        <f>AND(LEN(E1269) = 6, ISNUMBER(MATCH(LEFT(E1269,4), 'species codes'!$A$2:$A$15, 0)))</f>
        <v>0</v>
      </c>
    </row>
    <row r="1270">
      <c r="F1270" s="65" t="b">
        <f>AND(LEN(E1270) = 6, ISNUMBER(MATCH(LEFT(E1270,4), 'species codes'!$A$2:$A$15, 0)))</f>
        <v>0</v>
      </c>
    </row>
    <row r="1271">
      <c r="F1271" s="65" t="b">
        <f>AND(LEN(E1271) = 6, ISNUMBER(MATCH(LEFT(E1271,4), 'species codes'!$A$2:$A$15, 0)))</f>
        <v>0</v>
      </c>
    </row>
    <row r="1272">
      <c r="F1272" s="65" t="b">
        <f>AND(LEN(E1272) = 6, ISNUMBER(MATCH(LEFT(E1272,4), 'species codes'!$A$2:$A$15, 0)))</f>
        <v>0</v>
      </c>
    </row>
    <row r="1273">
      <c r="F1273" s="65" t="b">
        <f>AND(LEN(E1273) = 6, ISNUMBER(MATCH(LEFT(E1273,4), 'species codes'!$A$2:$A$15, 0)))</f>
        <v>0</v>
      </c>
    </row>
    <row r="1274">
      <c r="F1274" s="65" t="b">
        <f>AND(LEN(E1274) = 6, ISNUMBER(MATCH(LEFT(E1274,4), 'species codes'!$A$2:$A$15, 0)))</f>
        <v>0</v>
      </c>
    </row>
    <row r="1275">
      <c r="F1275" s="65" t="b">
        <f>AND(LEN(E1275) = 6, ISNUMBER(MATCH(LEFT(E1275,4), 'species codes'!$A$2:$A$15, 0)))</f>
        <v>0</v>
      </c>
    </row>
    <row r="1276">
      <c r="F1276" s="65" t="b">
        <f>AND(LEN(E1276) = 6, ISNUMBER(MATCH(LEFT(E1276,4), 'species codes'!$A$2:$A$15, 0)))</f>
        <v>0</v>
      </c>
    </row>
    <row r="1277">
      <c r="F1277" s="65" t="b">
        <f>AND(LEN(E1277) = 6, ISNUMBER(MATCH(LEFT(E1277,4), 'species codes'!$A$2:$A$15, 0)))</f>
        <v>0</v>
      </c>
    </row>
    <row r="1278">
      <c r="F1278" s="65" t="b">
        <f>AND(LEN(E1278) = 6, ISNUMBER(MATCH(LEFT(E1278,4), 'species codes'!$A$2:$A$15, 0)))</f>
        <v>0</v>
      </c>
    </row>
    <row r="1279">
      <c r="F1279" s="65" t="b">
        <f>AND(LEN(E1279) = 6, ISNUMBER(MATCH(LEFT(E1279,4), 'species codes'!$A$2:$A$15, 0)))</f>
        <v>0</v>
      </c>
    </row>
    <row r="1280">
      <c r="F1280" s="65" t="b">
        <f>AND(LEN(E1280) = 6, ISNUMBER(MATCH(LEFT(E1280,4), 'species codes'!$A$2:$A$15, 0)))</f>
        <v>0</v>
      </c>
    </row>
    <row r="1281">
      <c r="F1281" s="65" t="b">
        <f>AND(LEN(E1281) = 6, ISNUMBER(MATCH(LEFT(E1281,4), 'species codes'!$A$2:$A$15, 0)))</f>
        <v>0</v>
      </c>
    </row>
    <row r="1282">
      <c r="F1282" s="65" t="b">
        <f>AND(LEN(E1282) = 6, ISNUMBER(MATCH(LEFT(E1282,4), 'species codes'!$A$2:$A$15, 0)))</f>
        <v>0</v>
      </c>
    </row>
    <row r="1283">
      <c r="F1283" s="65" t="b">
        <f>AND(LEN(E1283) = 6, ISNUMBER(MATCH(LEFT(E1283,4), 'species codes'!$A$2:$A$15, 0)))</f>
        <v>0</v>
      </c>
    </row>
    <row r="1284">
      <c r="F1284" s="65" t="b">
        <f>AND(LEN(E1284) = 6, ISNUMBER(MATCH(LEFT(E1284,4), 'species codes'!$A$2:$A$15, 0)))</f>
        <v>0</v>
      </c>
    </row>
    <row r="1285">
      <c r="F1285" s="65" t="b">
        <f>AND(LEN(E1285) = 6, ISNUMBER(MATCH(LEFT(E1285,4), 'species codes'!$A$2:$A$15, 0)))</f>
        <v>0</v>
      </c>
    </row>
    <row r="1286">
      <c r="F1286" s="65" t="b">
        <f>AND(LEN(E1286) = 6, ISNUMBER(MATCH(LEFT(E1286,4), 'species codes'!$A$2:$A$15, 0)))</f>
        <v>0</v>
      </c>
    </row>
    <row r="1287">
      <c r="F1287" s="65" t="b">
        <f>AND(LEN(E1287) = 6, ISNUMBER(MATCH(LEFT(E1287,4), 'species codes'!$A$2:$A$15, 0)))</f>
        <v>0</v>
      </c>
    </row>
    <row r="1288">
      <c r="F1288" s="65" t="b">
        <f>AND(LEN(E1288) = 6, ISNUMBER(MATCH(LEFT(E1288,4), 'species codes'!$A$2:$A$15, 0)))</f>
        <v>0</v>
      </c>
    </row>
    <row r="1289">
      <c r="F1289" s="65" t="b">
        <f>AND(LEN(E1289) = 6, ISNUMBER(MATCH(LEFT(E1289,4), 'species codes'!$A$2:$A$15, 0)))</f>
        <v>0</v>
      </c>
    </row>
    <row r="1290">
      <c r="F1290" s="65" t="b">
        <f>AND(LEN(E1290) = 6, ISNUMBER(MATCH(LEFT(E1290,4), 'species codes'!$A$2:$A$15, 0)))</f>
        <v>0</v>
      </c>
    </row>
    <row r="1291">
      <c r="F1291" s="65" t="b">
        <f>AND(LEN(E1291) = 6, ISNUMBER(MATCH(LEFT(E1291,4), 'species codes'!$A$2:$A$15, 0)))</f>
        <v>0</v>
      </c>
    </row>
    <row r="1292">
      <c r="F1292" s="65" t="b">
        <f>AND(LEN(E1292) = 6, ISNUMBER(MATCH(LEFT(E1292,4), 'species codes'!$A$2:$A$15, 0)))</f>
        <v>0</v>
      </c>
    </row>
    <row r="1293">
      <c r="F1293" s="65" t="b">
        <f>AND(LEN(E1293) = 6, ISNUMBER(MATCH(LEFT(E1293,4), 'species codes'!$A$2:$A$15, 0)))</f>
        <v>0</v>
      </c>
    </row>
    <row r="1294">
      <c r="F1294" s="65" t="b">
        <f>AND(LEN(E1294) = 6, ISNUMBER(MATCH(LEFT(E1294,4), 'species codes'!$A$2:$A$15, 0)))</f>
        <v>0</v>
      </c>
    </row>
    <row r="1295">
      <c r="F1295" s="65" t="b">
        <f>AND(LEN(E1295) = 6, ISNUMBER(MATCH(LEFT(E1295,4), 'species codes'!$A$2:$A$15, 0)))</f>
        <v>0</v>
      </c>
    </row>
    <row r="1296">
      <c r="F1296" s="65" t="b">
        <f>AND(LEN(E1296) = 6, ISNUMBER(MATCH(LEFT(E1296,4), 'species codes'!$A$2:$A$15, 0)))</f>
        <v>0</v>
      </c>
    </row>
    <row r="1297">
      <c r="F1297" s="65" t="b">
        <f>AND(LEN(E1297) = 6, ISNUMBER(MATCH(LEFT(E1297,4), 'species codes'!$A$2:$A$15, 0)))</f>
        <v>0</v>
      </c>
    </row>
    <row r="1298">
      <c r="F1298" s="65" t="b">
        <f>AND(LEN(E1298) = 6, ISNUMBER(MATCH(LEFT(E1298,4), 'species codes'!$A$2:$A$15, 0)))</f>
        <v>0</v>
      </c>
    </row>
    <row r="1299">
      <c r="F1299" s="65" t="b">
        <f>AND(LEN(E1299) = 6, ISNUMBER(MATCH(LEFT(E1299,4), 'species codes'!$A$2:$A$15, 0)))</f>
        <v>0</v>
      </c>
    </row>
    <row r="1300">
      <c r="F1300" s="65" t="b">
        <f>AND(LEN(E1300) = 6, ISNUMBER(MATCH(LEFT(E1300,4), 'species codes'!$A$2:$A$15, 0)))</f>
        <v>0</v>
      </c>
    </row>
    <row r="1301">
      <c r="F1301" s="65" t="b">
        <f>AND(LEN(E1301) = 6, ISNUMBER(MATCH(LEFT(E1301,4), 'species codes'!$A$2:$A$15, 0)))</f>
        <v>0</v>
      </c>
    </row>
    <row r="1302">
      <c r="F1302" s="65" t="b">
        <f>AND(LEN(E1302) = 6, ISNUMBER(MATCH(LEFT(E1302,4), 'species codes'!$A$2:$A$15, 0)))</f>
        <v>0</v>
      </c>
    </row>
    <row r="1303">
      <c r="F1303" s="65" t="b">
        <f>AND(LEN(E1303) = 6, ISNUMBER(MATCH(LEFT(E1303,4), 'species codes'!$A$2:$A$15, 0)))</f>
        <v>0</v>
      </c>
    </row>
    <row r="1304">
      <c r="F1304" s="65" t="b">
        <f>AND(LEN(E1304) = 6, ISNUMBER(MATCH(LEFT(E1304,4), 'species codes'!$A$2:$A$15, 0)))</f>
        <v>0</v>
      </c>
    </row>
    <row r="1305">
      <c r="F1305" s="65" t="b">
        <f>AND(LEN(E1305) = 6, ISNUMBER(MATCH(LEFT(E1305,4), 'species codes'!$A$2:$A$15, 0)))</f>
        <v>0</v>
      </c>
    </row>
    <row r="1306">
      <c r="F1306" s="65" t="b">
        <f>AND(LEN(E1306) = 6, ISNUMBER(MATCH(LEFT(E1306,4), 'species codes'!$A$2:$A$15, 0)))</f>
        <v>0</v>
      </c>
    </row>
    <row r="1307">
      <c r="F1307" s="65" t="b">
        <f>AND(LEN(E1307) = 6, ISNUMBER(MATCH(LEFT(E1307,4), 'species codes'!$A$2:$A$15, 0)))</f>
        <v>0</v>
      </c>
    </row>
    <row r="1308">
      <c r="F1308" s="65" t="b">
        <f>AND(LEN(E1308) = 6, ISNUMBER(MATCH(LEFT(E1308,4), 'species codes'!$A$2:$A$15, 0)))</f>
        <v>0</v>
      </c>
    </row>
    <row r="1309">
      <c r="F1309" s="65" t="b">
        <f>AND(LEN(E1309) = 6, ISNUMBER(MATCH(LEFT(E1309,4), 'species codes'!$A$2:$A$15, 0)))</f>
        <v>0</v>
      </c>
    </row>
    <row r="1310">
      <c r="F1310" s="65" t="b">
        <f>AND(LEN(E1310) = 6, ISNUMBER(MATCH(LEFT(E1310,4), 'species codes'!$A$2:$A$15, 0)))</f>
        <v>0</v>
      </c>
    </row>
    <row r="1311">
      <c r="F1311" s="65" t="b">
        <f>AND(LEN(E1311) = 6, ISNUMBER(MATCH(LEFT(E1311,4), 'species codes'!$A$2:$A$15, 0)))</f>
        <v>0</v>
      </c>
    </row>
    <row r="1312">
      <c r="F1312" s="65" t="b">
        <f>AND(LEN(E1312) = 6, ISNUMBER(MATCH(LEFT(E1312,4), 'species codes'!$A$2:$A$15, 0)))</f>
        <v>0</v>
      </c>
    </row>
    <row r="1313">
      <c r="F1313" s="65" t="b">
        <f>AND(LEN(E1313) = 6, ISNUMBER(MATCH(LEFT(E1313,4), 'species codes'!$A$2:$A$15, 0)))</f>
        <v>0</v>
      </c>
    </row>
    <row r="1314">
      <c r="F1314" s="65" t="b">
        <f>AND(LEN(E1314) = 6, ISNUMBER(MATCH(LEFT(E1314,4), 'species codes'!$A$2:$A$15, 0)))</f>
        <v>0</v>
      </c>
    </row>
    <row r="1315">
      <c r="F1315" s="65" t="b">
        <f>AND(LEN(E1315) = 6, ISNUMBER(MATCH(LEFT(E1315,4), 'species codes'!$A$2:$A$15, 0)))</f>
        <v>0</v>
      </c>
    </row>
    <row r="1316">
      <c r="F1316" s="65" t="b">
        <f>AND(LEN(E1316) = 6, ISNUMBER(MATCH(LEFT(E1316,4), 'species codes'!$A$2:$A$15, 0)))</f>
        <v>0</v>
      </c>
    </row>
    <row r="1317">
      <c r="F1317" s="65" t="b">
        <f>AND(LEN(E1317) = 6, ISNUMBER(MATCH(LEFT(E1317,4), 'species codes'!$A$2:$A$15, 0)))</f>
        <v>0</v>
      </c>
    </row>
    <row r="1318">
      <c r="F1318" s="65" t="b">
        <f>AND(LEN(E1318) = 6, ISNUMBER(MATCH(LEFT(E1318,4), 'species codes'!$A$2:$A$15, 0)))</f>
        <v>0</v>
      </c>
    </row>
    <row r="1319">
      <c r="F1319" s="65" t="b">
        <f>AND(LEN(E1319) = 6, ISNUMBER(MATCH(LEFT(E1319,4), 'species codes'!$A$2:$A$15, 0)))</f>
        <v>0</v>
      </c>
    </row>
    <row r="1320">
      <c r="F1320" s="65" t="b">
        <f>AND(LEN(E1320) = 6, ISNUMBER(MATCH(LEFT(E1320,4), 'species codes'!$A$2:$A$15, 0)))</f>
        <v>0</v>
      </c>
    </row>
    <row r="1321">
      <c r="F1321" s="65" t="b">
        <f>AND(LEN(E1321) = 6, ISNUMBER(MATCH(LEFT(E1321,4), 'species codes'!$A$2:$A$15, 0)))</f>
        <v>0</v>
      </c>
    </row>
    <row r="1322">
      <c r="F1322" s="65" t="b">
        <f>AND(LEN(E1322) = 6, ISNUMBER(MATCH(LEFT(E1322,4), 'species codes'!$A$2:$A$15, 0)))</f>
        <v>0</v>
      </c>
    </row>
    <row r="1323">
      <c r="F1323" s="65" t="b">
        <f>AND(LEN(E1323) = 6, ISNUMBER(MATCH(LEFT(E1323,4), 'species codes'!$A$2:$A$15, 0)))</f>
        <v>0</v>
      </c>
    </row>
    <row r="1324">
      <c r="F1324" s="65" t="b">
        <f>AND(LEN(E1324) = 6, ISNUMBER(MATCH(LEFT(E1324,4), 'species codes'!$A$2:$A$15, 0)))</f>
        <v>0</v>
      </c>
    </row>
    <row r="1325">
      <c r="F1325" s="65" t="b">
        <f>AND(LEN(E1325) = 6, ISNUMBER(MATCH(LEFT(E1325,4), 'species codes'!$A$2:$A$15, 0)))</f>
        <v>0</v>
      </c>
    </row>
    <row r="1326">
      <c r="F1326" s="65" t="b">
        <f>AND(LEN(E1326) = 6, ISNUMBER(MATCH(LEFT(E1326,4), 'species codes'!$A$2:$A$15, 0)))</f>
        <v>0</v>
      </c>
    </row>
    <row r="1327">
      <c r="F1327" s="65" t="b">
        <f>AND(LEN(E1327) = 6, ISNUMBER(MATCH(LEFT(E1327,4), 'species codes'!$A$2:$A$15, 0)))</f>
        <v>0</v>
      </c>
    </row>
    <row r="1328">
      <c r="F1328" s="65" t="b">
        <f>AND(LEN(E1328) = 6, ISNUMBER(MATCH(LEFT(E1328,4), 'species codes'!$A$2:$A$15, 0)))</f>
        <v>0</v>
      </c>
    </row>
    <row r="1329">
      <c r="F1329" s="65" t="b">
        <f>AND(LEN(E1329) = 6, ISNUMBER(MATCH(LEFT(E1329,4), 'species codes'!$A$2:$A$15, 0)))</f>
        <v>0</v>
      </c>
    </row>
    <row r="1330">
      <c r="F1330" s="65" t="b">
        <f>AND(LEN(E1330) = 6, ISNUMBER(MATCH(LEFT(E1330,4), 'species codes'!$A$2:$A$15, 0)))</f>
        <v>0</v>
      </c>
    </row>
    <row r="1331">
      <c r="F1331" s="65" t="b">
        <f>AND(LEN(E1331) = 6, ISNUMBER(MATCH(LEFT(E1331,4), 'species codes'!$A$2:$A$15, 0)))</f>
        <v>0</v>
      </c>
    </row>
    <row r="1332">
      <c r="F1332" s="65" t="b">
        <f>AND(LEN(E1332) = 6, ISNUMBER(MATCH(LEFT(E1332,4), 'species codes'!$A$2:$A$15, 0)))</f>
        <v>0</v>
      </c>
    </row>
    <row r="1333">
      <c r="F1333" s="65" t="b">
        <f>AND(LEN(E1333) = 6, ISNUMBER(MATCH(LEFT(E1333,4), 'species codes'!$A$2:$A$15, 0)))</f>
        <v>0</v>
      </c>
    </row>
    <row r="1334">
      <c r="F1334" s="65" t="b">
        <f>AND(LEN(E1334) = 6, ISNUMBER(MATCH(LEFT(E1334,4), 'species codes'!$A$2:$A$15, 0)))</f>
        <v>0</v>
      </c>
    </row>
    <row r="1335">
      <c r="F1335" s="65" t="b">
        <f>AND(LEN(E1335) = 6, ISNUMBER(MATCH(LEFT(E1335,4), 'species codes'!$A$2:$A$15, 0)))</f>
        <v>0</v>
      </c>
    </row>
    <row r="1336">
      <c r="F1336" s="65" t="b">
        <f>AND(LEN(E1336) = 6, ISNUMBER(MATCH(LEFT(E1336,4), 'species codes'!$A$2:$A$15, 0)))</f>
        <v>0</v>
      </c>
    </row>
    <row r="1337">
      <c r="F1337" s="65" t="b">
        <f>AND(LEN(E1337) = 6, ISNUMBER(MATCH(LEFT(E1337,4), 'species codes'!$A$2:$A$15, 0)))</f>
        <v>0</v>
      </c>
    </row>
    <row r="1338">
      <c r="F1338" s="65" t="b">
        <f>AND(LEN(E1338) = 6, ISNUMBER(MATCH(LEFT(E1338,4), 'species codes'!$A$2:$A$15, 0)))</f>
        <v>0</v>
      </c>
    </row>
    <row r="1339">
      <c r="F1339" s="65" t="b">
        <f>AND(LEN(E1339) = 6, ISNUMBER(MATCH(LEFT(E1339,4), 'species codes'!$A$2:$A$15, 0)))</f>
        <v>0</v>
      </c>
    </row>
    <row r="1340">
      <c r="F1340" s="65" t="b">
        <f>AND(LEN(E1340) = 6, ISNUMBER(MATCH(LEFT(E1340,4), 'species codes'!$A$2:$A$15, 0)))</f>
        <v>0</v>
      </c>
    </row>
    <row r="1341">
      <c r="F1341" s="65" t="b">
        <f>AND(LEN(E1341) = 6, ISNUMBER(MATCH(LEFT(E1341,4), 'species codes'!$A$2:$A$15, 0)))</f>
        <v>0</v>
      </c>
    </row>
    <row r="1342">
      <c r="F1342" s="65" t="b">
        <f>AND(LEN(E1342) = 6, ISNUMBER(MATCH(LEFT(E1342,4), 'species codes'!$A$2:$A$15, 0)))</f>
        <v>0</v>
      </c>
    </row>
    <row r="1343">
      <c r="F1343" s="65" t="b">
        <f>AND(LEN(E1343) = 6, ISNUMBER(MATCH(LEFT(E1343,4), 'species codes'!$A$2:$A$15, 0)))</f>
        <v>0</v>
      </c>
    </row>
    <row r="1344">
      <c r="F1344" s="65" t="b">
        <f>AND(LEN(E1344) = 6, ISNUMBER(MATCH(LEFT(E1344,4), 'species codes'!$A$2:$A$15, 0)))</f>
        <v>0</v>
      </c>
    </row>
    <row r="1345">
      <c r="F1345" s="65" t="b">
        <f>AND(LEN(E1345) = 6, ISNUMBER(MATCH(LEFT(E1345,4), 'species codes'!$A$2:$A$15, 0)))</f>
        <v>0</v>
      </c>
    </row>
    <row r="1346">
      <c r="F1346" s="65" t="b">
        <f>AND(LEN(E1346) = 6, ISNUMBER(MATCH(LEFT(E1346,4), 'species codes'!$A$2:$A$15, 0)))</f>
        <v>0</v>
      </c>
    </row>
    <row r="1347">
      <c r="F1347" s="65" t="b">
        <f>AND(LEN(E1347) = 6, ISNUMBER(MATCH(LEFT(E1347,4), 'species codes'!$A$2:$A$15, 0)))</f>
        <v>0</v>
      </c>
    </row>
    <row r="1348">
      <c r="F1348" s="65" t="b">
        <f>AND(LEN(E1348) = 6, ISNUMBER(MATCH(LEFT(E1348,4), 'species codes'!$A$2:$A$15, 0)))</f>
        <v>0</v>
      </c>
    </row>
    <row r="1349">
      <c r="F1349" s="65" t="b">
        <f>AND(LEN(E1349) = 6, ISNUMBER(MATCH(LEFT(E1349,4), 'species codes'!$A$2:$A$15, 0)))</f>
        <v>0</v>
      </c>
    </row>
    <row r="1350">
      <c r="F1350" s="65" t="b">
        <f>AND(LEN(E1350) = 6, ISNUMBER(MATCH(LEFT(E1350,4), 'species codes'!$A$2:$A$15, 0)))</f>
        <v>0</v>
      </c>
    </row>
    <row r="1351">
      <c r="F1351" s="65" t="b">
        <f>AND(LEN(E1351) = 6, ISNUMBER(MATCH(LEFT(E1351,4), 'species codes'!$A$2:$A$15, 0)))</f>
        <v>0</v>
      </c>
    </row>
    <row r="1352">
      <c r="F1352" s="65" t="b">
        <f>AND(LEN(E1352) = 6, ISNUMBER(MATCH(LEFT(E1352,4), 'species codes'!$A$2:$A$15, 0)))</f>
        <v>0</v>
      </c>
    </row>
    <row r="1353">
      <c r="F1353" s="65" t="b">
        <f>AND(LEN(E1353) = 6, ISNUMBER(MATCH(LEFT(E1353,4), 'species codes'!$A$2:$A$15, 0)))</f>
        <v>0</v>
      </c>
    </row>
    <row r="1354">
      <c r="F1354" s="65" t="b">
        <f>AND(LEN(E1354) = 6, ISNUMBER(MATCH(LEFT(E1354,4), 'species codes'!$A$2:$A$15, 0)))</f>
        <v>0</v>
      </c>
    </row>
    <row r="1355">
      <c r="F1355" s="65" t="b">
        <f>AND(LEN(E1355) = 6, ISNUMBER(MATCH(LEFT(E1355,4), 'species codes'!$A$2:$A$15, 0)))</f>
        <v>0</v>
      </c>
    </row>
    <row r="1356">
      <c r="F1356" s="65" t="b">
        <f>AND(LEN(E1356) = 6, ISNUMBER(MATCH(LEFT(E1356,4), 'species codes'!$A$2:$A$15, 0)))</f>
        <v>0</v>
      </c>
    </row>
    <row r="1357">
      <c r="F1357" s="65" t="b">
        <f>AND(LEN(E1357) = 6, ISNUMBER(MATCH(LEFT(E1357,4), 'species codes'!$A$2:$A$15, 0)))</f>
        <v>0</v>
      </c>
    </row>
    <row r="1358">
      <c r="F1358" s="65" t="b">
        <f>AND(LEN(E1358) = 6, ISNUMBER(MATCH(LEFT(E1358,4), 'species codes'!$A$2:$A$15, 0)))</f>
        <v>0</v>
      </c>
    </row>
    <row r="1359">
      <c r="F1359" s="65" t="b">
        <f>AND(LEN(E1359) = 6, ISNUMBER(MATCH(LEFT(E1359,4), 'species codes'!$A$2:$A$15, 0)))</f>
        <v>0</v>
      </c>
    </row>
    <row r="1360">
      <c r="F1360" s="65" t="b">
        <f>AND(LEN(E1360) = 6, ISNUMBER(MATCH(LEFT(E1360,4), 'species codes'!$A$2:$A$15, 0)))</f>
        <v>0</v>
      </c>
    </row>
    <row r="1361">
      <c r="F1361" s="65" t="b">
        <f>AND(LEN(E1361) = 6, ISNUMBER(MATCH(LEFT(E1361,4), 'species codes'!$A$2:$A$15, 0)))</f>
        <v>0</v>
      </c>
    </row>
    <row r="1362">
      <c r="F1362" s="65" t="b">
        <f>AND(LEN(E1362) = 6, ISNUMBER(MATCH(LEFT(E1362,4), 'species codes'!$A$2:$A$15, 0)))</f>
        <v>0</v>
      </c>
    </row>
    <row r="1363">
      <c r="F1363" s="65" t="b">
        <f>AND(LEN(E1363) = 6, ISNUMBER(MATCH(LEFT(E1363,4), 'species codes'!$A$2:$A$15, 0)))</f>
        <v>0</v>
      </c>
    </row>
    <row r="1364">
      <c r="F1364" s="65" t="b">
        <f>AND(LEN(E1364) = 6, ISNUMBER(MATCH(LEFT(E1364,4), 'species codes'!$A$2:$A$15, 0)))</f>
        <v>0</v>
      </c>
    </row>
    <row r="1365">
      <c r="F1365" s="65" t="b">
        <f>AND(LEN(E1365) = 6, ISNUMBER(MATCH(LEFT(E1365,4), 'species codes'!$A$2:$A$15, 0)))</f>
        <v>0</v>
      </c>
    </row>
    <row r="1366">
      <c r="F1366" s="65" t="b">
        <f>AND(LEN(E1366) = 6, ISNUMBER(MATCH(LEFT(E1366,4), 'species codes'!$A$2:$A$15, 0)))</f>
        <v>0</v>
      </c>
    </row>
    <row r="1367">
      <c r="F1367" s="65" t="b">
        <f>AND(LEN(E1367) = 6, ISNUMBER(MATCH(LEFT(E1367,4), 'species codes'!$A$2:$A$15, 0)))</f>
        <v>0</v>
      </c>
    </row>
    <row r="1368">
      <c r="F1368" s="65" t="b">
        <f>AND(LEN(E1368) = 6, ISNUMBER(MATCH(LEFT(E1368,4), 'species codes'!$A$2:$A$15, 0)))</f>
        <v>0</v>
      </c>
    </row>
    <row r="1369">
      <c r="F1369" s="65" t="b">
        <f>AND(LEN(E1369) = 6, ISNUMBER(MATCH(LEFT(E1369,4), 'species codes'!$A$2:$A$15, 0)))</f>
        <v>0</v>
      </c>
    </row>
    <row r="1370">
      <c r="F1370" s="65" t="b">
        <f>AND(LEN(E1370) = 6, ISNUMBER(MATCH(LEFT(E1370,4), 'species codes'!$A$2:$A$15, 0)))</f>
        <v>0</v>
      </c>
    </row>
    <row r="1371">
      <c r="F1371" s="65" t="b">
        <f>AND(LEN(E1371) = 6, ISNUMBER(MATCH(LEFT(E1371,4), 'species codes'!$A$2:$A$15, 0)))</f>
        <v>0</v>
      </c>
    </row>
    <row r="1372">
      <c r="F1372" s="65" t="b">
        <f>AND(LEN(E1372) = 6, ISNUMBER(MATCH(LEFT(E1372,4), 'species codes'!$A$2:$A$15, 0)))</f>
        <v>0</v>
      </c>
    </row>
    <row r="1373">
      <c r="F1373" s="65" t="b">
        <f>AND(LEN(E1373) = 6, ISNUMBER(MATCH(LEFT(E1373,4), 'species codes'!$A$2:$A$15, 0)))</f>
        <v>0</v>
      </c>
    </row>
    <row r="1374">
      <c r="F1374" s="65" t="b">
        <f>AND(LEN(E1374) = 6, ISNUMBER(MATCH(LEFT(E1374,4), 'species codes'!$A$2:$A$15, 0)))</f>
        <v>0</v>
      </c>
    </row>
    <row r="1375">
      <c r="F1375" s="65" t="b">
        <f>AND(LEN(E1375) = 6, ISNUMBER(MATCH(LEFT(E1375,4), 'species codes'!$A$2:$A$15, 0)))</f>
        <v>0</v>
      </c>
    </row>
    <row r="1376">
      <c r="F1376" s="65" t="b">
        <f>AND(LEN(E1376) = 6, ISNUMBER(MATCH(LEFT(E1376,4), 'species codes'!$A$2:$A$15, 0)))</f>
        <v>0</v>
      </c>
    </row>
    <row r="1377">
      <c r="F1377" s="65" t="b">
        <f>AND(LEN(E1377) = 6, ISNUMBER(MATCH(LEFT(E1377,4), 'species codes'!$A$2:$A$15, 0)))</f>
        <v>0</v>
      </c>
    </row>
    <row r="1378">
      <c r="F1378" s="65" t="b">
        <f>AND(LEN(E1378) = 6, ISNUMBER(MATCH(LEFT(E1378,4), 'species codes'!$A$2:$A$15, 0)))</f>
        <v>0</v>
      </c>
    </row>
    <row r="1379">
      <c r="F1379" s="65" t="b">
        <f>AND(LEN(E1379) = 6, ISNUMBER(MATCH(LEFT(E1379,4), 'species codes'!$A$2:$A$15, 0)))</f>
        <v>0</v>
      </c>
    </row>
    <row r="1380">
      <c r="F1380" s="65" t="b">
        <f>AND(LEN(E1380) = 6, ISNUMBER(MATCH(LEFT(E1380,4), 'species codes'!$A$2:$A$15, 0)))</f>
        <v>0</v>
      </c>
    </row>
    <row r="1381">
      <c r="F1381" s="65" t="b">
        <f>AND(LEN(E1381) = 6, ISNUMBER(MATCH(LEFT(E1381,4), 'species codes'!$A$2:$A$15, 0)))</f>
        <v>0</v>
      </c>
    </row>
    <row r="1382">
      <c r="F1382" s="65" t="b">
        <f>AND(LEN(E1382) = 6, ISNUMBER(MATCH(LEFT(E1382,4), 'species codes'!$A$2:$A$15, 0)))</f>
        <v>0</v>
      </c>
    </row>
    <row r="1383">
      <c r="F1383" s="65" t="b">
        <f>AND(LEN(E1383) = 6, ISNUMBER(MATCH(LEFT(E1383,4), 'species codes'!$A$2:$A$15, 0)))</f>
        <v>0</v>
      </c>
    </row>
    <row r="1384">
      <c r="F1384" s="65" t="b">
        <f>AND(LEN(E1384) = 6, ISNUMBER(MATCH(LEFT(E1384,4), 'species codes'!$A$2:$A$15, 0)))</f>
        <v>0</v>
      </c>
    </row>
    <row r="1385">
      <c r="F1385" s="65" t="b">
        <f>AND(LEN(E1385) = 6, ISNUMBER(MATCH(LEFT(E1385,4), 'species codes'!$A$2:$A$15, 0)))</f>
        <v>0</v>
      </c>
    </row>
    <row r="1386">
      <c r="F1386" s="65" t="b">
        <f>AND(LEN(E1386) = 6, ISNUMBER(MATCH(LEFT(E1386,4), 'species codes'!$A$2:$A$15, 0)))</f>
        <v>0</v>
      </c>
    </row>
    <row r="1387">
      <c r="F1387" s="65" t="b">
        <f>AND(LEN(E1387) = 6, ISNUMBER(MATCH(LEFT(E1387,4), 'species codes'!$A$2:$A$15, 0)))</f>
        <v>0</v>
      </c>
    </row>
    <row r="1388">
      <c r="F1388" s="65" t="b">
        <f>AND(LEN(E1388) = 6, ISNUMBER(MATCH(LEFT(E1388,4), 'species codes'!$A$2:$A$15, 0)))</f>
        <v>0</v>
      </c>
    </row>
    <row r="1389">
      <c r="F1389" s="65" t="b">
        <f>AND(LEN(E1389) = 6, ISNUMBER(MATCH(LEFT(E1389,4), 'species codes'!$A$2:$A$15, 0)))</f>
        <v>0</v>
      </c>
    </row>
    <row r="1390">
      <c r="F1390" s="65" t="b">
        <f>AND(LEN(E1390) = 6, ISNUMBER(MATCH(LEFT(E1390,4), 'species codes'!$A$2:$A$15, 0)))</f>
        <v>0</v>
      </c>
    </row>
    <row r="1391">
      <c r="F1391" s="65" t="b">
        <f>AND(LEN(E1391) = 6, ISNUMBER(MATCH(LEFT(E1391,4), 'species codes'!$A$2:$A$15, 0)))</f>
        <v>0</v>
      </c>
    </row>
    <row r="1392">
      <c r="F1392" s="65" t="b">
        <f>AND(LEN(E1392) = 6, ISNUMBER(MATCH(LEFT(E1392,4), 'species codes'!$A$2:$A$15, 0)))</f>
        <v>0</v>
      </c>
    </row>
    <row r="1393">
      <c r="F1393" s="65" t="b">
        <f>AND(LEN(E1393) = 6, ISNUMBER(MATCH(LEFT(E1393,4), 'species codes'!$A$2:$A$15, 0)))</f>
        <v>0</v>
      </c>
    </row>
    <row r="1394">
      <c r="F1394" s="65" t="b">
        <f>AND(LEN(E1394) = 6, ISNUMBER(MATCH(LEFT(E1394,4), 'species codes'!$A$2:$A$15, 0)))</f>
        <v>0</v>
      </c>
    </row>
    <row r="1395">
      <c r="F1395" s="65" t="b">
        <f>AND(LEN(E1395) = 6, ISNUMBER(MATCH(LEFT(E1395,4), 'species codes'!$A$2:$A$15, 0)))</f>
        <v>0</v>
      </c>
    </row>
    <row r="1396">
      <c r="F1396" s="65" t="b">
        <f>AND(LEN(E1396) = 6, ISNUMBER(MATCH(LEFT(E1396,4), 'species codes'!$A$2:$A$15, 0)))</f>
        <v>0</v>
      </c>
    </row>
    <row r="1397">
      <c r="F1397" s="65" t="b">
        <f>AND(LEN(E1397) = 6, ISNUMBER(MATCH(LEFT(E1397,4), 'species codes'!$A$2:$A$15, 0)))</f>
        <v>0</v>
      </c>
    </row>
    <row r="1398">
      <c r="F1398" s="65" t="b">
        <f>AND(LEN(E1398) = 6, ISNUMBER(MATCH(LEFT(E1398,4), 'species codes'!$A$2:$A$15, 0)))</f>
        <v>0</v>
      </c>
    </row>
  </sheetData>
  <conditionalFormatting sqref="F1:F2025">
    <cfRule type="containsText" dxfId="2" priority="1" operator="containsText" text="TRUE">
      <formula>NOT(ISERROR(SEARCH(("TRUE"),(F1))))</formula>
    </cfRule>
  </conditionalFormatting>
  <conditionalFormatting sqref="F1:F2025">
    <cfRule type="containsText" dxfId="1" priority="2" operator="containsText" text="FALSE">
      <formula>NOT(ISERROR(SEARCH(("FALSE"),(F1))))</formula>
    </cfRule>
  </conditionalFormatting>
  <dataValidations>
    <dataValidation type="custom" allowBlank="1" showDropDown="1" sqref="E2:E56">
      <formula1>AND(LEN(E2) = 6, ISNUMBER(MATCH(LEFT(E2,4), 'species codes'!$A$2:$A$15, 0)))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1" t="s">
        <v>313</v>
      </c>
      <c r="B1" s="81" t="s">
        <v>277</v>
      </c>
      <c r="C1" s="81" t="s">
        <v>433</v>
      </c>
      <c r="D1" s="81" t="s">
        <v>4</v>
      </c>
      <c r="E1" s="82" t="s">
        <v>434</v>
      </c>
      <c r="F1" s="81" t="s">
        <v>435</v>
      </c>
      <c r="G1" s="81" t="s">
        <v>283</v>
      </c>
      <c r="H1" s="81" t="s">
        <v>436</v>
      </c>
      <c r="I1" s="81" t="s">
        <v>437</v>
      </c>
      <c r="J1" s="81" t="s">
        <v>438</v>
      </c>
      <c r="K1" s="81" t="s">
        <v>439</v>
      </c>
      <c r="L1" s="81" t="s">
        <v>440</v>
      </c>
      <c r="M1" s="81" t="s">
        <v>441</v>
      </c>
      <c r="N1" s="83" t="s">
        <v>284</v>
      </c>
      <c r="O1" s="83" t="s">
        <v>442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</row>
    <row r="2">
      <c r="A2" s="85">
        <v>44865.0</v>
      </c>
      <c r="B2" s="86" t="s">
        <v>443</v>
      </c>
      <c r="C2" s="84" t="s">
        <v>444</v>
      </c>
      <c r="D2" s="87">
        <v>24.0</v>
      </c>
      <c r="E2" s="88">
        <v>3.0</v>
      </c>
      <c r="F2" s="84" t="s">
        <v>445</v>
      </c>
      <c r="G2" s="84"/>
      <c r="H2" s="84" t="s">
        <v>446</v>
      </c>
      <c r="I2" s="87">
        <v>1.0</v>
      </c>
      <c r="J2" s="87">
        <v>82.0</v>
      </c>
      <c r="K2" s="84"/>
      <c r="L2" s="84"/>
      <c r="M2" s="84" t="s">
        <v>447</v>
      </c>
      <c r="N2" s="89"/>
      <c r="O2" s="89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</row>
    <row r="3">
      <c r="A3" s="85">
        <v>44897.0</v>
      </c>
      <c r="B3" s="84" t="s">
        <v>85</v>
      </c>
      <c r="C3" s="84" t="s">
        <v>448</v>
      </c>
      <c r="D3" s="87">
        <v>61.0</v>
      </c>
      <c r="E3" s="88">
        <v>7.0</v>
      </c>
      <c r="F3" s="84" t="s">
        <v>445</v>
      </c>
      <c r="G3" s="84"/>
      <c r="H3" s="84" t="s">
        <v>446</v>
      </c>
      <c r="I3" s="87">
        <v>1.0</v>
      </c>
      <c r="J3" s="87">
        <v>108.0</v>
      </c>
      <c r="K3" s="86" t="s">
        <v>449</v>
      </c>
      <c r="L3" s="84"/>
      <c r="M3" s="84" t="s">
        <v>447</v>
      </c>
      <c r="N3" s="89"/>
      <c r="O3" s="89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</row>
    <row r="4">
      <c r="A4" s="85">
        <v>44928.0</v>
      </c>
      <c r="B4" s="84" t="s">
        <v>204</v>
      </c>
      <c r="C4" s="86" t="s">
        <v>450</v>
      </c>
      <c r="D4" s="87">
        <f>41+13</f>
        <v>54</v>
      </c>
      <c r="E4" s="88">
        <v>7.0</v>
      </c>
      <c r="F4" s="84" t="s">
        <v>445</v>
      </c>
      <c r="G4" s="84"/>
      <c r="H4" s="84" t="s">
        <v>446</v>
      </c>
      <c r="I4" s="87">
        <v>1.0</v>
      </c>
      <c r="J4" s="87">
        <v>115.0</v>
      </c>
      <c r="K4" s="84"/>
      <c r="L4" s="90" t="s">
        <v>451</v>
      </c>
      <c r="M4" s="84" t="s">
        <v>447</v>
      </c>
      <c r="N4" s="89"/>
      <c r="O4" s="89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</row>
    <row r="5">
      <c r="A5" s="85">
        <v>44746.0</v>
      </c>
      <c r="B5" s="84" t="s">
        <v>204</v>
      </c>
      <c r="C5" s="84" t="s">
        <v>452</v>
      </c>
      <c r="D5" s="87">
        <v>60.0</v>
      </c>
      <c r="E5" s="88">
        <v>6.0</v>
      </c>
      <c r="F5" s="84" t="s">
        <v>445</v>
      </c>
      <c r="G5" s="84"/>
      <c r="H5" s="84" t="s">
        <v>446</v>
      </c>
      <c r="I5" s="87">
        <v>1.0</v>
      </c>
      <c r="J5" s="87">
        <v>50.0</v>
      </c>
      <c r="K5" s="84"/>
      <c r="L5" s="84"/>
      <c r="M5" s="84" t="s">
        <v>447</v>
      </c>
      <c r="N5" s="89"/>
      <c r="O5" s="89"/>
      <c r="P5" s="91" t="str">
        <f>#REF!/#REF!</f>
        <v>#REF!</v>
      </c>
      <c r="Q5" s="92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</row>
    <row r="6">
      <c r="A6" s="93">
        <v>44865.0</v>
      </c>
      <c r="B6" s="81" t="s">
        <v>443</v>
      </c>
      <c r="C6" s="81" t="s">
        <v>453</v>
      </c>
      <c r="D6" s="94">
        <v>25.0</v>
      </c>
      <c r="E6" s="95">
        <v>5.0</v>
      </c>
      <c r="F6" s="96" t="s">
        <v>445</v>
      </c>
      <c r="G6" s="96"/>
      <c r="H6" s="96" t="s">
        <v>446</v>
      </c>
      <c r="I6" s="94">
        <v>1.0</v>
      </c>
      <c r="J6" s="94">
        <v>85.0</v>
      </c>
      <c r="K6" s="6"/>
      <c r="L6" s="97" t="s">
        <v>454</v>
      </c>
      <c r="M6" s="96" t="s">
        <v>447</v>
      </c>
      <c r="N6" s="98"/>
      <c r="O6" s="98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</row>
    <row r="7">
      <c r="A7" s="85">
        <v>44869.0</v>
      </c>
      <c r="B7" s="84" t="s">
        <v>204</v>
      </c>
      <c r="C7" s="84" t="s">
        <v>455</v>
      </c>
      <c r="D7" s="87">
        <v>150.0</v>
      </c>
      <c r="E7" s="88">
        <v>3.0</v>
      </c>
      <c r="F7" s="84" t="s">
        <v>445</v>
      </c>
      <c r="G7" s="86"/>
      <c r="H7" s="86" t="s">
        <v>456</v>
      </c>
      <c r="I7" s="87">
        <v>1.0</v>
      </c>
      <c r="J7" s="87" t="s">
        <v>457</v>
      </c>
      <c r="K7" s="99"/>
      <c r="L7" s="84"/>
      <c r="M7" s="84" t="s">
        <v>447</v>
      </c>
      <c r="N7" s="89"/>
      <c r="O7" s="89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</row>
    <row r="8">
      <c r="A8" s="85">
        <v>44897.0</v>
      </c>
      <c r="B8" s="84" t="s">
        <v>85</v>
      </c>
      <c r="C8" s="84" t="s">
        <v>458</v>
      </c>
      <c r="D8" s="87">
        <f>56+30</f>
        <v>86</v>
      </c>
      <c r="E8" s="88">
        <v>11.0</v>
      </c>
      <c r="F8" s="84" t="s">
        <v>445</v>
      </c>
      <c r="G8" s="84"/>
      <c r="H8" s="84" t="s">
        <v>446</v>
      </c>
      <c r="I8" s="87">
        <v>1.0</v>
      </c>
      <c r="J8" s="87">
        <v>104.0</v>
      </c>
      <c r="K8" s="86" t="s">
        <v>449</v>
      </c>
      <c r="L8" s="84"/>
      <c r="M8" s="84" t="s">
        <v>447</v>
      </c>
      <c r="N8" s="89"/>
      <c r="O8" s="89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</row>
    <row r="9">
      <c r="A9" s="85">
        <v>44942.0</v>
      </c>
      <c r="B9" s="86" t="s">
        <v>443</v>
      </c>
      <c r="C9" s="84" t="s">
        <v>459</v>
      </c>
      <c r="D9" s="87">
        <v>93.0</v>
      </c>
      <c r="E9" s="88">
        <v>8.0</v>
      </c>
      <c r="F9" s="84" t="s">
        <v>445</v>
      </c>
      <c r="G9" s="84"/>
      <c r="H9" s="84" t="s">
        <v>446</v>
      </c>
      <c r="I9" s="87">
        <v>1.0</v>
      </c>
      <c r="J9" s="87">
        <v>126.0</v>
      </c>
      <c r="K9" s="84"/>
      <c r="L9" s="84"/>
      <c r="M9" s="84" t="s">
        <v>447</v>
      </c>
      <c r="N9" s="89"/>
      <c r="O9" s="89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</row>
    <row r="10">
      <c r="A10" s="85">
        <v>44960.0</v>
      </c>
      <c r="B10" s="84" t="s">
        <v>85</v>
      </c>
      <c r="C10" s="84" t="s">
        <v>460</v>
      </c>
      <c r="D10" s="87">
        <v>77.0</v>
      </c>
      <c r="E10" s="88">
        <v>6.0</v>
      </c>
      <c r="F10" s="84" t="s">
        <v>445</v>
      </c>
      <c r="G10" s="84"/>
      <c r="H10" s="84" t="s">
        <v>446</v>
      </c>
      <c r="I10" s="87">
        <v>1.0</v>
      </c>
      <c r="J10" s="87">
        <v>132.0</v>
      </c>
      <c r="K10" s="84"/>
      <c r="L10" s="84"/>
      <c r="M10" s="84" t="s">
        <v>447</v>
      </c>
      <c r="N10" s="89"/>
      <c r="O10" s="89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</row>
    <row r="11">
      <c r="A11" s="85">
        <v>44865.0</v>
      </c>
      <c r="B11" s="86" t="s">
        <v>443</v>
      </c>
      <c r="C11" s="84" t="s">
        <v>461</v>
      </c>
      <c r="D11" s="87">
        <v>30.0</v>
      </c>
      <c r="E11" s="88">
        <v>5.0</v>
      </c>
      <c r="F11" s="84" t="s">
        <v>445</v>
      </c>
      <c r="G11" s="84"/>
      <c r="H11" s="84" t="s">
        <v>446</v>
      </c>
      <c r="I11" s="87">
        <v>1.0</v>
      </c>
      <c r="J11" s="87">
        <v>84.0</v>
      </c>
      <c r="K11" s="84"/>
      <c r="L11" s="84"/>
      <c r="M11" s="84" t="s">
        <v>447</v>
      </c>
      <c r="N11" s="89"/>
      <c r="O11" s="89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</row>
    <row r="12">
      <c r="A12" s="85">
        <v>44897.0</v>
      </c>
      <c r="B12" s="84" t="s">
        <v>85</v>
      </c>
      <c r="C12" s="84" t="s">
        <v>462</v>
      </c>
      <c r="D12" s="87">
        <v>77.0</v>
      </c>
      <c r="E12" s="88">
        <v>6.0</v>
      </c>
      <c r="F12" s="84" t="s">
        <v>445</v>
      </c>
      <c r="G12" s="84"/>
      <c r="H12" s="84" t="s">
        <v>446</v>
      </c>
      <c r="I12" s="87">
        <v>1.0</v>
      </c>
      <c r="J12" s="87">
        <v>106.0</v>
      </c>
      <c r="K12" s="84"/>
      <c r="L12" s="84"/>
      <c r="M12" s="84" t="s">
        <v>447</v>
      </c>
      <c r="N12" s="89"/>
      <c r="O12" s="89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</row>
    <row r="13">
      <c r="A13" s="85">
        <v>44928.0</v>
      </c>
      <c r="B13" s="84" t="s">
        <v>204</v>
      </c>
      <c r="C13" s="84" t="s">
        <v>463</v>
      </c>
      <c r="D13" s="87">
        <v>63.0</v>
      </c>
      <c r="E13" s="88">
        <v>5.0</v>
      </c>
      <c r="F13" s="84" t="s">
        <v>445</v>
      </c>
      <c r="G13" s="84"/>
      <c r="H13" s="84" t="s">
        <v>446</v>
      </c>
      <c r="I13" s="87">
        <v>1.0</v>
      </c>
      <c r="J13" s="87">
        <v>117.0</v>
      </c>
      <c r="K13" s="84"/>
      <c r="L13" s="84"/>
      <c r="M13" s="84" t="s">
        <v>447</v>
      </c>
      <c r="N13" s="89"/>
      <c r="O13" s="89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</row>
    <row r="14">
      <c r="A14" s="85">
        <v>44942.0</v>
      </c>
      <c r="B14" s="86" t="s">
        <v>443</v>
      </c>
      <c r="C14" s="84" t="s">
        <v>464</v>
      </c>
      <c r="D14" s="87">
        <v>60.0</v>
      </c>
      <c r="E14" s="88">
        <v>4.0</v>
      </c>
      <c r="F14" s="84" t="s">
        <v>445</v>
      </c>
      <c r="G14" s="84"/>
      <c r="H14" s="84" t="s">
        <v>446</v>
      </c>
      <c r="I14" s="87">
        <v>1.0</v>
      </c>
      <c r="J14" s="87">
        <v>127.0</v>
      </c>
      <c r="K14" s="84"/>
      <c r="L14" s="84"/>
      <c r="M14" s="84" t="s">
        <v>447</v>
      </c>
      <c r="N14" s="89"/>
      <c r="O14" s="89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</row>
    <row r="15">
      <c r="A15" s="85">
        <v>44745.0</v>
      </c>
      <c r="B15" s="84" t="s">
        <v>85</v>
      </c>
      <c r="C15" s="84" t="s">
        <v>465</v>
      </c>
      <c r="D15" s="87">
        <v>30.0</v>
      </c>
      <c r="E15" s="88">
        <v>3.0</v>
      </c>
      <c r="F15" s="84" t="s">
        <v>445</v>
      </c>
      <c r="G15" s="84"/>
      <c r="H15" s="84" t="s">
        <v>446</v>
      </c>
      <c r="I15" s="87">
        <v>1.0</v>
      </c>
      <c r="J15" s="87">
        <v>28.0</v>
      </c>
      <c r="K15" s="84"/>
      <c r="L15" s="84"/>
      <c r="M15" s="84" t="s">
        <v>447</v>
      </c>
      <c r="N15" s="89"/>
      <c r="O15" s="89"/>
      <c r="P15" s="84"/>
      <c r="Q15" s="92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</row>
    <row r="16">
      <c r="A16" s="85">
        <v>44942.0</v>
      </c>
      <c r="B16" s="86" t="s">
        <v>443</v>
      </c>
      <c r="C16" s="84" t="s">
        <v>466</v>
      </c>
      <c r="D16" s="87">
        <v>127.0</v>
      </c>
      <c r="E16" s="88">
        <v>6.0</v>
      </c>
      <c r="F16" s="84" t="s">
        <v>445</v>
      </c>
      <c r="G16" s="84"/>
      <c r="H16" s="84" t="s">
        <v>446</v>
      </c>
      <c r="I16" s="87">
        <v>1.0</v>
      </c>
      <c r="J16" s="87">
        <v>130.0</v>
      </c>
      <c r="K16" s="84"/>
      <c r="L16" s="84"/>
      <c r="M16" s="84" t="s">
        <v>447</v>
      </c>
      <c r="N16" s="89"/>
      <c r="O16" s="89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</row>
    <row r="17">
      <c r="A17" s="85">
        <v>44960.0</v>
      </c>
      <c r="B17" s="84" t="s">
        <v>85</v>
      </c>
      <c r="C17" s="84" t="s">
        <v>467</v>
      </c>
      <c r="D17" s="87">
        <v>72.0</v>
      </c>
      <c r="E17" s="88">
        <v>5.0</v>
      </c>
      <c r="F17" s="84" t="s">
        <v>445</v>
      </c>
      <c r="G17" s="84"/>
      <c r="H17" s="84" t="s">
        <v>446</v>
      </c>
      <c r="I17" s="87">
        <v>1.0</v>
      </c>
      <c r="J17" s="87">
        <v>136.0</v>
      </c>
      <c r="K17" s="84"/>
      <c r="L17" s="84"/>
      <c r="M17" s="84" t="s">
        <v>447</v>
      </c>
      <c r="N17" s="89"/>
      <c r="O17" s="89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</row>
    <row r="18">
      <c r="A18" s="85">
        <v>44972.0</v>
      </c>
      <c r="B18" s="84" t="s">
        <v>204</v>
      </c>
      <c r="C18" s="84" t="s">
        <v>468</v>
      </c>
      <c r="D18" s="87">
        <v>50.0</v>
      </c>
      <c r="E18" s="88">
        <v>4.0</v>
      </c>
      <c r="F18" s="84" t="s">
        <v>445</v>
      </c>
      <c r="G18" s="84"/>
      <c r="H18" s="84" t="s">
        <v>446</v>
      </c>
      <c r="I18" s="87">
        <v>1.0</v>
      </c>
      <c r="J18" s="87">
        <v>140.0</v>
      </c>
      <c r="K18" s="84"/>
      <c r="L18" s="84"/>
      <c r="M18" s="84" t="s">
        <v>447</v>
      </c>
      <c r="N18" s="89"/>
      <c r="O18" s="89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</row>
    <row r="19">
      <c r="A19" s="85">
        <v>44972.0</v>
      </c>
      <c r="B19" s="84" t="s">
        <v>204</v>
      </c>
      <c r="C19" s="84" t="s">
        <v>469</v>
      </c>
      <c r="D19" s="87">
        <v>50.0</v>
      </c>
      <c r="E19" s="88">
        <v>6.0</v>
      </c>
      <c r="F19" s="84" t="s">
        <v>445</v>
      </c>
      <c r="G19" s="84"/>
      <c r="H19" s="84" t="s">
        <v>446</v>
      </c>
      <c r="I19" s="87">
        <v>1.0</v>
      </c>
      <c r="J19" s="87">
        <v>141.0</v>
      </c>
      <c r="K19" s="84"/>
      <c r="L19" s="84"/>
      <c r="M19" s="84" t="s">
        <v>447</v>
      </c>
      <c r="N19" s="89"/>
      <c r="O19" s="89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</row>
    <row r="20">
      <c r="A20" s="85">
        <v>44865.0</v>
      </c>
      <c r="B20" s="86" t="s">
        <v>443</v>
      </c>
      <c r="C20" s="84" t="s">
        <v>470</v>
      </c>
      <c r="D20" s="87">
        <v>18.0</v>
      </c>
      <c r="E20" s="100">
        <v>2.0</v>
      </c>
      <c r="F20" s="84" t="s">
        <v>445</v>
      </c>
      <c r="G20" s="84"/>
      <c r="H20" s="84" t="s">
        <v>446</v>
      </c>
      <c r="I20" s="87">
        <v>1.0</v>
      </c>
      <c r="J20" s="87">
        <v>83.0</v>
      </c>
      <c r="K20" s="84"/>
      <c r="L20" s="84"/>
      <c r="M20" s="84" t="s">
        <v>447</v>
      </c>
      <c r="N20" s="89"/>
      <c r="O20" s="89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</row>
    <row r="21">
      <c r="A21" s="85">
        <v>44897.0</v>
      </c>
      <c r="B21" s="84" t="s">
        <v>85</v>
      </c>
      <c r="C21" s="84" t="s">
        <v>471</v>
      </c>
      <c r="D21" s="87">
        <v>23.0</v>
      </c>
      <c r="E21" s="88">
        <v>1.0</v>
      </c>
      <c r="F21" s="84" t="s">
        <v>445</v>
      </c>
      <c r="G21" s="84"/>
      <c r="H21" s="84" t="s">
        <v>446</v>
      </c>
      <c r="I21" s="87">
        <v>1.0</v>
      </c>
      <c r="J21" s="87">
        <v>105.0</v>
      </c>
      <c r="K21" s="60" t="s">
        <v>449</v>
      </c>
      <c r="L21" s="84"/>
      <c r="M21" s="84" t="s">
        <v>447</v>
      </c>
      <c r="N21" s="89"/>
      <c r="O21" s="89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</row>
    <row r="22">
      <c r="A22" s="85">
        <v>44928.0</v>
      </c>
      <c r="B22" s="84" t="s">
        <v>204</v>
      </c>
      <c r="C22" s="84" t="s">
        <v>472</v>
      </c>
      <c r="D22" s="87">
        <f>62+63</f>
        <v>125</v>
      </c>
      <c r="E22" s="88">
        <v>3.0</v>
      </c>
      <c r="F22" s="84" t="s">
        <v>445</v>
      </c>
      <c r="G22" s="84"/>
      <c r="H22" s="84" t="s">
        <v>446</v>
      </c>
      <c r="I22" s="87">
        <v>1.0</v>
      </c>
      <c r="J22" s="87">
        <v>116.0</v>
      </c>
      <c r="K22" s="84"/>
      <c r="L22" s="84"/>
      <c r="M22" s="84" t="s">
        <v>447</v>
      </c>
      <c r="N22" s="89"/>
      <c r="O22" s="89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</row>
    <row r="23">
      <c r="A23" s="75">
        <v>45622.0</v>
      </c>
      <c r="B23" s="58" t="s">
        <v>204</v>
      </c>
      <c r="C23" s="58" t="s">
        <v>43</v>
      </c>
      <c r="D23" s="83">
        <v>23.0</v>
      </c>
      <c r="E23" s="58">
        <v>1.0</v>
      </c>
      <c r="F23" s="58" t="s">
        <v>473</v>
      </c>
      <c r="G23" s="83" t="s">
        <v>474</v>
      </c>
      <c r="H23" s="58" t="s">
        <v>446</v>
      </c>
    </row>
    <row r="24">
      <c r="A24" s="85">
        <v>44897.0</v>
      </c>
      <c r="B24" s="84" t="s">
        <v>85</v>
      </c>
      <c r="C24" s="84" t="s">
        <v>475</v>
      </c>
      <c r="D24" s="87">
        <v>43.0</v>
      </c>
      <c r="E24" s="88">
        <v>3.0</v>
      </c>
      <c r="F24" s="84" t="s">
        <v>445</v>
      </c>
      <c r="G24" s="84"/>
      <c r="H24" s="84" t="s">
        <v>446</v>
      </c>
      <c r="I24" s="87">
        <v>1.0</v>
      </c>
      <c r="J24" s="87">
        <v>110.0</v>
      </c>
      <c r="K24" s="84"/>
      <c r="L24" s="84"/>
      <c r="M24" s="84" t="s">
        <v>447</v>
      </c>
      <c r="N24" s="89"/>
      <c r="O24" s="89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</row>
    <row r="25">
      <c r="A25" s="85">
        <v>44928.0</v>
      </c>
      <c r="B25" s="84" t="s">
        <v>204</v>
      </c>
      <c r="C25" s="84" t="s">
        <v>476</v>
      </c>
      <c r="D25" s="87">
        <v>35.0</v>
      </c>
      <c r="E25" s="88">
        <v>3.0</v>
      </c>
      <c r="F25" s="84" t="s">
        <v>445</v>
      </c>
      <c r="G25" s="84"/>
      <c r="H25" s="84" t="s">
        <v>446</v>
      </c>
      <c r="I25" s="87">
        <v>1.0</v>
      </c>
      <c r="J25" s="87">
        <v>112.0</v>
      </c>
      <c r="K25" s="84"/>
      <c r="L25" s="84"/>
      <c r="M25" s="84" t="s">
        <v>447</v>
      </c>
      <c r="N25" s="89"/>
      <c r="O25" s="89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</row>
    <row r="26">
      <c r="A26" s="85">
        <v>44960.0</v>
      </c>
      <c r="B26" s="84" t="s">
        <v>85</v>
      </c>
      <c r="C26" s="84" t="s">
        <v>477</v>
      </c>
      <c r="D26" s="87">
        <v>123.0</v>
      </c>
      <c r="E26" s="88">
        <v>9.0</v>
      </c>
      <c r="F26" s="84" t="s">
        <v>445</v>
      </c>
      <c r="G26" s="84"/>
      <c r="H26" s="84" t="s">
        <v>446</v>
      </c>
      <c r="I26" s="87">
        <v>1.0</v>
      </c>
      <c r="J26" s="87">
        <v>131.0</v>
      </c>
      <c r="K26" s="84"/>
      <c r="L26" s="84"/>
      <c r="M26" s="84" t="s">
        <v>447</v>
      </c>
      <c r="N26" s="89"/>
      <c r="O26" s="89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</row>
    <row r="27">
      <c r="A27" s="85">
        <v>44897.0</v>
      </c>
      <c r="B27" s="84" t="s">
        <v>85</v>
      </c>
      <c r="C27" s="84" t="s">
        <v>478</v>
      </c>
      <c r="D27" s="87">
        <v>92.0</v>
      </c>
      <c r="E27" s="88">
        <v>6.0</v>
      </c>
      <c r="F27" s="84" t="s">
        <v>445</v>
      </c>
      <c r="G27" s="84"/>
      <c r="H27" s="84" t="s">
        <v>446</v>
      </c>
      <c r="I27" s="87">
        <v>1.0</v>
      </c>
      <c r="J27" s="87">
        <v>109.0</v>
      </c>
      <c r="K27" s="84"/>
      <c r="L27" s="84"/>
      <c r="M27" s="84" t="s">
        <v>447</v>
      </c>
      <c r="N27" s="89"/>
      <c r="O27" s="89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</row>
    <row r="28">
      <c r="A28" s="85">
        <v>44928.0</v>
      </c>
      <c r="B28" s="84" t="s">
        <v>204</v>
      </c>
      <c r="C28" s="84" t="s">
        <v>479</v>
      </c>
      <c r="D28" s="87">
        <v>65.0</v>
      </c>
      <c r="E28" s="88">
        <v>4.0</v>
      </c>
      <c r="F28" s="84" t="s">
        <v>445</v>
      </c>
      <c r="G28" s="84"/>
      <c r="H28" s="84" t="s">
        <v>446</v>
      </c>
      <c r="I28" s="87">
        <v>1.0</v>
      </c>
      <c r="J28" s="87">
        <v>113.0</v>
      </c>
      <c r="K28" s="84"/>
      <c r="L28" s="84"/>
      <c r="M28" s="84" t="s">
        <v>447</v>
      </c>
      <c r="N28" s="89"/>
      <c r="O28" s="89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</row>
    <row r="29">
      <c r="A29" s="85">
        <v>44939.0</v>
      </c>
      <c r="B29" s="84" t="s">
        <v>85</v>
      </c>
      <c r="C29" s="84" t="s">
        <v>480</v>
      </c>
      <c r="D29" s="87">
        <v>81.0</v>
      </c>
      <c r="E29" s="88">
        <v>4.0</v>
      </c>
      <c r="F29" s="84" t="s">
        <v>445</v>
      </c>
      <c r="G29" s="84"/>
      <c r="H29" s="84" t="s">
        <v>446</v>
      </c>
      <c r="I29" s="87">
        <v>1.0</v>
      </c>
      <c r="J29" s="87">
        <v>122.0</v>
      </c>
      <c r="K29" s="84"/>
      <c r="L29" s="84"/>
      <c r="M29" s="84" t="s">
        <v>447</v>
      </c>
      <c r="N29" s="89"/>
      <c r="O29" s="89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</row>
    <row r="30">
      <c r="A30" s="85">
        <v>44942.0</v>
      </c>
      <c r="B30" s="86" t="s">
        <v>443</v>
      </c>
      <c r="C30" s="84" t="s">
        <v>481</v>
      </c>
      <c r="D30" s="87">
        <v>91.0</v>
      </c>
      <c r="E30" s="88">
        <v>5.0</v>
      </c>
      <c r="F30" s="84" t="s">
        <v>445</v>
      </c>
      <c r="G30" s="84"/>
      <c r="H30" s="84" t="s">
        <v>446</v>
      </c>
      <c r="I30" s="87">
        <v>1.0</v>
      </c>
      <c r="J30" s="87">
        <v>128.0</v>
      </c>
      <c r="K30" s="84"/>
      <c r="L30" s="84"/>
      <c r="M30" s="84" t="s">
        <v>447</v>
      </c>
      <c r="N30" s="89"/>
      <c r="O30" s="89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</row>
    <row r="31">
      <c r="A31" s="85">
        <v>44865.0</v>
      </c>
      <c r="B31" s="86" t="s">
        <v>443</v>
      </c>
      <c r="C31" s="84" t="s">
        <v>482</v>
      </c>
      <c r="D31" s="87">
        <v>70.0</v>
      </c>
      <c r="E31" s="88">
        <v>7.0</v>
      </c>
      <c r="F31" s="84" t="s">
        <v>445</v>
      </c>
      <c r="G31" s="84"/>
      <c r="H31" s="84" t="s">
        <v>446</v>
      </c>
      <c r="I31" s="87">
        <v>1.0</v>
      </c>
      <c r="J31" s="87">
        <v>81.0</v>
      </c>
      <c r="K31" s="84"/>
      <c r="L31" s="84"/>
      <c r="M31" s="84" t="s">
        <v>447</v>
      </c>
      <c r="N31" s="89"/>
      <c r="O31" s="89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</row>
    <row r="32">
      <c r="A32" s="85">
        <v>44865.0</v>
      </c>
      <c r="B32" s="84" t="s">
        <v>204</v>
      </c>
      <c r="C32" s="84" t="s">
        <v>483</v>
      </c>
      <c r="D32" s="87">
        <v>15.0</v>
      </c>
      <c r="E32" s="88">
        <v>1.0</v>
      </c>
      <c r="F32" s="84" t="s">
        <v>445</v>
      </c>
      <c r="G32" s="84"/>
      <c r="H32" s="84" t="s">
        <v>446</v>
      </c>
      <c r="I32" s="87">
        <v>1.0</v>
      </c>
      <c r="J32" s="87">
        <v>91.0</v>
      </c>
      <c r="K32" s="84"/>
      <c r="L32" s="84"/>
      <c r="M32" s="84" t="s">
        <v>447</v>
      </c>
      <c r="N32" s="89"/>
      <c r="O32" s="89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</row>
    <row r="33">
      <c r="A33" s="85">
        <v>44897.0</v>
      </c>
      <c r="B33" s="84" t="s">
        <v>85</v>
      </c>
      <c r="C33" s="84" t="s">
        <v>484</v>
      </c>
      <c r="D33" s="87">
        <v>52.0</v>
      </c>
      <c r="E33" s="88">
        <v>4.0</v>
      </c>
      <c r="F33" s="84" t="s">
        <v>445</v>
      </c>
      <c r="G33" s="84"/>
      <c r="H33" s="84" t="s">
        <v>446</v>
      </c>
      <c r="I33" s="87">
        <v>1.0</v>
      </c>
      <c r="J33" s="87">
        <v>107.0</v>
      </c>
      <c r="K33" s="60" t="s">
        <v>449</v>
      </c>
      <c r="L33" s="84"/>
      <c r="M33" s="84" t="s">
        <v>447</v>
      </c>
      <c r="N33" s="89"/>
      <c r="O33" s="89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</row>
    <row r="34">
      <c r="A34" s="85">
        <v>44928.0</v>
      </c>
      <c r="B34" s="84" t="s">
        <v>204</v>
      </c>
      <c r="C34" s="84" t="s">
        <v>485</v>
      </c>
      <c r="D34" s="87">
        <f>94+37</f>
        <v>131</v>
      </c>
      <c r="E34" s="88">
        <v>6.0</v>
      </c>
      <c r="F34" s="84" t="s">
        <v>445</v>
      </c>
      <c r="G34" s="84"/>
      <c r="H34" s="84" t="s">
        <v>446</v>
      </c>
      <c r="I34" s="87">
        <v>1.0</v>
      </c>
      <c r="J34" s="87">
        <v>114.0</v>
      </c>
      <c r="K34" s="84"/>
      <c r="L34" s="84"/>
      <c r="M34" s="84" t="s">
        <v>447</v>
      </c>
      <c r="N34" s="89"/>
      <c r="O34" s="89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</row>
    <row r="35">
      <c r="A35" s="85">
        <v>44939.0</v>
      </c>
      <c r="B35" s="84" t="s">
        <v>85</v>
      </c>
      <c r="C35" s="84" t="s">
        <v>486</v>
      </c>
      <c r="D35" s="87">
        <v>42.0</v>
      </c>
      <c r="E35" s="88">
        <v>3.0</v>
      </c>
      <c r="F35" s="84" t="s">
        <v>445</v>
      </c>
      <c r="G35" s="84"/>
      <c r="H35" s="84" t="s">
        <v>446</v>
      </c>
      <c r="I35" s="87">
        <v>1.0</v>
      </c>
      <c r="J35" s="87">
        <v>123.0</v>
      </c>
      <c r="K35" s="84"/>
      <c r="L35" s="84"/>
      <c r="M35" s="84" t="s">
        <v>447</v>
      </c>
      <c r="N35" s="89"/>
      <c r="O35" s="89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</row>
    <row r="36">
      <c r="A36" s="85">
        <v>44862.0</v>
      </c>
      <c r="B36" s="84" t="s">
        <v>204</v>
      </c>
      <c r="C36" s="84" t="s">
        <v>487</v>
      </c>
      <c r="D36" s="87">
        <v>30.0</v>
      </c>
      <c r="E36" s="88">
        <v>8.0</v>
      </c>
      <c r="F36" s="84" t="s">
        <v>445</v>
      </c>
      <c r="G36" s="84"/>
      <c r="H36" s="84" t="s">
        <v>446</v>
      </c>
      <c r="I36" s="87">
        <v>1.0</v>
      </c>
      <c r="J36" s="87">
        <v>79.0</v>
      </c>
      <c r="K36" s="86" t="s">
        <v>449</v>
      </c>
      <c r="L36" s="84"/>
      <c r="M36" s="84" t="s">
        <v>447</v>
      </c>
      <c r="N36" s="89"/>
      <c r="O36" s="89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</row>
    <row r="37">
      <c r="A37" s="85">
        <v>44858.0</v>
      </c>
      <c r="B37" s="86" t="s">
        <v>443</v>
      </c>
      <c r="C37" s="84" t="s">
        <v>488</v>
      </c>
      <c r="D37" s="87">
        <v>12.0</v>
      </c>
      <c r="E37" s="89">
        <f t="shared" ref="E37:E54" si="1">D37</f>
        <v>12</v>
      </c>
      <c r="F37" s="84" t="s">
        <v>445</v>
      </c>
      <c r="G37" s="84"/>
      <c r="H37" s="84" t="s">
        <v>446</v>
      </c>
      <c r="I37" s="87">
        <v>1.0</v>
      </c>
      <c r="J37" s="87">
        <v>61.0</v>
      </c>
      <c r="K37" s="84"/>
      <c r="L37" s="84"/>
      <c r="M37" s="84" t="s">
        <v>489</v>
      </c>
      <c r="N37" s="89"/>
      <c r="O37" s="89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</row>
    <row r="38">
      <c r="A38" s="85">
        <v>44869.0</v>
      </c>
      <c r="B38" s="84" t="s">
        <v>204</v>
      </c>
      <c r="C38" s="86" t="s">
        <v>490</v>
      </c>
      <c r="D38" s="101">
        <v>20.0</v>
      </c>
      <c r="E38" s="89">
        <f t="shared" si="1"/>
        <v>20</v>
      </c>
      <c r="F38" s="84" t="s">
        <v>491</v>
      </c>
      <c r="G38" s="84"/>
      <c r="H38" s="84" t="s">
        <v>446</v>
      </c>
      <c r="I38" s="87">
        <v>1.0</v>
      </c>
      <c r="J38" s="87">
        <v>93.0</v>
      </c>
      <c r="K38" s="84"/>
      <c r="L38" s="86" t="s">
        <v>492</v>
      </c>
      <c r="M38" s="84" t="s">
        <v>489</v>
      </c>
      <c r="N38" s="89"/>
      <c r="O38" s="89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</row>
    <row r="39">
      <c r="A39" s="85">
        <v>44745.0</v>
      </c>
      <c r="B39" s="84" t="s">
        <v>85</v>
      </c>
      <c r="C39" s="86" t="s">
        <v>493</v>
      </c>
      <c r="D39" s="87">
        <v>12.0</v>
      </c>
      <c r="E39" s="89">
        <f t="shared" si="1"/>
        <v>12</v>
      </c>
      <c r="F39" s="84" t="s">
        <v>445</v>
      </c>
      <c r="G39" s="84"/>
      <c r="H39" s="84" t="s">
        <v>494</v>
      </c>
      <c r="I39" s="87">
        <v>1.0</v>
      </c>
      <c r="J39" s="87">
        <v>31.0</v>
      </c>
      <c r="L39" s="86" t="s">
        <v>495</v>
      </c>
      <c r="M39" s="84" t="s">
        <v>489</v>
      </c>
      <c r="N39" s="89"/>
      <c r="O39" s="89"/>
      <c r="P39" s="84"/>
      <c r="Q39" s="92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</row>
    <row r="40">
      <c r="A40" s="85">
        <v>44858.0</v>
      </c>
      <c r="B40" s="86" t="s">
        <v>443</v>
      </c>
      <c r="C40" s="84" t="s">
        <v>496</v>
      </c>
      <c r="D40" s="87">
        <v>10.0</v>
      </c>
      <c r="E40" s="89">
        <f t="shared" si="1"/>
        <v>10</v>
      </c>
      <c r="F40" s="84" t="s">
        <v>445</v>
      </c>
      <c r="G40" s="84"/>
      <c r="H40" s="84" t="s">
        <v>446</v>
      </c>
      <c r="I40" s="87">
        <v>1.0</v>
      </c>
      <c r="J40" s="87">
        <v>62.0</v>
      </c>
      <c r="K40" s="84"/>
      <c r="L40" s="84"/>
      <c r="M40" s="84" t="s">
        <v>489</v>
      </c>
      <c r="N40" s="89"/>
      <c r="O40" s="89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</row>
    <row r="41">
      <c r="A41" s="85">
        <v>44869.0</v>
      </c>
      <c r="B41" s="84" t="s">
        <v>204</v>
      </c>
      <c r="C41" s="84" t="s">
        <v>497</v>
      </c>
      <c r="D41" s="101">
        <v>20.0</v>
      </c>
      <c r="E41" s="89">
        <f t="shared" si="1"/>
        <v>20</v>
      </c>
      <c r="F41" s="84" t="s">
        <v>491</v>
      </c>
      <c r="G41" s="84"/>
      <c r="H41" s="84" t="s">
        <v>446</v>
      </c>
      <c r="I41" s="87">
        <v>1.0</v>
      </c>
      <c r="J41" s="87">
        <v>92.0</v>
      </c>
      <c r="K41" s="84"/>
      <c r="L41" s="84"/>
      <c r="M41" s="84" t="s">
        <v>489</v>
      </c>
      <c r="N41" s="89"/>
      <c r="O41" s="89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</row>
    <row r="42">
      <c r="A42" s="85">
        <v>44858.0</v>
      </c>
      <c r="B42" s="86" t="s">
        <v>443</v>
      </c>
      <c r="C42" s="84" t="s">
        <v>498</v>
      </c>
      <c r="D42" s="87">
        <v>15.0</v>
      </c>
      <c r="E42" s="89">
        <f t="shared" si="1"/>
        <v>15</v>
      </c>
      <c r="F42" s="84" t="s">
        <v>445</v>
      </c>
      <c r="G42" s="84"/>
      <c r="H42" s="84" t="s">
        <v>446</v>
      </c>
      <c r="I42" s="87">
        <v>1.0</v>
      </c>
      <c r="J42" s="87">
        <v>65.0</v>
      </c>
      <c r="K42" s="84"/>
      <c r="L42" s="84"/>
      <c r="M42" s="84" t="s">
        <v>489</v>
      </c>
      <c r="N42" s="89"/>
      <c r="O42" s="89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</row>
    <row r="43">
      <c r="A43" s="85">
        <v>44745.0</v>
      </c>
      <c r="B43" s="84" t="s">
        <v>85</v>
      </c>
      <c r="C43" s="86" t="s">
        <v>499</v>
      </c>
      <c r="D43" s="87">
        <v>11.0</v>
      </c>
      <c r="E43" s="89">
        <f t="shared" si="1"/>
        <v>11</v>
      </c>
      <c r="F43" s="84" t="s">
        <v>445</v>
      </c>
      <c r="G43" s="84"/>
      <c r="H43" s="84" t="s">
        <v>494</v>
      </c>
      <c r="I43" s="87">
        <v>1.0</v>
      </c>
      <c r="J43" s="87">
        <v>38.0</v>
      </c>
      <c r="K43" s="84" t="s">
        <v>370</v>
      </c>
      <c r="L43" s="84"/>
      <c r="M43" s="84" t="s">
        <v>489</v>
      </c>
      <c r="N43" s="89"/>
      <c r="O43" s="89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</row>
    <row r="44">
      <c r="A44" s="85">
        <v>44858.0</v>
      </c>
      <c r="B44" s="86" t="s">
        <v>443</v>
      </c>
      <c r="C44" s="84" t="s">
        <v>500</v>
      </c>
      <c r="D44" s="87">
        <v>14.0</v>
      </c>
      <c r="E44" s="89">
        <f t="shared" si="1"/>
        <v>14</v>
      </c>
      <c r="F44" s="84" t="s">
        <v>445</v>
      </c>
      <c r="G44" s="84"/>
      <c r="H44" s="84" t="s">
        <v>446</v>
      </c>
      <c r="I44" s="102"/>
      <c r="J44" s="102"/>
      <c r="K44" s="84"/>
      <c r="L44" s="84"/>
      <c r="M44" s="84" t="s">
        <v>489</v>
      </c>
      <c r="N44" s="89"/>
      <c r="O44" s="89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</row>
    <row r="45">
      <c r="A45" s="85">
        <v>44869.0</v>
      </c>
      <c r="B45" s="84" t="s">
        <v>204</v>
      </c>
      <c r="C45" s="84" t="s">
        <v>501</v>
      </c>
      <c r="D45" s="87">
        <v>6.0</v>
      </c>
      <c r="E45" s="89">
        <f t="shared" si="1"/>
        <v>6</v>
      </c>
      <c r="F45" s="84" t="s">
        <v>502</v>
      </c>
      <c r="G45" s="84"/>
      <c r="H45" s="84" t="s">
        <v>446</v>
      </c>
      <c r="I45" s="87">
        <v>1.0</v>
      </c>
      <c r="J45" s="87">
        <v>88.0</v>
      </c>
      <c r="K45" s="84"/>
      <c r="L45" s="84"/>
      <c r="M45" s="84" t="s">
        <v>489</v>
      </c>
      <c r="N45" s="89"/>
      <c r="O45" s="89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</row>
    <row r="46">
      <c r="A46" s="85">
        <v>44858.0</v>
      </c>
      <c r="B46" s="86" t="s">
        <v>443</v>
      </c>
      <c r="C46" s="84" t="s">
        <v>503</v>
      </c>
      <c r="D46" s="87">
        <v>16.0</v>
      </c>
      <c r="E46" s="89">
        <f t="shared" si="1"/>
        <v>16</v>
      </c>
      <c r="F46" s="84" t="s">
        <v>445</v>
      </c>
      <c r="G46" s="84"/>
      <c r="H46" s="84" t="s">
        <v>446</v>
      </c>
      <c r="I46" s="87">
        <v>1.0</v>
      </c>
      <c r="J46" s="87">
        <v>68.0</v>
      </c>
      <c r="K46" s="84"/>
      <c r="L46" s="84"/>
      <c r="M46" s="84" t="s">
        <v>489</v>
      </c>
      <c r="N46" s="89"/>
      <c r="O46" s="89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</row>
    <row r="47">
      <c r="A47" s="85">
        <v>44869.0</v>
      </c>
      <c r="B47" s="84" t="s">
        <v>204</v>
      </c>
      <c r="C47" s="84" t="s">
        <v>504</v>
      </c>
      <c r="D47" s="101">
        <v>18.0</v>
      </c>
      <c r="E47" s="89">
        <f t="shared" si="1"/>
        <v>18</v>
      </c>
      <c r="F47" s="84" t="s">
        <v>505</v>
      </c>
      <c r="G47" s="84"/>
      <c r="H47" s="84" t="s">
        <v>446</v>
      </c>
      <c r="I47" s="87">
        <v>1.0</v>
      </c>
      <c r="J47" s="87">
        <v>87.0</v>
      </c>
      <c r="K47" s="84"/>
      <c r="L47" s="84"/>
      <c r="M47" s="84" t="s">
        <v>489</v>
      </c>
      <c r="N47" s="89"/>
      <c r="O47" s="89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</row>
    <row r="48">
      <c r="A48" s="85">
        <v>44858.0</v>
      </c>
      <c r="B48" s="86" t="s">
        <v>443</v>
      </c>
      <c r="C48" s="84" t="s">
        <v>506</v>
      </c>
      <c r="D48" s="87">
        <v>15.0</v>
      </c>
      <c r="E48" s="89">
        <f t="shared" si="1"/>
        <v>15</v>
      </c>
      <c r="F48" s="84" t="s">
        <v>445</v>
      </c>
      <c r="G48" s="84"/>
      <c r="H48" s="84" t="s">
        <v>446</v>
      </c>
      <c r="I48" s="87">
        <v>1.0</v>
      </c>
      <c r="J48" s="87">
        <v>60.0</v>
      </c>
      <c r="K48" s="84"/>
      <c r="L48" s="84"/>
      <c r="M48" s="84" t="s">
        <v>489</v>
      </c>
      <c r="N48" s="89"/>
      <c r="O48" s="89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</row>
    <row r="49">
      <c r="A49" s="85">
        <v>44875.0</v>
      </c>
      <c r="B49" s="84" t="s">
        <v>85</v>
      </c>
      <c r="C49" s="84" t="s">
        <v>507</v>
      </c>
      <c r="D49" s="87">
        <v>17.0</v>
      </c>
      <c r="E49" s="89">
        <f t="shared" si="1"/>
        <v>17</v>
      </c>
      <c r="F49" s="84" t="s">
        <v>491</v>
      </c>
      <c r="G49" s="84"/>
      <c r="H49" s="84" t="s">
        <v>446</v>
      </c>
      <c r="I49" s="87">
        <v>1.0</v>
      </c>
      <c r="J49" s="87">
        <v>94.0</v>
      </c>
      <c r="K49" s="84"/>
      <c r="L49" s="84"/>
      <c r="M49" s="84" t="s">
        <v>489</v>
      </c>
      <c r="N49" s="89"/>
      <c r="O49" s="89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</row>
    <row r="50">
      <c r="A50" s="85">
        <v>44858.0</v>
      </c>
      <c r="B50" s="86" t="s">
        <v>443</v>
      </c>
      <c r="C50" s="84" t="s">
        <v>508</v>
      </c>
      <c r="D50" s="87">
        <v>15.0</v>
      </c>
      <c r="E50" s="89">
        <f t="shared" si="1"/>
        <v>15</v>
      </c>
      <c r="F50" s="84" t="s">
        <v>445</v>
      </c>
      <c r="G50" s="84"/>
      <c r="H50" s="84" t="s">
        <v>446</v>
      </c>
      <c r="I50" s="87">
        <v>1.0</v>
      </c>
      <c r="J50" s="87">
        <v>66.0</v>
      </c>
      <c r="K50" s="84"/>
      <c r="L50" s="84"/>
      <c r="M50" s="84" t="s">
        <v>489</v>
      </c>
      <c r="N50" s="89"/>
      <c r="O50" s="89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</row>
    <row r="51">
      <c r="A51" s="85">
        <v>44875.0</v>
      </c>
      <c r="B51" s="84" t="s">
        <v>85</v>
      </c>
      <c r="C51" s="84" t="s">
        <v>509</v>
      </c>
      <c r="D51" s="87">
        <v>19.0</v>
      </c>
      <c r="E51" s="89">
        <f t="shared" si="1"/>
        <v>19</v>
      </c>
      <c r="F51" s="84" t="s">
        <v>491</v>
      </c>
      <c r="G51" s="84"/>
      <c r="H51" s="84" t="s">
        <v>446</v>
      </c>
      <c r="I51" s="87">
        <v>1.0</v>
      </c>
      <c r="J51" s="87">
        <v>100.0</v>
      </c>
      <c r="K51" s="84"/>
      <c r="L51" s="84"/>
      <c r="M51" s="84" t="s">
        <v>489</v>
      </c>
      <c r="N51" s="89"/>
      <c r="O51" s="89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</row>
    <row r="52">
      <c r="A52" s="85">
        <v>44746.0</v>
      </c>
      <c r="B52" s="84" t="s">
        <v>204</v>
      </c>
      <c r="C52" s="84" t="s">
        <v>510</v>
      </c>
      <c r="D52" s="87">
        <v>25.0</v>
      </c>
      <c r="E52" s="89">
        <f t="shared" si="1"/>
        <v>25</v>
      </c>
      <c r="F52" s="84" t="s">
        <v>511</v>
      </c>
      <c r="G52" s="84"/>
      <c r="H52" s="84" t="s">
        <v>446</v>
      </c>
      <c r="I52" s="87">
        <v>1.0</v>
      </c>
      <c r="J52" s="87">
        <v>51.0</v>
      </c>
      <c r="K52" s="84"/>
      <c r="L52" s="99"/>
      <c r="M52" s="99" t="s">
        <v>512</v>
      </c>
      <c r="N52" s="89"/>
      <c r="O52" s="89"/>
      <c r="P52" s="91" t="str">
        <f>#REF!/#REF!</f>
        <v>#REF!</v>
      </c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</row>
    <row r="53">
      <c r="A53" s="85">
        <v>44747.0</v>
      </c>
      <c r="B53" s="84" t="s">
        <v>85</v>
      </c>
      <c r="C53" s="84" t="s">
        <v>513</v>
      </c>
      <c r="D53" s="87">
        <v>25.0</v>
      </c>
      <c r="E53" s="89">
        <f t="shared" si="1"/>
        <v>25</v>
      </c>
      <c r="F53" s="84" t="s">
        <v>445</v>
      </c>
      <c r="G53" s="84"/>
      <c r="H53" s="84" t="s">
        <v>446</v>
      </c>
      <c r="I53" s="87">
        <v>1.0</v>
      </c>
      <c r="J53" s="87">
        <v>35.0</v>
      </c>
      <c r="K53" s="84"/>
      <c r="L53" s="84"/>
      <c r="M53" s="84" t="s">
        <v>489</v>
      </c>
      <c r="N53" s="89"/>
      <c r="O53" s="89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</row>
    <row r="54">
      <c r="A54" s="85">
        <v>44859.0</v>
      </c>
      <c r="B54" s="86" t="s">
        <v>443</v>
      </c>
      <c r="C54" s="84" t="s">
        <v>514</v>
      </c>
      <c r="D54" s="87">
        <v>16.0</v>
      </c>
      <c r="E54" s="89">
        <f t="shared" si="1"/>
        <v>16</v>
      </c>
      <c r="F54" s="84" t="s">
        <v>445</v>
      </c>
      <c r="G54" s="84"/>
      <c r="H54" s="84" t="s">
        <v>446</v>
      </c>
      <c r="I54" s="87">
        <v>1.0</v>
      </c>
      <c r="J54" s="87">
        <v>70.0</v>
      </c>
      <c r="K54" s="84"/>
      <c r="L54" s="84"/>
      <c r="M54" s="84" t="s">
        <v>489</v>
      </c>
      <c r="N54" s="89"/>
      <c r="O54" s="89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</row>
    <row r="55">
      <c r="A55" s="75">
        <v>45020.0</v>
      </c>
      <c r="B55" s="58" t="s">
        <v>85</v>
      </c>
      <c r="C55" s="58" t="s">
        <v>515</v>
      </c>
      <c r="D55" s="58">
        <v>39.0</v>
      </c>
      <c r="E55" s="58">
        <v>4.0</v>
      </c>
      <c r="F55" s="58" t="s">
        <v>445</v>
      </c>
      <c r="G55" s="58"/>
      <c r="H55" s="58" t="s">
        <v>446</v>
      </c>
      <c r="L55" s="58"/>
      <c r="M55" s="58" t="s">
        <v>516</v>
      </c>
    </row>
    <row r="56">
      <c r="A56" s="57">
        <v>45008.0</v>
      </c>
      <c r="B56" s="58" t="s">
        <v>85</v>
      </c>
      <c r="C56" s="58" t="s">
        <v>517</v>
      </c>
      <c r="D56" s="58">
        <v>12.0</v>
      </c>
      <c r="E56" s="58">
        <v>12.0</v>
      </c>
      <c r="F56" s="58" t="s">
        <v>445</v>
      </c>
      <c r="G56" s="58"/>
      <c r="H56" s="58" t="s">
        <v>446</v>
      </c>
      <c r="I56" s="103"/>
      <c r="J56" s="103"/>
      <c r="L56" s="84"/>
      <c r="M56" s="84" t="s">
        <v>447</v>
      </c>
    </row>
    <row r="57">
      <c r="A57" s="85">
        <v>44747.0</v>
      </c>
      <c r="B57" s="84" t="s">
        <v>85</v>
      </c>
      <c r="C57" s="84" t="s">
        <v>518</v>
      </c>
      <c r="D57" s="87">
        <v>25.0</v>
      </c>
      <c r="E57" s="89">
        <f t="shared" ref="E57:E81" si="2">D57</f>
        <v>25</v>
      </c>
      <c r="F57" s="84" t="s">
        <v>445</v>
      </c>
      <c r="G57" s="84"/>
      <c r="H57" s="84" t="s">
        <v>446</v>
      </c>
      <c r="I57" s="87">
        <v>1.0</v>
      </c>
      <c r="J57" s="87">
        <v>33.0</v>
      </c>
      <c r="K57" s="84"/>
      <c r="L57" s="84"/>
      <c r="M57" s="84" t="s">
        <v>489</v>
      </c>
      <c r="N57" s="89"/>
      <c r="O57" s="89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</row>
    <row r="58">
      <c r="A58" s="85">
        <v>44859.0</v>
      </c>
      <c r="B58" s="86" t="s">
        <v>443</v>
      </c>
      <c r="C58" s="84" t="s">
        <v>519</v>
      </c>
      <c r="D58" s="87">
        <v>32.0</v>
      </c>
      <c r="E58" s="89">
        <f t="shared" si="2"/>
        <v>32</v>
      </c>
      <c r="F58" s="84" t="s">
        <v>445</v>
      </c>
      <c r="G58" s="84"/>
      <c r="H58" s="84" t="s">
        <v>446</v>
      </c>
      <c r="I58" s="87">
        <v>1.0</v>
      </c>
      <c r="J58" s="87">
        <v>73.0</v>
      </c>
      <c r="K58" s="84"/>
      <c r="L58" s="84"/>
      <c r="M58" s="84" t="s">
        <v>489</v>
      </c>
      <c r="N58" s="89"/>
      <c r="O58" s="89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</row>
    <row r="59">
      <c r="A59" s="85">
        <v>44746.0</v>
      </c>
      <c r="B59" s="84" t="s">
        <v>204</v>
      </c>
      <c r="C59" s="86" t="s">
        <v>520</v>
      </c>
      <c r="D59" s="87">
        <v>25.0</v>
      </c>
      <c r="E59" s="89">
        <f t="shared" si="2"/>
        <v>25</v>
      </c>
      <c r="F59" s="84" t="s">
        <v>445</v>
      </c>
      <c r="G59" s="84"/>
      <c r="H59" s="84" t="s">
        <v>446</v>
      </c>
      <c r="I59" s="87">
        <v>1.0</v>
      </c>
      <c r="J59" s="87">
        <v>52.0</v>
      </c>
      <c r="K59" s="84"/>
      <c r="L59" s="86" t="s">
        <v>521</v>
      </c>
      <c r="M59" s="99" t="s">
        <v>512</v>
      </c>
      <c r="N59" s="89"/>
      <c r="O59" s="89"/>
      <c r="P59" s="91" t="str">
        <f>#REF!/#REF!</f>
        <v>#REF!</v>
      </c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</row>
    <row r="60">
      <c r="A60" s="85">
        <v>44875.0</v>
      </c>
      <c r="B60" s="84" t="s">
        <v>85</v>
      </c>
      <c r="C60" s="84" t="s">
        <v>522</v>
      </c>
      <c r="D60" s="87">
        <v>22.0</v>
      </c>
      <c r="E60" s="89">
        <f t="shared" si="2"/>
        <v>22</v>
      </c>
      <c r="F60" s="84" t="s">
        <v>491</v>
      </c>
      <c r="G60" s="84"/>
      <c r="H60" s="84" t="s">
        <v>446</v>
      </c>
      <c r="I60" s="87">
        <v>1.0</v>
      </c>
      <c r="J60" s="87">
        <v>98.0</v>
      </c>
      <c r="K60" s="84"/>
      <c r="L60" s="84"/>
      <c r="M60" s="84" t="s">
        <v>489</v>
      </c>
      <c r="N60" s="89"/>
      <c r="O60" s="89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</row>
    <row r="61">
      <c r="A61" s="85">
        <v>44875.0</v>
      </c>
      <c r="B61" s="84" t="s">
        <v>204</v>
      </c>
      <c r="C61" s="84" t="s">
        <v>523</v>
      </c>
      <c r="D61" s="87">
        <v>51.0</v>
      </c>
      <c r="E61" s="89">
        <f t="shared" si="2"/>
        <v>51</v>
      </c>
      <c r="F61" s="84" t="s">
        <v>491</v>
      </c>
      <c r="G61" s="84"/>
      <c r="H61" s="84" t="s">
        <v>446</v>
      </c>
      <c r="I61" s="87">
        <v>1.0</v>
      </c>
      <c r="J61" s="87">
        <v>102.0</v>
      </c>
      <c r="K61" s="84"/>
      <c r="L61" s="84"/>
      <c r="M61" s="84" t="s">
        <v>489</v>
      </c>
      <c r="N61" s="89"/>
      <c r="O61" s="89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</row>
    <row r="62">
      <c r="A62" s="85">
        <v>44859.0</v>
      </c>
      <c r="B62" s="86" t="s">
        <v>443</v>
      </c>
      <c r="C62" s="84" t="s">
        <v>524</v>
      </c>
      <c r="D62" s="87">
        <v>16.0</v>
      </c>
      <c r="E62" s="89">
        <f t="shared" si="2"/>
        <v>16</v>
      </c>
      <c r="F62" s="84" t="s">
        <v>445</v>
      </c>
      <c r="G62" s="84"/>
      <c r="H62" s="84" t="s">
        <v>446</v>
      </c>
      <c r="I62" s="87">
        <v>1.0</v>
      </c>
      <c r="J62" s="87">
        <v>69.0</v>
      </c>
      <c r="K62" s="84"/>
      <c r="L62" s="84"/>
      <c r="M62" s="84" t="s">
        <v>489</v>
      </c>
      <c r="N62" s="89"/>
      <c r="O62" s="89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</row>
    <row r="63">
      <c r="A63" s="85">
        <v>44858.0</v>
      </c>
      <c r="B63" s="86" t="s">
        <v>443</v>
      </c>
      <c r="C63" s="84" t="s">
        <v>525</v>
      </c>
      <c r="D63" s="87">
        <v>16.0</v>
      </c>
      <c r="E63" s="89">
        <f t="shared" si="2"/>
        <v>16</v>
      </c>
      <c r="F63" s="84" t="s">
        <v>445</v>
      </c>
      <c r="G63" s="84"/>
      <c r="H63" s="84" t="s">
        <v>446</v>
      </c>
      <c r="I63" s="87">
        <v>1.0</v>
      </c>
      <c r="J63" s="87">
        <v>67.0</v>
      </c>
      <c r="K63" s="84"/>
      <c r="L63" s="84"/>
      <c r="M63" s="84" t="s">
        <v>489</v>
      </c>
      <c r="N63" s="89"/>
      <c r="O63" s="89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</row>
    <row r="64">
      <c r="A64" s="85">
        <v>44875.0</v>
      </c>
      <c r="B64" s="84" t="s">
        <v>85</v>
      </c>
      <c r="C64" s="84" t="s">
        <v>526</v>
      </c>
      <c r="D64" s="87">
        <v>13.0</v>
      </c>
      <c r="E64" s="89">
        <f t="shared" si="2"/>
        <v>13</v>
      </c>
      <c r="F64" s="84" t="s">
        <v>491</v>
      </c>
      <c r="G64" s="84"/>
      <c r="H64" s="84" t="s">
        <v>446</v>
      </c>
      <c r="I64" s="87">
        <v>1.0</v>
      </c>
      <c r="J64" s="87">
        <v>96.0</v>
      </c>
      <c r="K64" s="84"/>
      <c r="L64" s="84"/>
      <c r="M64" s="84" t="s">
        <v>489</v>
      </c>
      <c r="N64" s="89"/>
      <c r="O64" s="89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</row>
    <row r="65">
      <c r="A65" s="85">
        <v>44859.0</v>
      </c>
      <c r="B65" s="86" t="s">
        <v>443</v>
      </c>
      <c r="C65" s="84" t="s">
        <v>527</v>
      </c>
      <c r="D65" s="87">
        <v>8.0</v>
      </c>
      <c r="E65" s="89">
        <f t="shared" si="2"/>
        <v>8</v>
      </c>
      <c r="F65" s="84" t="s">
        <v>445</v>
      </c>
      <c r="G65" s="84"/>
      <c r="H65" s="84" t="s">
        <v>446</v>
      </c>
      <c r="I65" s="87">
        <v>1.0</v>
      </c>
      <c r="J65" s="87">
        <v>71.0</v>
      </c>
      <c r="K65" s="84"/>
      <c r="L65" s="84"/>
      <c r="M65" s="84" t="s">
        <v>489</v>
      </c>
      <c r="N65" s="89"/>
      <c r="O65" s="89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</row>
    <row r="66">
      <c r="A66" s="85">
        <v>44875.0</v>
      </c>
      <c r="B66" s="84" t="s">
        <v>85</v>
      </c>
      <c r="C66" s="84" t="s">
        <v>528</v>
      </c>
      <c r="D66" s="87">
        <v>8.0</v>
      </c>
      <c r="E66" s="89">
        <f t="shared" si="2"/>
        <v>8</v>
      </c>
      <c r="F66" s="84" t="s">
        <v>491</v>
      </c>
      <c r="G66" s="84"/>
      <c r="H66" s="84" t="s">
        <v>446</v>
      </c>
      <c r="I66" s="87">
        <v>1.0</v>
      </c>
      <c r="J66" s="87">
        <v>97.0</v>
      </c>
      <c r="K66" s="84"/>
      <c r="L66" s="84"/>
      <c r="M66" s="84" t="s">
        <v>489</v>
      </c>
      <c r="N66" s="89"/>
      <c r="O66" s="89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</row>
    <row r="67">
      <c r="A67" s="85">
        <v>44859.0</v>
      </c>
      <c r="B67" s="86" t="s">
        <v>443</v>
      </c>
      <c r="C67" s="84" t="s">
        <v>529</v>
      </c>
      <c r="D67" s="87">
        <v>13.0</v>
      </c>
      <c r="E67" s="89">
        <f t="shared" si="2"/>
        <v>13</v>
      </c>
      <c r="F67" s="84" t="s">
        <v>445</v>
      </c>
      <c r="G67" s="84"/>
      <c r="H67" s="84" t="s">
        <v>446</v>
      </c>
      <c r="I67" s="87">
        <v>1.0</v>
      </c>
      <c r="J67" s="87">
        <v>72.0</v>
      </c>
      <c r="K67" s="84"/>
      <c r="L67" s="84"/>
      <c r="M67" s="84" t="s">
        <v>489</v>
      </c>
      <c r="N67" s="89"/>
      <c r="O67" s="89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</row>
    <row r="68">
      <c r="A68" s="85">
        <v>44875.0</v>
      </c>
      <c r="B68" s="84" t="s">
        <v>85</v>
      </c>
      <c r="C68" s="84" t="s">
        <v>530</v>
      </c>
      <c r="D68" s="87">
        <v>15.0</v>
      </c>
      <c r="E68" s="89">
        <f t="shared" si="2"/>
        <v>15</v>
      </c>
      <c r="F68" s="84" t="s">
        <v>491</v>
      </c>
      <c r="G68" s="84"/>
      <c r="H68" s="84" t="s">
        <v>446</v>
      </c>
      <c r="I68" s="87">
        <v>1.0</v>
      </c>
      <c r="J68" s="87">
        <v>95.0</v>
      </c>
      <c r="K68" s="84"/>
      <c r="L68" s="84"/>
      <c r="M68" s="84" t="s">
        <v>489</v>
      </c>
      <c r="N68" s="89"/>
      <c r="O68" s="89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</row>
    <row r="69">
      <c r="A69" s="85">
        <v>44875.0</v>
      </c>
      <c r="B69" s="84" t="s">
        <v>204</v>
      </c>
      <c r="C69" s="84" t="s">
        <v>531</v>
      </c>
      <c r="D69" s="87">
        <v>20.0</v>
      </c>
      <c r="E69" s="89">
        <f t="shared" si="2"/>
        <v>20</v>
      </c>
      <c r="F69" s="84" t="s">
        <v>491</v>
      </c>
      <c r="G69" s="84"/>
      <c r="H69" s="84" t="s">
        <v>446</v>
      </c>
      <c r="I69" s="87">
        <v>1.0</v>
      </c>
      <c r="J69" s="87">
        <v>101.0</v>
      </c>
      <c r="K69" s="84"/>
      <c r="L69" s="84"/>
      <c r="M69" s="84" t="s">
        <v>489</v>
      </c>
      <c r="N69" s="89"/>
      <c r="O69" s="89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</row>
    <row r="70">
      <c r="A70" s="85">
        <v>44745.0</v>
      </c>
      <c r="B70" s="84" t="s">
        <v>85</v>
      </c>
      <c r="C70" s="84" t="s">
        <v>90</v>
      </c>
      <c r="D70" s="87">
        <v>5.0</v>
      </c>
      <c r="E70" s="89">
        <f t="shared" si="2"/>
        <v>5</v>
      </c>
      <c r="F70" s="84" t="s">
        <v>445</v>
      </c>
      <c r="G70" s="84"/>
      <c r="H70" s="84" t="s">
        <v>494</v>
      </c>
      <c r="I70" s="87">
        <v>1.0</v>
      </c>
      <c r="J70" s="87">
        <v>40.0</v>
      </c>
      <c r="K70" s="84"/>
      <c r="L70" s="84"/>
      <c r="M70" s="84" t="s">
        <v>489</v>
      </c>
      <c r="N70" s="89"/>
      <c r="O70" s="89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</row>
    <row r="71">
      <c r="A71" s="85">
        <v>44745.0</v>
      </c>
      <c r="B71" s="84" t="s">
        <v>85</v>
      </c>
      <c r="C71" s="84" t="s">
        <v>92</v>
      </c>
      <c r="D71" s="87">
        <v>16.0</v>
      </c>
      <c r="E71" s="89">
        <f t="shared" si="2"/>
        <v>16</v>
      </c>
      <c r="F71" s="84" t="s">
        <v>445</v>
      </c>
      <c r="G71" s="84"/>
      <c r="H71" s="84" t="s">
        <v>494</v>
      </c>
      <c r="I71" s="87">
        <v>1.0</v>
      </c>
      <c r="J71" s="87">
        <v>39.0</v>
      </c>
      <c r="K71" s="84"/>
      <c r="L71" s="84"/>
      <c r="M71" s="84" t="s">
        <v>489</v>
      </c>
      <c r="N71" s="89"/>
      <c r="O71" s="89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</row>
    <row r="72">
      <c r="A72" s="85">
        <v>44745.0</v>
      </c>
      <c r="B72" s="84" t="s">
        <v>85</v>
      </c>
      <c r="C72" s="84" t="s">
        <v>532</v>
      </c>
      <c r="D72" s="87">
        <v>9.0</v>
      </c>
      <c r="E72" s="89">
        <f t="shared" si="2"/>
        <v>9</v>
      </c>
      <c r="F72" s="84" t="s">
        <v>445</v>
      </c>
      <c r="G72" s="84"/>
      <c r="H72" s="84" t="s">
        <v>494</v>
      </c>
      <c r="I72" s="87">
        <v>1.0</v>
      </c>
      <c r="J72" s="87">
        <v>32.0</v>
      </c>
      <c r="K72" s="60" t="s">
        <v>449</v>
      </c>
      <c r="L72" s="84"/>
      <c r="M72" s="84" t="s">
        <v>489</v>
      </c>
      <c r="N72" s="89"/>
      <c r="O72" s="89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</row>
    <row r="73">
      <c r="A73" s="85">
        <v>44858.0</v>
      </c>
      <c r="B73" s="86" t="s">
        <v>443</v>
      </c>
      <c r="C73" s="84" t="s">
        <v>533</v>
      </c>
      <c r="D73" s="87">
        <v>15.0</v>
      </c>
      <c r="E73" s="89">
        <f t="shared" si="2"/>
        <v>15</v>
      </c>
      <c r="F73" s="84" t="s">
        <v>445</v>
      </c>
      <c r="G73" s="84"/>
      <c r="H73" s="84" t="s">
        <v>446</v>
      </c>
      <c r="I73" s="87">
        <v>1.0</v>
      </c>
      <c r="J73" s="87">
        <v>63.0</v>
      </c>
      <c r="K73" s="84"/>
      <c r="L73" s="84"/>
      <c r="M73" s="84" t="s">
        <v>489</v>
      </c>
      <c r="N73" s="89"/>
      <c r="O73" s="89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</row>
    <row r="74">
      <c r="A74" s="85">
        <v>44875.0</v>
      </c>
      <c r="B74" s="84" t="s">
        <v>85</v>
      </c>
      <c r="C74" s="84" t="s">
        <v>534</v>
      </c>
      <c r="D74" s="87">
        <v>14.0</v>
      </c>
      <c r="E74" s="89">
        <f t="shared" si="2"/>
        <v>14</v>
      </c>
      <c r="F74" s="84" t="s">
        <v>491</v>
      </c>
      <c r="G74" s="84"/>
      <c r="H74" s="84" t="s">
        <v>446</v>
      </c>
      <c r="I74" s="87">
        <v>1.0</v>
      </c>
      <c r="J74" s="87">
        <v>99.0</v>
      </c>
      <c r="K74" s="84"/>
      <c r="L74" s="84"/>
      <c r="M74" s="84" t="s">
        <v>489</v>
      </c>
      <c r="N74" s="89"/>
      <c r="O74" s="89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</row>
    <row r="75">
      <c r="A75" s="85">
        <v>44875.0</v>
      </c>
      <c r="B75" s="84" t="s">
        <v>204</v>
      </c>
      <c r="C75" s="84" t="s">
        <v>535</v>
      </c>
      <c r="D75" s="87">
        <v>14.0</v>
      </c>
      <c r="E75" s="89">
        <f t="shared" si="2"/>
        <v>14</v>
      </c>
      <c r="F75" s="84" t="s">
        <v>491</v>
      </c>
      <c r="G75" s="84"/>
      <c r="H75" s="84" t="s">
        <v>446</v>
      </c>
      <c r="I75" s="87">
        <v>1.0</v>
      </c>
      <c r="J75" s="87">
        <v>103.0</v>
      </c>
      <c r="K75" s="84"/>
      <c r="L75" s="84"/>
      <c r="M75" s="84" t="s">
        <v>489</v>
      </c>
      <c r="N75" s="89"/>
      <c r="O75" s="89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</row>
    <row r="76">
      <c r="A76" s="85">
        <v>44745.0</v>
      </c>
      <c r="B76" s="84" t="s">
        <v>85</v>
      </c>
      <c r="C76" s="86" t="s">
        <v>536</v>
      </c>
      <c r="D76" s="87">
        <v>2.0</v>
      </c>
      <c r="E76" s="89">
        <f t="shared" si="2"/>
        <v>2</v>
      </c>
      <c r="F76" s="84" t="s">
        <v>445</v>
      </c>
      <c r="G76" s="84"/>
      <c r="H76" s="84" t="s">
        <v>494</v>
      </c>
      <c r="I76" s="87">
        <v>1.0</v>
      </c>
      <c r="J76" s="87">
        <v>36.0</v>
      </c>
      <c r="K76" s="84"/>
      <c r="L76" s="90" t="s">
        <v>537</v>
      </c>
      <c r="M76" s="99" t="s">
        <v>538</v>
      </c>
      <c r="N76" s="89"/>
      <c r="O76" s="89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</row>
    <row r="77">
      <c r="A77" s="85">
        <v>44862.0</v>
      </c>
      <c r="B77" s="84" t="s">
        <v>204</v>
      </c>
      <c r="C77" s="84" t="s">
        <v>539</v>
      </c>
      <c r="D77" s="87">
        <v>7.0</v>
      </c>
      <c r="E77" s="89">
        <f t="shared" si="2"/>
        <v>7</v>
      </c>
      <c r="F77" s="84" t="s">
        <v>445</v>
      </c>
      <c r="G77" s="84"/>
      <c r="H77" s="84" t="s">
        <v>446</v>
      </c>
      <c r="I77" s="87">
        <v>1.0</v>
      </c>
      <c r="J77" s="87">
        <v>74.0</v>
      </c>
      <c r="K77" s="84"/>
      <c r="L77" s="84"/>
      <c r="M77" s="84" t="s">
        <v>489</v>
      </c>
      <c r="N77" s="89"/>
      <c r="O77" s="89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</row>
    <row r="78">
      <c r="A78" s="85">
        <v>44862.0</v>
      </c>
      <c r="B78" s="84" t="s">
        <v>204</v>
      </c>
      <c r="C78" s="84" t="s">
        <v>540</v>
      </c>
      <c r="D78" s="87">
        <v>9.0</v>
      </c>
      <c r="E78" s="89">
        <f t="shared" si="2"/>
        <v>9</v>
      </c>
      <c r="F78" s="84" t="s">
        <v>445</v>
      </c>
      <c r="G78" s="84"/>
      <c r="H78" s="84" t="s">
        <v>446</v>
      </c>
      <c r="I78" s="87">
        <v>1.0</v>
      </c>
      <c r="J78" s="87">
        <v>76.0</v>
      </c>
      <c r="K78" s="84"/>
      <c r="L78" s="84"/>
      <c r="M78" s="84" t="s">
        <v>489</v>
      </c>
      <c r="N78" s="89"/>
      <c r="O78" s="89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</row>
    <row r="79">
      <c r="A79" s="85">
        <v>44858.0</v>
      </c>
      <c r="B79" s="86" t="s">
        <v>443</v>
      </c>
      <c r="C79" s="84" t="s">
        <v>541</v>
      </c>
      <c r="D79" s="87">
        <v>26.0</v>
      </c>
      <c r="E79" s="89">
        <f t="shared" si="2"/>
        <v>26</v>
      </c>
      <c r="F79" s="84" t="s">
        <v>445</v>
      </c>
      <c r="G79" s="84"/>
      <c r="H79" s="84" t="s">
        <v>446</v>
      </c>
      <c r="I79" s="87">
        <v>1.0</v>
      </c>
      <c r="J79" s="87">
        <v>64.0</v>
      </c>
      <c r="K79" s="84"/>
      <c r="L79" s="84"/>
      <c r="M79" s="84" t="s">
        <v>489</v>
      </c>
      <c r="N79" s="89"/>
      <c r="O79" s="89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</row>
    <row r="80">
      <c r="A80" s="85">
        <v>44869.0</v>
      </c>
      <c r="B80" s="84" t="s">
        <v>204</v>
      </c>
      <c r="C80" s="86" t="s">
        <v>542</v>
      </c>
      <c r="D80" s="87">
        <v>6.0</v>
      </c>
      <c r="E80" s="89">
        <f t="shared" si="2"/>
        <v>6</v>
      </c>
      <c r="F80" s="84" t="s">
        <v>505</v>
      </c>
      <c r="G80" s="84"/>
      <c r="H80" s="84" t="s">
        <v>446</v>
      </c>
      <c r="I80" s="87">
        <v>1.0</v>
      </c>
      <c r="J80" s="87">
        <v>86.0</v>
      </c>
      <c r="K80" s="84"/>
      <c r="L80" s="84"/>
      <c r="M80" s="84" t="s">
        <v>489</v>
      </c>
      <c r="N80" s="89"/>
      <c r="O80" s="89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</row>
    <row r="81">
      <c r="A81" s="104">
        <v>44972.0</v>
      </c>
      <c r="B81" s="102" t="s">
        <v>85</v>
      </c>
      <c r="C81" s="105" t="s">
        <v>543</v>
      </c>
      <c r="D81" s="101">
        <v>34.0</v>
      </c>
      <c r="E81" s="106">
        <f t="shared" si="2"/>
        <v>34</v>
      </c>
      <c r="F81" s="102" t="s">
        <v>445</v>
      </c>
      <c r="G81" s="102"/>
      <c r="H81" s="102" t="s">
        <v>446</v>
      </c>
      <c r="I81" s="101"/>
      <c r="J81" s="101"/>
      <c r="K81" s="103"/>
      <c r="L81" s="102"/>
      <c r="M81" s="102" t="s">
        <v>447</v>
      </c>
      <c r="N81" s="106"/>
      <c r="O81" s="106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</row>
    <row r="82">
      <c r="A82" s="104">
        <v>44972.0</v>
      </c>
      <c r="B82" s="107" t="s">
        <v>85</v>
      </c>
      <c r="C82" s="107" t="s">
        <v>543</v>
      </c>
      <c r="D82" s="107">
        <v>32.0</v>
      </c>
      <c r="E82" s="107">
        <v>32.0</v>
      </c>
      <c r="F82" s="107" t="s">
        <v>491</v>
      </c>
      <c r="G82" s="107"/>
      <c r="H82" s="107" t="s">
        <v>446</v>
      </c>
      <c r="I82" s="107">
        <v>1.0</v>
      </c>
      <c r="J82" s="107">
        <v>160.0</v>
      </c>
      <c r="K82" s="108" t="s">
        <v>544</v>
      </c>
      <c r="L82" s="107"/>
      <c r="M82" s="107" t="s">
        <v>489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</row>
    <row r="83">
      <c r="A83" s="85">
        <v>44862.0</v>
      </c>
      <c r="B83" s="84" t="s">
        <v>204</v>
      </c>
      <c r="C83" s="84" t="s">
        <v>545</v>
      </c>
      <c r="D83" s="87">
        <v>11.0</v>
      </c>
      <c r="E83" s="89">
        <f t="shared" ref="E83:E85" si="3">D83</f>
        <v>11</v>
      </c>
      <c r="F83" s="84" t="s">
        <v>445</v>
      </c>
      <c r="G83" s="84"/>
      <c r="H83" s="84" t="s">
        <v>546</v>
      </c>
      <c r="I83" s="87">
        <v>1.0</v>
      </c>
      <c r="J83" s="87">
        <v>75.0</v>
      </c>
      <c r="K83" s="84"/>
      <c r="L83" s="84"/>
      <c r="M83" s="84" t="s">
        <v>489</v>
      </c>
      <c r="N83" s="89"/>
      <c r="O83" s="89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</row>
    <row r="84">
      <c r="A84" s="85">
        <v>44862.0</v>
      </c>
      <c r="B84" s="84" t="s">
        <v>204</v>
      </c>
      <c r="C84" s="84" t="s">
        <v>547</v>
      </c>
      <c r="D84" s="87">
        <v>19.0</v>
      </c>
      <c r="E84" s="89">
        <f t="shared" si="3"/>
        <v>19</v>
      </c>
      <c r="F84" s="84" t="s">
        <v>445</v>
      </c>
      <c r="G84" s="84"/>
      <c r="H84" s="84" t="s">
        <v>546</v>
      </c>
      <c r="I84" s="87">
        <v>1.0</v>
      </c>
      <c r="J84" s="87">
        <v>80.0</v>
      </c>
      <c r="L84" s="86" t="s">
        <v>548</v>
      </c>
      <c r="M84" s="84" t="s">
        <v>489</v>
      </c>
      <c r="N84" s="99" t="s">
        <v>549</v>
      </c>
      <c r="O84" s="89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</row>
    <row r="85">
      <c r="A85" s="85">
        <v>44862.0</v>
      </c>
      <c r="B85" s="84" t="s">
        <v>204</v>
      </c>
      <c r="C85" s="84" t="s">
        <v>550</v>
      </c>
      <c r="D85" s="87">
        <v>12.0</v>
      </c>
      <c r="E85" s="89">
        <f t="shared" si="3"/>
        <v>12</v>
      </c>
      <c r="F85" s="84" t="s">
        <v>445</v>
      </c>
      <c r="G85" s="84"/>
      <c r="H85" s="84" t="s">
        <v>546</v>
      </c>
      <c r="I85" s="87">
        <v>1.0</v>
      </c>
      <c r="J85" s="87">
        <v>77.0</v>
      </c>
      <c r="K85" s="84"/>
      <c r="L85" s="84"/>
      <c r="M85" s="84" t="s">
        <v>489</v>
      </c>
      <c r="N85" s="89"/>
      <c r="O85" s="89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</row>
    <row r="86">
      <c r="A86" s="85">
        <v>44869.0</v>
      </c>
      <c r="B86" s="84" t="s">
        <v>204</v>
      </c>
      <c r="C86" s="84" t="s">
        <v>551</v>
      </c>
      <c r="D86" s="87">
        <v>60.0</v>
      </c>
      <c r="E86" s="88">
        <v>4.0</v>
      </c>
      <c r="F86" s="84" t="s">
        <v>445</v>
      </c>
      <c r="G86" s="84"/>
      <c r="H86" s="84" t="s">
        <v>446</v>
      </c>
      <c r="I86" s="87">
        <v>1.0</v>
      </c>
      <c r="J86" s="87">
        <v>99.0</v>
      </c>
      <c r="K86" s="84"/>
      <c r="L86" s="84"/>
      <c r="M86" s="84" t="s">
        <v>447</v>
      </c>
      <c r="N86" s="89"/>
      <c r="O86" s="89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</row>
    <row r="87">
      <c r="A87" s="85">
        <v>44938.0</v>
      </c>
      <c r="B87" s="86" t="s">
        <v>443</v>
      </c>
      <c r="C87" s="84" t="s">
        <v>552</v>
      </c>
      <c r="D87" s="87">
        <v>79.0</v>
      </c>
      <c r="E87" s="88">
        <v>2.0</v>
      </c>
      <c r="F87" s="84" t="s">
        <v>445</v>
      </c>
      <c r="G87" s="84"/>
      <c r="H87" s="84" t="s">
        <v>446</v>
      </c>
      <c r="I87" s="87">
        <v>1.0</v>
      </c>
      <c r="J87" s="87">
        <v>120.0</v>
      </c>
      <c r="K87" s="84"/>
      <c r="L87" s="84"/>
      <c r="M87" s="84" t="s">
        <v>447</v>
      </c>
      <c r="N87" s="89"/>
      <c r="O87" s="89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</row>
    <row r="88">
      <c r="A88" s="85">
        <v>44972.0</v>
      </c>
      <c r="B88" s="84" t="s">
        <v>204</v>
      </c>
      <c r="C88" s="84" t="s">
        <v>553</v>
      </c>
      <c r="D88" s="87">
        <v>38.0</v>
      </c>
      <c r="E88" s="88">
        <v>4.0</v>
      </c>
      <c r="F88" s="84" t="s">
        <v>445</v>
      </c>
      <c r="G88" s="84"/>
      <c r="H88" s="84" t="s">
        <v>446</v>
      </c>
      <c r="I88" s="87">
        <v>1.0</v>
      </c>
      <c r="J88" s="87">
        <v>142.0</v>
      </c>
      <c r="K88" s="84"/>
      <c r="L88" s="84"/>
      <c r="M88" s="84" t="s">
        <v>447</v>
      </c>
      <c r="N88" s="89"/>
      <c r="O88" s="89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</row>
    <row r="89">
      <c r="A89" s="75">
        <v>45020.0</v>
      </c>
      <c r="B89" s="58" t="s">
        <v>85</v>
      </c>
      <c r="C89" s="58" t="s">
        <v>554</v>
      </c>
      <c r="D89" s="58">
        <v>21.0</v>
      </c>
      <c r="E89" s="58">
        <v>3.0</v>
      </c>
      <c r="F89" s="58" t="s">
        <v>445</v>
      </c>
      <c r="G89" s="58"/>
      <c r="H89" s="58" t="s">
        <v>446</v>
      </c>
      <c r="L89" s="84"/>
      <c r="M89" s="84" t="s">
        <v>447</v>
      </c>
    </row>
    <row r="90">
      <c r="A90" s="85">
        <v>44746.0</v>
      </c>
      <c r="B90" s="84" t="s">
        <v>204</v>
      </c>
      <c r="C90" s="84" t="s">
        <v>555</v>
      </c>
      <c r="D90" s="87">
        <v>80.0</v>
      </c>
      <c r="E90" s="88">
        <v>9.0</v>
      </c>
      <c r="F90" s="84" t="s">
        <v>445</v>
      </c>
      <c r="G90" s="84"/>
      <c r="H90" s="84" t="s">
        <v>446</v>
      </c>
      <c r="I90" s="87">
        <v>1.0</v>
      </c>
      <c r="J90" s="87">
        <v>49.0</v>
      </c>
      <c r="K90" s="84"/>
      <c r="L90" s="84"/>
      <c r="M90" s="84" t="s">
        <v>447</v>
      </c>
      <c r="N90" s="89"/>
      <c r="O90" s="89"/>
      <c r="P90" s="109">
        <f>SUM(P78:P89)</f>
        <v>0</v>
      </c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</row>
    <row r="91">
      <c r="A91" s="85">
        <v>44747.0</v>
      </c>
      <c r="B91" s="84" t="s">
        <v>85</v>
      </c>
      <c r="C91" s="84" t="s">
        <v>556</v>
      </c>
      <c r="D91" s="87">
        <v>28.0</v>
      </c>
      <c r="E91" s="88">
        <v>28.0</v>
      </c>
      <c r="F91" s="84" t="s">
        <v>445</v>
      </c>
      <c r="G91" s="84"/>
      <c r="H91" s="84" t="s">
        <v>446</v>
      </c>
      <c r="I91" s="87">
        <v>1.0</v>
      </c>
      <c r="J91" s="87">
        <v>28.0</v>
      </c>
      <c r="K91" s="84"/>
      <c r="L91" s="84"/>
      <c r="M91" s="84" t="s">
        <v>489</v>
      </c>
      <c r="N91" s="89"/>
      <c r="O91" s="89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</row>
    <row r="92">
      <c r="A92" s="85">
        <v>44942.0</v>
      </c>
      <c r="B92" s="86" t="s">
        <v>443</v>
      </c>
      <c r="C92" s="84" t="s">
        <v>557</v>
      </c>
      <c r="D92" s="87">
        <f>67+54+31</f>
        <v>152</v>
      </c>
      <c r="E92" s="88">
        <v>15.0</v>
      </c>
      <c r="F92" s="84" t="s">
        <v>445</v>
      </c>
      <c r="G92" s="84"/>
      <c r="H92" s="84" t="s">
        <v>446</v>
      </c>
      <c r="I92" s="87">
        <v>1.0</v>
      </c>
      <c r="J92" s="87">
        <v>129.0</v>
      </c>
      <c r="K92" s="84"/>
      <c r="L92" s="84"/>
      <c r="M92" s="84" t="s">
        <v>447</v>
      </c>
      <c r="N92" s="89"/>
      <c r="O92" s="89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</row>
    <row r="93">
      <c r="A93" s="85">
        <v>44865.0</v>
      </c>
      <c r="B93" s="84" t="s">
        <v>204</v>
      </c>
      <c r="C93" s="84" t="s">
        <v>558</v>
      </c>
      <c r="D93" s="87">
        <v>50.0</v>
      </c>
      <c r="E93" s="88">
        <v>8.0</v>
      </c>
      <c r="F93" s="84" t="s">
        <v>445</v>
      </c>
      <c r="G93" s="84"/>
      <c r="H93" s="84" t="s">
        <v>446</v>
      </c>
      <c r="I93" s="110"/>
      <c r="J93" s="110"/>
      <c r="K93" s="84"/>
      <c r="L93" s="84"/>
      <c r="M93" s="84" t="s">
        <v>447</v>
      </c>
      <c r="N93" s="89"/>
      <c r="O93" s="89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</row>
    <row r="94">
      <c r="A94" s="85">
        <v>44960.0</v>
      </c>
      <c r="B94" s="84" t="s">
        <v>85</v>
      </c>
      <c r="C94" s="84" t="s">
        <v>559</v>
      </c>
      <c r="D94" s="87">
        <v>13.0</v>
      </c>
      <c r="E94" s="88">
        <v>2.0</v>
      </c>
      <c r="F94" s="84" t="s">
        <v>445</v>
      </c>
      <c r="G94" s="84"/>
      <c r="H94" s="84" t="s">
        <v>446</v>
      </c>
      <c r="I94" s="87">
        <v>1.0</v>
      </c>
      <c r="J94" s="87">
        <v>135.0</v>
      </c>
      <c r="K94" s="84"/>
      <c r="L94" s="84"/>
      <c r="M94" s="84" t="s">
        <v>447</v>
      </c>
      <c r="N94" s="89"/>
      <c r="O94" s="89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</row>
    <row r="95">
      <c r="A95" s="85">
        <v>44972.0</v>
      </c>
      <c r="B95" s="84" t="s">
        <v>204</v>
      </c>
      <c r="C95" s="84" t="s">
        <v>560</v>
      </c>
      <c r="D95" s="87">
        <v>9.0</v>
      </c>
      <c r="E95" s="88">
        <v>16.0</v>
      </c>
      <c r="F95" s="84" t="s">
        <v>445</v>
      </c>
      <c r="G95" s="84"/>
      <c r="H95" s="84" t="s">
        <v>446</v>
      </c>
      <c r="I95" s="87">
        <v>1.0</v>
      </c>
      <c r="J95" s="87">
        <v>143.0</v>
      </c>
      <c r="K95" s="84"/>
      <c r="L95" s="84"/>
      <c r="M95" s="84" t="s">
        <v>447</v>
      </c>
      <c r="N95" s="89"/>
      <c r="O95" s="89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</row>
    <row r="96">
      <c r="A96" s="75">
        <v>45020.0</v>
      </c>
      <c r="B96" s="58" t="s">
        <v>85</v>
      </c>
      <c r="C96" s="58" t="s">
        <v>561</v>
      </c>
      <c r="D96" s="58">
        <v>76.0</v>
      </c>
      <c r="E96" s="58">
        <v>5.0</v>
      </c>
      <c r="F96" s="58" t="s">
        <v>445</v>
      </c>
      <c r="G96" s="58"/>
      <c r="H96" s="58" t="s">
        <v>446</v>
      </c>
      <c r="L96" s="84"/>
      <c r="M96" s="84" t="s">
        <v>447</v>
      </c>
    </row>
    <row r="97">
      <c r="A97" s="75">
        <v>45622.0</v>
      </c>
      <c r="B97" s="58" t="s">
        <v>204</v>
      </c>
      <c r="C97" s="58" t="s">
        <v>182</v>
      </c>
      <c r="D97" s="83">
        <v>58.0</v>
      </c>
      <c r="E97" s="58">
        <v>1.0</v>
      </c>
      <c r="F97" s="58" t="s">
        <v>473</v>
      </c>
      <c r="G97" s="83" t="s">
        <v>474</v>
      </c>
      <c r="H97" s="58" t="s">
        <v>446</v>
      </c>
    </row>
    <row r="98">
      <c r="A98" s="85">
        <v>44938.0</v>
      </c>
      <c r="B98" s="86" t="s">
        <v>443</v>
      </c>
      <c r="C98" s="84" t="s">
        <v>562</v>
      </c>
      <c r="D98" s="87">
        <v>41.0</v>
      </c>
      <c r="E98" s="88">
        <v>5.0</v>
      </c>
      <c r="F98" s="84" t="s">
        <v>445</v>
      </c>
      <c r="G98" s="84"/>
      <c r="H98" s="84" t="s">
        <v>446</v>
      </c>
      <c r="I98" s="87">
        <v>1.0</v>
      </c>
      <c r="J98" s="87">
        <v>119.0</v>
      </c>
      <c r="K98" s="84"/>
      <c r="L98" s="84"/>
      <c r="M98" s="84" t="s">
        <v>447</v>
      </c>
      <c r="N98" s="89"/>
      <c r="O98" s="89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</row>
    <row r="99">
      <c r="A99" s="85">
        <v>44939.0</v>
      </c>
      <c r="B99" s="84" t="s">
        <v>85</v>
      </c>
      <c r="C99" s="84" t="s">
        <v>563</v>
      </c>
      <c r="D99" s="87">
        <v>54.0</v>
      </c>
      <c r="E99" s="88">
        <v>6.0</v>
      </c>
      <c r="F99" s="84" t="s">
        <v>445</v>
      </c>
      <c r="G99" s="84"/>
      <c r="H99" s="84" t="s">
        <v>446</v>
      </c>
      <c r="I99" s="87">
        <v>1.0</v>
      </c>
      <c r="J99" s="87">
        <v>124.0</v>
      </c>
      <c r="K99" s="84"/>
      <c r="L99" s="84"/>
      <c r="M99" s="84" t="s">
        <v>447</v>
      </c>
      <c r="N99" s="89"/>
      <c r="O99" s="89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</row>
    <row r="100">
      <c r="A100" s="85">
        <v>44960.0</v>
      </c>
      <c r="B100" s="84" t="s">
        <v>85</v>
      </c>
      <c r="C100" s="84" t="s">
        <v>564</v>
      </c>
      <c r="D100" s="87">
        <v>77.0</v>
      </c>
      <c r="E100" s="88">
        <v>7.0</v>
      </c>
      <c r="F100" s="84" t="s">
        <v>445</v>
      </c>
      <c r="G100" s="84"/>
      <c r="H100" s="84" t="s">
        <v>446</v>
      </c>
      <c r="I100" s="87">
        <v>1.0</v>
      </c>
      <c r="J100" s="87">
        <v>134.0</v>
      </c>
      <c r="K100" s="84"/>
      <c r="L100" s="84"/>
      <c r="M100" s="84" t="s">
        <v>447</v>
      </c>
      <c r="N100" s="89"/>
      <c r="O100" s="89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</row>
    <row r="101">
      <c r="A101" s="85">
        <v>44745.0</v>
      </c>
      <c r="B101" s="84" t="s">
        <v>85</v>
      </c>
      <c r="C101" s="84" t="s">
        <v>565</v>
      </c>
      <c r="D101" s="87">
        <v>27.0</v>
      </c>
      <c r="E101" s="83">
        <v>5.0</v>
      </c>
      <c r="F101" s="84" t="s">
        <v>445</v>
      </c>
      <c r="G101" s="84"/>
      <c r="H101" s="84" t="s">
        <v>446</v>
      </c>
      <c r="I101" s="87">
        <v>1.0</v>
      </c>
      <c r="J101" s="87">
        <v>30.0</v>
      </c>
      <c r="K101" s="84"/>
      <c r="L101" s="84"/>
      <c r="M101" s="84" t="s">
        <v>447</v>
      </c>
      <c r="N101" s="89"/>
      <c r="O101" s="89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</row>
    <row r="102">
      <c r="A102" s="85">
        <v>44747.0</v>
      </c>
      <c r="B102" s="84" t="s">
        <v>85</v>
      </c>
      <c r="C102" s="84" t="s">
        <v>566</v>
      </c>
      <c r="D102" s="87">
        <v>28.0</v>
      </c>
      <c r="E102" s="88">
        <v>3.0</v>
      </c>
      <c r="F102" s="84" t="s">
        <v>445</v>
      </c>
      <c r="G102" s="84"/>
      <c r="H102" s="84" t="s">
        <v>446</v>
      </c>
      <c r="I102" s="87">
        <v>1.0</v>
      </c>
      <c r="J102" s="87">
        <v>29.0</v>
      </c>
      <c r="K102" s="60" t="s">
        <v>449</v>
      </c>
      <c r="L102" s="84"/>
      <c r="M102" s="84" t="s">
        <v>447</v>
      </c>
      <c r="N102" s="89"/>
      <c r="O102" s="89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</row>
    <row r="103">
      <c r="A103" s="85">
        <v>44897.0</v>
      </c>
      <c r="B103" s="84" t="s">
        <v>85</v>
      </c>
      <c r="C103" s="84" t="s">
        <v>567</v>
      </c>
      <c r="D103" s="101">
        <v>85.0</v>
      </c>
      <c r="E103" s="88">
        <v>7.0</v>
      </c>
      <c r="F103" s="84" t="s">
        <v>445</v>
      </c>
      <c r="G103" s="84"/>
      <c r="H103" s="84" t="s">
        <v>446</v>
      </c>
      <c r="I103" s="87">
        <v>1.0</v>
      </c>
      <c r="J103" s="87">
        <v>111.0</v>
      </c>
      <c r="K103" s="84"/>
      <c r="L103" s="84"/>
      <c r="M103" s="84" t="s">
        <v>447</v>
      </c>
      <c r="N103" s="89"/>
      <c r="O103" s="89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</row>
    <row r="104">
      <c r="A104" s="85">
        <v>44938.0</v>
      </c>
      <c r="B104" s="86" t="s">
        <v>443</v>
      </c>
      <c r="C104" s="84" t="s">
        <v>568</v>
      </c>
      <c r="D104" s="87">
        <v>46.0</v>
      </c>
      <c r="E104" s="88">
        <v>5.0</v>
      </c>
      <c r="F104" s="84" t="s">
        <v>445</v>
      </c>
      <c r="G104" s="84"/>
      <c r="H104" s="84" t="s">
        <v>446</v>
      </c>
      <c r="I104" s="87">
        <v>1.0</v>
      </c>
      <c r="J104" s="87">
        <v>121.0</v>
      </c>
      <c r="K104" s="84"/>
      <c r="L104" s="84"/>
      <c r="M104" s="84" t="s">
        <v>447</v>
      </c>
      <c r="N104" s="89"/>
      <c r="O104" s="89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</row>
    <row r="105">
      <c r="A105" s="85">
        <v>44939.0</v>
      </c>
      <c r="B105" s="84" t="s">
        <v>85</v>
      </c>
      <c r="C105" s="84" t="s">
        <v>569</v>
      </c>
      <c r="D105" s="87">
        <f>39+79</f>
        <v>118</v>
      </c>
      <c r="E105" s="83">
        <v>8.0</v>
      </c>
      <c r="F105" s="84" t="s">
        <v>445</v>
      </c>
      <c r="G105" s="84"/>
      <c r="H105" s="84" t="s">
        <v>446</v>
      </c>
      <c r="I105" s="87">
        <v>1.0</v>
      </c>
      <c r="J105" s="87">
        <v>125.0</v>
      </c>
      <c r="K105" s="84"/>
      <c r="L105" s="84"/>
      <c r="M105" s="84" t="s">
        <v>447</v>
      </c>
      <c r="N105" s="89"/>
      <c r="O105" s="89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</row>
    <row r="106">
      <c r="A106" s="85">
        <v>44972.0</v>
      </c>
      <c r="B106" s="84" t="s">
        <v>204</v>
      </c>
      <c r="C106" s="84" t="s">
        <v>570</v>
      </c>
      <c r="D106" s="87">
        <v>71.0</v>
      </c>
      <c r="E106" s="88">
        <v>9.0</v>
      </c>
      <c r="F106" s="84" t="s">
        <v>445</v>
      </c>
      <c r="G106" s="84"/>
      <c r="H106" s="84" t="s">
        <v>446</v>
      </c>
      <c r="I106" s="87">
        <v>1.0</v>
      </c>
      <c r="J106" s="87">
        <v>138.0</v>
      </c>
      <c r="K106" s="84"/>
      <c r="L106" s="84"/>
      <c r="M106" s="84" t="s">
        <v>447</v>
      </c>
      <c r="N106" s="89"/>
      <c r="O106" s="89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</row>
    <row r="107">
      <c r="A107" s="75">
        <v>45020.0</v>
      </c>
      <c r="B107" s="58" t="s">
        <v>85</v>
      </c>
      <c r="C107" s="58" t="s">
        <v>571</v>
      </c>
      <c r="D107" s="58">
        <v>126.0</v>
      </c>
      <c r="E107" s="58">
        <v>15.0</v>
      </c>
      <c r="F107" s="58" t="s">
        <v>445</v>
      </c>
      <c r="G107" s="58"/>
      <c r="H107" s="58" t="s">
        <v>446</v>
      </c>
      <c r="L107" s="84"/>
      <c r="M107" s="84" t="s">
        <v>447</v>
      </c>
    </row>
    <row r="108">
      <c r="A108" s="85">
        <v>44960.0</v>
      </c>
      <c r="B108" s="84" t="s">
        <v>85</v>
      </c>
      <c r="C108" s="84" t="s">
        <v>572</v>
      </c>
      <c r="D108" s="87">
        <v>56.0</v>
      </c>
      <c r="E108" s="88">
        <v>6.0</v>
      </c>
      <c r="F108" s="84" t="s">
        <v>445</v>
      </c>
      <c r="G108" s="84"/>
      <c r="H108" s="84" t="s">
        <v>446</v>
      </c>
      <c r="I108" s="87">
        <v>1.0</v>
      </c>
      <c r="J108" s="87">
        <v>137.0</v>
      </c>
      <c r="K108" s="84"/>
      <c r="L108" s="84"/>
      <c r="M108" s="84" t="s">
        <v>447</v>
      </c>
      <c r="N108" s="89"/>
      <c r="O108" s="89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</row>
    <row r="109">
      <c r="A109" s="85">
        <v>44938.0</v>
      </c>
      <c r="B109" s="86" t="s">
        <v>443</v>
      </c>
      <c r="C109" s="84" t="s">
        <v>573</v>
      </c>
      <c r="D109" s="87">
        <v>104.0</v>
      </c>
      <c r="E109" s="83">
        <v>14.0</v>
      </c>
      <c r="F109" s="84" t="s">
        <v>445</v>
      </c>
      <c r="G109" s="84"/>
      <c r="H109" s="84" t="s">
        <v>446</v>
      </c>
      <c r="I109" s="87">
        <v>1.0</v>
      </c>
      <c r="J109" s="87">
        <v>118.0</v>
      </c>
      <c r="K109" s="84"/>
      <c r="L109" s="84"/>
      <c r="M109" s="84" t="s">
        <v>447</v>
      </c>
      <c r="N109" s="89"/>
      <c r="O109" s="89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</row>
    <row r="110">
      <c r="A110" s="85">
        <v>44960.0</v>
      </c>
      <c r="B110" s="84" t="s">
        <v>85</v>
      </c>
      <c r="C110" s="84" t="s">
        <v>574</v>
      </c>
      <c r="D110" s="87">
        <v>35.0</v>
      </c>
      <c r="E110" s="83">
        <v>4.0</v>
      </c>
      <c r="F110" s="84" t="s">
        <v>445</v>
      </c>
      <c r="G110" s="84"/>
      <c r="H110" s="84" t="s">
        <v>446</v>
      </c>
      <c r="I110" s="87">
        <v>1.0</v>
      </c>
      <c r="J110" s="87">
        <v>133.0</v>
      </c>
      <c r="K110" s="84"/>
      <c r="L110" s="84"/>
      <c r="M110" s="84" t="s">
        <v>447</v>
      </c>
      <c r="N110" s="89"/>
      <c r="O110" s="89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</row>
    <row r="111">
      <c r="A111" s="85">
        <v>44865.0</v>
      </c>
      <c r="B111" s="84" t="s">
        <v>204</v>
      </c>
      <c r="C111" s="86" t="s">
        <v>575</v>
      </c>
      <c r="D111" s="87">
        <v>15.0</v>
      </c>
      <c r="E111" s="83">
        <v>2.0</v>
      </c>
      <c r="F111" s="84" t="s">
        <v>445</v>
      </c>
      <c r="G111" s="84"/>
      <c r="H111" s="84" t="s">
        <v>446</v>
      </c>
      <c r="I111" s="87">
        <v>1.0</v>
      </c>
      <c r="J111" s="87">
        <v>90.0</v>
      </c>
      <c r="L111" s="90" t="s">
        <v>576</v>
      </c>
      <c r="M111" s="84" t="s">
        <v>447</v>
      </c>
      <c r="N111" s="89"/>
      <c r="O111" s="89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</row>
    <row r="112">
      <c r="A112" s="85">
        <v>44972.0</v>
      </c>
      <c r="B112" s="84" t="s">
        <v>204</v>
      </c>
      <c r="C112" s="86" t="s">
        <v>577</v>
      </c>
      <c r="D112" s="87">
        <v>45.0</v>
      </c>
      <c r="E112" s="88">
        <v>4.0</v>
      </c>
      <c r="F112" s="84" t="s">
        <v>445</v>
      </c>
      <c r="G112" s="84"/>
      <c r="H112" s="84" t="s">
        <v>446</v>
      </c>
      <c r="I112" s="87">
        <v>1.0</v>
      </c>
      <c r="J112" s="87">
        <v>139.0</v>
      </c>
      <c r="L112" s="90" t="s">
        <v>578</v>
      </c>
      <c r="M112" s="84" t="s">
        <v>447</v>
      </c>
      <c r="N112" s="89"/>
      <c r="O112" s="89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</row>
    <row r="113">
      <c r="A113" s="85">
        <v>44862.0</v>
      </c>
      <c r="B113" s="84" t="s">
        <v>204</v>
      </c>
      <c r="C113" s="84" t="s">
        <v>579</v>
      </c>
      <c r="D113" s="87">
        <v>19.0</v>
      </c>
      <c r="E113" s="83">
        <v>19.0</v>
      </c>
      <c r="F113" s="84" t="s">
        <v>445</v>
      </c>
      <c r="G113" s="84"/>
      <c r="H113" s="84" t="s">
        <v>446</v>
      </c>
      <c r="I113" s="87">
        <v>1.0</v>
      </c>
      <c r="J113" s="87">
        <v>78.0</v>
      </c>
      <c r="K113" s="84"/>
      <c r="L113" s="84"/>
      <c r="M113" s="84" t="s">
        <v>489</v>
      </c>
      <c r="N113" s="89"/>
      <c r="O113" s="89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</row>
    <row r="114">
      <c r="A114" s="75">
        <v>45619.0</v>
      </c>
      <c r="B114" s="58" t="s">
        <v>580</v>
      </c>
      <c r="C114" s="58" t="s">
        <v>581</v>
      </c>
      <c r="D114" s="58">
        <v>9.0</v>
      </c>
      <c r="E114" s="58">
        <v>1.0</v>
      </c>
      <c r="F114" s="58" t="s">
        <v>491</v>
      </c>
      <c r="G114" s="58" t="s">
        <v>582</v>
      </c>
      <c r="H114" s="58" t="s">
        <v>446</v>
      </c>
      <c r="N114" s="58" t="s">
        <v>583</v>
      </c>
    </row>
    <row r="115">
      <c r="A115" s="75">
        <v>45619.0</v>
      </c>
      <c r="B115" s="58" t="s">
        <v>580</v>
      </c>
      <c r="C115" s="58" t="s">
        <v>584</v>
      </c>
      <c r="D115" s="58">
        <v>11.0</v>
      </c>
      <c r="E115" s="58">
        <v>1.0</v>
      </c>
      <c r="F115" s="58" t="s">
        <v>491</v>
      </c>
      <c r="G115" s="58" t="s">
        <v>582</v>
      </c>
      <c r="H115" s="58" t="s">
        <v>446</v>
      </c>
    </row>
    <row r="116">
      <c r="A116" s="75">
        <v>45619.0</v>
      </c>
      <c r="B116" s="58" t="s">
        <v>580</v>
      </c>
      <c r="C116" s="58" t="s">
        <v>585</v>
      </c>
      <c r="D116" s="58">
        <v>11.0</v>
      </c>
      <c r="E116" s="58">
        <v>1.0</v>
      </c>
      <c r="F116" s="58" t="s">
        <v>445</v>
      </c>
      <c r="G116" s="58" t="s">
        <v>582</v>
      </c>
      <c r="H116" s="58" t="s">
        <v>446</v>
      </c>
    </row>
    <row r="117">
      <c r="A117" s="75">
        <v>45619.0</v>
      </c>
      <c r="B117" s="58" t="s">
        <v>580</v>
      </c>
      <c r="C117" s="58" t="s">
        <v>586</v>
      </c>
      <c r="D117" s="58">
        <v>17.0</v>
      </c>
      <c r="E117" s="58">
        <v>1.0</v>
      </c>
      <c r="F117" s="58" t="s">
        <v>445</v>
      </c>
      <c r="G117" s="58" t="s">
        <v>582</v>
      </c>
      <c r="H117" s="58" t="s">
        <v>446</v>
      </c>
    </row>
    <row r="118">
      <c r="A118" s="75">
        <v>45619.0</v>
      </c>
      <c r="B118" s="58" t="s">
        <v>580</v>
      </c>
      <c r="C118" s="58" t="s">
        <v>587</v>
      </c>
      <c r="D118" s="58">
        <v>16.0</v>
      </c>
      <c r="E118" s="58">
        <v>1.0</v>
      </c>
      <c r="F118" s="58" t="s">
        <v>445</v>
      </c>
      <c r="G118" s="58" t="s">
        <v>582</v>
      </c>
      <c r="H118" s="58" t="s">
        <v>446</v>
      </c>
    </row>
    <row r="119">
      <c r="A119" s="75">
        <v>45619.0</v>
      </c>
      <c r="B119" s="58" t="s">
        <v>580</v>
      </c>
      <c r="C119" s="58" t="s">
        <v>588</v>
      </c>
      <c r="D119" s="58">
        <v>12.0</v>
      </c>
      <c r="E119" s="58">
        <v>1.0</v>
      </c>
      <c r="F119" s="58" t="s">
        <v>445</v>
      </c>
      <c r="G119" s="58" t="s">
        <v>582</v>
      </c>
      <c r="H119" s="58" t="s">
        <v>446</v>
      </c>
    </row>
    <row r="120">
      <c r="A120" s="75">
        <v>45619.0</v>
      </c>
      <c r="B120" s="58" t="s">
        <v>580</v>
      </c>
      <c r="C120" s="58" t="s">
        <v>589</v>
      </c>
      <c r="D120" s="58">
        <v>14.0</v>
      </c>
      <c r="E120" s="58">
        <v>1.0</v>
      </c>
      <c r="F120" s="58" t="s">
        <v>445</v>
      </c>
      <c r="G120" s="58" t="s">
        <v>582</v>
      </c>
      <c r="H120" s="58" t="s">
        <v>446</v>
      </c>
    </row>
    <row r="121">
      <c r="A121" s="75">
        <v>45619.0</v>
      </c>
      <c r="B121" s="58" t="s">
        <v>580</v>
      </c>
      <c r="C121" s="58" t="s">
        <v>590</v>
      </c>
      <c r="D121" s="58">
        <v>13.0</v>
      </c>
      <c r="E121" s="58">
        <v>1.0</v>
      </c>
      <c r="F121" s="58" t="s">
        <v>445</v>
      </c>
      <c r="G121" s="58" t="s">
        <v>582</v>
      </c>
      <c r="H121" s="58" t="s">
        <v>446</v>
      </c>
    </row>
    <row r="122">
      <c r="A122" s="75">
        <v>45619.0</v>
      </c>
      <c r="B122" s="58" t="s">
        <v>580</v>
      </c>
      <c r="C122" s="58" t="s">
        <v>591</v>
      </c>
      <c r="D122" s="58">
        <v>9.0</v>
      </c>
      <c r="E122" s="58">
        <v>1.0</v>
      </c>
      <c r="F122" s="58" t="s">
        <v>445</v>
      </c>
      <c r="G122" s="58" t="s">
        <v>582</v>
      </c>
      <c r="H122" s="58" t="s">
        <v>446</v>
      </c>
    </row>
    <row r="123">
      <c r="A123" s="75">
        <v>45619.0</v>
      </c>
      <c r="B123" s="58" t="s">
        <v>580</v>
      </c>
      <c r="C123" s="58" t="s">
        <v>592</v>
      </c>
      <c r="D123" s="58">
        <v>7.0</v>
      </c>
      <c r="E123" s="58">
        <v>1.0</v>
      </c>
      <c r="F123" s="58" t="s">
        <v>445</v>
      </c>
      <c r="G123" s="58" t="s">
        <v>582</v>
      </c>
      <c r="H123" s="58" t="s">
        <v>446</v>
      </c>
    </row>
    <row r="124">
      <c r="A124" s="75">
        <v>45619.0</v>
      </c>
      <c r="B124" s="58" t="s">
        <v>580</v>
      </c>
      <c r="C124" s="58" t="s">
        <v>593</v>
      </c>
      <c r="D124" s="58">
        <v>28.0</v>
      </c>
      <c r="E124" s="58">
        <v>1.0</v>
      </c>
      <c r="F124" s="58" t="s">
        <v>445</v>
      </c>
      <c r="G124" s="58" t="s">
        <v>582</v>
      </c>
      <c r="H124" s="58" t="s">
        <v>446</v>
      </c>
    </row>
    <row r="125">
      <c r="A125" s="75">
        <v>45619.0</v>
      </c>
      <c r="B125" s="58" t="s">
        <v>580</v>
      </c>
      <c r="C125" s="58" t="s">
        <v>594</v>
      </c>
      <c r="D125" s="58">
        <v>19.0</v>
      </c>
      <c r="E125" s="58">
        <v>1.0</v>
      </c>
      <c r="F125" s="58" t="s">
        <v>445</v>
      </c>
      <c r="G125" s="58" t="s">
        <v>582</v>
      </c>
      <c r="H125" s="58" t="s">
        <v>446</v>
      </c>
      <c r="N125" s="58" t="s">
        <v>583</v>
      </c>
    </row>
    <row r="126">
      <c r="A126" s="75">
        <v>45619.0</v>
      </c>
      <c r="B126" s="58" t="s">
        <v>580</v>
      </c>
      <c r="C126" s="58" t="s">
        <v>595</v>
      </c>
      <c r="D126" s="58">
        <v>18.0</v>
      </c>
      <c r="E126" s="58">
        <v>1.0</v>
      </c>
      <c r="F126" s="58" t="s">
        <v>445</v>
      </c>
      <c r="G126" s="58" t="s">
        <v>582</v>
      </c>
      <c r="H126" s="58" t="s">
        <v>446</v>
      </c>
    </row>
    <row r="127">
      <c r="A127" s="75">
        <v>45619.0</v>
      </c>
      <c r="B127" s="58" t="s">
        <v>580</v>
      </c>
      <c r="C127" s="58" t="s">
        <v>596</v>
      </c>
      <c r="D127" s="58">
        <v>14.0</v>
      </c>
      <c r="E127" s="58">
        <v>1.0</v>
      </c>
      <c r="F127" s="58" t="s">
        <v>445</v>
      </c>
      <c r="G127" s="58" t="s">
        <v>582</v>
      </c>
      <c r="H127" s="58" t="s">
        <v>446</v>
      </c>
    </row>
    <row r="128">
      <c r="A128" s="75">
        <v>45619.0</v>
      </c>
      <c r="B128" s="58" t="s">
        <v>580</v>
      </c>
      <c r="C128" s="58" t="s">
        <v>597</v>
      </c>
      <c r="D128" s="58">
        <v>13.0</v>
      </c>
      <c r="E128" s="58">
        <v>1.0</v>
      </c>
      <c r="F128" s="58" t="s">
        <v>445</v>
      </c>
      <c r="G128" s="58" t="s">
        <v>582</v>
      </c>
      <c r="H128" s="58" t="s">
        <v>446</v>
      </c>
    </row>
    <row r="129">
      <c r="A129" s="75">
        <v>45619.0</v>
      </c>
      <c r="B129" s="58" t="s">
        <v>580</v>
      </c>
      <c r="C129" s="58" t="s">
        <v>598</v>
      </c>
      <c r="D129" s="58">
        <v>20.0</v>
      </c>
      <c r="E129" s="58">
        <v>1.0</v>
      </c>
      <c r="F129" s="58" t="s">
        <v>445</v>
      </c>
      <c r="G129" s="58" t="s">
        <v>582</v>
      </c>
      <c r="H129" s="58" t="s">
        <v>446</v>
      </c>
    </row>
    <row r="130">
      <c r="A130" s="75">
        <v>45619.0</v>
      </c>
      <c r="B130" s="58" t="s">
        <v>580</v>
      </c>
      <c r="C130" s="58" t="s">
        <v>599</v>
      </c>
      <c r="D130" s="58">
        <v>18.0</v>
      </c>
      <c r="E130" s="58">
        <v>1.0</v>
      </c>
      <c r="F130" s="58" t="s">
        <v>491</v>
      </c>
      <c r="G130" s="58" t="s">
        <v>582</v>
      </c>
      <c r="H130" s="58" t="s">
        <v>446</v>
      </c>
    </row>
    <row r="131">
      <c r="A131" s="75">
        <v>45619.0</v>
      </c>
      <c r="B131" s="58" t="s">
        <v>580</v>
      </c>
      <c r="C131" s="58" t="s">
        <v>600</v>
      </c>
      <c r="D131" s="58">
        <v>8.0</v>
      </c>
      <c r="E131" s="58">
        <v>1.0</v>
      </c>
      <c r="F131" s="58" t="s">
        <v>491</v>
      </c>
      <c r="G131" s="58" t="s">
        <v>582</v>
      </c>
      <c r="H131" s="58" t="s">
        <v>446</v>
      </c>
    </row>
    <row r="132">
      <c r="A132" s="75">
        <v>45619.0</v>
      </c>
      <c r="B132" s="58" t="s">
        <v>580</v>
      </c>
      <c r="C132" s="58" t="s">
        <v>601</v>
      </c>
      <c r="D132" s="58">
        <v>11.0</v>
      </c>
      <c r="E132" s="58">
        <v>1.0</v>
      </c>
      <c r="F132" s="58" t="s">
        <v>491</v>
      </c>
      <c r="G132" s="58" t="s">
        <v>582</v>
      </c>
      <c r="H132" s="58" t="s">
        <v>446</v>
      </c>
    </row>
    <row r="133">
      <c r="A133" s="75">
        <v>45619.0</v>
      </c>
      <c r="B133" s="58" t="s">
        <v>580</v>
      </c>
      <c r="C133" s="58" t="s">
        <v>602</v>
      </c>
      <c r="D133" s="58">
        <v>10.0</v>
      </c>
      <c r="E133" s="58">
        <v>1.0</v>
      </c>
      <c r="F133" s="58" t="s">
        <v>491</v>
      </c>
      <c r="G133" s="58" t="s">
        <v>582</v>
      </c>
      <c r="H133" s="58" t="s">
        <v>446</v>
      </c>
    </row>
    <row r="134">
      <c r="A134" s="75">
        <v>45619.0</v>
      </c>
      <c r="B134" s="58" t="s">
        <v>580</v>
      </c>
      <c r="C134" s="58" t="s">
        <v>603</v>
      </c>
      <c r="D134" s="58">
        <v>7.0</v>
      </c>
      <c r="E134" s="58">
        <v>1.0</v>
      </c>
      <c r="F134" s="58" t="s">
        <v>445</v>
      </c>
      <c r="G134" s="58" t="s">
        <v>582</v>
      </c>
      <c r="H134" s="58" t="s">
        <v>446</v>
      </c>
    </row>
    <row r="135">
      <c r="A135" s="75">
        <v>45619.0</v>
      </c>
      <c r="B135" s="58" t="s">
        <v>580</v>
      </c>
      <c r="C135" s="58" t="s">
        <v>604</v>
      </c>
      <c r="D135" s="58">
        <v>8.0</v>
      </c>
      <c r="E135" s="58">
        <v>1.0</v>
      </c>
      <c r="F135" s="58" t="s">
        <v>491</v>
      </c>
      <c r="G135" s="58" t="s">
        <v>582</v>
      </c>
      <c r="H135" s="58" t="s">
        <v>446</v>
      </c>
      <c r="N135" s="58" t="s">
        <v>583</v>
      </c>
    </row>
    <row r="136">
      <c r="A136" s="75">
        <v>45619.0</v>
      </c>
      <c r="B136" s="58" t="s">
        <v>580</v>
      </c>
      <c r="C136" s="58" t="s">
        <v>605</v>
      </c>
      <c r="D136" s="58">
        <v>14.0</v>
      </c>
      <c r="E136" s="58">
        <v>1.0</v>
      </c>
      <c r="F136" s="58" t="s">
        <v>491</v>
      </c>
      <c r="G136" s="58" t="s">
        <v>606</v>
      </c>
      <c r="H136" s="58" t="s">
        <v>446</v>
      </c>
    </row>
    <row r="137">
      <c r="A137" s="75">
        <v>45619.0</v>
      </c>
      <c r="B137" s="58" t="s">
        <v>580</v>
      </c>
      <c r="C137" s="58" t="s">
        <v>607</v>
      </c>
      <c r="D137" s="58">
        <v>16.0</v>
      </c>
      <c r="E137" s="58">
        <v>1.0</v>
      </c>
      <c r="F137" s="58" t="s">
        <v>491</v>
      </c>
      <c r="G137" s="58" t="s">
        <v>606</v>
      </c>
      <c r="H137" s="58" t="s">
        <v>446</v>
      </c>
      <c r="N137" s="58" t="s">
        <v>583</v>
      </c>
    </row>
    <row r="138">
      <c r="A138" s="75">
        <v>45619.0</v>
      </c>
      <c r="B138" s="58" t="s">
        <v>580</v>
      </c>
      <c r="C138" s="58" t="s">
        <v>608</v>
      </c>
      <c r="D138" s="58">
        <v>9.0</v>
      </c>
      <c r="E138" s="58">
        <v>1.0</v>
      </c>
      <c r="F138" s="58" t="s">
        <v>445</v>
      </c>
      <c r="G138" s="58" t="s">
        <v>582</v>
      </c>
      <c r="H138" s="58" t="s">
        <v>446</v>
      </c>
    </row>
    <row r="139">
      <c r="A139" s="75">
        <v>45619.0</v>
      </c>
      <c r="B139" s="58" t="s">
        <v>580</v>
      </c>
      <c r="C139" s="58" t="s">
        <v>609</v>
      </c>
      <c r="D139" s="58">
        <v>10.0</v>
      </c>
      <c r="E139" s="58">
        <v>1.0</v>
      </c>
      <c r="F139" s="58" t="s">
        <v>445</v>
      </c>
      <c r="G139" s="58" t="s">
        <v>582</v>
      </c>
      <c r="H139" s="58" t="s">
        <v>446</v>
      </c>
    </row>
    <row r="140">
      <c r="A140" s="75">
        <v>45619.0</v>
      </c>
      <c r="B140" s="58" t="s">
        <v>580</v>
      </c>
      <c r="C140" s="58" t="s">
        <v>610</v>
      </c>
      <c r="D140" s="58">
        <v>21.0</v>
      </c>
      <c r="E140" s="58">
        <v>1.0</v>
      </c>
      <c r="F140" s="58" t="s">
        <v>445</v>
      </c>
      <c r="G140" s="58" t="s">
        <v>582</v>
      </c>
      <c r="H140" s="58" t="s">
        <v>446</v>
      </c>
    </row>
    <row r="141">
      <c r="A141" s="75">
        <v>45619.0</v>
      </c>
      <c r="B141" s="58" t="s">
        <v>580</v>
      </c>
      <c r="C141" s="58" t="s">
        <v>611</v>
      </c>
      <c r="D141" s="58">
        <v>3.0</v>
      </c>
      <c r="E141" s="58">
        <v>1.0</v>
      </c>
      <c r="F141" s="58" t="s">
        <v>491</v>
      </c>
      <c r="G141" s="58" t="s">
        <v>612</v>
      </c>
      <c r="H141" s="58" t="s">
        <v>613</v>
      </c>
    </row>
    <row r="142">
      <c r="A142" s="75">
        <v>45619.0</v>
      </c>
      <c r="B142" s="58" t="s">
        <v>580</v>
      </c>
      <c r="C142" s="58" t="s">
        <v>614</v>
      </c>
      <c r="D142" s="58">
        <v>7.0</v>
      </c>
      <c r="E142" s="58">
        <v>1.0</v>
      </c>
      <c r="F142" s="58" t="s">
        <v>445</v>
      </c>
      <c r="G142" s="58" t="s">
        <v>582</v>
      </c>
      <c r="H142" s="58" t="s">
        <v>446</v>
      </c>
    </row>
    <row r="143">
      <c r="A143" s="75">
        <v>45619.0</v>
      </c>
      <c r="B143" s="58" t="s">
        <v>580</v>
      </c>
      <c r="C143" s="58" t="s">
        <v>615</v>
      </c>
      <c r="D143" s="58">
        <v>10.0</v>
      </c>
      <c r="E143" s="58">
        <v>1.0</v>
      </c>
      <c r="F143" s="58" t="s">
        <v>445</v>
      </c>
      <c r="G143" s="58" t="s">
        <v>582</v>
      </c>
      <c r="H143" s="58" t="s">
        <v>446</v>
      </c>
    </row>
    <row r="144">
      <c r="A144" s="75">
        <v>45619.0</v>
      </c>
      <c r="B144" s="58" t="s">
        <v>580</v>
      </c>
      <c r="C144" s="58" t="s">
        <v>616</v>
      </c>
      <c r="D144" s="58">
        <v>9.0</v>
      </c>
      <c r="E144" s="58">
        <v>1.0</v>
      </c>
      <c r="F144" s="58" t="s">
        <v>491</v>
      </c>
      <c r="G144" s="58" t="s">
        <v>612</v>
      </c>
      <c r="H144" s="58" t="s">
        <v>446</v>
      </c>
    </row>
    <row r="145">
      <c r="A145" s="75">
        <v>45619.0</v>
      </c>
      <c r="B145" s="58" t="s">
        <v>580</v>
      </c>
      <c r="C145" s="58" t="s">
        <v>617</v>
      </c>
      <c r="D145" s="58">
        <v>10.0</v>
      </c>
      <c r="E145" s="58">
        <v>1.0</v>
      </c>
      <c r="F145" s="58" t="s">
        <v>445</v>
      </c>
      <c r="G145" s="58" t="s">
        <v>582</v>
      </c>
      <c r="H145" s="58" t="s">
        <v>446</v>
      </c>
    </row>
    <row r="146">
      <c r="A146" s="75">
        <v>45619.0</v>
      </c>
      <c r="B146" s="58" t="s">
        <v>580</v>
      </c>
      <c r="C146" s="58" t="s">
        <v>618</v>
      </c>
      <c r="D146" s="58">
        <v>11.0</v>
      </c>
      <c r="E146" s="58">
        <v>1.0</v>
      </c>
      <c r="F146" s="58" t="s">
        <v>445</v>
      </c>
      <c r="G146" s="58" t="s">
        <v>582</v>
      </c>
      <c r="H146" s="58" t="s">
        <v>446</v>
      </c>
    </row>
    <row r="147">
      <c r="A147" s="75">
        <v>45619.0</v>
      </c>
      <c r="B147" s="58" t="s">
        <v>580</v>
      </c>
      <c r="C147" s="58" t="s">
        <v>619</v>
      </c>
      <c r="D147" s="58">
        <v>11.0</v>
      </c>
      <c r="E147" s="58">
        <v>1.0</v>
      </c>
      <c r="F147" s="58" t="s">
        <v>445</v>
      </c>
      <c r="G147" s="58" t="s">
        <v>582</v>
      </c>
      <c r="H147" s="58" t="s">
        <v>446</v>
      </c>
    </row>
    <row r="148">
      <c r="A148" s="75">
        <v>45619.0</v>
      </c>
      <c r="B148" s="58" t="s">
        <v>580</v>
      </c>
      <c r="C148" s="111" t="s">
        <v>620</v>
      </c>
      <c r="D148" s="58">
        <v>9.0</v>
      </c>
      <c r="E148" s="58">
        <v>1.0</v>
      </c>
      <c r="F148" s="58" t="s">
        <v>445</v>
      </c>
      <c r="G148" s="58" t="s">
        <v>582</v>
      </c>
      <c r="H148" s="58" t="s">
        <v>446</v>
      </c>
      <c r="N148" s="58" t="s">
        <v>583</v>
      </c>
    </row>
    <row r="149">
      <c r="A149" s="75">
        <v>45619.0</v>
      </c>
      <c r="B149" s="58" t="s">
        <v>580</v>
      </c>
      <c r="C149" s="58" t="s">
        <v>621</v>
      </c>
      <c r="D149" s="58">
        <v>11.0</v>
      </c>
      <c r="E149" s="58">
        <v>1.0</v>
      </c>
      <c r="F149" s="58" t="s">
        <v>491</v>
      </c>
      <c r="G149" s="58" t="s">
        <v>612</v>
      </c>
      <c r="H149" s="58" t="s">
        <v>446</v>
      </c>
    </row>
    <row r="150">
      <c r="A150" s="75">
        <v>45619.0</v>
      </c>
      <c r="B150" s="58" t="s">
        <v>580</v>
      </c>
      <c r="C150" s="58" t="s">
        <v>622</v>
      </c>
      <c r="D150" s="58">
        <v>11.0</v>
      </c>
      <c r="E150" s="58">
        <v>1.0</v>
      </c>
      <c r="F150" s="58" t="s">
        <v>491</v>
      </c>
      <c r="G150" s="58" t="s">
        <v>612</v>
      </c>
      <c r="H150" s="58" t="s">
        <v>446</v>
      </c>
    </row>
    <row r="151">
      <c r="A151" s="75">
        <v>45619.0</v>
      </c>
      <c r="B151" s="58" t="s">
        <v>580</v>
      </c>
      <c r="C151" s="58" t="s">
        <v>623</v>
      </c>
      <c r="D151" s="58">
        <v>29.0</v>
      </c>
      <c r="E151" s="58">
        <v>1.0</v>
      </c>
      <c r="F151" s="58" t="s">
        <v>491</v>
      </c>
      <c r="G151" s="58" t="s">
        <v>606</v>
      </c>
      <c r="H151" s="58" t="s">
        <v>446</v>
      </c>
    </row>
    <row r="152">
      <c r="A152" s="75">
        <v>45619.0</v>
      </c>
      <c r="B152" s="58" t="s">
        <v>580</v>
      </c>
      <c r="C152" s="58" t="s">
        <v>624</v>
      </c>
      <c r="D152" s="58">
        <v>11.0</v>
      </c>
      <c r="E152" s="58">
        <v>1.0</v>
      </c>
      <c r="F152" s="58" t="s">
        <v>491</v>
      </c>
      <c r="G152" s="58" t="s">
        <v>582</v>
      </c>
      <c r="H152" s="58" t="s">
        <v>446</v>
      </c>
    </row>
    <row r="153">
      <c r="A153" s="75">
        <v>45619.0</v>
      </c>
      <c r="B153" s="58" t="s">
        <v>580</v>
      </c>
      <c r="C153" s="58" t="s">
        <v>625</v>
      </c>
      <c r="D153" s="58">
        <v>14.0</v>
      </c>
      <c r="E153" s="58">
        <v>1.0</v>
      </c>
      <c r="F153" s="58" t="s">
        <v>491</v>
      </c>
      <c r="G153" s="58" t="s">
        <v>582</v>
      </c>
      <c r="H153" s="58" t="s">
        <v>446</v>
      </c>
    </row>
    <row r="154">
      <c r="A154" s="64">
        <v>45715.0</v>
      </c>
      <c r="B154" s="58" t="s">
        <v>204</v>
      </c>
      <c r="C154" s="58" t="s">
        <v>626</v>
      </c>
      <c r="D154" s="58">
        <v>5.0</v>
      </c>
      <c r="E154" s="58">
        <v>1.0</v>
      </c>
      <c r="F154" s="58" t="s">
        <v>491</v>
      </c>
      <c r="G154" s="58" t="s">
        <v>582</v>
      </c>
      <c r="H154" s="58" t="s">
        <v>446</v>
      </c>
    </row>
    <row r="155">
      <c r="A155" s="64">
        <v>45715.0</v>
      </c>
      <c r="B155" s="58" t="s">
        <v>204</v>
      </c>
      <c r="C155" s="58" t="s">
        <v>627</v>
      </c>
      <c r="D155" s="58">
        <v>7.0</v>
      </c>
      <c r="E155" s="58">
        <v>1.0</v>
      </c>
      <c r="F155" s="58" t="s">
        <v>491</v>
      </c>
      <c r="G155" s="58" t="s">
        <v>582</v>
      </c>
      <c r="H155" s="58" t="s">
        <v>446</v>
      </c>
    </row>
    <row r="156">
      <c r="A156" s="112">
        <v>45715.0</v>
      </c>
      <c r="B156" s="46" t="s">
        <v>204</v>
      </c>
      <c r="C156" s="58" t="s">
        <v>628</v>
      </c>
      <c r="D156" s="58">
        <v>4.0</v>
      </c>
      <c r="E156" s="58">
        <v>1.0</v>
      </c>
      <c r="F156" s="58" t="s">
        <v>491</v>
      </c>
      <c r="G156" s="58" t="s">
        <v>582</v>
      </c>
      <c r="H156" s="58" t="s">
        <v>446</v>
      </c>
    </row>
    <row r="157">
      <c r="A157" s="64">
        <v>45715.0</v>
      </c>
      <c r="B157" s="58" t="s">
        <v>204</v>
      </c>
      <c r="C157" s="58" t="s">
        <v>629</v>
      </c>
      <c r="D157" s="58">
        <v>6.0</v>
      </c>
      <c r="E157" s="58">
        <v>1.0</v>
      </c>
      <c r="F157" s="58" t="s">
        <v>491</v>
      </c>
      <c r="G157" s="58" t="s">
        <v>582</v>
      </c>
      <c r="H157" s="58" t="s">
        <v>446</v>
      </c>
    </row>
    <row r="158">
      <c r="A158" s="64">
        <v>45715.0</v>
      </c>
      <c r="B158" s="58" t="s">
        <v>204</v>
      </c>
      <c r="C158" s="58" t="s">
        <v>630</v>
      </c>
      <c r="D158" s="58">
        <v>8.0</v>
      </c>
      <c r="E158" s="58">
        <v>1.0</v>
      </c>
      <c r="F158" s="58" t="s">
        <v>491</v>
      </c>
      <c r="G158" s="58" t="s">
        <v>582</v>
      </c>
      <c r="H158" s="58" t="s">
        <v>446</v>
      </c>
    </row>
    <row r="159">
      <c r="A159" s="112">
        <v>45715.0</v>
      </c>
      <c r="B159" s="46" t="s">
        <v>204</v>
      </c>
      <c r="C159" s="58" t="s">
        <v>631</v>
      </c>
      <c r="D159" s="58">
        <v>8.0</v>
      </c>
      <c r="E159" s="58">
        <v>1.0</v>
      </c>
      <c r="F159" s="58" t="s">
        <v>491</v>
      </c>
      <c r="G159" s="58" t="s">
        <v>582</v>
      </c>
      <c r="H159" s="58" t="s">
        <v>446</v>
      </c>
    </row>
    <row r="160">
      <c r="A160" s="64">
        <v>45715.0</v>
      </c>
      <c r="B160" s="58" t="s">
        <v>204</v>
      </c>
      <c r="C160" s="58" t="s">
        <v>632</v>
      </c>
      <c r="D160" s="58">
        <v>3.0</v>
      </c>
      <c r="E160" s="58">
        <v>1.0</v>
      </c>
      <c r="F160" s="58" t="s">
        <v>491</v>
      </c>
      <c r="G160" s="58" t="s">
        <v>582</v>
      </c>
      <c r="H160" s="58" t="s">
        <v>446</v>
      </c>
    </row>
    <row r="161">
      <c r="A161" s="64">
        <v>45715.0</v>
      </c>
      <c r="B161" s="58" t="s">
        <v>204</v>
      </c>
      <c r="C161" s="58" t="s">
        <v>633</v>
      </c>
      <c r="D161" s="58">
        <v>7.0</v>
      </c>
      <c r="E161" s="58">
        <v>1.0</v>
      </c>
      <c r="F161" s="58" t="s">
        <v>491</v>
      </c>
      <c r="G161" s="58" t="s">
        <v>582</v>
      </c>
      <c r="H161" s="58" t="s">
        <v>446</v>
      </c>
    </row>
    <row r="162">
      <c r="A162" s="112">
        <v>45715.0</v>
      </c>
      <c r="B162" s="46" t="s">
        <v>204</v>
      </c>
      <c r="C162" s="58" t="s">
        <v>634</v>
      </c>
      <c r="D162" s="58">
        <v>3.0</v>
      </c>
      <c r="E162" s="58">
        <v>1.0</v>
      </c>
      <c r="F162" s="58" t="s">
        <v>491</v>
      </c>
      <c r="G162" s="58" t="s">
        <v>582</v>
      </c>
      <c r="H162" s="58" t="s">
        <v>446</v>
      </c>
    </row>
    <row r="163">
      <c r="A163" s="64">
        <v>45715.0</v>
      </c>
      <c r="B163" s="58" t="s">
        <v>204</v>
      </c>
      <c r="C163" s="58" t="s">
        <v>635</v>
      </c>
      <c r="D163" s="58">
        <v>5.0</v>
      </c>
      <c r="E163" s="58">
        <v>1.0</v>
      </c>
      <c r="F163" s="58" t="s">
        <v>491</v>
      </c>
      <c r="G163" s="58" t="s">
        <v>582</v>
      </c>
      <c r="H163" s="58" t="s">
        <v>446</v>
      </c>
    </row>
    <row r="164">
      <c r="A164" s="64">
        <v>45715.0</v>
      </c>
      <c r="B164" s="58" t="s">
        <v>204</v>
      </c>
      <c r="C164" s="58" t="s">
        <v>636</v>
      </c>
      <c r="D164" s="58">
        <v>5.0</v>
      </c>
      <c r="E164" s="58">
        <v>1.0</v>
      </c>
      <c r="F164" s="58" t="s">
        <v>491</v>
      </c>
      <c r="G164" s="58" t="s">
        <v>582</v>
      </c>
      <c r="H164" s="58" t="s">
        <v>446</v>
      </c>
    </row>
    <row r="165">
      <c r="A165" s="112">
        <v>45715.0</v>
      </c>
      <c r="B165" s="46" t="s">
        <v>204</v>
      </c>
      <c r="C165" s="58" t="s">
        <v>637</v>
      </c>
      <c r="D165" s="58">
        <v>5.0</v>
      </c>
      <c r="E165" s="58">
        <v>1.0</v>
      </c>
      <c r="F165" s="58" t="s">
        <v>491</v>
      </c>
      <c r="G165" s="58" t="s">
        <v>582</v>
      </c>
      <c r="H165" s="58" t="s">
        <v>446</v>
      </c>
    </row>
    <row r="166">
      <c r="A166" s="64">
        <v>45715.0</v>
      </c>
      <c r="B166" s="58" t="s">
        <v>204</v>
      </c>
      <c r="C166" s="58" t="s">
        <v>638</v>
      </c>
      <c r="D166" s="58">
        <v>6.0</v>
      </c>
      <c r="E166" s="58">
        <v>1.0</v>
      </c>
      <c r="F166" s="58" t="s">
        <v>491</v>
      </c>
      <c r="G166" s="58" t="s">
        <v>582</v>
      </c>
      <c r="H166" s="58" t="s">
        <v>446</v>
      </c>
    </row>
    <row r="167">
      <c r="A167" s="64">
        <v>45715.0</v>
      </c>
      <c r="B167" s="58" t="s">
        <v>204</v>
      </c>
      <c r="C167" s="58" t="s">
        <v>639</v>
      </c>
      <c r="D167" s="58">
        <v>4.0</v>
      </c>
      <c r="E167" s="58">
        <v>1.0</v>
      </c>
      <c r="F167" s="58" t="s">
        <v>491</v>
      </c>
      <c r="G167" s="58" t="s">
        <v>582</v>
      </c>
      <c r="H167" s="58" t="s">
        <v>446</v>
      </c>
    </row>
    <row r="168">
      <c r="A168" s="112">
        <v>45715.0</v>
      </c>
      <c r="B168" s="46" t="s">
        <v>204</v>
      </c>
      <c r="C168" s="58" t="s">
        <v>640</v>
      </c>
      <c r="D168" s="58">
        <v>7.0</v>
      </c>
      <c r="E168" s="58">
        <v>1.0</v>
      </c>
      <c r="F168" s="58" t="s">
        <v>491</v>
      </c>
      <c r="G168" s="58" t="s">
        <v>582</v>
      </c>
      <c r="H168" s="58" t="s">
        <v>446</v>
      </c>
    </row>
    <row r="169">
      <c r="A169" s="64">
        <v>45715.0</v>
      </c>
      <c r="B169" s="58" t="s">
        <v>204</v>
      </c>
      <c r="C169" s="58" t="s">
        <v>641</v>
      </c>
      <c r="D169" s="58">
        <v>1.0</v>
      </c>
      <c r="E169" s="58">
        <v>1.0</v>
      </c>
      <c r="F169" s="58" t="s">
        <v>491</v>
      </c>
      <c r="G169" s="58" t="s">
        <v>582</v>
      </c>
      <c r="H169" s="58" t="s">
        <v>446</v>
      </c>
    </row>
    <row r="170">
      <c r="A170" s="64">
        <v>45715.0</v>
      </c>
      <c r="B170" s="58" t="s">
        <v>204</v>
      </c>
      <c r="C170" s="58" t="s">
        <v>642</v>
      </c>
      <c r="D170" s="58">
        <v>1.0</v>
      </c>
      <c r="E170" s="58">
        <v>1.0</v>
      </c>
      <c r="F170" s="58" t="s">
        <v>491</v>
      </c>
      <c r="G170" s="58" t="s">
        <v>582</v>
      </c>
      <c r="H170" s="58" t="s">
        <v>446</v>
      </c>
    </row>
    <row r="171">
      <c r="A171" s="112">
        <v>45715.0</v>
      </c>
      <c r="B171" s="46" t="s">
        <v>204</v>
      </c>
      <c r="C171" s="58" t="s">
        <v>643</v>
      </c>
      <c r="D171" s="58">
        <v>3.0</v>
      </c>
      <c r="E171" s="58">
        <v>1.0</v>
      </c>
      <c r="F171" s="58" t="s">
        <v>491</v>
      </c>
      <c r="G171" s="58" t="s">
        <v>582</v>
      </c>
      <c r="H171" s="58" t="s">
        <v>446</v>
      </c>
    </row>
    <row r="172">
      <c r="A172" s="64">
        <v>45715.0</v>
      </c>
      <c r="B172" s="58" t="s">
        <v>204</v>
      </c>
      <c r="C172" s="58" t="s">
        <v>644</v>
      </c>
      <c r="D172" s="58">
        <v>3.0</v>
      </c>
      <c r="E172" s="58">
        <v>1.0</v>
      </c>
      <c r="F172" s="58" t="s">
        <v>491</v>
      </c>
      <c r="G172" s="58" t="s">
        <v>582</v>
      </c>
      <c r="H172" s="58" t="s">
        <v>446</v>
      </c>
    </row>
    <row r="173">
      <c r="A173" s="64">
        <v>45715.0</v>
      </c>
      <c r="B173" s="58" t="s">
        <v>204</v>
      </c>
      <c r="C173" s="58" t="s">
        <v>645</v>
      </c>
      <c r="D173" s="58">
        <v>2.0</v>
      </c>
      <c r="E173" s="58">
        <v>1.0</v>
      </c>
      <c r="F173" s="58" t="s">
        <v>491</v>
      </c>
      <c r="G173" s="58" t="s">
        <v>582</v>
      </c>
      <c r="H173" s="58" t="s">
        <v>446</v>
      </c>
    </row>
    <row r="174">
      <c r="A174" s="112">
        <v>45715.0</v>
      </c>
      <c r="B174" s="46" t="s">
        <v>204</v>
      </c>
      <c r="C174" s="58" t="s">
        <v>646</v>
      </c>
      <c r="D174" s="58">
        <v>5.0</v>
      </c>
      <c r="E174" s="58">
        <v>1.0</v>
      </c>
      <c r="F174" s="58" t="s">
        <v>491</v>
      </c>
      <c r="G174" s="58" t="s">
        <v>582</v>
      </c>
      <c r="H174" s="58" t="s">
        <v>446</v>
      </c>
    </row>
    <row r="175">
      <c r="A175" s="64">
        <v>45715.0</v>
      </c>
      <c r="B175" s="58" t="s">
        <v>204</v>
      </c>
      <c r="C175" s="58" t="s">
        <v>647</v>
      </c>
      <c r="D175" s="58">
        <v>6.0</v>
      </c>
      <c r="E175" s="58">
        <v>1.0</v>
      </c>
      <c r="F175" s="58" t="s">
        <v>491</v>
      </c>
      <c r="G175" s="58" t="s">
        <v>582</v>
      </c>
      <c r="H175" s="58" t="s">
        <v>446</v>
      </c>
    </row>
    <row r="176">
      <c r="A176" s="64">
        <v>45715.0</v>
      </c>
      <c r="B176" s="58" t="s">
        <v>204</v>
      </c>
      <c r="C176" s="58" t="s">
        <v>648</v>
      </c>
      <c r="D176" s="58">
        <v>1.0</v>
      </c>
      <c r="E176" s="58">
        <v>1.0</v>
      </c>
      <c r="F176" s="58" t="s">
        <v>491</v>
      </c>
      <c r="G176" s="58" t="s">
        <v>582</v>
      </c>
      <c r="H176" s="58" t="s">
        <v>446</v>
      </c>
    </row>
    <row r="177">
      <c r="A177" s="112">
        <v>45715.0</v>
      </c>
      <c r="B177" s="46" t="s">
        <v>204</v>
      </c>
      <c r="C177" s="58" t="s">
        <v>649</v>
      </c>
      <c r="D177" s="58">
        <v>6.0</v>
      </c>
      <c r="E177" s="58">
        <v>1.0</v>
      </c>
      <c r="F177" s="58" t="s">
        <v>491</v>
      </c>
      <c r="G177" s="58" t="s">
        <v>582</v>
      </c>
      <c r="H177" s="58" t="s">
        <v>446</v>
      </c>
    </row>
    <row r="178">
      <c r="A178" s="64">
        <v>45715.0</v>
      </c>
      <c r="B178" s="58" t="s">
        <v>204</v>
      </c>
      <c r="C178" s="58" t="s">
        <v>650</v>
      </c>
      <c r="D178" s="58">
        <v>6.0</v>
      </c>
      <c r="E178" s="58">
        <v>1.0</v>
      </c>
      <c r="F178" s="58" t="s">
        <v>491</v>
      </c>
      <c r="G178" s="58" t="s">
        <v>582</v>
      </c>
      <c r="H178" s="58" t="s">
        <v>446</v>
      </c>
    </row>
    <row r="179">
      <c r="A179" s="64">
        <v>45715.0</v>
      </c>
      <c r="B179" s="58" t="s">
        <v>204</v>
      </c>
      <c r="C179" s="58" t="s">
        <v>651</v>
      </c>
      <c r="D179" s="58">
        <v>6.0</v>
      </c>
      <c r="E179" s="58">
        <v>1.0</v>
      </c>
      <c r="F179" s="58" t="s">
        <v>491</v>
      </c>
      <c r="G179" s="58" t="s">
        <v>582</v>
      </c>
      <c r="H179" s="58" t="s">
        <v>446</v>
      </c>
    </row>
    <row r="180">
      <c r="A180" s="112">
        <v>45715.0</v>
      </c>
      <c r="B180" s="46" t="s">
        <v>204</v>
      </c>
      <c r="C180" s="58" t="s">
        <v>652</v>
      </c>
      <c r="D180" s="58">
        <v>2.0</v>
      </c>
      <c r="E180" s="58">
        <v>1.0</v>
      </c>
      <c r="F180" s="58" t="s">
        <v>491</v>
      </c>
      <c r="G180" s="58" t="s">
        <v>582</v>
      </c>
      <c r="H180" s="58" t="s">
        <v>446</v>
      </c>
    </row>
    <row r="181">
      <c r="A181" s="64">
        <v>45715.0</v>
      </c>
      <c r="B181" s="58" t="s">
        <v>204</v>
      </c>
      <c r="C181" s="58" t="s">
        <v>653</v>
      </c>
      <c r="D181" s="58">
        <v>5.0</v>
      </c>
      <c r="E181" s="58">
        <v>1.0</v>
      </c>
      <c r="F181" s="58" t="s">
        <v>491</v>
      </c>
      <c r="G181" s="58" t="s">
        <v>582</v>
      </c>
      <c r="H181" s="58" t="s">
        <v>446</v>
      </c>
    </row>
    <row r="182">
      <c r="A182" s="64">
        <v>45715.0</v>
      </c>
      <c r="B182" s="58" t="s">
        <v>204</v>
      </c>
      <c r="C182" s="58" t="s">
        <v>654</v>
      </c>
      <c r="D182" s="58">
        <v>6.0</v>
      </c>
      <c r="E182" s="58">
        <v>1.0</v>
      </c>
      <c r="F182" s="58" t="s">
        <v>491</v>
      </c>
      <c r="G182" s="58" t="s">
        <v>582</v>
      </c>
      <c r="H182" s="58" t="s">
        <v>446</v>
      </c>
    </row>
    <row r="183">
      <c r="A183" s="112">
        <v>45715.0</v>
      </c>
      <c r="B183" s="46" t="s">
        <v>204</v>
      </c>
      <c r="C183" s="58" t="s">
        <v>655</v>
      </c>
      <c r="D183" s="58">
        <v>3.0</v>
      </c>
      <c r="E183" s="58">
        <v>1.0</v>
      </c>
      <c r="F183" s="58" t="s">
        <v>491</v>
      </c>
      <c r="G183" s="58" t="s">
        <v>582</v>
      </c>
      <c r="H183" s="58" t="s">
        <v>446</v>
      </c>
    </row>
    <row r="184">
      <c r="A184" s="64">
        <v>45715.0</v>
      </c>
      <c r="B184" s="58" t="s">
        <v>204</v>
      </c>
      <c r="C184" s="58" t="s">
        <v>656</v>
      </c>
      <c r="D184" s="58">
        <v>3.0</v>
      </c>
      <c r="E184" s="58">
        <v>1.0</v>
      </c>
      <c r="F184" s="58" t="s">
        <v>491</v>
      </c>
      <c r="G184" s="58" t="s">
        <v>582</v>
      </c>
      <c r="H184" s="58" t="s">
        <v>446</v>
      </c>
    </row>
    <row r="185">
      <c r="A185" s="64">
        <v>45715.0</v>
      </c>
      <c r="B185" s="58" t="s">
        <v>204</v>
      </c>
      <c r="C185" s="58" t="s">
        <v>657</v>
      </c>
      <c r="D185" s="58">
        <v>3.0</v>
      </c>
      <c r="E185" s="58">
        <v>1.0</v>
      </c>
      <c r="F185" s="58" t="s">
        <v>491</v>
      </c>
      <c r="G185" s="58" t="s">
        <v>582</v>
      </c>
      <c r="H185" s="58" t="s">
        <v>446</v>
      </c>
    </row>
    <row r="186">
      <c r="A186" s="112">
        <v>45715.0</v>
      </c>
      <c r="B186" s="46" t="s">
        <v>204</v>
      </c>
      <c r="C186" s="58" t="s">
        <v>658</v>
      </c>
      <c r="D186" s="58">
        <v>3.0</v>
      </c>
      <c r="E186" s="58">
        <v>1.0</v>
      </c>
      <c r="F186" s="58" t="s">
        <v>491</v>
      </c>
      <c r="G186" s="58" t="s">
        <v>582</v>
      </c>
      <c r="H186" s="58" t="s">
        <v>446</v>
      </c>
    </row>
    <row r="187">
      <c r="A187" s="64">
        <v>45715.0</v>
      </c>
      <c r="B187" s="58" t="s">
        <v>204</v>
      </c>
      <c r="C187" s="58" t="s">
        <v>659</v>
      </c>
      <c r="D187" s="58">
        <v>3.0</v>
      </c>
      <c r="E187" s="58">
        <v>1.0</v>
      </c>
      <c r="F187" s="58" t="s">
        <v>491</v>
      </c>
      <c r="G187" s="58" t="s">
        <v>582</v>
      </c>
      <c r="H187" s="58" t="s">
        <v>446</v>
      </c>
    </row>
    <row r="188">
      <c r="A188" s="75">
        <v>45713.0</v>
      </c>
      <c r="B188" s="58" t="s">
        <v>159</v>
      </c>
      <c r="C188" s="58" t="s">
        <v>182</v>
      </c>
      <c r="D188" s="58">
        <f>52</f>
        <v>52</v>
      </c>
      <c r="E188" s="113">
        <f>D188/3</f>
        <v>17.33333333</v>
      </c>
      <c r="F188" s="58" t="s">
        <v>660</v>
      </c>
      <c r="G188" s="58" t="s">
        <v>612</v>
      </c>
      <c r="H188" s="58" t="s">
        <v>446</v>
      </c>
    </row>
    <row r="189">
      <c r="A189" s="75">
        <v>45723.0</v>
      </c>
      <c r="B189" s="58" t="s">
        <v>159</v>
      </c>
      <c r="C189" s="58" t="s">
        <v>182</v>
      </c>
      <c r="D189" s="65">
        <f>60</f>
        <v>60</v>
      </c>
      <c r="E189" s="58">
        <v>2.0</v>
      </c>
      <c r="F189" s="58" t="s">
        <v>491</v>
      </c>
      <c r="G189" s="58" t="s">
        <v>582</v>
      </c>
      <c r="H189" s="58" t="s">
        <v>446</v>
      </c>
      <c r="N189" s="58"/>
    </row>
    <row r="190">
      <c r="A190" s="75">
        <v>45729.0</v>
      </c>
      <c r="B190" s="58" t="s">
        <v>159</v>
      </c>
      <c r="C190" s="58" t="s">
        <v>182</v>
      </c>
      <c r="D190" s="65">
        <f>30</f>
        <v>30</v>
      </c>
      <c r="E190" s="113">
        <f>D190/3</f>
        <v>10</v>
      </c>
      <c r="F190" s="58" t="s">
        <v>660</v>
      </c>
      <c r="G190" s="58" t="s">
        <v>612</v>
      </c>
      <c r="H190" s="58" t="s">
        <v>446</v>
      </c>
      <c r="N190" s="58"/>
    </row>
    <row r="191">
      <c r="A191" s="75">
        <v>45730.0</v>
      </c>
      <c r="B191" s="58" t="s">
        <v>159</v>
      </c>
      <c r="C191" s="58" t="s">
        <v>182</v>
      </c>
      <c r="D191" s="65">
        <f>32</f>
        <v>32</v>
      </c>
      <c r="E191" s="58">
        <v>3.0</v>
      </c>
      <c r="F191" s="58" t="s">
        <v>491</v>
      </c>
      <c r="G191" s="58" t="s">
        <v>582</v>
      </c>
      <c r="H191" s="58" t="s">
        <v>446</v>
      </c>
      <c r="N191" s="58"/>
    </row>
    <row r="192">
      <c r="A192" s="75">
        <v>45731.0</v>
      </c>
      <c r="B192" s="58" t="s">
        <v>159</v>
      </c>
      <c r="C192" s="58" t="s">
        <v>182</v>
      </c>
      <c r="D192" s="65">
        <f>96</f>
        <v>96</v>
      </c>
      <c r="E192" s="113">
        <f t="shared" ref="E192:E229" si="4">D192/3</f>
        <v>32</v>
      </c>
      <c r="F192" s="58" t="s">
        <v>660</v>
      </c>
      <c r="G192" s="58" t="s">
        <v>612</v>
      </c>
      <c r="H192" s="58" t="s">
        <v>446</v>
      </c>
      <c r="N192" s="58"/>
    </row>
    <row r="193">
      <c r="A193" s="75">
        <v>45736.0</v>
      </c>
      <c r="B193" s="58" t="s">
        <v>159</v>
      </c>
      <c r="C193" s="58" t="s">
        <v>182</v>
      </c>
      <c r="D193" s="58">
        <v>100.0</v>
      </c>
      <c r="E193" s="113">
        <f t="shared" si="4"/>
        <v>33.33333333</v>
      </c>
      <c r="F193" s="58" t="s">
        <v>660</v>
      </c>
      <c r="G193" s="58" t="s">
        <v>612</v>
      </c>
      <c r="H193" s="58" t="s">
        <v>446</v>
      </c>
    </row>
    <row r="194">
      <c r="A194" s="75">
        <v>45761.0</v>
      </c>
      <c r="B194" s="58" t="s">
        <v>159</v>
      </c>
      <c r="C194" s="58" t="s">
        <v>182</v>
      </c>
      <c r="D194" s="58">
        <v>9.0</v>
      </c>
      <c r="E194" s="113">
        <f t="shared" si="4"/>
        <v>3</v>
      </c>
      <c r="F194" s="58" t="s">
        <v>660</v>
      </c>
      <c r="G194" s="58" t="s">
        <v>612</v>
      </c>
      <c r="H194" s="58" t="s">
        <v>446</v>
      </c>
      <c r="N194" s="58"/>
      <c r="O194" s="58" t="s">
        <v>159</v>
      </c>
    </row>
    <row r="195">
      <c r="A195" s="75">
        <v>45713.0</v>
      </c>
      <c r="B195" s="58" t="s">
        <v>159</v>
      </c>
      <c r="C195" s="58" t="s">
        <v>96</v>
      </c>
      <c r="D195" s="58">
        <v>15.0</v>
      </c>
      <c r="E195" s="113">
        <f t="shared" si="4"/>
        <v>5</v>
      </c>
      <c r="F195" s="58" t="s">
        <v>660</v>
      </c>
      <c r="G195" s="58" t="s">
        <v>612</v>
      </c>
      <c r="H195" s="58" t="s">
        <v>446</v>
      </c>
    </row>
    <row r="196">
      <c r="A196" s="75">
        <v>45723.0</v>
      </c>
      <c r="B196" s="58" t="s">
        <v>159</v>
      </c>
      <c r="C196" s="58" t="s">
        <v>96</v>
      </c>
      <c r="D196" s="58">
        <v>15.0</v>
      </c>
      <c r="E196" s="113">
        <f t="shared" si="4"/>
        <v>5</v>
      </c>
      <c r="F196" s="58" t="s">
        <v>660</v>
      </c>
      <c r="G196" s="58" t="s">
        <v>612</v>
      </c>
      <c r="H196" s="58" t="s">
        <v>446</v>
      </c>
      <c r="O196" s="58" t="s">
        <v>159</v>
      </c>
    </row>
    <row r="197">
      <c r="A197" s="75">
        <v>45723.0</v>
      </c>
      <c r="B197" s="58" t="s">
        <v>159</v>
      </c>
      <c r="C197" s="58" t="s">
        <v>80</v>
      </c>
      <c r="D197" s="65">
        <f>35</f>
        <v>35</v>
      </c>
      <c r="E197" s="113">
        <f t="shared" si="4"/>
        <v>11.66666667</v>
      </c>
      <c r="F197" s="58" t="s">
        <v>660</v>
      </c>
      <c r="G197" s="58" t="s">
        <v>612</v>
      </c>
      <c r="H197" s="58" t="s">
        <v>446</v>
      </c>
      <c r="O197" s="58"/>
    </row>
    <row r="198">
      <c r="A198" s="75">
        <v>45729.0</v>
      </c>
      <c r="B198" s="58" t="s">
        <v>159</v>
      </c>
      <c r="C198" s="58" t="s">
        <v>80</v>
      </c>
      <c r="D198" s="58">
        <v>16.0</v>
      </c>
      <c r="E198" s="113">
        <f t="shared" si="4"/>
        <v>5.333333333</v>
      </c>
      <c r="F198" s="58" t="s">
        <v>660</v>
      </c>
      <c r="G198" s="58" t="s">
        <v>612</v>
      </c>
      <c r="H198" s="58" t="s">
        <v>446</v>
      </c>
      <c r="O198" s="58"/>
    </row>
    <row r="199">
      <c r="A199" s="75">
        <v>45760.0</v>
      </c>
      <c r="B199" s="58" t="s">
        <v>159</v>
      </c>
      <c r="C199" s="58" t="s">
        <v>80</v>
      </c>
      <c r="D199" s="58">
        <f>9</f>
        <v>9</v>
      </c>
      <c r="E199" s="113">
        <f t="shared" si="4"/>
        <v>3</v>
      </c>
      <c r="F199" s="58" t="s">
        <v>660</v>
      </c>
      <c r="G199" s="58" t="s">
        <v>612</v>
      </c>
      <c r="H199" s="58" t="s">
        <v>446</v>
      </c>
      <c r="O199" s="58" t="s">
        <v>159</v>
      </c>
    </row>
    <row r="200">
      <c r="A200" s="75">
        <v>45765.0</v>
      </c>
      <c r="B200" s="58" t="s">
        <v>159</v>
      </c>
      <c r="C200" s="58" t="s">
        <v>80</v>
      </c>
      <c r="D200" s="58">
        <v>32.0</v>
      </c>
      <c r="E200" s="113">
        <f t="shared" si="4"/>
        <v>10.66666667</v>
      </c>
      <c r="F200" s="58" t="s">
        <v>660</v>
      </c>
      <c r="G200" s="58" t="s">
        <v>612</v>
      </c>
      <c r="H200" s="58" t="s">
        <v>446</v>
      </c>
      <c r="O200" s="58"/>
    </row>
    <row r="201">
      <c r="A201" s="75">
        <v>45729.0</v>
      </c>
      <c r="B201" s="58" t="s">
        <v>159</v>
      </c>
      <c r="C201" s="58" t="s">
        <v>132</v>
      </c>
      <c r="D201" s="58">
        <f>59</f>
        <v>59</v>
      </c>
      <c r="E201" s="113">
        <f t="shared" si="4"/>
        <v>19.66666667</v>
      </c>
      <c r="F201" s="58" t="s">
        <v>660</v>
      </c>
      <c r="G201" s="58" t="s">
        <v>612</v>
      </c>
      <c r="H201" s="58" t="s">
        <v>446</v>
      </c>
    </row>
    <row r="202">
      <c r="A202" s="75">
        <v>45760.0</v>
      </c>
      <c r="B202" s="58" t="s">
        <v>159</v>
      </c>
      <c r="C202" s="58" t="s">
        <v>132</v>
      </c>
      <c r="D202" s="58">
        <v>9.0</v>
      </c>
      <c r="E202" s="113">
        <f t="shared" si="4"/>
        <v>3</v>
      </c>
      <c r="F202" s="58" t="s">
        <v>660</v>
      </c>
      <c r="G202" s="58" t="s">
        <v>612</v>
      </c>
      <c r="H202" s="58" t="s">
        <v>446</v>
      </c>
      <c r="O202" s="58" t="s">
        <v>159</v>
      </c>
    </row>
    <row r="203">
      <c r="A203" s="75">
        <v>45729.0</v>
      </c>
      <c r="B203" s="58" t="s">
        <v>159</v>
      </c>
      <c r="C203" s="58" t="s">
        <v>71</v>
      </c>
      <c r="D203" s="58">
        <f>64</f>
        <v>64</v>
      </c>
      <c r="E203" s="113">
        <f t="shared" si="4"/>
        <v>21.33333333</v>
      </c>
      <c r="F203" s="58" t="s">
        <v>660</v>
      </c>
      <c r="G203" s="58" t="s">
        <v>612</v>
      </c>
      <c r="H203" s="58" t="s">
        <v>446</v>
      </c>
    </row>
    <row r="204">
      <c r="A204" s="75">
        <v>45760.0</v>
      </c>
      <c r="B204" s="58" t="s">
        <v>159</v>
      </c>
      <c r="C204" s="58" t="s">
        <v>71</v>
      </c>
      <c r="D204" s="58">
        <v>9.0</v>
      </c>
      <c r="E204" s="113">
        <f t="shared" si="4"/>
        <v>3</v>
      </c>
      <c r="F204" s="58" t="s">
        <v>660</v>
      </c>
      <c r="G204" s="58" t="s">
        <v>612</v>
      </c>
      <c r="H204" s="58" t="s">
        <v>446</v>
      </c>
      <c r="O204" s="58" t="s">
        <v>159</v>
      </c>
      <c r="P204" s="83">
        <v>58.0</v>
      </c>
      <c r="Q204" s="75">
        <v>45760.0</v>
      </c>
      <c r="R204" s="114" t="s">
        <v>661</v>
      </c>
      <c r="S204" s="115">
        <f>A194</f>
        <v>45761</v>
      </c>
    </row>
    <row r="205">
      <c r="A205" s="75">
        <v>45730.0</v>
      </c>
      <c r="B205" s="58" t="s">
        <v>159</v>
      </c>
      <c r="C205" s="58" t="s">
        <v>176</v>
      </c>
      <c r="D205" s="58">
        <v>75.0</v>
      </c>
      <c r="E205" s="113">
        <f t="shared" si="4"/>
        <v>25</v>
      </c>
      <c r="F205" s="58" t="s">
        <v>660</v>
      </c>
      <c r="G205" s="58" t="s">
        <v>612</v>
      </c>
      <c r="H205" s="58" t="s">
        <v>446</v>
      </c>
      <c r="P205" s="83">
        <v>33.0</v>
      </c>
      <c r="Q205" s="75">
        <v>45760.0</v>
      </c>
      <c r="R205" s="114" t="s">
        <v>662</v>
      </c>
      <c r="S205" s="75">
        <v>45730.0</v>
      </c>
    </row>
    <row r="206">
      <c r="A206" s="75">
        <v>45730.0</v>
      </c>
      <c r="B206" s="58" t="s">
        <v>159</v>
      </c>
      <c r="C206" s="58" t="s">
        <v>186</v>
      </c>
      <c r="D206" s="58">
        <v>20.0</v>
      </c>
      <c r="E206" s="113">
        <f t="shared" si="4"/>
        <v>6.666666667</v>
      </c>
      <c r="F206" s="58" t="s">
        <v>660</v>
      </c>
      <c r="G206" s="58" t="s">
        <v>612</v>
      </c>
      <c r="H206" s="58" t="s">
        <v>446</v>
      </c>
      <c r="P206" s="83">
        <v>46.0</v>
      </c>
      <c r="Q206" s="75">
        <v>45760.0</v>
      </c>
      <c r="R206" s="114" t="s">
        <v>663</v>
      </c>
    </row>
    <row r="207">
      <c r="A207" s="75">
        <v>45730.0</v>
      </c>
      <c r="B207" s="58" t="s">
        <v>159</v>
      </c>
      <c r="C207" s="58" t="s">
        <v>188</v>
      </c>
      <c r="D207" s="58">
        <v>101.0</v>
      </c>
      <c r="E207" s="113">
        <f t="shared" si="4"/>
        <v>33.66666667</v>
      </c>
      <c r="F207" s="58" t="s">
        <v>660</v>
      </c>
      <c r="G207" s="58" t="s">
        <v>612</v>
      </c>
      <c r="H207" s="58" t="s">
        <v>446</v>
      </c>
      <c r="P207" s="83">
        <v>50.0</v>
      </c>
      <c r="Q207" s="75">
        <v>45736.0</v>
      </c>
    </row>
    <row r="208">
      <c r="A208" s="75">
        <v>45730.0</v>
      </c>
      <c r="B208" s="58" t="s">
        <v>159</v>
      </c>
      <c r="C208" s="58" t="s">
        <v>190</v>
      </c>
      <c r="D208" s="58">
        <v>32.0</v>
      </c>
      <c r="E208" s="113">
        <f t="shared" si="4"/>
        <v>10.66666667</v>
      </c>
      <c r="F208" s="58" t="s">
        <v>660</v>
      </c>
      <c r="G208" s="58" t="s">
        <v>612</v>
      </c>
      <c r="H208" s="58" t="s">
        <v>446</v>
      </c>
      <c r="O208" s="58" t="s">
        <v>159</v>
      </c>
      <c r="P208" s="83">
        <v>49.0</v>
      </c>
      <c r="Q208" s="75">
        <v>45760.0</v>
      </c>
    </row>
    <row r="209">
      <c r="A209" s="75">
        <v>45731.0</v>
      </c>
      <c r="B209" s="58" t="s">
        <v>159</v>
      </c>
      <c r="C209" s="58" t="s">
        <v>137</v>
      </c>
      <c r="D209" s="58">
        <v>21.0</v>
      </c>
      <c r="E209" s="113">
        <f t="shared" si="4"/>
        <v>7</v>
      </c>
      <c r="F209" s="58" t="s">
        <v>660</v>
      </c>
      <c r="G209" s="58" t="s">
        <v>612</v>
      </c>
      <c r="H209" s="58" t="s">
        <v>446</v>
      </c>
      <c r="P209" s="83">
        <v>48.0</v>
      </c>
      <c r="Q209" s="75">
        <v>45760.0</v>
      </c>
    </row>
    <row r="210">
      <c r="A210" s="75">
        <v>45731.0</v>
      </c>
      <c r="B210" s="58" t="s">
        <v>159</v>
      </c>
      <c r="C210" s="58" t="s">
        <v>148</v>
      </c>
      <c r="D210" s="58">
        <v>9.0</v>
      </c>
      <c r="E210" s="113">
        <f t="shared" si="4"/>
        <v>3</v>
      </c>
      <c r="F210" s="58" t="s">
        <v>660</v>
      </c>
      <c r="G210" s="58" t="s">
        <v>612</v>
      </c>
      <c r="H210" s="58" t="s">
        <v>446</v>
      </c>
      <c r="O210" s="58" t="s">
        <v>159</v>
      </c>
      <c r="P210" s="83">
        <v>54.0</v>
      </c>
      <c r="Q210" s="75">
        <v>45760.0</v>
      </c>
    </row>
    <row r="211">
      <c r="A211" s="75">
        <v>45731.0</v>
      </c>
      <c r="B211" s="58" t="s">
        <v>159</v>
      </c>
      <c r="C211" s="58" t="s">
        <v>136</v>
      </c>
      <c r="D211" s="58">
        <v>11.0</v>
      </c>
      <c r="E211" s="113">
        <f t="shared" si="4"/>
        <v>3.666666667</v>
      </c>
      <c r="F211" s="58" t="s">
        <v>660</v>
      </c>
      <c r="G211" s="58" t="s">
        <v>612</v>
      </c>
      <c r="H211" s="58" t="s">
        <v>446</v>
      </c>
      <c r="P211" s="83">
        <v>51.0</v>
      </c>
      <c r="Q211" s="75">
        <v>45760.0</v>
      </c>
    </row>
    <row r="212">
      <c r="A212" s="75">
        <v>45760.0</v>
      </c>
      <c r="B212" s="58" t="s">
        <v>159</v>
      </c>
      <c r="C212" s="58" t="s">
        <v>136</v>
      </c>
      <c r="D212" s="58">
        <v>9.0</v>
      </c>
      <c r="E212" s="113">
        <f t="shared" si="4"/>
        <v>3</v>
      </c>
      <c r="F212" s="58" t="s">
        <v>660</v>
      </c>
      <c r="G212" s="58" t="s">
        <v>612</v>
      </c>
      <c r="H212" s="58" t="s">
        <v>446</v>
      </c>
      <c r="O212" s="58" t="s">
        <v>159</v>
      </c>
      <c r="P212" s="58">
        <v>13.0</v>
      </c>
      <c r="Q212" s="75">
        <v>45760.0</v>
      </c>
    </row>
    <row r="213">
      <c r="A213" s="75">
        <v>45731.0</v>
      </c>
      <c r="B213" s="58" t="s">
        <v>159</v>
      </c>
      <c r="C213" s="58" t="s">
        <v>149</v>
      </c>
      <c r="D213" s="58">
        <v>21.0</v>
      </c>
      <c r="E213" s="113">
        <f t="shared" si="4"/>
        <v>7</v>
      </c>
      <c r="F213" s="58" t="s">
        <v>660</v>
      </c>
      <c r="G213" s="58" t="s">
        <v>612</v>
      </c>
      <c r="H213" s="58" t="s">
        <v>446</v>
      </c>
      <c r="P213" s="83">
        <v>33.0</v>
      </c>
      <c r="Q213" s="75">
        <v>45760.0</v>
      </c>
    </row>
    <row r="214">
      <c r="A214" s="75">
        <v>45760.0</v>
      </c>
      <c r="B214" s="58" t="s">
        <v>159</v>
      </c>
      <c r="C214" s="58" t="s">
        <v>149</v>
      </c>
      <c r="D214" s="58">
        <v>9.0</v>
      </c>
      <c r="E214" s="113">
        <f t="shared" si="4"/>
        <v>3</v>
      </c>
      <c r="F214" s="58" t="s">
        <v>660</v>
      </c>
      <c r="G214" s="58" t="s">
        <v>612</v>
      </c>
      <c r="H214" s="58" t="s">
        <v>446</v>
      </c>
      <c r="N214" s="58"/>
      <c r="O214" s="58" t="s">
        <v>159</v>
      </c>
      <c r="P214" s="83">
        <v>15.0</v>
      </c>
      <c r="Q214" s="116">
        <v>45760.0</v>
      </c>
    </row>
    <row r="215">
      <c r="A215" s="75">
        <v>45736.0</v>
      </c>
      <c r="B215" s="58" t="s">
        <v>159</v>
      </c>
      <c r="C215" s="58" t="s">
        <v>134</v>
      </c>
      <c r="D215" s="58">
        <v>19.0</v>
      </c>
      <c r="E215" s="113">
        <f t="shared" si="4"/>
        <v>6.333333333</v>
      </c>
      <c r="F215" s="58" t="s">
        <v>660</v>
      </c>
      <c r="G215" s="58" t="s">
        <v>612</v>
      </c>
      <c r="H215" s="58" t="s">
        <v>446</v>
      </c>
      <c r="N215" s="58" t="s">
        <v>664</v>
      </c>
      <c r="O215" s="58" t="s">
        <v>159</v>
      </c>
      <c r="P215" s="83">
        <v>60.0</v>
      </c>
      <c r="Q215" s="75">
        <v>45760.0</v>
      </c>
    </row>
    <row r="216">
      <c r="A216" s="75">
        <v>45760.0</v>
      </c>
      <c r="B216" s="58" t="s">
        <v>159</v>
      </c>
      <c r="C216" s="58" t="s">
        <v>84</v>
      </c>
      <c r="D216" s="58">
        <v>9.0</v>
      </c>
      <c r="E216" s="113">
        <f t="shared" si="4"/>
        <v>3</v>
      </c>
      <c r="F216" s="58" t="s">
        <v>660</v>
      </c>
      <c r="G216" s="58" t="s">
        <v>612</v>
      </c>
      <c r="H216" s="58" t="s">
        <v>446</v>
      </c>
      <c r="O216" s="58" t="s">
        <v>159</v>
      </c>
      <c r="P216" s="83">
        <v>25.0</v>
      </c>
      <c r="Q216" s="75">
        <v>45723.0</v>
      </c>
    </row>
    <row r="217">
      <c r="A217" s="75">
        <v>45760.0</v>
      </c>
      <c r="B217" s="58" t="s">
        <v>159</v>
      </c>
      <c r="C217" s="58" t="s">
        <v>142</v>
      </c>
      <c r="D217" s="58">
        <v>9.0</v>
      </c>
      <c r="E217" s="113">
        <f t="shared" si="4"/>
        <v>3</v>
      </c>
      <c r="F217" s="58" t="s">
        <v>660</v>
      </c>
      <c r="G217" s="58" t="s">
        <v>612</v>
      </c>
      <c r="H217" s="58" t="s">
        <v>446</v>
      </c>
      <c r="O217" s="58" t="s">
        <v>159</v>
      </c>
      <c r="P217" s="89"/>
      <c r="Q217" s="89"/>
    </row>
    <row r="218">
      <c r="A218" s="75">
        <v>45760.0</v>
      </c>
      <c r="B218" s="58" t="s">
        <v>159</v>
      </c>
      <c r="C218" s="58" t="s">
        <v>109</v>
      </c>
      <c r="D218" s="58">
        <v>9.0</v>
      </c>
      <c r="E218" s="113">
        <f t="shared" si="4"/>
        <v>3</v>
      </c>
      <c r="F218" s="58" t="s">
        <v>660</v>
      </c>
      <c r="G218" s="58" t="s">
        <v>612</v>
      </c>
      <c r="H218" s="58" t="s">
        <v>446</v>
      </c>
      <c r="O218" s="58" t="s">
        <v>159</v>
      </c>
    </row>
    <row r="219">
      <c r="A219" s="75">
        <v>45760.0</v>
      </c>
      <c r="B219" s="58" t="s">
        <v>159</v>
      </c>
      <c r="C219" s="58" t="s">
        <v>140</v>
      </c>
      <c r="D219" s="58">
        <v>9.0</v>
      </c>
      <c r="E219" s="113">
        <f t="shared" si="4"/>
        <v>3</v>
      </c>
      <c r="F219" s="58" t="s">
        <v>660</v>
      </c>
      <c r="G219" s="58" t="s">
        <v>612</v>
      </c>
      <c r="H219" s="58" t="s">
        <v>446</v>
      </c>
      <c r="O219" s="58" t="s">
        <v>159</v>
      </c>
    </row>
    <row r="220">
      <c r="A220" s="75">
        <v>45760.0</v>
      </c>
      <c r="B220" s="58" t="s">
        <v>159</v>
      </c>
      <c r="C220" s="58" t="s">
        <v>74</v>
      </c>
      <c r="D220" s="58">
        <v>9.0</v>
      </c>
      <c r="E220" s="113">
        <f t="shared" si="4"/>
        <v>3</v>
      </c>
      <c r="F220" s="58" t="s">
        <v>660</v>
      </c>
      <c r="G220" s="58" t="s">
        <v>612</v>
      </c>
      <c r="H220" s="58" t="s">
        <v>446</v>
      </c>
      <c r="O220" s="58" t="s">
        <v>159</v>
      </c>
    </row>
    <row r="221">
      <c r="A221" s="75">
        <v>45760.0</v>
      </c>
      <c r="B221" s="58" t="s">
        <v>159</v>
      </c>
      <c r="C221" s="58" t="s">
        <v>130</v>
      </c>
      <c r="D221" s="58">
        <v>9.0</v>
      </c>
      <c r="E221" s="113">
        <f t="shared" si="4"/>
        <v>3</v>
      </c>
      <c r="F221" s="58" t="s">
        <v>660</v>
      </c>
      <c r="G221" s="58" t="s">
        <v>612</v>
      </c>
      <c r="H221" s="58" t="s">
        <v>446</v>
      </c>
      <c r="O221" s="58" t="s">
        <v>159</v>
      </c>
    </row>
    <row r="222">
      <c r="A222" s="75">
        <v>45760.0</v>
      </c>
      <c r="B222" s="58" t="s">
        <v>159</v>
      </c>
      <c r="C222" s="58" t="s">
        <v>143</v>
      </c>
      <c r="D222" s="58">
        <v>9.0</v>
      </c>
      <c r="E222" s="113">
        <f t="shared" si="4"/>
        <v>3</v>
      </c>
      <c r="F222" s="58" t="s">
        <v>660</v>
      </c>
      <c r="G222" s="58" t="s">
        <v>612</v>
      </c>
      <c r="H222" s="58" t="s">
        <v>446</v>
      </c>
      <c r="O222" s="58" t="s">
        <v>159</v>
      </c>
    </row>
    <row r="223">
      <c r="A223" s="75">
        <v>45760.0</v>
      </c>
      <c r="B223" s="58" t="s">
        <v>159</v>
      </c>
      <c r="C223" s="58" t="s">
        <v>145</v>
      </c>
      <c r="D223" s="58">
        <v>9.0</v>
      </c>
      <c r="E223" s="113">
        <f t="shared" si="4"/>
        <v>3</v>
      </c>
      <c r="F223" s="58" t="s">
        <v>660</v>
      </c>
      <c r="G223" s="58" t="s">
        <v>612</v>
      </c>
      <c r="H223" s="58" t="s">
        <v>446</v>
      </c>
      <c r="O223" s="58" t="s">
        <v>159</v>
      </c>
    </row>
    <row r="224">
      <c r="A224" s="75">
        <v>45760.0</v>
      </c>
      <c r="B224" s="58" t="s">
        <v>159</v>
      </c>
      <c r="C224" s="58" t="s">
        <v>127</v>
      </c>
      <c r="D224" s="58">
        <v>9.0</v>
      </c>
      <c r="E224" s="113">
        <f t="shared" si="4"/>
        <v>3</v>
      </c>
      <c r="F224" s="58" t="s">
        <v>660</v>
      </c>
      <c r="G224" s="58" t="s">
        <v>612</v>
      </c>
      <c r="H224" s="58" t="s">
        <v>446</v>
      </c>
      <c r="O224" s="58" t="s">
        <v>159</v>
      </c>
    </row>
    <row r="225">
      <c r="A225" s="75">
        <v>45760.0</v>
      </c>
      <c r="B225" s="58" t="s">
        <v>159</v>
      </c>
      <c r="C225" s="58" t="s">
        <v>148</v>
      </c>
      <c r="D225" s="58">
        <v>9.0</v>
      </c>
      <c r="E225" s="113">
        <f t="shared" si="4"/>
        <v>3</v>
      </c>
      <c r="F225" s="58" t="s">
        <v>660</v>
      </c>
      <c r="G225" s="58" t="s">
        <v>612</v>
      </c>
      <c r="H225" s="58" t="s">
        <v>446</v>
      </c>
      <c r="O225" s="58" t="s">
        <v>159</v>
      </c>
    </row>
    <row r="226">
      <c r="A226" s="75">
        <v>45773.0</v>
      </c>
      <c r="B226" s="58" t="s">
        <v>159</v>
      </c>
      <c r="C226" s="58" t="s">
        <v>151</v>
      </c>
      <c r="D226" s="58">
        <v>50.0</v>
      </c>
      <c r="E226" s="113">
        <f t="shared" si="4"/>
        <v>16.66666667</v>
      </c>
      <c r="F226" s="58" t="s">
        <v>660</v>
      </c>
      <c r="G226" s="58" t="s">
        <v>612</v>
      </c>
      <c r="H226" s="58" t="s">
        <v>446</v>
      </c>
      <c r="O226" s="58" t="s">
        <v>374</v>
      </c>
    </row>
    <row r="227">
      <c r="A227" s="75">
        <v>45773.0</v>
      </c>
      <c r="B227" s="58" t="s">
        <v>159</v>
      </c>
      <c r="C227" s="58" t="s">
        <v>182</v>
      </c>
      <c r="D227" s="58">
        <v>70.0</v>
      </c>
      <c r="E227" s="113">
        <f t="shared" si="4"/>
        <v>23.33333333</v>
      </c>
      <c r="F227" s="58" t="s">
        <v>660</v>
      </c>
      <c r="G227" s="58" t="s">
        <v>612</v>
      </c>
      <c r="H227" s="58" t="s">
        <v>446</v>
      </c>
      <c r="O227" s="58" t="s">
        <v>374</v>
      </c>
    </row>
    <row r="228">
      <c r="A228" s="75">
        <v>45773.0</v>
      </c>
      <c r="B228" s="58" t="s">
        <v>159</v>
      </c>
      <c r="C228" s="58" t="s">
        <v>55</v>
      </c>
      <c r="D228" s="58">
        <v>6.0</v>
      </c>
      <c r="E228" s="113">
        <f t="shared" si="4"/>
        <v>2</v>
      </c>
      <c r="F228" s="58" t="s">
        <v>660</v>
      </c>
      <c r="G228" s="58" t="s">
        <v>612</v>
      </c>
      <c r="H228" s="58" t="s">
        <v>446</v>
      </c>
      <c r="O228" s="58" t="s">
        <v>374</v>
      </c>
    </row>
    <row r="229">
      <c r="A229" s="75">
        <v>45773.0</v>
      </c>
      <c r="B229" s="58" t="s">
        <v>159</v>
      </c>
      <c r="C229" s="58" t="s">
        <v>132</v>
      </c>
      <c r="D229" s="58">
        <v>2.0</v>
      </c>
      <c r="E229" s="113">
        <f t="shared" si="4"/>
        <v>0.6666666667</v>
      </c>
      <c r="F229" s="58" t="s">
        <v>660</v>
      </c>
      <c r="G229" s="58" t="s">
        <v>612</v>
      </c>
      <c r="H229" s="58" t="s">
        <v>446</v>
      </c>
      <c r="O229" s="58" t="s">
        <v>374</v>
      </c>
    </row>
    <row r="230">
      <c r="A230" s="64">
        <v>45787.0</v>
      </c>
      <c r="B230" s="58" t="s">
        <v>204</v>
      </c>
      <c r="C230" s="58" t="s">
        <v>261</v>
      </c>
    </row>
    <row r="231">
      <c r="A231" s="64">
        <v>45812.0</v>
      </c>
      <c r="B231" s="58" t="s">
        <v>374</v>
      </c>
      <c r="C231" s="58" t="s">
        <v>235</v>
      </c>
      <c r="D231" s="58">
        <v>6.0</v>
      </c>
      <c r="F231" s="58" t="s">
        <v>491</v>
      </c>
      <c r="G231" s="58" t="s">
        <v>582</v>
      </c>
      <c r="H231" s="58" t="s">
        <v>446</v>
      </c>
    </row>
    <row r="232">
      <c r="A232" s="64">
        <v>45812.0</v>
      </c>
      <c r="B232" s="58" t="s">
        <v>374</v>
      </c>
      <c r="C232" s="58" t="s">
        <v>236</v>
      </c>
      <c r="D232" s="58">
        <v>6.0</v>
      </c>
      <c r="F232" s="58" t="s">
        <v>491</v>
      </c>
      <c r="G232" s="58" t="s">
        <v>582</v>
      </c>
      <c r="H232" s="58" t="s">
        <v>446</v>
      </c>
    </row>
    <row r="233">
      <c r="A233" s="64">
        <v>45812.0</v>
      </c>
      <c r="B233" s="58" t="s">
        <v>374</v>
      </c>
      <c r="C233" s="58" t="s">
        <v>237</v>
      </c>
      <c r="D233" s="58">
        <v>6.0</v>
      </c>
      <c r="F233" s="58" t="s">
        <v>491</v>
      </c>
      <c r="G233" s="58" t="s">
        <v>582</v>
      </c>
      <c r="H233" s="58" t="s">
        <v>446</v>
      </c>
    </row>
    <row r="234">
      <c r="A234" s="64">
        <v>45812.0</v>
      </c>
      <c r="B234" s="58" t="s">
        <v>374</v>
      </c>
      <c r="C234" s="58" t="s">
        <v>247</v>
      </c>
      <c r="D234" s="58">
        <v>5.0</v>
      </c>
      <c r="F234" s="58" t="s">
        <v>491</v>
      </c>
      <c r="G234" s="58" t="s">
        <v>582</v>
      </c>
      <c r="H234" s="58" t="s">
        <v>446</v>
      </c>
    </row>
    <row r="235">
      <c r="A235" s="64">
        <v>45812.0</v>
      </c>
      <c r="B235" s="58" t="s">
        <v>374</v>
      </c>
      <c r="C235" s="58" t="s">
        <v>248</v>
      </c>
      <c r="D235" s="58">
        <v>5.0</v>
      </c>
      <c r="F235" s="58" t="s">
        <v>491</v>
      </c>
      <c r="G235" s="58" t="s">
        <v>582</v>
      </c>
      <c r="H235" s="58" t="s">
        <v>446</v>
      </c>
    </row>
    <row r="236">
      <c r="A236" s="64">
        <v>45812.0</v>
      </c>
      <c r="B236" s="58" t="s">
        <v>374</v>
      </c>
      <c r="C236" s="58" t="s">
        <v>375</v>
      </c>
      <c r="D236" s="58">
        <v>6.0</v>
      </c>
      <c r="F236" s="58" t="s">
        <v>491</v>
      </c>
      <c r="G236" s="58" t="s">
        <v>582</v>
      </c>
      <c r="H236" s="58" t="s">
        <v>446</v>
      </c>
    </row>
    <row r="237">
      <c r="A237" s="64">
        <v>45812.0</v>
      </c>
      <c r="B237" s="58" t="s">
        <v>374</v>
      </c>
      <c r="C237" s="58" t="s">
        <v>249</v>
      </c>
      <c r="D237" s="58">
        <v>4.0</v>
      </c>
      <c r="F237" s="58" t="s">
        <v>491</v>
      </c>
      <c r="G237" s="58" t="s">
        <v>582</v>
      </c>
      <c r="H237" s="58" t="s">
        <v>446</v>
      </c>
    </row>
    <row r="238">
      <c r="A238" s="64">
        <v>45812.0</v>
      </c>
      <c r="B238" s="58" t="s">
        <v>374</v>
      </c>
      <c r="C238" s="58" t="s">
        <v>207</v>
      </c>
      <c r="D238" s="58">
        <v>3.0</v>
      </c>
      <c r="F238" s="58" t="s">
        <v>491</v>
      </c>
      <c r="G238" s="58" t="s">
        <v>582</v>
      </c>
      <c r="H238" s="58" t="s">
        <v>446</v>
      </c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</row>
    <row r="239">
      <c r="A239" s="64">
        <v>45812.0</v>
      </c>
      <c r="B239" s="58" t="s">
        <v>374</v>
      </c>
      <c r="C239" s="58" t="s">
        <v>270</v>
      </c>
      <c r="D239" s="58">
        <v>6.0</v>
      </c>
      <c r="F239" s="58" t="s">
        <v>491</v>
      </c>
      <c r="G239" s="58" t="s">
        <v>582</v>
      </c>
      <c r="H239" s="58" t="s">
        <v>446</v>
      </c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</row>
    <row r="240" ht="15.0" customHeight="1">
      <c r="A240" s="64">
        <v>45812.0</v>
      </c>
      <c r="B240" s="58" t="s">
        <v>374</v>
      </c>
      <c r="C240" s="58" t="s">
        <v>271</v>
      </c>
      <c r="D240" s="58">
        <v>6.0</v>
      </c>
      <c r="F240" s="58" t="s">
        <v>491</v>
      </c>
      <c r="G240" s="58" t="s">
        <v>582</v>
      </c>
      <c r="H240" s="58" t="s">
        <v>446</v>
      </c>
    </row>
    <row r="241">
      <c r="A241" s="64">
        <v>45812.0</v>
      </c>
      <c r="B241" s="58" t="s">
        <v>374</v>
      </c>
      <c r="C241" s="58" t="s">
        <v>272</v>
      </c>
      <c r="D241" s="58">
        <v>4.0</v>
      </c>
      <c r="F241" s="58" t="s">
        <v>491</v>
      </c>
      <c r="G241" s="58" t="s">
        <v>582</v>
      </c>
      <c r="H241" s="58" t="s">
        <v>446</v>
      </c>
    </row>
    <row r="242">
      <c r="A242" s="64">
        <v>45812.0</v>
      </c>
      <c r="B242" s="58" t="s">
        <v>374</v>
      </c>
      <c r="C242" s="58" t="s">
        <v>273</v>
      </c>
      <c r="D242" s="58">
        <v>6.0</v>
      </c>
      <c r="F242" s="58" t="s">
        <v>491</v>
      </c>
      <c r="G242" s="58" t="s">
        <v>582</v>
      </c>
      <c r="H242" s="58" t="s">
        <v>446</v>
      </c>
    </row>
    <row r="243">
      <c r="A243" s="64">
        <v>45812.0</v>
      </c>
      <c r="B243" s="58" t="s">
        <v>374</v>
      </c>
      <c r="C243" s="58" t="s">
        <v>233</v>
      </c>
      <c r="D243" s="58">
        <v>2.0</v>
      </c>
      <c r="F243" s="58" t="s">
        <v>491</v>
      </c>
      <c r="G243" s="58" t="s">
        <v>582</v>
      </c>
      <c r="H243" s="58" t="s">
        <v>446</v>
      </c>
    </row>
    <row r="244">
      <c r="A244" s="64">
        <v>45812.0</v>
      </c>
      <c r="B244" s="58" t="s">
        <v>374</v>
      </c>
      <c r="C244" s="58" t="s">
        <v>234</v>
      </c>
      <c r="D244" s="58">
        <v>6.0</v>
      </c>
      <c r="F244" s="58" t="s">
        <v>491</v>
      </c>
      <c r="G244" s="58" t="s">
        <v>582</v>
      </c>
      <c r="H244" s="58" t="s">
        <v>446</v>
      </c>
    </row>
    <row r="245">
      <c r="A245" s="64">
        <v>45824.0</v>
      </c>
      <c r="B245" s="58" t="s">
        <v>374</v>
      </c>
      <c r="C245" s="83" t="s">
        <v>272</v>
      </c>
      <c r="D245" s="58">
        <v>4.0</v>
      </c>
      <c r="F245" s="58" t="s">
        <v>491</v>
      </c>
      <c r="G245" s="58" t="s">
        <v>582</v>
      </c>
      <c r="H245" s="58" t="s">
        <v>446</v>
      </c>
    </row>
    <row r="246">
      <c r="A246" s="64">
        <v>45824.0</v>
      </c>
      <c r="B246" s="58" t="s">
        <v>374</v>
      </c>
      <c r="C246" s="83" t="s">
        <v>271</v>
      </c>
      <c r="D246" s="58">
        <v>5.0</v>
      </c>
      <c r="F246" s="58" t="s">
        <v>491</v>
      </c>
      <c r="G246" s="58" t="s">
        <v>582</v>
      </c>
      <c r="H246" s="58" t="s">
        <v>446</v>
      </c>
    </row>
    <row r="247">
      <c r="A247" s="64">
        <v>45824.0</v>
      </c>
      <c r="B247" s="58" t="s">
        <v>374</v>
      </c>
      <c r="C247" s="83" t="s">
        <v>237</v>
      </c>
      <c r="D247" s="58">
        <v>3.0</v>
      </c>
      <c r="F247" s="58" t="s">
        <v>491</v>
      </c>
      <c r="G247" s="58" t="s">
        <v>582</v>
      </c>
      <c r="H247" s="58" t="s">
        <v>446</v>
      </c>
    </row>
    <row r="248">
      <c r="A248" s="64">
        <v>45824.0</v>
      </c>
      <c r="B248" s="58" t="s">
        <v>204</v>
      </c>
      <c r="C248" s="83" t="s">
        <v>247</v>
      </c>
      <c r="D248" s="58">
        <v>5.0</v>
      </c>
      <c r="F248" s="58" t="s">
        <v>491</v>
      </c>
      <c r="G248" s="58" t="s">
        <v>582</v>
      </c>
      <c r="H248" s="58" t="s">
        <v>446</v>
      </c>
    </row>
    <row r="249">
      <c r="A249" s="64">
        <v>45824.0</v>
      </c>
      <c r="B249" s="58" t="s">
        <v>204</v>
      </c>
      <c r="C249" s="83" t="s">
        <v>273</v>
      </c>
      <c r="D249" s="58">
        <v>6.0</v>
      </c>
      <c r="F249" s="58" t="s">
        <v>491</v>
      </c>
      <c r="G249" s="58" t="s">
        <v>582</v>
      </c>
      <c r="H249" s="58" t="s">
        <v>446</v>
      </c>
    </row>
    <row r="250">
      <c r="A250" s="64">
        <v>45824.0</v>
      </c>
      <c r="B250" s="58" t="s">
        <v>204</v>
      </c>
      <c r="C250" s="83" t="s">
        <v>249</v>
      </c>
      <c r="D250" s="58">
        <v>4.0</v>
      </c>
      <c r="F250" s="58" t="s">
        <v>491</v>
      </c>
      <c r="G250" s="58" t="s">
        <v>582</v>
      </c>
      <c r="H250" s="58" t="s">
        <v>446</v>
      </c>
    </row>
    <row r="251">
      <c r="A251" s="64">
        <v>45824.0</v>
      </c>
      <c r="B251" s="58" t="s">
        <v>204</v>
      </c>
      <c r="C251" s="83" t="s">
        <v>235</v>
      </c>
      <c r="D251" s="58">
        <v>6.0</v>
      </c>
      <c r="F251" s="58" t="s">
        <v>491</v>
      </c>
      <c r="G251" s="58" t="s">
        <v>582</v>
      </c>
      <c r="H251" s="58" t="s">
        <v>446</v>
      </c>
    </row>
    <row r="252">
      <c r="A252" s="64">
        <v>45824.0</v>
      </c>
      <c r="B252" s="58" t="s">
        <v>204</v>
      </c>
      <c r="C252" s="58" t="s">
        <v>236</v>
      </c>
      <c r="D252" s="58">
        <v>6.0</v>
      </c>
      <c r="F252" s="58" t="s">
        <v>491</v>
      </c>
      <c r="G252" s="58" t="s">
        <v>582</v>
      </c>
      <c r="H252" s="58" t="s">
        <v>446</v>
      </c>
    </row>
  </sheetData>
  <dataValidations>
    <dataValidation type="custom" allowBlank="1" showDropDown="1" sqref="C23 C97">
      <formula1>AND(LEN(C23) = 6, ISNUMBER(MATCH(LEFT(C23,4), 'species codes'!$A$2:$A$15, 0)))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5"/>
    <col customWidth="1" min="3" max="3" width="13.38"/>
    <col customWidth="1" min="5" max="6" width="14.63"/>
  </cols>
  <sheetData>
    <row r="1">
      <c r="A1" s="117" t="s">
        <v>433</v>
      </c>
      <c r="B1" s="117" t="s">
        <v>665</v>
      </c>
      <c r="C1" s="117" t="s">
        <v>277</v>
      </c>
      <c r="D1" s="117" t="s">
        <v>666</v>
      </c>
      <c r="E1" s="117" t="s">
        <v>667</v>
      </c>
      <c r="F1" s="117" t="s">
        <v>668</v>
      </c>
      <c r="G1" s="117" t="s">
        <v>669</v>
      </c>
      <c r="H1" s="82" t="s">
        <v>284</v>
      </c>
      <c r="I1" s="89"/>
      <c r="J1" s="89"/>
      <c r="K1" s="89"/>
      <c r="L1" s="89"/>
      <c r="M1" s="89"/>
    </row>
    <row r="2">
      <c r="A2" s="58" t="s">
        <v>43</v>
      </c>
      <c r="B2" s="64">
        <v>45653.0</v>
      </c>
      <c r="C2" s="58" t="s">
        <v>204</v>
      </c>
      <c r="D2" s="75">
        <v>45622.0</v>
      </c>
      <c r="E2" s="83">
        <v>23.0</v>
      </c>
      <c r="F2" s="58">
        <v>21.0</v>
      </c>
      <c r="G2" s="83"/>
      <c r="H2" s="89"/>
      <c r="I2" s="89"/>
      <c r="J2" s="89"/>
      <c r="K2" s="89"/>
      <c r="L2" s="89"/>
      <c r="M2" s="89"/>
    </row>
    <row r="3">
      <c r="A3" s="58" t="s">
        <v>182</v>
      </c>
      <c r="B3" s="64">
        <v>45653.0</v>
      </c>
      <c r="C3" s="58" t="s">
        <v>204</v>
      </c>
      <c r="D3" s="75">
        <v>45622.0</v>
      </c>
      <c r="E3" s="83">
        <v>58.0</v>
      </c>
      <c r="F3" s="58">
        <v>57.0</v>
      </c>
      <c r="G3" s="83"/>
      <c r="H3" s="89"/>
      <c r="I3" s="89"/>
      <c r="J3" s="89"/>
      <c r="K3" s="89"/>
      <c r="L3" s="89"/>
      <c r="M3" s="89"/>
    </row>
    <row r="4">
      <c r="A4" s="58" t="s">
        <v>235</v>
      </c>
      <c r="B4" s="75">
        <v>45869.0</v>
      </c>
      <c r="C4" s="83" t="s">
        <v>580</v>
      </c>
      <c r="D4" s="64">
        <v>45812.0</v>
      </c>
      <c r="E4" s="58">
        <v>6.0</v>
      </c>
      <c r="F4" s="83">
        <v>6.0</v>
      </c>
      <c r="G4" s="83"/>
      <c r="H4" s="89"/>
      <c r="I4" s="89"/>
      <c r="J4" s="89"/>
      <c r="K4" s="89"/>
      <c r="L4" s="89"/>
      <c r="M4" s="89"/>
    </row>
    <row r="5">
      <c r="A5" s="58" t="s">
        <v>236</v>
      </c>
      <c r="B5" s="75">
        <v>45869.0</v>
      </c>
      <c r="C5" s="83" t="s">
        <v>580</v>
      </c>
      <c r="D5" s="64">
        <v>45812.0</v>
      </c>
      <c r="E5" s="58">
        <v>6.0</v>
      </c>
      <c r="F5" s="83">
        <v>6.0</v>
      </c>
      <c r="G5" s="83"/>
      <c r="H5" s="89"/>
      <c r="I5" s="89"/>
      <c r="J5" s="89"/>
      <c r="K5" s="89"/>
      <c r="L5" s="89"/>
      <c r="M5" s="89"/>
    </row>
    <row r="6" ht="15.0" customHeight="1">
      <c r="A6" s="58" t="s">
        <v>237</v>
      </c>
      <c r="B6" s="75">
        <v>45869.0</v>
      </c>
      <c r="C6" s="83" t="s">
        <v>580</v>
      </c>
      <c r="D6" s="64">
        <v>45812.0</v>
      </c>
      <c r="E6" s="58">
        <v>6.0</v>
      </c>
      <c r="F6" s="58">
        <v>3.0</v>
      </c>
      <c r="G6" s="83"/>
    </row>
    <row r="7">
      <c r="A7" s="58" t="s">
        <v>247</v>
      </c>
      <c r="B7" s="75">
        <v>45869.0</v>
      </c>
      <c r="C7" s="83" t="s">
        <v>580</v>
      </c>
      <c r="D7" s="64">
        <v>45812.0</v>
      </c>
      <c r="E7" s="58">
        <v>5.0</v>
      </c>
      <c r="F7" s="58">
        <v>5.0</v>
      </c>
      <c r="G7" s="83"/>
    </row>
    <row r="8">
      <c r="A8" s="58" t="s">
        <v>248</v>
      </c>
      <c r="B8" s="75">
        <v>45869.0</v>
      </c>
      <c r="C8" s="83" t="s">
        <v>580</v>
      </c>
      <c r="D8" s="64">
        <v>45812.0</v>
      </c>
      <c r="E8" s="58">
        <v>5.0</v>
      </c>
      <c r="F8" s="103"/>
    </row>
    <row r="9">
      <c r="A9" s="58" t="s">
        <v>375</v>
      </c>
      <c r="B9" s="75">
        <v>45869.0</v>
      </c>
      <c r="C9" s="83" t="s">
        <v>580</v>
      </c>
      <c r="D9" s="64">
        <v>45812.0</v>
      </c>
      <c r="E9" s="58">
        <v>6.0</v>
      </c>
      <c r="F9" s="103"/>
    </row>
    <row r="10">
      <c r="A10" s="58" t="s">
        <v>249</v>
      </c>
      <c r="B10" s="75">
        <v>45869.0</v>
      </c>
      <c r="C10" s="83" t="s">
        <v>580</v>
      </c>
      <c r="D10" s="64">
        <v>45812.0</v>
      </c>
      <c r="E10" s="58">
        <v>4.0</v>
      </c>
      <c r="F10" s="58">
        <v>4.0</v>
      </c>
      <c r="G10" s="83"/>
    </row>
    <row r="11">
      <c r="A11" s="58" t="s">
        <v>207</v>
      </c>
      <c r="B11" s="75">
        <v>45869.0</v>
      </c>
      <c r="C11" s="83" t="s">
        <v>580</v>
      </c>
      <c r="D11" s="64">
        <v>45812.0</v>
      </c>
      <c r="E11" s="58">
        <v>3.0</v>
      </c>
      <c r="F11" s="58">
        <v>3.0</v>
      </c>
      <c r="G11" s="83"/>
    </row>
    <row r="12">
      <c r="A12" s="58" t="s">
        <v>270</v>
      </c>
      <c r="B12" s="75">
        <v>45869.0</v>
      </c>
      <c r="C12" s="83" t="s">
        <v>580</v>
      </c>
      <c r="D12" s="64">
        <v>45812.0</v>
      </c>
      <c r="E12" s="58">
        <v>6.0</v>
      </c>
      <c r="F12" s="58">
        <v>6.0</v>
      </c>
      <c r="G12" s="83"/>
    </row>
    <row r="13">
      <c r="A13" s="58" t="s">
        <v>271</v>
      </c>
      <c r="B13" s="75">
        <v>45869.0</v>
      </c>
      <c r="C13" s="83" t="s">
        <v>580</v>
      </c>
      <c r="D13" s="64">
        <v>45812.0</v>
      </c>
      <c r="E13" s="58">
        <v>6.0</v>
      </c>
      <c r="F13" s="58">
        <v>6.0</v>
      </c>
      <c r="G13" s="83"/>
    </row>
    <row r="14">
      <c r="A14" s="58" t="s">
        <v>272</v>
      </c>
      <c r="B14" s="75">
        <v>45869.0</v>
      </c>
      <c r="C14" s="83" t="s">
        <v>580</v>
      </c>
      <c r="D14" s="64">
        <v>45812.0</v>
      </c>
      <c r="E14" s="58">
        <v>4.0</v>
      </c>
      <c r="F14" s="103"/>
    </row>
    <row r="15">
      <c r="A15" s="58" t="s">
        <v>273</v>
      </c>
      <c r="B15" s="75">
        <v>45869.0</v>
      </c>
      <c r="C15" s="83" t="s">
        <v>580</v>
      </c>
      <c r="D15" s="64">
        <v>45812.0</v>
      </c>
      <c r="E15" s="58">
        <v>6.0</v>
      </c>
      <c r="F15" s="58">
        <v>6.0</v>
      </c>
      <c r="G15" s="83"/>
    </row>
    <row r="16">
      <c r="A16" s="58" t="s">
        <v>233</v>
      </c>
      <c r="B16" s="75">
        <v>45869.0</v>
      </c>
      <c r="C16" s="83" t="s">
        <v>580</v>
      </c>
      <c r="D16" s="64">
        <v>45812.0</v>
      </c>
      <c r="E16" s="58">
        <v>2.0</v>
      </c>
      <c r="F16" s="58">
        <v>2.0</v>
      </c>
      <c r="G16" s="83"/>
    </row>
    <row r="17">
      <c r="A17" s="58" t="s">
        <v>234</v>
      </c>
      <c r="B17" s="75">
        <v>45869.0</v>
      </c>
      <c r="C17" s="83" t="s">
        <v>580</v>
      </c>
      <c r="D17" s="64">
        <v>45812.0</v>
      </c>
      <c r="E17" s="58">
        <v>6.0</v>
      </c>
      <c r="F17" s="103"/>
    </row>
    <row r="18">
      <c r="A18" s="58" t="s">
        <v>670</v>
      </c>
      <c r="B18" s="75">
        <v>45869.0</v>
      </c>
      <c r="C18" s="83" t="s">
        <v>671</v>
      </c>
      <c r="D18" s="75">
        <v>45773.0</v>
      </c>
      <c r="E18" s="58">
        <v>3.0</v>
      </c>
      <c r="F18" s="58">
        <v>3.0</v>
      </c>
      <c r="G18" s="83"/>
    </row>
    <row r="19">
      <c r="A19" s="58" t="s">
        <v>672</v>
      </c>
      <c r="B19" s="75">
        <v>45869.0</v>
      </c>
      <c r="C19" s="83" t="s">
        <v>671</v>
      </c>
      <c r="D19" s="75">
        <v>45773.0</v>
      </c>
      <c r="E19" s="58">
        <v>3.0</v>
      </c>
      <c r="F19" s="58">
        <v>3.0</v>
      </c>
      <c r="G19" s="83"/>
    </row>
    <row r="20">
      <c r="A20" s="83" t="s">
        <v>673</v>
      </c>
      <c r="B20" s="75">
        <v>45869.0</v>
      </c>
      <c r="C20" s="83" t="s">
        <v>671</v>
      </c>
      <c r="D20" s="75">
        <v>45773.0</v>
      </c>
      <c r="E20" s="83">
        <v>3.0</v>
      </c>
      <c r="F20" s="58">
        <v>3.0</v>
      </c>
      <c r="G20" s="83"/>
      <c r="H20" s="89"/>
      <c r="I20" s="89"/>
      <c r="J20" s="89"/>
      <c r="K20" s="89"/>
      <c r="L20" s="89"/>
      <c r="M20" s="89"/>
    </row>
    <row r="21">
      <c r="A21" s="83" t="s">
        <v>674</v>
      </c>
      <c r="B21" s="75">
        <v>45869.0</v>
      </c>
      <c r="C21" s="83" t="s">
        <v>671</v>
      </c>
      <c r="D21" s="75">
        <v>45773.0</v>
      </c>
      <c r="E21" s="83">
        <v>3.0</v>
      </c>
      <c r="F21" s="58">
        <v>3.0</v>
      </c>
      <c r="G21" s="83"/>
      <c r="H21" s="89"/>
      <c r="I21" s="89"/>
      <c r="J21" s="89"/>
      <c r="K21" s="89"/>
      <c r="L21" s="89"/>
      <c r="M21" s="89"/>
    </row>
    <row r="22">
      <c r="A22" s="83" t="s">
        <v>675</v>
      </c>
      <c r="B22" s="75">
        <v>45869.0</v>
      </c>
      <c r="C22" s="83" t="s">
        <v>671</v>
      </c>
      <c r="D22" s="75">
        <v>45773.0</v>
      </c>
      <c r="E22" s="83">
        <v>2.0</v>
      </c>
      <c r="F22" s="58">
        <v>2.0</v>
      </c>
      <c r="G22" s="83"/>
      <c r="H22" s="89"/>
      <c r="I22" s="89"/>
      <c r="J22" s="89"/>
      <c r="K22" s="89"/>
      <c r="L22" s="89"/>
      <c r="M22" s="89"/>
    </row>
    <row r="23">
      <c r="A23" s="83" t="s">
        <v>676</v>
      </c>
      <c r="B23" s="75">
        <v>45869.0</v>
      </c>
      <c r="C23" s="83" t="s">
        <v>671</v>
      </c>
      <c r="D23" s="75">
        <v>45773.0</v>
      </c>
      <c r="E23" s="89"/>
      <c r="F23" s="103"/>
      <c r="G23" s="89"/>
      <c r="H23" s="89"/>
      <c r="I23" s="89"/>
      <c r="J23" s="89"/>
      <c r="K23" s="89"/>
      <c r="L23" s="89"/>
      <c r="M23" s="89"/>
    </row>
    <row r="24">
      <c r="A24" s="83" t="s">
        <v>677</v>
      </c>
      <c r="B24" s="75">
        <v>45869.0</v>
      </c>
      <c r="C24" s="83" t="s">
        <v>671</v>
      </c>
      <c r="D24" s="75">
        <v>45773.0</v>
      </c>
      <c r="E24" s="83">
        <v>2.0</v>
      </c>
      <c r="F24" s="83">
        <v>2.0</v>
      </c>
      <c r="G24" s="83"/>
      <c r="H24" s="89"/>
      <c r="I24" s="89"/>
      <c r="J24" s="89"/>
      <c r="K24" s="89"/>
      <c r="L24" s="89"/>
      <c r="M24" s="89"/>
    </row>
    <row r="25">
      <c r="A25" s="83" t="s">
        <v>678</v>
      </c>
      <c r="B25" s="75">
        <v>45869.0</v>
      </c>
      <c r="C25" s="83" t="s">
        <v>671</v>
      </c>
      <c r="D25" s="75">
        <v>45773.0</v>
      </c>
      <c r="E25" s="83">
        <v>3.0</v>
      </c>
      <c r="F25" s="83">
        <v>3.0</v>
      </c>
      <c r="G25" s="83"/>
      <c r="H25" s="89"/>
      <c r="I25" s="89"/>
      <c r="J25" s="89"/>
      <c r="K25" s="89"/>
      <c r="L25" s="89"/>
      <c r="M25" s="89"/>
    </row>
    <row r="26">
      <c r="A26" s="83" t="s">
        <v>679</v>
      </c>
      <c r="B26" s="75">
        <v>45869.0</v>
      </c>
      <c r="C26" s="83" t="s">
        <v>671</v>
      </c>
      <c r="D26" s="75">
        <v>45773.0</v>
      </c>
      <c r="E26" s="83">
        <v>2.0</v>
      </c>
      <c r="F26" s="83">
        <v>2.0</v>
      </c>
      <c r="G26" s="83"/>
      <c r="H26" s="89"/>
      <c r="I26" s="89"/>
      <c r="J26" s="89"/>
      <c r="K26" s="89"/>
      <c r="L26" s="89"/>
      <c r="M26" s="89"/>
    </row>
    <row r="27">
      <c r="A27" s="83" t="s">
        <v>680</v>
      </c>
      <c r="B27" s="75">
        <v>45869.0</v>
      </c>
      <c r="C27" s="83" t="s">
        <v>671</v>
      </c>
      <c r="D27" s="75">
        <v>45773.0</v>
      </c>
      <c r="E27" s="83">
        <v>3.0</v>
      </c>
      <c r="F27" s="58">
        <v>3.0</v>
      </c>
      <c r="G27" s="83"/>
      <c r="H27" s="89"/>
      <c r="I27" s="89"/>
      <c r="J27" s="89"/>
      <c r="K27" s="89"/>
      <c r="L27" s="89"/>
      <c r="M27" s="89"/>
    </row>
    <row r="28">
      <c r="A28" s="83" t="s">
        <v>681</v>
      </c>
      <c r="B28" s="75">
        <v>45869.0</v>
      </c>
      <c r="C28" s="83" t="s">
        <v>671</v>
      </c>
      <c r="D28" s="75">
        <v>45773.0</v>
      </c>
      <c r="E28" s="83">
        <v>3.0</v>
      </c>
      <c r="F28" s="58">
        <v>3.0</v>
      </c>
      <c r="G28" s="83"/>
      <c r="H28" s="89"/>
      <c r="I28" s="89"/>
      <c r="J28" s="89"/>
      <c r="K28" s="89"/>
      <c r="L28" s="89"/>
      <c r="M28" s="89"/>
    </row>
    <row r="29">
      <c r="A29" s="58" t="s">
        <v>581</v>
      </c>
      <c r="B29" s="75">
        <v>45869.0</v>
      </c>
      <c r="C29" s="58" t="s">
        <v>580</v>
      </c>
      <c r="D29" s="75">
        <v>45619.0</v>
      </c>
      <c r="E29" s="58">
        <v>9.0</v>
      </c>
      <c r="F29" s="83">
        <v>1.0</v>
      </c>
      <c r="G29" s="83"/>
      <c r="H29" s="89"/>
      <c r="I29" s="89"/>
      <c r="J29" s="89"/>
      <c r="K29" s="89"/>
      <c r="L29" s="89"/>
      <c r="M29" s="89"/>
    </row>
    <row r="30">
      <c r="A30" s="58" t="s">
        <v>584</v>
      </c>
      <c r="B30" s="75">
        <v>45869.0</v>
      </c>
      <c r="C30" s="58" t="s">
        <v>580</v>
      </c>
      <c r="D30" s="75">
        <v>45619.0</v>
      </c>
      <c r="E30" s="58">
        <v>11.0</v>
      </c>
      <c r="F30" s="58">
        <v>0.0</v>
      </c>
      <c r="G30" s="83"/>
      <c r="H30" s="89"/>
      <c r="I30" s="89"/>
      <c r="J30" s="89"/>
      <c r="K30" s="89"/>
      <c r="L30" s="89"/>
      <c r="M30" s="89"/>
    </row>
    <row r="31">
      <c r="A31" s="58" t="s">
        <v>585</v>
      </c>
      <c r="B31" s="75">
        <v>45869.0</v>
      </c>
      <c r="C31" s="58" t="s">
        <v>580</v>
      </c>
      <c r="D31" s="75">
        <v>45619.0</v>
      </c>
      <c r="E31" s="58">
        <v>11.0</v>
      </c>
      <c r="F31" s="83">
        <v>9.0</v>
      </c>
      <c r="G31" s="83"/>
      <c r="H31" s="89"/>
      <c r="I31" s="89"/>
      <c r="J31" s="89"/>
      <c r="K31" s="89"/>
      <c r="L31" s="89"/>
      <c r="M31" s="89"/>
    </row>
    <row r="32">
      <c r="A32" s="58" t="s">
        <v>586</v>
      </c>
      <c r="B32" s="75">
        <v>45869.0</v>
      </c>
      <c r="C32" s="58" t="s">
        <v>580</v>
      </c>
      <c r="D32" s="75">
        <v>45619.0</v>
      </c>
      <c r="E32" s="58">
        <v>17.0</v>
      </c>
      <c r="F32" s="58">
        <v>16.0</v>
      </c>
      <c r="G32" s="83"/>
      <c r="H32" s="89"/>
      <c r="I32" s="89"/>
      <c r="J32" s="89"/>
      <c r="K32" s="89"/>
      <c r="L32" s="89"/>
      <c r="M32" s="89"/>
    </row>
    <row r="33">
      <c r="A33" s="58" t="s">
        <v>587</v>
      </c>
      <c r="B33" s="75">
        <v>45869.0</v>
      </c>
      <c r="C33" s="58" t="s">
        <v>580</v>
      </c>
      <c r="D33" s="75">
        <v>45619.0</v>
      </c>
      <c r="E33" s="58">
        <v>16.0</v>
      </c>
      <c r="F33" s="58">
        <v>16.0</v>
      </c>
      <c r="G33" s="83"/>
      <c r="H33" s="89"/>
      <c r="I33" s="89"/>
      <c r="J33" s="89"/>
      <c r="K33" s="89"/>
      <c r="L33" s="89"/>
      <c r="M33" s="89"/>
    </row>
    <row r="34">
      <c r="A34" s="58" t="s">
        <v>588</v>
      </c>
      <c r="B34" s="75">
        <v>45869.0</v>
      </c>
      <c r="C34" s="58" t="s">
        <v>580</v>
      </c>
      <c r="D34" s="75">
        <v>45619.0</v>
      </c>
      <c r="E34" s="58">
        <v>12.0</v>
      </c>
      <c r="F34" s="58">
        <v>12.0</v>
      </c>
      <c r="G34" s="83"/>
      <c r="H34" s="89"/>
      <c r="I34" s="89"/>
      <c r="J34" s="89"/>
      <c r="K34" s="89"/>
      <c r="L34" s="89"/>
      <c r="M34" s="89"/>
    </row>
    <row r="35">
      <c r="A35" s="58" t="s">
        <v>589</v>
      </c>
      <c r="B35" s="75">
        <v>45869.0</v>
      </c>
      <c r="C35" s="58" t="s">
        <v>580</v>
      </c>
      <c r="D35" s="75">
        <v>45619.0</v>
      </c>
      <c r="E35" s="58">
        <v>14.0</v>
      </c>
      <c r="F35" s="58">
        <v>14.0</v>
      </c>
      <c r="G35" s="83"/>
      <c r="H35" s="89"/>
      <c r="I35" s="89"/>
      <c r="J35" s="89"/>
      <c r="K35" s="89"/>
      <c r="L35" s="89"/>
      <c r="M35" s="89"/>
    </row>
    <row r="36">
      <c r="A36" s="58" t="s">
        <v>590</v>
      </c>
      <c r="B36" s="75">
        <v>45869.0</v>
      </c>
      <c r="C36" s="58" t="s">
        <v>580</v>
      </c>
      <c r="D36" s="75">
        <v>45619.0</v>
      </c>
      <c r="E36" s="58">
        <v>13.0</v>
      </c>
      <c r="F36" s="58">
        <v>11.0</v>
      </c>
      <c r="G36" s="83"/>
      <c r="H36" s="89"/>
      <c r="I36" s="89"/>
      <c r="J36" s="89"/>
      <c r="K36" s="89"/>
      <c r="L36" s="89"/>
      <c r="M36" s="89"/>
    </row>
    <row r="37">
      <c r="A37" s="58" t="s">
        <v>591</v>
      </c>
      <c r="B37" s="75">
        <v>45869.0</v>
      </c>
      <c r="C37" s="58" t="s">
        <v>580</v>
      </c>
      <c r="D37" s="75">
        <v>45619.0</v>
      </c>
      <c r="E37" s="58">
        <v>9.0</v>
      </c>
      <c r="F37" s="58">
        <v>9.0</v>
      </c>
      <c r="G37" s="83"/>
      <c r="H37" s="89"/>
      <c r="I37" s="89"/>
      <c r="J37" s="89"/>
      <c r="K37" s="89"/>
      <c r="L37" s="89"/>
      <c r="M37" s="89"/>
    </row>
    <row r="38">
      <c r="A38" s="58" t="s">
        <v>592</v>
      </c>
      <c r="B38" s="75">
        <v>45869.0</v>
      </c>
      <c r="C38" s="58" t="s">
        <v>580</v>
      </c>
      <c r="D38" s="75">
        <v>45619.0</v>
      </c>
      <c r="E38" s="58">
        <v>7.0</v>
      </c>
      <c r="F38" s="58">
        <v>7.0</v>
      </c>
      <c r="G38" s="83"/>
      <c r="H38" s="89"/>
      <c r="I38" s="89"/>
      <c r="J38" s="89"/>
      <c r="K38" s="89"/>
      <c r="L38" s="89"/>
      <c r="M38" s="89"/>
    </row>
    <row r="39">
      <c r="A39" s="58" t="s">
        <v>593</v>
      </c>
      <c r="B39" s="75">
        <v>45869.0</v>
      </c>
      <c r="C39" s="58" t="s">
        <v>580</v>
      </c>
      <c r="D39" s="75">
        <v>45619.0</v>
      </c>
      <c r="E39" s="58">
        <v>28.0</v>
      </c>
      <c r="F39" s="58">
        <v>21.0</v>
      </c>
      <c r="G39" s="83"/>
      <c r="H39" s="89"/>
      <c r="I39" s="89"/>
      <c r="J39" s="89"/>
      <c r="K39" s="89"/>
      <c r="L39" s="89"/>
      <c r="M39" s="89"/>
    </row>
    <row r="40">
      <c r="A40" s="58" t="s">
        <v>594</v>
      </c>
      <c r="B40" s="75">
        <v>45869.0</v>
      </c>
      <c r="C40" s="58" t="s">
        <v>580</v>
      </c>
      <c r="D40" s="75">
        <v>45619.0</v>
      </c>
      <c r="E40" s="58">
        <v>19.0</v>
      </c>
      <c r="F40" s="83">
        <v>17.0</v>
      </c>
      <c r="G40" s="83"/>
      <c r="H40" s="89"/>
      <c r="I40" s="89"/>
      <c r="J40" s="89"/>
      <c r="K40" s="89"/>
      <c r="L40" s="89"/>
      <c r="M40" s="89"/>
    </row>
    <row r="41">
      <c r="A41" s="58" t="s">
        <v>595</v>
      </c>
      <c r="B41" s="75">
        <v>45869.0</v>
      </c>
      <c r="C41" s="58" t="s">
        <v>580</v>
      </c>
      <c r="D41" s="75">
        <v>45619.0</v>
      </c>
      <c r="E41" s="58">
        <v>18.0</v>
      </c>
      <c r="F41" s="58">
        <v>12.0</v>
      </c>
      <c r="G41" s="83"/>
      <c r="H41" s="89"/>
      <c r="I41" s="89"/>
      <c r="J41" s="89"/>
      <c r="K41" s="89"/>
      <c r="L41" s="89"/>
      <c r="M41" s="89"/>
    </row>
    <row r="42">
      <c r="A42" s="58" t="s">
        <v>596</v>
      </c>
      <c r="B42" s="75">
        <v>45869.0</v>
      </c>
      <c r="C42" s="58" t="s">
        <v>580</v>
      </c>
      <c r="D42" s="75">
        <v>45619.0</v>
      </c>
      <c r="E42" s="58">
        <v>14.0</v>
      </c>
      <c r="F42" s="103"/>
      <c r="G42" s="83"/>
      <c r="H42" s="89"/>
      <c r="I42" s="89"/>
      <c r="J42" s="89"/>
      <c r="K42" s="89"/>
      <c r="L42" s="89"/>
      <c r="M42" s="89"/>
    </row>
    <row r="43">
      <c r="A43" s="58" t="s">
        <v>597</v>
      </c>
      <c r="B43" s="75">
        <v>45869.0</v>
      </c>
      <c r="C43" s="58" t="s">
        <v>580</v>
      </c>
      <c r="D43" s="75">
        <v>45619.0</v>
      </c>
      <c r="E43" s="58">
        <v>13.0</v>
      </c>
      <c r="F43" s="58">
        <v>13.0</v>
      </c>
      <c r="G43" s="83"/>
      <c r="H43" s="89"/>
      <c r="I43" s="89"/>
      <c r="J43" s="89"/>
      <c r="K43" s="89"/>
      <c r="L43" s="89"/>
      <c r="M43" s="89"/>
    </row>
    <row r="44">
      <c r="A44" s="58" t="s">
        <v>598</v>
      </c>
      <c r="B44" s="75">
        <v>45869.0</v>
      </c>
      <c r="C44" s="58" t="s">
        <v>580</v>
      </c>
      <c r="D44" s="75">
        <v>45619.0</v>
      </c>
      <c r="E44" s="58">
        <v>20.0</v>
      </c>
      <c r="F44" s="83">
        <v>19.0</v>
      </c>
      <c r="G44" s="83"/>
      <c r="H44" s="89"/>
      <c r="I44" s="89"/>
      <c r="J44" s="89"/>
      <c r="K44" s="89"/>
      <c r="L44" s="89"/>
      <c r="M44" s="89"/>
    </row>
    <row r="45">
      <c r="A45" s="58" t="s">
        <v>599</v>
      </c>
      <c r="B45" s="75">
        <v>45869.0</v>
      </c>
      <c r="C45" s="58" t="s">
        <v>580</v>
      </c>
      <c r="D45" s="75">
        <v>45619.0</v>
      </c>
      <c r="E45" s="58">
        <v>18.0</v>
      </c>
      <c r="F45" s="83">
        <v>11.0</v>
      </c>
      <c r="G45" s="83"/>
      <c r="H45" s="89"/>
      <c r="I45" s="89"/>
      <c r="J45" s="89"/>
      <c r="K45" s="89"/>
      <c r="L45" s="89"/>
      <c r="M45" s="89"/>
    </row>
    <row r="46">
      <c r="A46" s="58" t="s">
        <v>600</v>
      </c>
      <c r="B46" s="75">
        <v>45869.0</v>
      </c>
      <c r="C46" s="58" t="s">
        <v>580</v>
      </c>
      <c r="D46" s="75">
        <v>45619.0</v>
      </c>
      <c r="E46" s="58">
        <v>8.0</v>
      </c>
      <c r="F46" s="83">
        <v>2.0</v>
      </c>
      <c r="G46" s="83"/>
      <c r="H46" s="89"/>
      <c r="I46" s="89"/>
      <c r="J46" s="89"/>
      <c r="K46" s="89"/>
      <c r="L46" s="89"/>
      <c r="M46" s="89"/>
    </row>
    <row r="47">
      <c r="A47" s="58" t="s">
        <v>601</v>
      </c>
      <c r="B47" s="75">
        <v>45869.0</v>
      </c>
      <c r="C47" s="58" t="s">
        <v>580</v>
      </c>
      <c r="D47" s="75">
        <v>45619.0</v>
      </c>
      <c r="E47" s="58">
        <v>11.0</v>
      </c>
      <c r="F47" s="83">
        <v>6.0</v>
      </c>
      <c r="G47" s="83"/>
      <c r="H47" s="89"/>
      <c r="I47" s="89"/>
      <c r="J47" s="89"/>
      <c r="K47" s="89"/>
      <c r="L47" s="89"/>
      <c r="M47" s="89"/>
    </row>
    <row r="48">
      <c r="A48" s="58" t="s">
        <v>602</v>
      </c>
      <c r="B48" s="75">
        <v>45869.0</v>
      </c>
      <c r="C48" s="58" t="s">
        <v>580</v>
      </c>
      <c r="D48" s="75">
        <v>45619.0</v>
      </c>
      <c r="E48" s="58">
        <v>10.0</v>
      </c>
      <c r="F48" s="106"/>
      <c r="G48" s="89"/>
      <c r="H48" s="89"/>
      <c r="I48" s="89"/>
      <c r="J48" s="89"/>
      <c r="K48" s="89"/>
      <c r="L48" s="89"/>
      <c r="M48" s="89"/>
    </row>
    <row r="49">
      <c r="A49" s="58" t="s">
        <v>603</v>
      </c>
      <c r="B49" s="75">
        <v>45869.0</v>
      </c>
      <c r="C49" s="58" t="s">
        <v>580</v>
      </c>
      <c r="D49" s="75">
        <v>45619.0</v>
      </c>
      <c r="E49" s="58">
        <v>7.0</v>
      </c>
      <c r="F49" s="83">
        <v>7.0</v>
      </c>
      <c r="G49" s="83"/>
      <c r="H49" s="89"/>
      <c r="I49" s="89"/>
      <c r="J49" s="89"/>
      <c r="K49" s="89"/>
      <c r="L49" s="89"/>
      <c r="M49" s="89"/>
    </row>
    <row r="50">
      <c r="A50" s="58" t="s">
        <v>604</v>
      </c>
      <c r="B50" s="75">
        <v>45869.0</v>
      </c>
      <c r="C50" s="58" t="s">
        <v>580</v>
      </c>
      <c r="D50" s="75">
        <v>45619.0</v>
      </c>
      <c r="E50" s="58">
        <v>8.0</v>
      </c>
      <c r="F50" s="83">
        <v>7.0</v>
      </c>
      <c r="G50" s="83"/>
      <c r="H50" s="89"/>
      <c r="I50" s="89"/>
      <c r="J50" s="89"/>
      <c r="K50" s="89"/>
      <c r="L50" s="89"/>
      <c r="M50" s="89"/>
    </row>
    <row r="51">
      <c r="A51" s="58" t="s">
        <v>605</v>
      </c>
      <c r="B51" s="75">
        <v>45869.0</v>
      </c>
      <c r="C51" s="58" t="s">
        <v>580</v>
      </c>
      <c r="D51" s="75">
        <v>45619.0</v>
      </c>
      <c r="E51" s="58">
        <v>14.0</v>
      </c>
      <c r="F51" s="83">
        <v>10.0</v>
      </c>
      <c r="G51" s="83"/>
      <c r="H51" s="89"/>
      <c r="I51" s="89"/>
      <c r="J51" s="89"/>
      <c r="K51" s="89"/>
      <c r="L51" s="89"/>
      <c r="M51" s="89"/>
    </row>
    <row r="52">
      <c r="A52" s="58" t="s">
        <v>607</v>
      </c>
      <c r="B52" s="75">
        <v>45869.0</v>
      </c>
      <c r="C52" s="58" t="s">
        <v>580</v>
      </c>
      <c r="D52" s="75">
        <v>45619.0</v>
      </c>
      <c r="E52" s="58">
        <v>16.0</v>
      </c>
      <c r="F52" s="83">
        <v>7.0</v>
      </c>
      <c r="G52" s="83"/>
      <c r="H52" s="89"/>
      <c r="I52" s="89"/>
      <c r="J52" s="89"/>
      <c r="K52" s="89"/>
      <c r="L52" s="89"/>
      <c r="M52" s="89"/>
    </row>
    <row r="53">
      <c r="A53" s="58" t="s">
        <v>608</v>
      </c>
      <c r="B53" s="75">
        <v>45869.0</v>
      </c>
      <c r="C53" s="58" t="s">
        <v>580</v>
      </c>
      <c r="D53" s="75">
        <v>45619.0</v>
      </c>
      <c r="E53" s="58">
        <v>9.0</v>
      </c>
      <c r="F53" s="106"/>
      <c r="G53" s="89"/>
      <c r="H53" s="89"/>
      <c r="I53" s="89"/>
      <c r="J53" s="89"/>
      <c r="K53" s="89"/>
      <c r="L53" s="89"/>
      <c r="M53" s="89"/>
    </row>
    <row r="54">
      <c r="A54" s="58" t="s">
        <v>609</v>
      </c>
      <c r="B54" s="75">
        <v>45869.0</v>
      </c>
      <c r="C54" s="58" t="s">
        <v>580</v>
      </c>
      <c r="D54" s="75">
        <v>45619.0</v>
      </c>
      <c r="E54" s="58">
        <v>10.0</v>
      </c>
      <c r="F54" s="83">
        <v>8.0</v>
      </c>
      <c r="G54" s="83"/>
      <c r="H54" s="89"/>
      <c r="I54" s="89"/>
      <c r="J54" s="89"/>
      <c r="K54" s="89"/>
      <c r="L54" s="89"/>
      <c r="M54" s="89"/>
    </row>
    <row r="55">
      <c r="A55" s="58" t="s">
        <v>610</v>
      </c>
      <c r="B55" s="75">
        <v>45869.0</v>
      </c>
      <c r="C55" s="58" t="s">
        <v>580</v>
      </c>
      <c r="D55" s="75">
        <v>45619.0</v>
      </c>
      <c r="E55" s="58">
        <v>21.0</v>
      </c>
      <c r="F55" s="83">
        <v>11.0</v>
      </c>
      <c r="G55" s="83"/>
      <c r="H55" s="89"/>
      <c r="I55" s="89"/>
      <c r="J55" s="89"/>
      <c r="K55" s="89"/>
      <c r="L55" s="89"/>
      <c r="M55" s="89"/>
    </row>
    <row r="56">
      <c r="A56" s="58" t="s">
        <v>611</v>
      </c>
      <c r="B56" s="75">
        <v>45869.0</v>
      </c>
      <c r="C56" s="58" t="s">
        <v>580</v>
      </c>
      <c r="D56" s="75">
        <v>45619.0</v>
      </c>
      <c r="E56" s="58">
        <v>3.0</v>
      </c>
      <c r="F56" s="106"/>
      <c r="G56" s="89"/>
      <c r="H56" s="89"/>
      <c r="I56" s="89"/>
      <c r="J56" s="89"/>
      <c r="K56" s="89"/>
      <c r="L56" s="89"/>
      <c r="M56" s="89"/>
    </row>
    <row r="57">
      <c r="A57" s="58" t="s">
        <v>614</v>
      </c>
      <c r="B57" s="75">
        <v>45869.0</v>
      </c>
      <c r="C57" s="58" t="s">
        <v>580</v>
      </c>
      <c r="D57" s="75">
        <v>45619.0</v>
      </c>
      <c r="E57" s="58">
        <v>7.0</v>
      </c>
      <c r="F57" s="106"/>
      <c r="G57" s="89"/>
      <c r="H57" s="89"/>
      <c r="I57" s="89"/>
      <c r="J57" s="89"/>
      <c r="K57" s="89"/>
      <c r="L57" s="89"/>
      <c r="M57" s="89"/>
    </row>
    <row r="58">
      <c r="A58" s="58" t="s">
        <v>615</v>
      </c>
      <c r="B58" s="75">
        <v>45869.0</v>
      </c>
      <c r="C58" s="58" t="s">
        <v>580</v>
      </c>
      <c r="D58" s="75">
        <v>45619.0</v>
      </c>
      <c r="E58" s="58">
        <v>10.0</v>
      </c>
      <c r="F58" s="83">
        <v>7.0</v>
      </c>
      <c r="G58" s="83"/>
      <c r="H58" s="89"/>
      <c r="I58" s="89"/>
      <c r="J58" s="89"/>
      <c r="K58" s="89"/>
      <c r="L58" s="89"/>
      <c r="M58" s="89"/>
    </row>
    <row r="59">
      <c r="A59" s="58" t="s">
        <v>616</v>
      </c>
      <c r="B59" s="75">
        <v>45869.0</v>
      </c>
      <c r="C59" s="58" t="s">
        <v>580</v>
      </c>
      <c r="D59" s="75">
        <v>45619.0</v>
      </c>
      <c r="E59" s="58">
        <v>9.0</v>
      </c>
      <c r="F59" s="106"/>
      <c r="G59" s="89"/>
      <c r="H59" s="89"/>
      <c r="I59" s="89"/>
      <c r="J59" s="89"/>
      <c r="K59" s="89"/>
      <c r="L59" s="89"/>
      <c r="M59" s="89"/>
    </row>
    <row r="60">
      <c r="A60" s="58" t="s">
        <v>617</v>
      </c>
      <c r="B60" s="75">
        <v>45869.0</v>
      </c>
      <c r="C60" s="58" t="s">
        <v>580</v>
      </c>
      <c r="D60" s="75">
        <v>45619.0</v>
      </c>
      <c r="E60" s="58">
        <v>10.0</v>
      </c>
      <c r="F60" s="106"/>
      <c r="G60" s="89"/>
      <c r="H60" s="89"/>
      <c r="I60" s="89"/>
      <c r="J60" s="89"/>
      <c r="K60" s="89"/>
      <c r="L60" s="89"/>
      <c r="M60" s="89"/>
    </row>
    <row r="61">
      <c r="A61" s="58" t="s">
        <v>618</v>
      </c>
      <c r="B61" s="75">
        <v>45869.0</v>
      </c>
      <c r="C61" s="58" t="s">
        <v>580</v>
      </c>
      <c r="D61" s="75">
        <v>45619.0</v>
      </c>
      <c r="E61" s="58">
        <v>11.0</v>
      </c>
      <c r="F61" s="83">
        <v>10.0</v>
      </c>
      <c r="G61" s="83"/>
      <c r="H61" s="89"/>
      <c r="I61" s="89"/>
      <c r="J61" s="89"/>
      <c r="K61" s="89"/>
      <c r="L61" s="89"/>
      <c r="M61" s="89"/>
    </row>
    <row r="62">
      <c r="A62" s="58" t="s">
        <v>619</v>
      </c>
      <c r="B62" s="75">
        <v>45869.0</v>
      </c>
      <c r="C62" s="58" t="s">
        <v>580</v>
      </c>
      <c r="D62" s="75">
        <v>45619.0</v>
      </c>
      <c r="E62" s="58">
        <v>11.0</v>
      </c>
      <c r="F62" s="83">
        <v>5.0</v>
      </c>
      <c r="G62" s="83"/>
      <c r="H62" s="89"/>
      <c r="I62" s="89"/>
      <c r="J62" s="89"/>
      <c r="K62" s="89"/>
      <c r="L62" s="89"/>
      <c r="M62" s="89"/>
    </row>
    <row r="63">
      <c r="A63" s="111" t="s">
        <v>620</v>
      </c>
      <c r="B63" s="75">
        <v>45869.0</v>
      </c>
      <c r="C63" s="58" t="s">
        <v>580</v>
      </c>
      <c r="D63" s="75">
        <v>45619.0</v>
      </c>
      <c r="E63" s="58">
        <v>9.0</v>
      </c>
      <c r="F63" s="83">
        <v>8.0</v>
      </c>
      <c r="G63" s="83"/>
      <c r="H63" s="89"/>
      <c r="I63" s="89"/>
      <c r="J63" s="89"/>
      <c r="K63" s="89"/>
      <c r="L63" s="89"/>
      <c r="M63" s="89"/>
    </row>
    <row r="64">
      <c r="A64" s="58" t="s">
        <v>621</v>
      </c>
      <c r="B64" s="75">
        <v>45869.0</v>
      </c>
      <c r="C64" s="58" t="s">
        <v>580</v>
      </c>
      <c r="D64" s="75">
        <v>45619.0</v>
      </c>
      <c r="E64" s="58">
        <v>11.0</v>
      </c>
      <c r="F64" s="106"/>
      <c r="G64" s="89"/>
      <c r="H64" s="89"/>
      <c r="I64" s="89"/>
      <c r="J64" s="89"/>
      <c r="K64" s="89"/>
      <c r="L64" s="89"/>
      <c r="M64" s="89"/>
    </row>
    <row r="65">
      <c r="A65" s="58" t="s">
        <v>622</v>
      </c>
      <c r="B65" s="75">
        <v>45869.0</v>
      </c>
      <c r="C65" s="58" t="s">
        <v>580</v>
      </c>
      <c r="D65" s="75">
        <v>45619.0</v>
      </c>
      <c r="E65" s="58">
        <v>11.0</v>
      </c>
      <c r="F65" s="106"/>
      <c r="G65" s="89"/>
      <c r="H65" s="89"/>
      <c r="I65" s="89"/>
      <c r="J65" s="89"/>
      <c r="K65" s="89"/>
      <c r="L65" s="89"/>
      <c r="M65" s="89"/>
    </row>
    <row r="66">
      <c r="A66" s="58" t="s">
        <v>623</v>
      </c>
      <c r="B66" s="75">
        <v>45869.0</v>
      </c>
      <c r="C66" s="58" t="s">
        <v>580</v>
      </c>
      <c r="D66" s="75">
        <v>45619.0</v>
      </c>
      <c r="E66" s="58">
        <v>29.0</v>
      </c>
      <c r="F66" s="83">
        <v>16.0</v>
      </c>
      <c r="G66" s="83"/>
      <c r="H66" s="89"/>
      <c r="I66" s="89"/>
      <c r="J66" s="89"/>
      <c r="K66" s="89"/>
      <c r="L66" s="89"/>
      <c r="M66" s="89"/>
    </row>
    <row r="67">
      <c r="A67" s="58" t="s">
        <v>624</v>
      </c>
      <c r="B67" s="75">
        <v>45869.0</v>
      </c>
      <c r="C67" s="58" t="s">
        <v>580</v>
      </c>
      <c r="D67" s="75">
        <v>45619.0</v>
      </c>
      <c r="E67" s="58">
        <v>11.0</v>
      </c>
      <c r="F67" s="106"/>
      <c r="G67" s="89"/>
      <c r="H67" s="89"/>
      <c r="I67" s="89"/>
      <c r="J67" s="89"/>
      <c r="K67" s="89"/>
      <c r="L67" s="89"/>
      <c r="M67" s="89"/>
    </row>
    <row r="68">
      <c r="A68" s="58" t="s">
        <v>625</v>
      </c>
      <c r="B68" s="75">
        <v>45869.0</v>
      </c>
      <c r="C68" s="58" t="s">
        <v>580</v>
      </c>
      <c r="D68" s="75">
        <v>45619.0</v>
      </c>
      <c r="E68" s="58">
        <v>14.0</v>
      </c>
      <c r="F68" s="83">
        <v>12.0</v>
      </c>
      <c r="G68" s="83"/>
      <c r="H68" s="89"/>
      <c r="I68" s="83"/>
      <c r="J68" s="75"/>
      <c r="K68" s="114"/>
      <c r="M68" s="89"/>
    </row>
    <row r="69">
      <c r="A69" s="83" t="s">
        <v>682</v>
      </c>
      <c r="B69" s="75">
        <v>45897.0</v>
      </c>
      <c r="C69" s="83" t="s">
        <v>159</v>
      </c>
      <c r="D69" s="75">
        <v>45760.0</v>
      </c>
      <c r="E69" s="83">
        <v>3.0</v>
      </c>
      <c r="F69" s="83">
        <v>3.0</v>
      </c>
      <c r="G69" s="83"/>
      <c r="H69" s="89"/>
      <c r="I69" s="83"/>
      <c r="J69" s="75"/>
      <c r="K69" s="114"/>
      <c r="L69" s="75"/>
      <c r="M69" s="89"/>
    </row>
    <row r="70">
      <c r="A70" s="83" t="s">
        <v>683</v>
      </c>
      <c r="B70" s="75">
        <v>45897.0</v>
      </c>
      <c r="C70" s="83" t="s">
        <v>159</v>
      </c>
      <c r="D70" s="75">
        <v>45760.0</v>
      </c>
      <c r="E70" s="83">
        <v>3.0</v>
      </c>
      <c r="F70" s="83">
        <v>3.0</v>
      </c>
      <c r="G70" s="89"/>
      <c r="H70" s="89"/>
      <c r="I70" s="83"/>
      <c r="J70" s="75"/>
      <c r="K70" s="114"/>
      <c r="M70" s="89"/>
    </row>
    <row r="71">
      <c r="A71" s="83" t="s">
        <v>684</v>
      </c>
      <c r="B71" s="75">
        <v>45897.0</v>
      </c>
      <c r="C71" s="83" t="s">
        <v>159</v>
      </c>
      <c r="D71" s="75">
        <v>45760.0</v>
      </c>
      <c r="E71" s="83">
        <v>3.0</v>
      </c>
      <c r="F71" s="83">
        <v>3.0</v>
      </c>
      <c r="G71" s="89"/>
      <c r="H71" s="89"/>
      <c r="I71" s="83"/>
      <c r="J71" s="75"/>
      <c r="M71" s="89"/>
    </row>
    <row r="72">
      <c r="A72" s="83" t="s">
        <v>685</v>
      </c>
      <c r="B72" s="75">
        <v>45897.0</v>
      </c>
      <c r="C72" s="83" t="s">
        <v>159</v>
      </c>
      <c r="D72" s="75">
        <v>45760.0</v>
      </c>
      <c r="E72" s="83">
        <v>3.0</v>
      </c>
      <c r="F72" s="83">
        <v>1.0</v>
      </c>
      <c r="G72" s="89"/>
      <c r="H72" s="89"/>
      <c r="I72" s="83"/>
      <c r="J72" s="75"/>
      <c r="M72" s="89"/>
    </row>
    <row r="73">
      <c r="A73" s="83" t="s">
        <v>686</v>
      </c>
      <c r="B73" s="75">
        <v>45897.0</v>
      </c>
      <c r="C73" s="83" t="s">
        <v>159</v>
      </c>
      <c r="D73" s="75">
        <v>45736.0</v>
      </c>
      <c r="E73" s="83">
        <v>3.0</v>
      </c>
      <c r="F73" s="83">
        <v>3.0</v>
      </c>
      <c r="G73" s="89"/>
      <c r="H73" s="89"/>
      <c r="I73" s="83"/>
      <c r="J73" s="75"/>
      <c r="M73" s="89"/>
    </row>
    <row r="74">
      <c r="A74" s="58" t="s">
        <v>687</v>
      </c>
      <c r="B74" s="75">
        <v>45897.0</v>
      </c>
      <c r="C74" s="83" t="s">
        <v>159</v>
      </c>
      <c r="D74" s="75">
        <v>45760.0</v>
      </c>
      <c r="E74" s="83">
        <v>3.0</v>
      </c>
      <c r="F74" s="58">
        <v>3.0</v>
      </c>
      <c r="G74" s="89"/>
      <c r="H74" s="89"/>
      <c r="I74" s="83"/>
      <c r="J74" s="75"/>
      <c r="M74" s="89"/>
    </row>
    <row r="75">
      <c r="A75" s="83" t="s">
        <v>688</v>
      </c>
      <c r="B75" s="75">
        <v>45897.0</v>
      </c>
      <c r="C75" s="83" t="s">
        <v>159</v>
      </c>
      <c r="D75" s="75">
        <v>45760.0</v>
      </c>
      <c r="E75" s="83">
        <v>3.0</v>
      </c>
      <c r="F75" s="83">
        <v>3.0</v>
      </c>
      <c r="G75" s="89"/>
      <c r="H75" s="89"/>
      <c r="I75" s="83"/>
      <c r="J75" s="75"/>
      <c r="M75" s="89"/>
    </row>
    <row r="76">
      <c r="A76" s="83" t="s">
        <v>689</v>
      </c>
      <c r="B76" s="75">
        <v>45897.0</v>
      </c>
      <c r="C76" s="83" t="s">
        <v>159</v>
      </c>
      <c r="D76" s="75">
        <v>45760.0</v>
      </c>
      <c r="E76" s="83">
        <v>3.0</v>
      </c>
      <c r="F76" s="83">
        <v>3.0</v>
      </c>
      <c r="G76" s="89"/>
      <c r="H76" s="89"/>
      <c r="J76" s="75"/>
      <c r="M76" s="89"/>
    </row>
    <row r="77">
      <c r="A77" s="83" t="s">
        <v>690</v>
      </c>
      <c r="B77" s="75">
        <v>45897.0</v>
      </c>
      <c r="C77" s="83" t="s">
        <v>159</v>
      </c>
      <c r="D77" s="75">
        <v>45760.0</v>
      </c>
      <c r="E77" s="83">
        <v>3.0</v>
      </c>
      <c r="F77" s="83">
        <v>3.0</v>
      </c>
      <c r="G77" s="89"/>
      <c r="H77" s="89"/>
      <c r="I77" s="83"/>
      <c r="J77" s="75"/>
      <c r="M77" s="89"/>
    </row>
    <row r="78">
      <c r="A78" s="83" t="s">
        <v>691</v>
      </c>
      <c r="B78" s="75">
        <v>45897.0</v>
      </c>
      <c r="C78" s="83" t="s">
        <v>159</v>
      </c>
      <c r="D78" s="75">
        <v>45760.0</v>
      </c>
      <c r="E78" s="83">
        <v>3.0</v>
      </c>
      <c r="F78" s="83">
        <v>3.0</v>
      </c>
      <c r="G78" s="89"/>
      <c r="H78" s="89"/>
      <c r="I78" s="83"/>
      <c r="J78" s="116"/>
      <c r="M78" s="89"/>
    </row>
    <row r="79">
      <c r="A79" s="83" t="s">
        <v>692</v>
      </c>
      <c r="B79" s="75">
        <v>45897.0</v>
      </c>
      <c r="C79" s="83" t="s">
        <v>159</v>
      </c>
      <c r="D79" s="75">
        <v>45760.0</v>
      </c>
      <c r="E79" s="83">
        <v>3.0</v>
      </c>
      <c r="F79" s="83">
        <v>3.0</v>
      </c>
      <c r="G79" s="89"/>
      <c r="H79" s="89"/>
      <c r="I79" s="83"/>
      <c r="J79" s="75"/>
      <c r="M79" s="89"/>
    </row>
    <row r="80">
      <c r="A80" s="83" t="s">
        <v>693</v>
      </c>
      <c r="B80" s="75">
        <v>45897.0</v>
      </c>
      <c r="C80" s="83" t="s">
        <v>159</v>
      </c>
      <c r="D80" s="75">
        <v>45760.0</v>
      </c>
      <c r="E80" s="83">
        <v>3.0</v>
      </c>
      <c r="F80" s="83">
        <v>3.0</v>
      </c>
      <c r="G80" s="89"/>
      <c r="H80" s="89"/>
      <c r="I80" s="83"/>
      <c r="J80" s="75"/>
      <c r="M80" s="89"/>
    </row>
    <row r="81">
      <c r="A81" s="83" t="s">
        <v>694</v>
      </c>
      <c r="B81" s="75">
        <v>45897.0</v>
      </c>
      <c r="C81" s="83" t="s">
        <v>159</v>
      </c>
      <c r="D81" s="75">
        <v>45760.0</v>
      </c>
      <c r="E81" s="83">
        <v>3.0</v>
      </c>
      <c r="F81" s="83">
        <v>3.0</v>
      </c>
      <c r="G81" s="89"/>
      <c r="H81" s="89"/>
      <c r="K81" s="89"/>
      <c r="L81" s="89"/>
      <c r="M81" s="89"/>
    </row>
    <row r="82">
      <c r="A82" s="83" t="s">
        <v>695</v>
      </c>
      <c r="B82" s="75">
        <v>45897.0</v>
      </c>
      <c r="C82" s="83" t="s">
        <v>159</v>
      </c>
      <c r="D82" s="75">
        <v>45736.0</v>
      </c>
      <c r="E82" s="83">
        <v>3.0</v>
      </c>
      <c r="F82" s="83">
        <v>3.0</v>
      </c>
      <c r="G82" s="89"/>
      <c r="H82" s="89"/>
      <c r="I82" s="89"/>
      <c r="J82" s="89"/>
      <c r="K82" s="89"/>
      <c r="L82" s="89"/>
      <c r="M82" s="89"/>
    </row>
    <row r="83">
      <c r="A83" s="83" t="s">
        <v>696</v>
      </c>
      <c r="B83" s="75">
        <v>45897.0</v>
      </c>
      <c r="C83" s="83" t="s">
        <v>159</v>
      </c>
      <c r="D83" s="75">
        <v>45760.0</v>
      </c>
      <c r="E83" s="83">
        <v>3.0</v>
      </c>
      <c r="F83" s="83">
        <v>3.0</v>
      </c>
      <c r="G83" s="89"/>
      <c r="H83" s="89"/>
      <c r="I83" s="89"/>
      <c r="J83" s="89"/>
      <c r="K83" s="89"/>
      <c r="L83" s="89"/>
      <c r="M83" s="89"/>
    </row>
    <row r="84">
      <c r="A84" s="83" t="s">
        <v>697</v>
      </c>
      <c r="B84" s="75">
        <v>45897.0</v>
      </c>
      <c r="C84" s="83" t="s">
        <v>159</v>
      </c>
      <c r="D84" s="75">
        <v>45760.0</v>
      </c>
      <c r="E84" s="83">
        <v>3.0</v>
      </c>
      <c r="F84" s="83">
        <v>3.0</v>
      </c>
      <c r="G84" s="89"/>
      <c r="H84" s="89"/>
      <c r="I84" s="89"/>
      <c r="J84" s="89"/>
      <c r="K84" s="89"/>
      <c r="L84" s="89"/>
      <c r="M84" s="89"/>
    </row>
    <row r="85">
      <c r="A85" s="83" t="s">
        <v>698</v>
      </c>
      <c r="B85" s="75">
        <v>45897.0</v>
      </c>
      <c r="C85" s="83" t="s">
        <v>159</v>
      </c>
      <c r="D85" s="75">
        <v>45760.0</v>
      </c>
      <c r="E85" s="83">
        <v>3.0</v>
      </c>
      <c r="F85" s="83">
        <v>3.0</v>
      </c>
      <c r="G85" s="89"/>
      <c r="H85" s="89"/>
      <c r="I85" s="89"/>
      <c r="J85" s="89"/>
      <c r="K85" s="89"/>
      <c r="L85" s="89"/>
      <c r="M85" s="89"/>
    </row>
    <row r="86">
      <c r="A86" s="83" t="s">
        <v>699</v>
      </c>
      <c r="B86" s="75">
        <v>45897.0</v>
      </c>
      <c r="C86" s="83" t="s">
        <v>159</v>
      </c>
      <c r="D86" s="75">
        <v>45760.0</v>
      </c>
      <c r="E86" s="83">
        <v>3.0</v>
      </c>
      <c r="F86" s="83">
        <v>3.0</v>
      </c>
      <c r="H86" s="89"/>
      <c r="I86" s="89"/>
      <c r="J86" s="89"/>
      <c r="K86" s="89"/>
      <c r="L86" s="89"/>
      <c r="M86" s="89"/>
    </row>
    <row r="87">
      <c r="A87" s="83" t="s">
        <v>700</v>
      </c>
      <c r="B87" s="75">
        <v>45897.0</v>
      </c>
      <c r="C87" s="83" t="s">
        <v>159</v>
      </c>
      <c r="D87" s="75">
        <v>45760.0</v>
      </c>
      <c r="E87" s="83">
        <v>3.0</v>
      </c>
      <c r="F87" s="83">
        <v>3.0</v>
      </c>
      <c r="G87" s="89"/>
      <c r="H87" s="89"/>
      <c r="I87" s="89"/>
      <c r="J87" s="89"/>
      <c r="K87" s="89"/>
      <c r="L87" s="89"/>
      <c r="M87" s="89"/>
    </row>
    <row r="88">
      <c r="A88" s="83" t="s">
        <v>701</v>
      </c>
      <c r="B88" s="75">
        <v>45897.0</v>
      </c>
      <c r="C88" s="83" t="s">
        <v>159</v>
      </c>
      <c r="D88" s="75">
        <v>45760.0</v>
      </c>
      <c r="E88" s="83">
        <v>3.0</v>
      </c>
      <c r="F88" s="83">
        <v>3.0</v>
      </c>
      <c r="G88" s="89"/>
      <c r="H88" s="89"/>
      <c r="I88" s="89"/>
      <c r="J88" s="89"/>
      <c r="K88" s="89"/>
      <c r="L88" s="89"/>
      <c r="M88" s="89"/>
    </row>
    <row r="89">
      <c r="A89" s="83" t="s">
        <v>702</v>
      </c>
      <c r="B89" s="75">
        <v>45897.0</v>
      </c>
      <c r="C89" s="83" t="s">
        <v>159</v>
      </c>
      <c r="D89" s="75">
        <v>45760.0</v>
      </c>
      <c r="E89" s="83">
        <v>3.0</v>
      </c>
      <c r="F89" s="83">
        <v>1.0</v>
      </c>
      <c r="G89" s="89"/>
      <c r="H89" s="89"/>
      <c r="I89" s="89"/>
      <c r="J89" s="89"/>
      <c r="K89" s="89"/>
      <c r="L89" s="89"/>
      <c r="M89" s="89"/>
    </row>
    <row r="90">
      <c r="A90" s="83" t="s">
        <v>703</v>
      </c>
      <c r="B90" s="75">
        <v>45897.0</v>
      </c>
      <c r="C90" s="83" t="s">
        <v>159</v>
      </c>
      <c r="D90" s="75">
        <v>45723.0</v>
      </c>
      <c r="E90" s="83">
        <v>3.0</v>
      </c>
      <c r="F90" s="83">
        <v>3.0</v>
      </c>
      <c r="G90" s="89"/>
      <c r="H90" s="89"/>
      <c r="I90" s="89"/>
      <c r="J90" s="89"/>
      <c r="K90" s="89"/>
      <c r="L90" s="89"/>
      <c r="M90" s="89"/>
    </row>
    <row r="91">
      <c r="A91" s="83" t="s">
        <v>704</v>
      </c>
      <c r="B91" s="75">
        <v>45897.0</v>
      </c>
      <c r="C91" s="83" t="s">
        <v>159</v>
      </c>
      <c r="D91" s="75">
        <v>45723.0</v>
      </c>
      <c r="E91" s="83">
        <v>3.0</v>
      </c>
      <c r="F91" s="83">
        <v>3.0</v>
      </c>
      <c r="G91" s="89"/>
      <c r="H91" s="89"/>
      <c r="I91" s="89"/>
      <c r="J91" s="89"/>
      <c r="K91" s="89"/>
      <c r="L91" s="89"/>
      <c r="M91" s="89"/>
    </row>
    <row r="92">
      <c r="A92" s="83" t="s">
        <v>705</v>
      </c>
      <c r="B92" s="75">
        <v>45897.0</v>
      </c>
      <c r="C92" s="83" t="s">
        <v>159</v>
      </c>
      <c r="D92" s="75">
        <v>45730.0</v>
      </c>
      <c r="E92" s="83">
        <v>3.0</v>
      </c>
      <c r="F92" s="83">
        <v>3.0</v>
      </c>
      <c r="G92" s="89"/>
      <c r="H92" s="89"/>
      <c r="I92" s="89"/>
      <c r="J92" s="89"/>
      <c r="K92" s="89"/>
      <c r="L92" s="89"/>
      <c r="M92" s="89"/>
    </row>
    <row r="93">
      <c r="A93" s="83" t="s">
        <v>181</v>
      </c>
      <c r="B93" s="75">
        <v>45897.0</v>
      </c>
      <c r="C93" s="83" t="s">
        <v>159</v>
      </c>
      <c r="D93" s="75">
        <v>45730.0</v>
      </c>
      <c r="E93" s="83">
        <v>3.0</v>
      </c>
      <c r="F93" s="83">
        <v>3.0</v>
      </c>
      <c r="G93" s="89"/>
      <c r="H93" s="89"/>
      <c r="I93" s="89"/>
      <c r="J93" s="89"/>
      <c r="K93" s="89"/>
      <c r="L93" s="89"/>
      <c r="M93" s="89"/>
    </row>
    <row r="94">
      <c r="A94" s="83" t="s">
        <v>7</v>
      </c>
      <c r="B94" s="75">
        <v>45897.0</v>
      </c>
      <c r="C94" s="83" t="s">
        <v>159</v>
      </c>
      <c r="D94" s="75">
        <v>45760.0</v>
      </c>
      <c r="E94" s="83">
        <v>3.0</v>
      </c>
      <c r="F94" s="83">
        <v>3.0</v>
      </c>
      <c r="G94" s="89"/>
      <c r="H94" s="83" t="s">
        <v>706</v>
      </c>
      <c r="I94" s="89"/>
      <c r="J94" s="89"/>
      <c r="K94" s="89"/>
      <c r="L94" s="89"/>
      <c r="M94" s="89"/>
    </row>
    <row r="95">
      <c r="A95" s="83" t="s">
        <v>8</v>
      </c>
      <c r="B95" s="75">
        <v>45897.0</v>
      </c>
      <c r="C95" s="83" t="s">
        <v>159</v>
      </c>
      <c r="D95" s="75">
        <v>45760.0</v>
      </c>
      <c r="E95" s="83">
        <v>3.0</v>
      </c>
      <c r="F95" s="83">
        <v>3.0</v>
      </c>
      <c r="G95" s="89"/>
      <c r="H95" s="89"/>
      <c r="I95" s="89"/>
      <c r="J95" s="89"/>
      <c r="K95" s="89"/>
      <c r="L95" s="89"/>
      <c r="M95" s="89"/>
    </row>
    <row r="96">
      <c r="A96" s="83" t="s">
        <v>8</v>
      </c>
      <c r="B96" s="75">
        <v>45897.0</v>
      </c>
      <c r="C96" s="83" t="s">
        <v>159</v>
      </c>
      <c r="D96" s="75">
        <v>45760.0</v>
      </c>
      <c r="E96" s="83">
        <v>3.0</v>
      </c>
      <c r="F96" s="83">
        <v>3.0</v>
      </c>
      <c r="G96" s="89"/>
      <c r="H96" s="89"/>
      <c r="I96" s="89"/>
      <c r="J96" s="89"/>
      <c r="K96" s="89"/>
      <c r="L96" s="89"/>
      <c r="M96" s="89"/>
    </row>
    <row r="97">
      <c r="A97" s="83" t="s">
        <v>7</v>
      </c>
      <c r="B97" s="75">
        <v>45897.0</v>
      </c>
      <c r="C97" s="83" t="s">
        <v>159</v>
      </c>
      <c r="D97" s="75">
        <v>45760.0</v>
      </c>
      <c r="E97" s="83">
        <v>3.0</v>
      </c>
      <c r="F97" s="83">
        <v>3.0</v>
      </c>
      <c r="G97" s="89"/>
      <c r="H97" s="89"/>
      <c r="I97" s="89"/>
      <c r="J97" s="89"/>
      <c r="K97" s="89"/>
      <c r="L97" s="89"/>
      <c r="M97" s="89"/>
    </row>
    <row r="98">
      <c r="A98" s="83" t="s">
        <v>7</v>
      </c>
      <c r="B98" s="75">
        <v>45897.0</v>
      </c>
      <c r="C98" s="83" t="s">
        <v>159</v>
      </c>
      <c r="D98" s="75">
        <v>45760.0</v>
      </c>
      <c r="E98" s="83">
        <v>3.0</v>
      </c>
      <c r="F98" s="83">
        <v>2.0</v>
      </c>
      <c r="G98" s="89"/>
      <c r="H98" s="89"/>
      <c r="I98" s="89"/>
      <c r="J98" s="89"/>
      <c r="K98" s="89"/>
      <c r="L98" s="89"/>
      <c r="M98" s="89"/>
    </row>
    <row r="99">
      <c r="A99" s="83" t="s">
        <v>8</v>
      </c>
      <c r="B99" s="75">
        <v>45897.0</v>
      </c>
      <c r="C99" s="83" t="s">
        <v>159</v>
      </c>
      <c r="D99" s="75">
        <v>45760.0</v>
      </c>
      <c r="E99" s="83">
        <v>3.0</v>
      </c>
      <c r="F99" s="83">
        <v>3.0</v>
      </c>
      <c r="G99" s="89"/>
      <c r="H99" s="89"/>
      <c r="I99" s="89"/>
      <c r="J99" s="89"/>
      <c r="K99" s="89"/>
      <c r="L99" s="89"/>
      <c r="M99" s="89"/>
    </row>
    <row r="100">
      <c r="A100" s="83" t="s">
        <v>8</v>
      </c>
      <c r="B100" s="75">
        <v>45897.0</v>
      </c>
      <c r="C100" s="83" t="s">
        <v>159</v>
      </c>
      <c r="D100" s="75">
        <v>45760.0</v>
      </c>
      <c r="E100" s="83">
        <v>3.0</v>
      </c>
      <c r="F100" s="83">
        <v>3.0</v>
      </c>
      <c r="G100" s="89"/>
      <c r="H100" s="89"/>
      <c r="I100" s="89"/>
      <c r="J100" s="89"/>
      <c r="K100" s="89"/>
      <c r="L100" s="89"/>
      <c r="M100" s="89"/>
    </row>
    <row r="101">
      <c r="A101" s="83" t="s">
        <v>7</v>
      </c>
      <c r="B101" s="75">
        <v>45897.0</v>
      </c>
      <c r="C101" s="83" t="s">
        <v>159</v>
      </c>
      <c r="D101" s="75">
        <v>45760.0</v>
      </c>
      <c r="E101" s="83">
        <v>3.0</v>
      </c>
      <c r="F101" s="83">
        <v>2.0</v>
      </c>
      <c r="G101" s="89"/>
      <c r="H101" s="89"/>
      <c r="I101" s="89"/>
      <c r="J101" s="89"/>
      <c r="K101" s="89"/>
      <c r="L101" s="89"/>
      <c r="M101" s="89"/>
    </row>
    <row r="102">
      <c r="A102" s="83" t="s">
        <v>7</v>
      </c>
      <c r="B102" s="75">
        <v>45897.0</v>
      </c>
      <c r="C102" s="83" t="s">
        <v>159</v>
      </c>
      <c r="D102" s="75">
        <v>45760.0</v>
      </c>
      <c r="E102" s="83">
        <v>3.0</v>
      </c>
      <c r="F102" s="83">
        <v>3.0</v>
      </c>
      <c r="G102" s="89"/>
      <c r="H102" s="89"/>
      <c r="I102" s="89"/>
      <c r="J102" s="89"/>
      <c r="K102" s="89"/>
      <c r="L102" s="89"/>
      <c r="M102" s="89"/>
    </row>
    <row r="103">
      <c r="A103" s="83" t="s">
        <v>8</v>
      </c>
      <c r="B103" s="75">
        <v>45897.0</v>
      </c>
      <c r="C103" s="83" t="s">
        <v>159</v>
      </c>
      <c r="D103" s="75">
        <v>45760.0</v>
      </c>
      <c r="E103" s="83">
        <v>3.0</v>
      </c>
      <c r="F103" s="83">
        <v>3.0</v>
      </c>
      <c r="G103" s="89"/>
      <c r="H103" s="89"/>
      <c r="I103" s="89"/>
      <c r="J103" s="89"/>
      <c r="K103" s="89"/>
      <c r="L103" s="89"/>
      <c r="M103" s="89"/>
    </row>
    <row r="104">
      <c r="A104" s="83" t="s">
        <v>8</v>
      </c>
      <c r="B104" s="75">
        <v>45897.0</v>
      </c>
      <c r="C104" s="83" t="s">
        <v>159</v>
      </c>
      <c r="D104" s="75">
        <v>45760.0</v>
      </c>
      <c r="E104" s="83">
        <v>3.0</v>
      </c>
      <c r="F104" s="83">
        <v>3.0</v>
      </c>
      <c r="G104" s="89"/>
      <c r="H104" s="89"/>
      <c r="I104" s="89"/>
      <c r="J104" s="89"/>
      <c r="K104" s="89"/>
      <c r="L104" s="89"/>
      <c r="M104" s="89"/>
    </row>
    <row r="105">
      <c r="A105" s="83" t="s">
        <v>7</v>
      </c>
      <c r="B105" s="75">
        <v>45897.0</v>
      </c>
      <c r="C105" s="83" t="s">
        <v>159</v>
      </c>
      <c r="D105" s="75">
        <v>45760.0</v>
      </c>
      <c r="E105" s="83">
        <v>3.0</v>
      </c>
      <c r="F105" s="83">
        <v>2.0</v>
      </c>
      <c r="G105" s="89"/>
      <c r="H105" s="89"/>
      <c r="I105" s="89"/>
      <c r="J105" s="89"/>
      <c r="K105" s="89"/>
      <c r="L105" s="89"/>
      <c r="M105" s="89"/>
    </row>
    <row r="106">
      <c r="A106" s="83" t="s">
        <v>8</v>
      </c>
      <c r="B106" s="75">
        <v>45897.0</v>
      </c>
      <c r="C106" s="83" t="s">
        <v>159</v>
      </c>
      <c r="D106" s="75">
        <v>45760.0</v>
      </c>
      <c r="E106" s="83">
        <v>3.0</v>
      </c>
      <c r="F106" s="83">
        <v>2.0</v>
      </c>
      <c r="G106" s="89"/>
      <c r="H106" s="89"/>
      <c r="I106" s="89"/>
      <c r="J106" s="89"/>
      <c r="K106" s="89"/>
      <c r="L106" s="89"/>
      <c r="M106" s="89"/>
    </row>
    <row r="107">
      <c r="A107" s="83" t="s">
        <v>7</v>
      </c>
      <c r="B107" s="75">
        <v>45897.0</v>
      </c>
      <c r="C107" s="83" t="s">
        <v>159</v>
      </c>
      <c r="D107" s="75">
        <v>45760.0</v>
      </c>
      <c r="E107" s="83">
        <v>3.0</v>
      </c>
      <c r="F107" s="83">
        <v>3.0</v>
      </c>
      <c r="G107" s="89"/>
      <c r="H107" s="89"/>
      <c r="I107" s="89"/>
      <c r="J107" s="89"/>
      <c r="K107" s="89"/>
      <c r="L107" s="89"/>
      <c r="M107" s="89"/>
    </row>
    <row r="108">
      <c r="A108" s="83" t="s">
        <v>7</v>
      </c>
      <c r="B108" s="75">
        <v>45897.0</v>
      </c>
      <c r="C108" s="83" t="s">
        <v>159</v>
      </c>
      <c r="D108" s="75">
        <v>45760.0</v>
      </c>
      <c r="E108" s="83">
        <v>3.0</v>
      </c>
      <c r="F108" s="83">
        <v>2.0</v>
      </c>
      <c r="G108" s="89"/>
      <c r="H108" s="89"/>
      <c r="I108" s="89"/>
      <c r="J108" s="89"/>
      <c r="K108" s="89"/>
      <c r="L108" s="89"/>
      <c r="M108" s="89"/>
    </row>
    <row r="109">
      <c r="A109" s="83" t="s">
        <v>8</v>
      </c>
      <c r="B109" s="75">
        <v>45897.0</v>
      </c>
      <c r="C109" s="83" t="s">
        <v>159</v>
      </c>
      <c r="D109" s="75">
        <v>45760.0</v>
      </c>
      <c r="E109" s="83">
        <v>3.0</v>
      </c>
      <c r="F109" s="83">
        <v>2.0</v>
      </c>
      <c r="G109" s="89"/>
      <c r="H109" s="89"/>
      <c r="I109" s="89"/>
      <c r="J109" s="89"/>
      <c r="K109" s="89"/>
      <c r="L109" s="89"/>
      <c r="M109" s="89"/>
    </row>
    <row r="110">
      <c r="A110" s="83" t="s">
        <v>7</v>
      </c>
      <c r="B110" s="75">
        <v>45897.0</v>
      </c>
      <c r="C110" s="83" t="s">
        <v>159</v>
      </c>
      <c r="D110" s="75">
        <v>45760.0</v>
      </c>
      <c r="E110" s="83">
        <v>3.0</v>
      </c>
      <c r="F110" s="83">
        <v>3.0</v>
      </c>
      <c r="G110" s="89"/>
      <c r="H110" s="89"/>
      <c r="I110" s="89"/>
      <c r="J110" s="89"/>
      <c r="K110" s="89"/>
      <c r="L110" s="89"/>
      <c r="M110" s="89"/>
    </row>
    <row r="111">
      <c r="A111" s="83" t="s">
        <v>7</v>
      </c>
      <c r="B111" s="75">
        <v>45897.0</v>
      </c>
      <c r="C111" s="83" t="s">
        <v>159</v>
      </c>
      <c r="D111" s="75">
        <v>45760.0</v>
      </c>
      <c r="E111" s="83">
        <v>3.0</v>
      </c>
      <c r="F111" s="83">
        <v>2.0</v>
      </c>
      <c r="G111" s="89"/>
      <c r="H111" s="89"/>
      <c r="I111" s="89"/>
      <c r="J111" s="89"/>
      <c r="K111" s="89"/>
      <c r="L111" s="89"/>
      <c r="M111" s="89"/>
    </row>
    <row r="112">
      <c r="A112" s="83" t="s">
        <v>7</v>
      </c>
      <c r="B112" s="75">
        <v>45897.0</v>
      </c>
      <c r="C112" s="83" t="s">
        <v>159</v>
      </c>
      <c r="D112" s="75">
        <v>45760.0</v>
      </c>
      <c r="E112" s="83">
        <v>3.0</v>
      </c>
      <c r="F112" s="83">
        <v>3.0</v>
      </c>
      <c r="G112" s="89"/>
      <c r="H112" s="89"/>
      <c r="I112" s="89"/>
      <c r="J112" s="89"/>
      <c r="K112" s="89"/>
      <c r="L112" s="89"/>
      <c r="M112" s="89"/>
    </row>
    <row r="113">
      <c r="A113" s="83" t="s">
        <v>7</v>
      </c>
      <c r="B113" s="75">
        <v>45897.0</v>
      </c>
      <c r="C113" s="83" t="s">
        <v>159</v>
      </c>
      <c r="D113" s="75">
        <v>45760.0</v>
      </c>
      <c r="E113" s="83">
        <v>3.0</v>
      </c>
      <c r="F113" s="83">
        <v>3.0</v>
      </c>
      <c r="G113" s="89"/>
      <c r="H113" s="89"/>
      <c r="I113" s="89"/>
      <c r="J113" s="89"/>
      <c r="K113" s="89"/>
      <c r="L113" s="89"/>
      <c r="M113" s="89"/>
    </row>
    <row r="114">
      <c r="A114" s="83" t="s">
        <v>7</v>
      </c>
      <c r="B114" s="75">
        <v>45897.0</v>
      </c>
      <c r="C114" s="83" t="s">
        <v>159</v>
      </c>
      <c r="D114" s="75">
        <v>45760.0</v>
      </c>
      <c r="E114" s="83">
        <v>3.0</v>
      </c>
      <c r="F114" s="83">
        <v>2.0</v>
      </c>
      <c r="G114" s="89"/>
      <c r="H114" s="89"/>
      <c r="I114" s="89"/>
      <c r="J114" s="89"/>
      <c r="K114" s="89"/>
      <c r="L114" s="89"/>
      <c r="M114" s="89"/>
    </row>
    <row r="115">
      <c r="A115" s="83" t="s">
        <v>7</v>
      </c>
      <c r="B115" s="75">
        <v>45897.0</v>
      </c>
      <c r="C115" s="83" t="s">
        <v>159</v>
      </c>
      <c r="D115" s="75">
        <v>45760.0</v>
      </c>
      <c r="E115" s="83">
        <v>3.0</v>
      </c>
      <c r="F115" s="83">
        <v>3.0</v>
      </c>
      <c r="G115" s="89"/>
      <c r="H115" s="89"/>
      <c r="I115" s="89"/>
      <c r="J115" s="89"/>
      <c r="K115" s="89"/>
      <c r="L115" s="89"/>
      <c r="M115" s="89"/>
    </row>
    <row r="116">
      <c r="A116" s="83" t="s">
        <v>8</v>
      </c>
      <c r="B116" s="75">
        <v>45897.0</v>
      </c>
      <c r="C116" s="83" t="s">
        <v>159</v>
      </c>
      <c r="D116" s="75">
        <v>45760.0</v>
      </c>
      <c r="E116" s="83">
        <v>3.0</v>
      </c>
      <c r="F116" s="83">
        <v>2.0</v>
      </c>
      <c r="G116" s="89"/>
      <c r="H116" s="89"/>
      <c r="I116" s="89"/>
      <c r="J116" s="89"/>
      <c r="K116" s="89"/>
      <c r="L116" s="89"/>
      <c r="M116" s="89"/>
    </row>
    <row r="117">
      <c r="A117" s="83" t="s">
        <v>7</v>
      </c>
      <c r="B117" s="75">
        <v>45897.0</v>
      </c>
      <c r="C117" s="83" t="s">
        <v>159</v>
      </c>
      <c r="D117" s="75">
        <v>45760.0</v>
      </c>
      <c r="E117" s="83">
        <v>3.0</v>
      </c>
      <c r="F117" s="83">
        <v>4.0</v>
      </c>
      <c r="G117" s="89"/>
      <c r="H117" s="89"/>
      <c r="I117" s="89"/>
      <c r="J117" s="89"/>
      <c r="K117" s="89"/>
      <c r="L117" s="89"/>
      <c r="M117" s="89"/>
    </row>
    <row r="118">
      <c r="A118" s="83" t="s">
        <v>7</v>
      </c>
      <c r="B118" s="75">
        <v>45897.0</v>
      </c>
      <c r="C118" s="83" t="s">
        <v>159</v>
      </c>
      <c r="D118" s="75">
        <v>45760.0</v>
      </c>
      <c r="E118" s="83">
        <v>3.0</v>
      </c>
      <c r="F118" s="83">
        <v>3.0</v>
      </c>
      <c r="G118" s="89"/>
      <c r="H118" s="89"/>
      <c r="I118" s="89"/>
      <c r="J118" s="89"/>
      <c r="K118" s="89"/>
      <c r="L118" s="89"/>
      <c r="M118" s="89"/>
    </row>
    <row r="119">
      <c r="A119" s="83" t="s">
        <v>7</v>
      </c>
      <c r="B119" s="75">
        <v>45897.0</v>
      </c>
      <c r="C119" s="83" t="s">
        <v>159</v>
      </c>
      <c r="D119" s="75">
        <v>45760.0</v>
      </c>
      <c r="E119" s="83">
        <v>3.0</v>
      </c>
      <c r="F119" s="83">
        <v>3.0</v>
      </c>
      <c r="G119" s="89"/>
      <c r="H119" s="89"/>
      <c r="I119" s="89"/>
      <c r="J119" s="89"/>
      <c r="K119" s="89"/>
      <c r="L119" s="89"/>
      <c r="M119" s="89"/>
    </row>
    <row r="120">
      <c r="A120" s="83" t="s">
        <v>8</v>
      </c>
      <c r="B120" s="75">
        <v>45897.0</v>
      </c>
      <c r="C120" s="83" t="s">
        <v>159</v>
      </c>
      <c r="D120" s="75">
        <v>45760.0</v>
      </c>
      <c r="E120" s="83">
        <v>3.0</v>
      </c>
      <c r="F120" s="83">
        <v>3.0</v>
      </c>
      <c r="G120" s="89"/>
      <c r="H120" s="89"/>
      <c r="I120" s="89"/>
      <c r="J120" s="89"/>
      <c r="K120" s="89"/>
      <c r="L120" s="89"/>
      <c r="M120" s="89"/>
    </row>
    <row r="121">
      <c r="A121" s="83" t="s">
        <v>7</v>
      </c>
      <c r="B121" s="75">
        <v>45897.0</v>
      </c>
      <c r="C121" s="83" t="s">
        <v>159</v>
      </c>
      <c r="D121" s="75">
        <v>45760.0</v>
      </c>
      <c r="E121" s="83">
        <v>3.0</v>
      </c>
      <c r="F121" s="83">
        <v>3.0</v>
      </c>
      <c r="G121" s="89"/>
      <c r="H121" s="89"/>
      <c r="I121" s="89"/>
      <c r="J121" s="89"/>
      <c r="K121" s="89"/>
      <c r="L121" s="89"/>
      <c r="M121" s="89"/>
    </row>
    <row r="122">
      <c r="A122" s="83" t="s">
        <v>7</v>
      </c>
      <c r="B122" s="75">
        <v>45897.0</v>
      </c>
      <c r="C122" s="83" t="s">
        <v>159</v>
      </c>
      <c r="D122" s="75">
        <v>45760.0</v>
      </c>
      <c r="E122" s="83">
        <v>3.0</v>
      </c>
      <c r="F122" s="83">
        <v>3.0</v>
      </c>
      <c r="G122" s="89"/>
      <c r="H122" s="89"/>
      <c r="I122" s="89"/>
      <c r="J122" s="89"/>
      <c r="K122" s="89"/>
      <c r="L122" s="89"/>
      <c r="M122" s="89"/>
    </row>
    <row r="123">
      <c r="A123" s="83" t="s">
        <v>7</v>
      </c>
      <c r="B123" s="75">
        <v>45897.0</v>
      </c>
      <c r="C123" s="83" t="s">
        <v>159</v>
      </c>
      <c r="D123" s="75">
        <v>45760.0</v>
      </c>
      <c r="E123" s="83">
        <v>3.0</v>
      </c>
      <c r="F123" s="83">
        <v>2.0</v>
      </c>
      <c r="G123" s="89"/>
      <c r="H123" s="89"/>
      <c r="I123" s="89"/>
      <c r="J123" s="89"/>
      <c r="K123" s="89"/>
      <c r="L123" s="89"/>
      <c r="M123" s="89"/>
    </row>
    <row r="124">
      <c r="A124" s="83" t="s">
        <v>7</v>
      </c>
      <c r="B124" s="75">
        <v>45897.0</v>
      </c>
      <c r="C124" s="83" t="s">
        <v>159</v>
      </c>
      <c r="D124" s="75">
        <v>45760.0</v>
      </c>
      <c r="E124" s="83">
        <v>3.0</v>
      </c>
      <c r="F124" s="83">
        <v>3.0</v>
      </c>
      <c r="G124" s="89"/>
      <c r="H124" s="89"/>
      <c r="I124" s="89"/>
      <c r="J124" s="89"/>
      <c r="K124" s="89"/>
      <c r="L124" s="89"/>
      <c r="M124" s="89"/>
    </row>
    <row r="125">
      <c r="A125" s="83" t="s">
        <v>7</v>
      </c>
      <c r="B125" s="75">
        <v>45897.0</v>
      </c>
      <c r="C125" s="83" t="s">
        <v>159</v>
      </c>
      <c r="D125" s="75">
        <v>45760.0</v>
      </c>
      <c r="E125" s="83">
        <v>3.0</v>
      </c>
      <c r="F125" s="83">
        <v>3.0</v>
      </c>
      <c r="G125" s="89"/>
      <c r="H125" s="89"/>
      <c r="I125" s="89"/>
      <c r="J125" s="89"/>
      <c r="K125" s="89"/>
      <c r="L125" s="89"/>
      <c r="M125" s="89"/>
    </row>
    <row r="126">
      <c r="A126" s="83" t="s">
        <v>7</v>
      </c>
      <c r="B126" s="75">
        <v>45897.0</v>
      </c>
      <c r="C126" s="83" t="s">
        <v>159</v>
      </c>
      <c r="D126" s="75">
        <v>45760.0</v>
      </c>
      <c r="E126" s="83">
        <v>3.0</v>
      </c>
      <c r="F126" s="83">
        <v>3.0</v>
      </c>
      <c r="G126" s="89"/>
      <c r="H126" s="89"/>
      <c r="I126" s="89"/>
      <c r="J126" s="89"/>
      <c r="K126" s="89"/>
      <c r="L126" s="89"/>
      <c r="M126" s="89"/>
    </row>
    <row r="127">
      <c r="A127" s="83" t="s">
        <v>7</v>
      </c>
      <c r="B127" s="75">
        <v>45897.0</v>
      </c>
      <c r="C127" s="83" t="s">
        <v>159</v>
      </c>
      <c r="D127" s="75">
        <v>45760.0</v>
      </c>
      <c r="E127" s="83">
        <v>3.0</v>
      </c>
      <c r="F127" s="83">
        <v>2.0</v>
      </c>
      <c r="G127" s="89"/>
      <c r="H127" s="89"/>
      <c r="I127" s="89"/>
      <c r="J127" s="89"/>
      <c r="K127" s="89"/>
      <c r="L127" s="89"/>
      <c r="M127" s="89"/>
    </row>
    <row r="128">
      <c r="A128" s="83" t="s">
        <v>8</v>
      </c>
      <c r="B128" s="75">
        <v>45897.0</v>
      </c>
      <c r="C128" s="83" t="s">
        <v>159</v>
      </c>
      <c r="D128" s="75">
        <v>45760.0</v>
      </c>
      <c r="E128" s="83">
        <v>3.0</v>
      </c>
      <c r="F128" s="83">
        <v>3.0</v>
      </c>
      <c r="G128" s="89"/>
      <c r="H128" s="89"/>
      <c r="I128" s="89"/>
      <c r="J128" s="89"/>
      <c r="K128" s="89"/>
      <c r="L128" s="89"/>
      <c r="M128" s="89"/>
    </row>
    <row r="129">
      <c r="A129" s="83" t="s">
        <v>8</v>
      </c>
      <c r="B129" s="75">
        <v>45897.0</v>
      </c>
      <c r="C129" s="83" t="s">
        <v>159</v>
      </c>
      <c r="D129" s="75">
        <v>45760.0</v>
      </c>
      <c r="E129" s="83">
        <v>2.0</v>
      </c>
      <c r="F129" s="83">
        <v>2.0</v>
      </c>
      <c r="G129" s="89"/>
      <c r="H129" s="89"/>
      <c r="I129" s="89"/>
      <c r="J129" s="89"/>
      <c r="K129" s="89"/>
      <c r="L129" s="89"/>
      <c r="M129" s="89"/>
    </row>
    <row r="130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</row>
    <row r="132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</row>
    <row r="133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</row>
    <row r="13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</row>
    <row r="1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</row>
    <row r="136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</row>
    <row r="137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</row>
    <row r="138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</row>
    <row r="139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</row>
    <row r="140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</row>
    <row r="14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</row>
    <row r="14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</row>
    <row r="14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</row>
    <row r="14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</row>
    <row r="146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</row>
    <row r="147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</row>
    <row r="148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</row>
    <row r="149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</row>
    <row r="150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</row>
    <row r="15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</row>
    <row r="152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</row>
    <row r="153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</row>
    <row r="15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</row>
    <row r="15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</row>
    <row r="156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</row>
    <row r="157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</row>
    <row r="158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</row>
    <row r="159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</row>
    <row r="160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</row>
    <row r="16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</row>
    <row r="16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</row>
    <row r="163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</row>
    <row r="16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</row>
    <row r="16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</row>
    <row r="166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</row>
    <row r="167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</row>
    <row r="168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</row>
    <row r="169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</row>
    <row r="170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</row>
    <row r="17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</row>
    <row r="176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</row>
    <row r="177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</row>
    <row r="178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</row>
    <row r="179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</row>
    <row r="180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</row>
    <row r="18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</row>
    <row r="18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</row>
    <row r="183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</row>
    <row r="18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</row>
    <row r="18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</row>
    <row r="186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</row>
    <row r="187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</row>
    <row r="188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</row>
    <row r="189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</row>
    <row r="190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</row>
    <row r="19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</row>
    <row r="19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</row>
    <row r="193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</row>
    <row r="19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</row>
    <row r="19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</row>
    <row r="196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</row>
    <row r="197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</row>
    <row r="198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</row>
    <row r="199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</row>
    <row r="200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</row>
    <row r="20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</row>
    <row r="20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</row>
    <row r="203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</row>
    <row r="20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</row>
    <row r="20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</row>
    <row r="206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</row>
    <row r="207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</row>
    <row r="208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</row>
    <row r="209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</row>
    <row r="210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</row>
    <row r="21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</row>
    <row r="21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</row>
    <row r="21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</row>
    <row r="2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</row>
    <row r="2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</row>
    <row r="216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</row>
    <row r="220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</row>
    <row r="22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</row>
    <row r="22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</row>
    <row r="223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</row>
    <row r="22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</row>
    <row r="2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</row>
    <row r="226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</row>
    <row r="227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</row>
    <row r="228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</row>
    <row r="229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</row>
    <row r="230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</row>
    <row r="23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</row>
    <row r="23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</row>
    <row r="233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</row>
    <row r="23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</row>
    <row r="2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</row>
    <row r="236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</row>
    <row r="237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</row>
    <row r="238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</row>
    <row r="239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</row>
    <row r="240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</row>
    <row r="24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</row>
    <row r="24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</row>
    <row r="243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</row>
    <row r="24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</row>
    <row r="24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</row>
    <row r="246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</row>
    <row r="247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</row>
    <row r="248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</row>
    <row r="249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</row>
    <row r="250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</row>
    <row r="25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</row>
    <row r="25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</row>
    <row r="253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</row>
    <row r="25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</row>
    <row r="25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</row>
    <row r="256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</row>
    <row r="257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</row>
    <row r="258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</row>
    <row r="259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</row>
    <row r="260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</row>
    <row r="26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</row>
    <row r="262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</row>
    <row r="263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</row>
    <row r="26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  <row r="26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</row>
    <row r="266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</row>
    <row r="267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</row>
    <row r="268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</row>
    <row r="269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</row>
    <row r="270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  <row r="27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</row>
    <row r="272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</row>
    <row r="273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</row>
    <row r="27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</row>
    <row r="27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</row>
    <row r="276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</row>
    <row r="277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</row>
    <row r="278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</row>
    <row r="279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</row>
    <row r="280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</row>
    <row r="28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</row>
    <row r="282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</row>
    <row r="283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</row>
    <row r="28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</row>
    <row r="28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</row>
    <row r="286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</row>
    <row r="287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</row>
    <row r="288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</row>
    <row r="289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</row>
    <row r="290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</row>
    <row r="29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</row>
    <row r="292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</row>
    <row r="293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</row>
    <row r="29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</row>
    <row r="29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</row>
    <row r="296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</row>
    <row r="297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</row>
    <row r="298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</row>
    <row r="299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</row>
    <row r="300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</row>
    <row r="30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</row>
    <row r="302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</row>
    <row r="303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</row>
    <row r="30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</row>
    <row r="30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</row>
    <row r="306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</row>
    <row r="307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</row>
    <row r="308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</row>
    <row r="309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</row>
    <row r="310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</row>
    <row r="31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</row>
    <row r="312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</row>
    <row r="313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</row>
    <row r="3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</row>
    <row r="3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</row>
    <row r="316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</row>
    <row r="317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</row>
    <row r="318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</row>
    <row r="319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</row>
    <row r="320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</row>
    <row r="32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</row>
    <row r="322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</row>
    <row r="323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</row>
    <row r="32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</row>
    <row r="3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</row>
    <row r="326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</row>
    <row r="327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</row>
    <row r="328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</row>
    <row r="329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</row>
    <row r="330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</row>
    <row r="33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</row>
    <row r="33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</row>
    <row r="333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</row>
    <row r="33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</row>
    <row r="33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</row>
    <row r="336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</row>
    <row r="337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</row>
    <row r="338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</row>
    <row r="339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</row>
    <row r="340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</row>
    <row r="34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</row>
    <row r="342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</row>
    <row r="343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</row>
    <row r="34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</row>
    <row r="34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</row>
    <row r="34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</row>
    <row r="347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</row>
    <row r="348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</row>
    <row r="349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</row>
    <row r="350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</row>
    <row r="35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</row>
    <row r="35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</row>
    <row r="353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</row>
    <row r="35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</row>
    <row r="35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</row>
    <row r="35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</row>
    <row r="357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</row>
    <row r="358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</row>
    <row r="359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</row>
    <row r="360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</row>
    <row r="36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</row>
    <row r="36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</row>
    <row r="363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</row>
    <row r="36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</row>
    <row r="36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</row>
    <row r="36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</row>
    <row r="367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</row>
    <row r="368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</row>
    <row r="369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</row>
    <row r="370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</row>
    <row r="37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</row>
    <row r="37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</row>
    <row r="373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</row>
    <row r="37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</row>
    <row r="37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</row>
    <row r="376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</row>
    <row r="377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</row>
    <row r="378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</row>
    <row r="379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</row>
    <row r="380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</row>
    <row r="38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</row>
    <row r="38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</row>
    <row r="383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</row>
    <row r="38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</row>
    <row r="38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</row>
    <row r="386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</row>
    <row r="387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</row>
    <row r="388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</row>
    <row r="389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</row>
    <row r="390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</row>
    <row r="39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</row>
    <row r="392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</row>
    <row r="393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</row>
    <row r="39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</row>
    <row r="39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</row>
    <row r="396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</row>
    <row r="397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</row>
    <row r="398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</row>
    <row r="399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</row>
    <row r="400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</row>
    <row r="40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</row>
    <row r="402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</row>
    <row r="403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</row>
    <row r="40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</row>
    <row r="40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</row>
    <row r="406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</row>
    <row r="407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</row>
    <row r="408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</row>
    <row r="409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</row>
    <row r="410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</row>
    <row r="41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</row>
    <row r="41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</row>
    <row r="413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</row>
    <row r="4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</row>
    <row r="4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</row>
    <row r="41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</row>
    <row r="417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</row>
    <row r="418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</row>
    <row r="419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</row>
    <row r="420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</row>
    <row r="42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</row>
    <row r="42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</row>
    <row r="423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</row>
    <row r="42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</row>
    <row r="4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</row>
    <row r="4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</row>
    <row r="427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</row>
    <row r="428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</row>
    <row r="429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</row>
    <row r="430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</row>
    <row r="43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</row>
    <row r="43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</row>
    <row r="433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</row>
    <row r="43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</row>
    <row r="43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</row>
    <row r="43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</row>
    <row r="437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</row>
    <row r="438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</row>
    <row r="439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</row>
    <row r="440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</row>
    <row r="44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</row>
    <row r="44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</row>
    <row r="44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</row>
    <row r="44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</row>
    <row r="44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</row>
    <row r="44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</row>
    <row r="447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</row>
    <row r="448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</row>
    <row r="449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</row>
    <row r="450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</row>
    <row r="45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</row>
    <row r="45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</row>
    <row r="453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</row>
    <row r="45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</row>
    <row r="45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</row>
    <row r="45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</row>
    <row r="457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</row>
    <row r="458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</row>
    <row r="459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</row>
    <row r="460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</row>
    <row r="46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</row>
    <row r="46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</row>
    <row r="463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</row>
    <row r="46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</row>
    <row r="46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</row>
    <row r="46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</row>
    <row r="467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</row>
    <row r="468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</row>
    <row r="469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</row>
    <row r="470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</row>
    <row r="47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</row>
    <row r="472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</row>
    <row r="473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</row>
    <row r="47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</row>
    <row r="47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</row>
    <row r="476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</row>
    <row r="477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</row>
    <row r="478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</row>
    <row r="479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</row>
    <row r="480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</row>
    <row r="48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</row>
    <row r="482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</row>
    <row r="483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</row>
    <row r="48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</row>
    <row r="48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</row>
    <row r="486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</row>
    <row r="487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</row>
    <row r="488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</row>
    <row r="489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</row>
    <row r="490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</row>
    <row r="49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</row>
    <row r="492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</row>
    <row r="493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</row>
    <row r="49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</row>
    <row r="49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</row>
    <row r="496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</row>
    <row r="497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</row>
    <row r="498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</row>
    <row r="499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</row>
    <row r="500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</row>
    <row r="50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</row>
    <row r="502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</row>
    <row r="503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</row>
    <row r="50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</row>
    <row r="50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</row>
    <row r="506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</row>
    <row r="507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</row>
    <row r="508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</row>
    <row r="509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</row>
    <row r="510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</row>
    <row r="51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</row>
    <row r="512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</row>
    <row r="513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</row>
    <row r="5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</row>
    <row r="5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</row>
    <row r="516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</row>
    <row r="517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</row>
    <row r="518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</row>
    <row r="519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</row>
    <row r="520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</row>
    <row r="52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</row>
    <row r="522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</row>
    <row r="523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</row>
    <row r="52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</row>
    <row r="52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</row>
    <row r="526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</row>
    <row r="527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</row>
    <row r="528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</row>
    <row r="529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</row>
    <row r="530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</row>
    <row r="53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</row>
    <row r="532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</row>
    <row r="533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</row>
    <row r="53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</row>
    <row r="53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</row>
    <row r="536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</row>
    <row r="537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</row>
    <row r="538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</row>
    <row r="539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</row>
    <row r="540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</row>
    <row r="54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</row>
    <row r="542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</row>
    <row r="543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</row>
    <row r="54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</row>
    <row r="54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</row>
    <row r="546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</row>
    <row r="547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</row>
    <row r="548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</row>
    <row r="549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</row>
    <row r="550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</row>
    <row r="55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</row>
    <row r="552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</row>
    <row r="553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</row>
    <row r="55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</row>
    <row r="55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</row>
    <row r="556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</row>
    <row r="557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</row>
    <row r="558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</row>
    <row r="559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</row>
    <row r="560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</row>
    <row r="56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</row>
    <row r="562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</row>
    <row r="563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</row>
    <row r="56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</row>
    <row r="56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</row>
    <row r="566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</row>
    <row r="567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</row>
    <row r="568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</row>
    <row r="569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</row>
    <row r="570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</row>
    <row r="57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</row>
    <row r="572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</row>
    <row r="573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</row>
    <row r="57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</row>
    <row r="57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</row>
    <row r="576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</row>
    <row r="577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</row>
    <row r="578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</row>
    <row r="579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</row>
    <row r="580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</row>
    <row r="58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</row>
    <row r="582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</row>
    <row r="583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</row>
    <row r="58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</row>
    <row r="58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</row>
    <row r="586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</row>
    <row r="587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</row>
    <row r="588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</row>
    <row r="589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</row>
    <row r="590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</row>
    <row r="59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</row>
    <row r="592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</row>
    <row r="593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</row>
    <row r="59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</row>
    <row r="59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</row>
    <row r="596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</row>
    <row r="597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</row>
    <row r="598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</row>
    <row r="599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</row>
    <row r="600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</row>
    <row r="60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</row>
    <row r="602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</row>
    <row r="603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</row>
    <row r="60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</row>
    <row r="60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</row>
    <row r="606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</row>
    <row r="607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</row>
    <row r="608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</row>
    <row r="609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</row>
    <row r="610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</row>
    <row r="61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</row>
    <row r="612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</row>
    <row r="613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</row>
    <row r="6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</row>
    <row r="6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</row>
    <row r="616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</row>
    <row r="617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</row>
    <row r="618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</row>
    <row r="619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</row>
    <row r="620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</row>
    <row r="62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</row>
    <row r="622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</row>
    <row r="623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</row>
    <row r="62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</row>
    <row r="62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</row>
    <row r="626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</row>
    <row r="627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</row>
    <row r="628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</row>
    <row r="629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</row>
    <row r="630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</row>
    <row r="63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</row>
    <row r="632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</row>
    <row r="633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</row>
    <row r="63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</row>
    <row r="63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</row>
    <row r="636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</row>
    <row r="637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</row>
    <row r="638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</row>
    <row r="639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</row>
    <row r="640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</row>
    <row r="64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</row>
    <row r="642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</row>
    <row r="643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</row>
    <row r="64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</row>
    <row r="64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</row>
    <row r="646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</row>
    <row r="647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</row>
    <row r="648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</row>
    <row r="649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</row>
    <row r="650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</row>
    <row r="65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</row>
    <row r="652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</row>
    <row r="653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</row>
    <row r="65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</row>
    <row r="65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</row>
    <row r="656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</row>
    <row r="657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</row>
    <row r="658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</row>
    <row r="659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</row>
    <row r="660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</row>
    <row r="66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</row>
    <row r="662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</row>
    <row r="663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</row>
    <row r="66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</row>
    <row r="66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</row>
    <row r="666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</row>
    <row r="667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</row>
    <row r="668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</row>
    <row r="669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</row>
    <row r="670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</row>
    <row r="67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</row>
    <row r="672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</row>
    <row r="673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</row>
    <row r="67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</row>
    <row r="67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</row>
    <row r="676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</row>
    <row r="677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</row>
    <row r="678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</row>
    <row r="679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</row>
    <row r="680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</row>
    <row r="68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</row>
    <row r="682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</row>
    <row r="683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</row>
    <row r="68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</row>
    <row r="68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</row>
    <row r="686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</row>
    <row r="687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</row>
    <row r="688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</row>
    <row r="689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</row>
    <row r="690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</row>
    <row r="69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</row>
    <row r="692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</row>
    <row r="693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</row>
    <row r="69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</row>
    <row r="69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</row>
    <row r="696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</row>
    <row r="697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</row>
    <row r="698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</row>
    <row r="699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</row>
    <row r="700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</row>
    <row r="70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</row>
    <row r="702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</row>
    <row r="703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</row>
    <row r="70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</row>
    <row r="70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</row>
    <row r="706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</row>
    <row r="707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</row>
    <row r="708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</row>
    <row r="709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</row>
    <row r="710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</row>
    <row r="71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</row>
    <row r="712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</row>
    <row r="713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</row>
    <row r="7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</row>
    <row r="7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</row>
    <row r="716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</row>
    <row r="717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</row>
    <row r="718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</row>
    <row r="719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</row>
    <row r="720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</row>
    <row r="72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</row>
    <row r="722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</row>
    <row r="723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</row>
    <row r="72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</row>
    <row r="7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</row>
    <row r="726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</row>
    <row r="727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</row>
    <row r="728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</row>
    <row r="729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</row>
    <row r="730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</row>
    <row r="73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</row>
    <row r="732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</row>
    <row r="733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</row>
    <row r="73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</row>
    <row r="73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</row>
    <row r="736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</row>
    <row r="737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</row>
    <row r="738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</row>
    <row r="739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</row>
    <row r="740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</row>
    <row r="74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</row>
    <row r="742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</row>
    <row r="743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</row>
    <row r="74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</row>
    <row r="74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</row>
    <row r="746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</row>
    <row r="747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</row>
    <row r="748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</row>
    <row r="749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</row>
    <row r="750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</row>
    <row r="75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</row>
    <row r="752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</row>
    <row r="753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</row>
    <row r="75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</row>
    <row r="75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</row>
    <row r="756">
      <c r="A756" s="89"/>
      <c r="B756" s="75"/>
      <c r="C756" s="89"/>
      <c r="D756" s="75"/>
      <c r="G756" s="89"/>
      <c r="H756" s="89"/>
      <c r="I756" s="89"/>
      <c r="J756" s="89"/>
      <c r="K756" s="89"/>
      <c r="L756" s="89"/>
      <c r="M756" s="89"/>
    </row>
  </sheetData>
  <conditionalFormatting sqref="F6:F17">
    <cfRule type="containsText" dxfId="1" priority="1" operator="containsText" text="FALSE">
      <formula>NOT(ISERROR(SEARCH(("FALSE"),(F6))))</formula>
    </cfRule>
  </conditionalFormatting>
  <conditionalFormatting sqref="F6:F17">
    <cfRule type="containsText" dxfId="2" priority="2" operator="containsText" text="TRUE">
      <formula>NOT(ISERROR(SEARCH(("TRUE"),(F6))))</formula>
    </cfRule>
  </conditionalFormatting>
  <dataValidations>
    <dataValidation type="custom" allowBlank="1" showDropDown="1" sqref="A2:A3">
      <formula1>AND(LEN(A2) = 6, ISNUMBER(MATCH(LEFT(A2,4), 'species codes'!$A$2:$A$15, 0)))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707</v>
      </c>
      <c r="B1" s="58" t="s">
        <v>1</v>
      </c>
    </row>
    <row r="2">
      <c r="A2" s="58" t="s">
        <v>6</v>
      </c>
      <c r="B2" s="58" t="s">
        <v>708</v>
      </c>
    </row>
    <row r="3">
      <c r="A3" s="58" t="s">
        <v>7</v>
      </c>
      <c r="B3" s="58" t="s">
        <v>709</v>
      </c>
    </row>
    <row r="4">
      <c r="A4" s="58" t="s">
        <v>8</v>
      </c>
      <c r="B4" s="58" t="s">
        <v>710</v>
      </c>
    </row>
    <row r="5">
      <c r="A5" s="58" t="s">
        <v>9</v>
      </c>
      <c r="B5" s="58" t="s">
        <v>711</v>
      </c>
    </row>
    <row r="6">
      <c r="A6" s="58" t="s">
        <v>10</v>
      </c>
      <c r="B6" s="58" t="s">
        <v>712</v>
      </c>
    </row>
    <row r="7">
      <c r="A7" s="58" t="s">
        <v>11</v>
      </c>
      <c r="B7" s="58" t="s">
        <v>713</v>
      </c>
    </row>
    <row r="8">
      <c r="A8" s="58" t="s">
        <v>12</v>
      </c>
      <c r="B8" s="58" t="s">
        <v>714</v>
      </c>
    </row>
    <row r="9">
      <c r="A9" s="58" t="s">
        <v>16</v>
      </c>
      <c r="B9" s="58" t="s">
        <v>715</v>
      </c>
    </row>
    <row r="10">
      <c r="A10" s="58" t="s">
        <v>17</v>
      </c>
      <c r="B10" s="58" t="s">
        <v>716</v>
      </c>
    </row>
    <row r="11">
      <c r="A11" s="58" t="s">
        <v>18</v>
      </c>
      <c r="B11" s="58" t="s">
        <v>717</v>
      </c>
    </row>
    <row r="12">
      <c r="A12" s="58" t="s">
        <v>19</v>
      </c>
      <c r="B12" s="58" t="s">
        <v>718</v>
      </c>
    </row>
    <row r="13">
      <c r="A13" s="58" t="s">
        <v>13</v>
      </c>
      <c r="B13" s="58" t="s">
        <v>719</v>
      </c>
    </row>
    <row r="14">
      <c r="A14" s="58" t="s">
        <v>14</v>
      </c>
      <c r="B14" s="58" t="s">
        <v>720</v>
      </c>
    </row>
    <row r="15">
      <c r="A15" s="58" t="s">
        <v>15</v>
      </c>
      <c r="B15" s="58" t="s">
        <v>721</v>
      </c>
    </row>
  </sheetData>
  <drawing r:id="rId1"/>
</worksheet>
</file>