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"/>
    </mc:Choice>
  </mc:AlternateContent>
  <xr:revisionPtr revIDLastSave="0" documentId="13_ncr:1_{CBBB04D3-1C1A-EE4E-AF27-811153AFF45A}" xr6:coauthVersionLast="47" xr6:coauthVersionMax="47" xr10:uidLastSave="{00000000-0000-0000-0000-000000000000}"/>
  <bookViews>
    <workbookView xWindow="9980" yWindow="460" windowWidth="28800" windowHeight="16540" activeTab="1" xr2:uid="{4D01774F-9620-334E-AEDA-F71C67D39665}"/>
  </bookViews>
  <sheets>
    <sheet name="fish" sheetId="1" r:id="rId1"/>
    <sheet name="lookups" sheetId="3" r:id="rId2"/>
  </sheets>
  <definedNames>
    <definedName name="_xlnm._FilterDatabase" localSheetId="1" hidden="1">lookups!$A$1:$I$111</definedName>
    <definedName name="fish.list" localSheetId="1">lookups!$A$1:$I$111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4" i="1" l="1"/>
  <c r="K354" i="1"/>
  <c r="L354" i="1"/>
  <c r="M354" i="1"/>
  <c r="N354" i="1"/>
  <c r="P354" i="1" s="1"/>
  <c r="O354" i="1"/>
  <c r="J355" i="1"/>
  <c r="K355" i="1"/>
  <c r="L355" i="1"/>
  <c r="M355" i="1"/>
  <c r="N355" i="1"/>
  <c r="P355" i="1" s="1"/>
  <c r="O355" i="1"/>
  <c r="J356" i="1"/>
  <c r="K356" i="1"/>
  <c r="L356" i="1"/>
  <c r="M356" i="1"/>
  <c r="N356" i="1"/>
  <c r="P356" i="1" s="1"/>
  <c r="O356" i="1"/>
  <c r="J357" i="1"/>
  <c r="K357" i="1"/>
  <c r="L357" i="1"/>
  <c r="M357" i="1"/>
  <c r="N357" i="1"/>
  <c r="P357" i="1" s="1"/>
  <c r="O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P359" i="1" s="1"/>
  <c r="O359" i="1"/>
  <c r="J360" i="1"/>
  <c r="K360" i="1"/>
  <c r="L360" i="1"/>
  <c r="M360" i="1"/>
  <c r="N360" i="1"/>
  <c r="P360" i="1" s="1"/>
  <c r="O360" i="1"/>
  <c r="J361" i="1"/>
  <c r="K361" i="1"/>
  <c r="L361" i="1"/>
  <c r="M361" i="1"/>
  <c r="N361" i="1"/>
  <c r="P361" i="1" s="1"/>
  <c r="O361" i="1"/>
  <c r="J362" i="1"/>
  <c r="K362" i="1"/>
  <c r="L362" i="1"/>
  <c r="M362" i="1"/>
  <c r="N362" i="1"/>
  <c r="P362" i="1" s="1"/>
  <c r="O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P365" i="1" s="1"/>
  <c r="O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P367" i="1" s="1"/>
  <c r="O367" i="1"/>
  <c r="J368" i="1"/>
  <c r="K368" i="1"/>
  <c r="L368" i="1"/>
  <c r="M368" i="1"/>
  <c r="N368" i="1"/>
  <c r="P368" i="1" s="1"/>
  <c r="O368" i="1"/>
  <c r="J369" i="1"/>
  <c r="K369" i="1"/>
  <c r="L369" i="1"/>
  <c r="M369" i="1"/>
  <c r="N369" i="1"/>
  <c r="P369" i="1" s="1"/>
  <c r="O369" i="1"/>
  <c r="J370" i="1"/>
  <c r="K370" i="1"/>
  <c r="L370" i="1"/>
  <c r="M370" i="1"/>
  <c r="N370" i="1"/>
  <c r="P370" i="1" s="1"/>
  <c r="O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P373" i="1" s="1"/>
  <c r="O373" i="1"/>
  <c r="J374" i="1"/>
  <c r="K374" i="1"/>
  <c r="L374" i="1"/>
  <c r="M374" i="1"/>
  <c r="N374" i="1"/>
  <c r="P374" i="1" s="1"/>
  <c r="O374" i="1"/>
  <c r="J375" i="1"/>
  <c r="K375" i="1"/>
  <c r="L375" i="1"/>
  <c r="M375" i="1"/>
  <c r="N375" i="1"/>
  <c r="P375" i="1" s="1"/>
  <c r="O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P377" i="1" s="1"/>
  <c r="O377" i="1"/>
  <c r="J378" i="1"/>
  <c r="K378" i="1"/>
  <c r="L378" i="1"/>
  <c r="M378" i="1"/>
  <c r="N378" i="1"/>
  <c r="P378" i="1" s="1"/>
  <c r="O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P380" i="1" s="1"/>
  <c r="O380" i="1"/>
  <c r="J381" i="1"/>
  <c r="K381" i="1"/>
  <c r="L381" i="1"/>
  <c r="M381" i="1"/>
  <c r="N381" i="1"/>
  <c r="P381" i="1" s="1"/>
  <c r="O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P383" i="1" s="1"/>
  <c r="O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P385" i="1" s="1"/>
  <c r="O385" i="1"/>
  <c r="J386" i="1"/>
  <c r="K386" i="1"/>
  <c r="L386" i="1"/>
  <c r="M386" i="1"/>
  <c r="N386" i="1"/>
  <c r="P386" i="1" s="1"/>
  <c r="O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P388" i="1" s="1"/>
  <c r="O388" i="1"/>
  <c r="J389" i="1"/>
  <c r="K389" i="1"/>
  <c r="L389" i="1"/>
  <c r="M389" i="1"/>
  <c r="N389" i="1"/>
  <c r="P389" i="1" s="1"/>
  <c r="O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P391" i="1" s="1"/>
  <c r="O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P393" i="1" s="1"/>
  <c r="O393" i="1"/>
  <c r="J394" i="1"/>
  <c r="K394" i="1"/>
  <c r="L394" i="1"/>
  <c r="M394" i="1"/>
  <c r="N394" i="1"/>
  <c r="P394" i="1" s="1"/>
  <c r="O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P397" i="1" s="1"/>
  <c r="O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P399" i="1" s="1"/>
  <c r="O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P401" i="1" s="1"/>
  <c r="O401" i="1"/>
  <c r="J402" i="1"/>
  <c r="K402" i="1"/>
  <c r="L402" i="1"/>
  <c r="M402" i="1"/>
  <c r="N402" i="1"/>
  <c r="P402" i="1" s="1"/>
  <c r="O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P405" i="1" s="1"/>
  <c r="O405" i="1"/>
  <c r="J266" i="1"/>
  <c r="K266" i="1"/>
  <c r="L266" i="1"/>
  <c r="M266" i="1"/>
  <c r="N266" i="1"/>
  <c r="P266" i="1" s="1"/>
  <c r="O266" i="1"/>
  <c r="J267" i="1"/>
  <c r="K267" i="1"/>
  <c r="L267" i="1"/>
  <c r="M267" i="1"/>
  <c r="N267" i="1"/>
  <c r="O267" i="1"/>
  <c r="J268" i="1"/>
  <c r="K268" i="1"/>
  <c r="L268" i="1"/>
  <c r="M268" i="1"/>
  <c r="N268" i="1"/>
  <c r="P268" i="1" s="1"/>
  <c r="O268" i="1"/>
  <c r="J269" i="1"/>
  <c r="K269" i="1"/>
  <c r="L269" i="1"/>
  <c r="M269" i="1"/>
  <c r="N269" i="1"/>
  <c r="O269" i="1"/>
  <c r="J270" i="1"/>
  <c r="K270" i="1"/>
  <c r="L270" i="1"/>
  <c r="M270" i="1"/>
  <c r="N270" i="1"/>
  <c r="P270" i="1" s="1"/>
  <c r="O270" i="1"/>
  <c r="J271" i="1"/>
  <c r="K271" i="1"/>
  <c r="L271" i="1"/>
  <c r="M271" i="1"/>
  <c r="N271" i="1"/>
  <c r="O271" i="1"/>
  <c r="J272" i="1"/>
  <c r="K272" i="1"/>
  <c r="L272" i="1"/>
  <c r="M272" i="1"/>
  <c r="N272" i="1"/>
  <c r="P272" i="1" s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P281" i="1" s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P285" i="1" s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P288" i="1" s="1"/>
  <c r="O288" i="1"/>
  <c r="J289" i="1"/>
  <c r="K289" i="1"/>
  <c r="L289" i="1"/>
  <c r="M289" i="1"/>
  <c r="N289" i="1"/>
  <c r="O289" i="1"/>
  <c r="J290" i="1"/>
  <c r="K290" i="1"/>
  <c r="L290" i="1"/>
  <c r="M290" i="1"/>
  <c r="N290" i="1"/>
  <c r="P290" i="1" s="1"/>
  <c r="O290" i="1"/>
  <c r="J291" i="1"/>
  <c r="K291" i="1"/>
  <c r="L291" i="1"/>
  <c r="M291" i="1"/>
  <c r="N291" i="1"/>
  <c r="O291" i="1"/>
  <c r="J292" i="1"/>
  <c r="K292" i="1"/>
  <c r="L292" i="1"/>
  <c r="M292" i="1"/>
  <c r="N292" i="1"/>
  <c r="P292" i="1" s="1"/>
  <c r="O292" i="1"/>
  <c r="J293" i="1"/>
  <c r="K293" i="1"/>
  <c r="L293" i="1"/>
  <c r="M293" i="1"/>
  <c r="N293" i="1"/>
  <c r="O293" i="1"/>
  <c r="J294" i="1"/>
  <c r="K294" i="1"/>
  <c r="L294" i="1"/>
  <c r="M294" i="1"/>
  <c r="N294" i="1"/>
  <c r="P294" i="1" s="1"/>
  <c r="O294" i="1"/>
  <c r="J295" i="1"/>
  <c r="K295" i="1"/>
  <c r="L295" i="1"/>
  <c r="M295" i="1"/>
  <c r="N295" i="1"/>
  <c r="O295" i="1"/>
  <c r="P295" i="1" s="1"/>
  <c r="J296" i="1"/>
  <c r="K296" i="1"/>
  <c r="L296" i="1"/>
  <c r="M296" i="1"/>
  <c r="N296" i="1"/>
  <c r="P296" i="1" s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P303" i="1" s="1"/>
  <c r="J304" i="1"/>
  <c r="K304" i="1"/>
  <c r="L304" i="1"/>
  <c r="M304" i="1"/>
  <c r="N304" i="1"/>
  <c r="P304" i="1" s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P307" i="1" s="1"/>
  <c r="O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P314" i="1" s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P321" i="1" s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P324" i="1" s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P327" i="1" s="1"/>
  <c r="J328" i="1"/>
  <c r="K328" i="1"/>
  <c r="L328" i="1"/>
  <c r="M328" i="1"/>
  <c r="N328" i="1"/>
  <c r="P328" i="1" s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P331" i="1" s="1"/>
  <c r="J332" i="1"/>
  <c r="K332" i="1"/>
  <c r="L332" i="1"/>
  <c r="M332" i="1"/>
  <c r="N332" i="1"/>
  <c r="P332" i="1" s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P335" i="1" s="1"/>
  <c r="J336" i="1"/>
  <c r="K336" i="1"/>
  <c r="L336" i="1"/>
  <c r="M336" i="1"/>
  <c r="N336" i="1"/>
  <c r="P336" i="1" s="1"/>
  <c r="O336" i="1"/>
  <c r="J337" i="1"/>
  <c r="K337" i="1"/>
  <c r="L337" i="1"/>
  <c r="M337" i="1"/>
  <c r="N337" i="1"/>
  <c r="O337" i="1"/>
  <c r="J338" i="1"/>
  <c r="K338" i="1"/>
  <c r="L338" i="1"/>
  <c r="M338" i="1"/>
  <c r="N338" i="1"/>
  <c r="P338" i="1" s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P342" i="1" s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P347" i="1" s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P15" i="1" s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P58" i="1" s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P90" i="1" s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P94" i="1" s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P98" i="1" s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P110" i="1" s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P117" i="1" s="1"/>
  <c r="J118" i="1"/>
  <c r="K118" i="1"/>
  <c r="L118" i="1"/>
  <c r="M118" i="1"/>
  <c r="N118" i="1"/>
  <c r="P118" i="1" s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P127" i="1" s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P146" i="1" s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P186" i="1" s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P194" i="1" s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P202" i="1" s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P234" i="1" s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P239" i="1" s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O2" i="1"/>
  <c r="N2" i="1"/>
  <c r="M2" i="1"/>
  <c r="L2" i="1"/>
  <c r="K2" i="1"/>
  <c r="J2" i="1"/>
  <c r="P330" i="1" l="1"/>
  <c r="P305" i="1"/>
  <c r="P250" i="1"/>
  <c r="P226" i="1"/>
  <c r="P210" i="1"/>
  <c r="P158" i="1"/>
  <c r="P352" i="1"/>
  <c r="P348" i="1"/>
  <c r="P319" i="1"/>
  <c r="P311" i="1"/>
  <c r="P122" i="1"/>
  <c r="P38" i="1"/>
  <c r="P255" i="1"/>
  <c r="P247" i="1"/>
  <c r="P215" i="1"/>
  <c r="P341" i="1"/>
  <c r="P320" i="1"/>
  <c r="P316" i="1"/>
  <c r="P312" i="1"/>
  <c r="P287" i="1"/>
  <c r="P283" i="1"/>
  <c r="P279" i="1"/>
  <c r="P271" i="1"/>
  <c r="P267" i="1"/>
  <c r="P350" i="1"/>
  <c r="P329" i="1"/>
  <c r="P280" i="1"/>
  <c r="P191" i="1"/>
  <c r="P187" i="1"/>
  <c r="P175" i="1"/>
  <c r="P159" i="1"/>
  <c r="P138" i="1"/>
  <c r="P130" i="1"/>
  <c r="P353" i="1"/>
  <c r="P326" i="1"/>
  <c r="P317" i="1"/>
  <c r="P299" i="1"/>
  <c r="P277" i="1"/>
  <c r="P273" i="1"/>
  <c r="P269" i="1"/>
  <c r="P349" i="1"/>
  <c r="P340" i="1"/>
  <c r="P322" i="1"/>
  <c r="P313" i="1"/>
  <c r="P291" i="1"/>
  <c r="P286" i="1"/>
  <c r="P282" i="1"/>
  <c r="P345" i="1"/>
  <c r="P323" i="1"/>
  <c r="P318" i="1"/>
  <c r="P309" i="1"/>
  <c r="P300" i="1"/>
  <c r="P278" i="1"/>
  <c r="P274" i="1"/>
  <c r="P223" i="1"/>
  <c r="P173" i="1"/>
  <c r="P165" i="1"/>
  <c r="P141" i="1"/>
  <c r="P20" i="1"/>
  <c r="P8" i="1"/>
  <c r="P351" i="1"/>
  <c r="P346" i="1"/>
  <c r="P333" i="1"/>
  <c r="P315" i="1"/>
  <c r="P310" i="1"/>
  <c r="P301" i="1"/>
  <c r="P297" i="1"/>
  <c r="P275" i="1"/>
  <c r="P306" i="1"/>
  <c r="P293" i="1"/>
  <c r="P289" i="1"/>
  <c r="P284" i="1"/>
  <c r="P276" i="1"/>
  <c r="P207" i="1"/>
  <c r="P182" i="1"/>
  <c r="P178" i="1"/>
  <c r="P174" i="1"/>
  <c r="P166" i="1"/>
  <c r="P109" i="1"/>
  <c r="P93" i="1"/>
  <c r="P89" i="1"/>
  <c r="P45" i="1"/>
  <c r="P343" i="1"/>
  <c r="P339" i="1"/>
  <c r="P334" i="1"/>
  <c r="P325" i="1"/>
  <c r="P302" i="1"/>
  <c r="P298" i="1"/>
  <c r="P337" i="1"/>
  <c r="P170" i="1"/>
  <c r="P213" i="1"/>
  <c r="P125" i="1"/>
  <c r="P205" i="1"/>
  <c r="P162" i="1"/>
  <c r="P71" i="1"/>
  <c r="P26" i="1"/>
  <c r="P18" i="1"/>
  <c r="P14" i="1"/>
  <c r="P218" i="1"/>
  <c r="P258" i="1"/>
  <c r="P253" i="1"/>
  <c r="P231" i="1"/>
  <c r="P227" i="1"/>
  <c r="P147" i="1"/>
  <c r="P68" i="1"/>
  <c r="P60" i="1"/>
  <c r="P39" i="1"/>
  <c r="P31" i="1"/>
  <c r="P23" i="1"/>
  <c r="P19" i="1"/>
  <c r="P11" i="1"/>
  <c r="P7" i="1"/>
  <c r="P183" i="1"/>
  <c r="P222" i="1"/>
  <c r="P101" i="1"/>
  <c r="P169" i="1"/>
  <c r="P164" i="1"/>
  <c r="P85" i="1"/>
  <c r="P77" i="1"/>
  <c r="P69" i="1"/>
  <c r="P65" i="1"/>
  <c r="P61" i="1"/>
  <c r="P242" i="1"/>
  <c r="P25" i="1"/>
  <c r="P9" i="1"/>
  <c r="P5" i="1"/>
  <c r="P236" i="1"/>
  <c r="P99" i="1"/>
  <c r="P82" i="1"/>
  <c r="P56" i="1"/>
  <c r="P48" i="1"/>
  <c r="P36" i="1"/>
  <c r="P27" i="1"/>
  <c r="P10" i="1"/>
  <c r="P126" i="1"/>
  <c r="P121" i="1"/>
  <c r="P116" i="1"/>
  <c r="P197" i="1"/>
  <c r="P259" i="1"/>
  <c r="P131" i="1"/>
  <c r="P104" i="1"/>
  <c r="P91" i="1"/>
  <c r="P74" i="1"/>
  <c r="P70" i="1"/>
  <c r="P57" i="1"/>
  <c r="P53" i="1"/>
  <c r="P28" i="1"/>
  <c r="P152" i="1"/>
  <c r="P220" i="1"/>
  <c r="P211" i="1"/>
  <c r="P198" i="1"/>
  <c r="P189" i="1"/>
  <c r="P157" i="1"/>
  <c r="P149" i="1"/>
  <c r="P87" i="1"/>
  <c r="P79" i="1"/>
  <c r="P66" i="1"/>
  <c r="P62" i="1"/>
  <c r="P50" i="1"/>
  <c r="P37" i="1"/>
  <c r="P3" i="1"/>
  <c r="P254" i="1"/>
  <c r="P263" i="1"/>
  <c r="P237" i="1"/>
  <c r="P29" i="1"/>
  <c r="P262" i="1"/>
  <c r="P206" i="1"/>
  <c r="P246" i="1"/>
  <c r="P238" i="1"/>
  <c r="P221" i="1"/>
  <c r="P199" i="1"/>
  <c r="P190" i="1"/>
  <c r="P42" i="1"/>
  <c r="P34" i="1"/>
  <c r="P4" i="1"/>
  <c r="P245" i="1"/>
  <c r="P219" i="1"/>
  <c r="P214" i="1"/>
  <c r="P179" i="1"/>
  <c r="P251" i="1"/>
  <c r="P229" i="1"/>
  <c r="P203" i="1"/>
  <c r="P252" i="1"/>
  <c r="P243" i="1"/>
  <c r="P195" i="1"/>
  <c r="P181" i="1"/>
  <c r="P154" i="1"/>
  <c r="P150" i="1"/>
  <c r="P114" i="1"/>
  <c r="P80" i="1"/>
  <c r="P59" i="1"/>
  <c r="P261" i="1"/>
  <c r="P235" i="1"/>
  <c r="P230" i="1"/>
  <c r="P204" i="1"/>
  <c r="P151" i="1"/>
  <c r="P142" i="1"/>
  <c r="P137" i="1"/>
  <c r="P106" i="1"/>
  <c r="P102" i="1"/>
  <c r="P51" i="1"/>
  <c r="P13" i="1"/>
  <c r="P143" i="1"/>
  <c r="P22" i="1"/>
  <c r="P78" i="1"/>
  <c r="P73" i="1"/>
  <c r="P64" i="1"/>
  <c r="P55" i="1"/>
  <c r="P46" i="1"/>
  <c r="P41" i="1"/>
  <c r="P21" i="1"/>
  <c r="P6" i="1"/>
  <c r="P264" i="1"/>
  <c r="P249" i="1"/>
  <c r="P201" i="1"/>
  <c r="P185" i="1"/>
  <c r="P160" i="1"/>
  <c r="P155" i="1"/>
  <c r="P145" i="1"/>
  <c r="P140" i="1"/>
  <c r="P112" i="1"/>
  <c r="P107" i="1"/>
  <c r="P97" i="1"/>
  <c r="P92" i="1"/>
  <c r="P83" i="1"/>
  <c r="P47" i="1"/>
  <c r="P32" i="1"/>
  <c r="P16" i="1"/>
  <c r="P12" i="1"/>
  <c r="P233" i="1"/>
  <c r="P217" i="1"/>
  <c r="P260" i="1"/>
  <c r="P180" i="1"/>
  <c r="P136" i="1"/>
  <c r="P132" i="1"/>
  <c r="P103" i="1"/>
  <c r="P88" i="1"/>
  <c r="P244" i="1"/>
  <c r="P228" i="1"/>
  <c r="P212" i="1"/>
  <c r="P196" i="1"/>
  <c r="P265" i="1"/>
  <c r="P256" i="1"/>
  <c r="P240" i="1"/>
  <c r="P224" i="1"/>
  <c r="P208" i="1"/>
  <c r="P192" i="1"/>
  <c r="P176" i="1"/>
  <c r="P171" i="1"/>
  <c r="P167" i="1"/>
  <c r="P161" i="1"/>
  <c r="P156" i="1"/>
  <c r="P128" i="1"/>
  <c r="P123" i="1"/>
  <c r="P119" i="1"/>
  <c r="P113" i="1"/>
  <c r="P108" i="1"/>
  <c r="P84" i="1"/>
  <c r="P75" i="1"/>
  <c r="P52" i="1"/>
  <c r="P43" i="1"/>
  <c r="P33" i="1"/>
  <c r="P17" i="1"/>
  <c r="P257" i="1"/>
  <c r="P241" i="1"/>
  <c r="P225" i="1"/>
  <c r="P209" i="1"/>
  <c r="P193" i="1"/>
  <c r="P177" i="1"/>
  <c r="P172" i="1"/>
  <c r="P129" i="1"/>
  <c r="P124" i="1"/>
  <c r="P95" i="1"/>
  <c r="P76" i="1"/>
  <c r="P67" i="1"/>
  <c r="P44" i="1"/>
  <c r="P24" i="1"/>
  <c r="P188" i="1"/>
  <c r="P168" i="1"/>
  <c r="P163" i="1"/>
  <c r="P153" i="1"/>
  <c r="P148" i="1"/>
  <c r="P134" i="1"/>
  <c r="P120" i="1"/>
  <c r="P115" i="1"/>
  <c r="P111" i="1"/>
  <c r="P105" i="1"/>
  <c r="P100" i="1"/>
  <c r="P86" i="1"/>
  <c r="P81" i="1"/>
  <c r="P72" i="1"/>
  <c r="P63" i="1"/>
  <c r="P54" i="1"/>
  <c r="P49" i="1"/>
  <c r="P40" i="1"/>
  <c r="P35" i="1"/>
  <c r="P30" i="1"/>
  <c r="P248" i="1"/>
  <c r="P232" i="1"/>
  <c r="P216" i="1"/>
  <c r="P200" i="1"/>
  <c r="P184" i="1"/>
  <c r="P144" i="1"/>
  <c r="P139" i="1"/>
  <c r="P135" i="1"/>
  <c r="P96" i="1"/>
  <c r="P133" i="1"/>
  <c r="P2" i="1"/>
</calcChain>
</file>

<file path=xl/sharedStrings.xml><?xml version="1.0" encoding="utf-8"?>
<sst xmlns="http://schemas.openxmlformats.org/spreadsheetml/2006/main" count="2027" uniqueCount="430">
  <si>
    <t>date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</si>
  <si>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</si>
  <si>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</si>
  <si>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</si>
  <si>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</si>
  <si>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</si>
  <si>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</si>
  <si>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</si>
  <si>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</si>
  <si>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</si>
  <si>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</si>
  <si>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</si>
  <si>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</si>
  <si>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</si>
  <si>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</si>
  <si>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</si>
  <si>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</si>
  <si>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</si>
  <si>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</si>
  <si>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</si>
  <si>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</si>
  <si>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</si>
  <si>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</si>
  <si>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</si>
  <si>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</si>
  <si>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</si>
  <si>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</si>
  <si>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</si>
  <si>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</si>
  <si>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</si>
  <si>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</si>
  <si>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</si>
  <si>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</si>
  <si>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</si>
  <si>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</si>
  <si>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</si>
  <si>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</si>
  <si>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</si>
  <si>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</si>
  <si>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</si>
  <si>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</si>
  <si>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</si>
  <si>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</si>
  <si>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</si>
  <si>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</si>
  <si>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</si>
  <si>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</si>
  <si>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</si>
  <si>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</si>
  <si>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</si>
  <si>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</si>
  <si>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</si>
  <si>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</si>
  <si>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</si>
  <si>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</si>
  <si>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</si>
  <si>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</si>
  <si>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</si>
  <si>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</si>
  <si>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</si>
  <si>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</si>
  <si>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</si>
  <si>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</si>
  <si>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</si>
  <si>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</si>
  <si>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</si>
  <si>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</si>
  <si>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</si>
  <si>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</si>
  <si>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</si>
  <si>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</si>
  <si>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</si>
  <si>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</si>
  <si>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</si>
  <si>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</si>
  <si>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</si>
  <si>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</si>
  <si>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</si>
  <si>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</si>
  <si>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</si>
  <si>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</si>
  <si>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</si>
  <si>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</si>
  <si>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</si>
  <si>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</si>
  <si>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</si>
  <si>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</si>
  <si>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</si>
  <si>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</si>
  <si>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</si>
  <si>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</si>
  <si>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</si>
  <si>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</si>
  <si>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</si>
  <si>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</si>
  <si>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</si>
  <si>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</si>
  <si>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</si>
  <si>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</si>
  <si>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</si>
  <si>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</si>
  <si>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</si>
  <si>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</si>
  <si>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</si>
  <si>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</si>
  <si>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</si>
  <si>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</si>
  <si>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</si>
  <si>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</si>
  <si>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</si>
  <si>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</si>
  <si>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</si>
  <si>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</si>
  <si>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</si>
  <si>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</si>
  <si>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</si>
  <si>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</si>
  <si>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</si>
  <si>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</si>
  <si>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</si>
  <si>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</si>
  <si>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</si>
  <si>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</si>
  <si>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</si>
  <si>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</si>
  <si>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</si>
  <si>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</si>
  <si>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</si>
  <si>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</si>
  <si>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</si>
  <si>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</si>
  <si>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</si>
  <si>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</si>
  <si>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</si>
  <si>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</si>
  <si>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</si>
  <si>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</si>
  <si>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</si>
  <si>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</si>
  <si>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</si>
  <si>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</si>
  <si>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</si>
  <si>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</si>
  <si>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</si>
  <si>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</si>
  <si>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</si>
  <si>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</si>
  <si>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</si>
  <si>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</si>
  <si>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</si>
  <si>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</si>
  <si>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</si>
  <si>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</si>
  <si>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</si>
  <si>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</si>
  <si>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</si>
  <si>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</si>
  <si>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</si>
  <si>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</si>
  <si>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</si>
  <si>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</si>
  <si>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</si>
  <si>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</si>
  <si>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</si>
  <si>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</si>
  <si>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</si>
  <si>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</si>
  <si>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</si>
  <si>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</si>
  <si>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</si>
  <si>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</si>
  <si>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</si>
  <si>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</si>
  <si>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</si>
  <si>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</si>
  <si>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</si>
  <si>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</si>
  <si>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</si>
  <si>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</si>
  <si>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</si>
  <si>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</si>
  <si>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</si>
  <si>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</si>
  <si>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</si>
  <si>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</si>
  <si>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</si>
  <si>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</si>
  <si>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</si>
  <si>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</si>
  <si>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</si>
  <si>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</si>
  <si>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</si>
  <si>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</si>
  <si>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</si>
  <si>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</si>
  <si>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</si>
  <si>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</si>
  <si>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</si>
  <si>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</si>
  <si>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</si>
  <si>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</si>
  <si>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</si>
  <si>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</si>
  <si>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</si>
  <si>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</si>
  <si>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</si>
  <si>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</si>
  <si>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</si>
  <si>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</si>
  <si>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</si>
  <si>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</si>
  <si>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</si>
  <si>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</si>
  <si>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</si>
  <si>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</si>
  <si>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</si>
  <si>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</si>
  <si>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</si>
  <si>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</si>
  <si>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</si>
  <si>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</si>
  <si>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</si>
  <si>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</si>
  <si>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</si>
  <si>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</si>
  <si>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</si>
  <si>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</si>
  <si>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</si>
  <si>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</si>
  <si>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</si>
  <si>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</si>
  <si>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</si>
  <si>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</si>
  <si>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</si>
  <si>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</si>
  <si>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</si>
  <si>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</si>
  <si>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</si>
  <si>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</si>
  <si>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</si>
  <si>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</si>
  <si>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</si>
  <si>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</si>
  <si>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</si>
  <si>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</si>
  <si>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</si>
  <si>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</si>
  <si>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</si>
  <si>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</si>
  <si>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</si>
  <si>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</si>
  <si>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</si>
  <si>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</si>
  <si>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</si>
  <si>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</si>
  <si>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</si>
  <si>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</si>
  <si>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</si>
  <si>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</si>
  <si>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</si>
  <si>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</si>
  <si>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</si>
  <si>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</si>
  <si>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</si>
  <si>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</si>
  <si>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</si>
  <si>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</si>
  <si>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</si>
  <si>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</si>
  <si>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</si>
  <si>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</si>
  <si>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</si>
  <si>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</si>
  <si>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</si>
  <si>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</si>
  <si>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</si>
  <si>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</si>
  <si>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</si>
  <si>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</si>
  <si>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</si>
  <si>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</si>
  <si>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</si>
  <si>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</si>
  <si>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</si>
  <si>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</si>
  <si>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</si>
  <si>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</si>
  <si>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</si>
  <si>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</si>
  <si>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</si>
  <si>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</si>
  <si>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</si>
  <si>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</si>
  <si>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</si>
  <si>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</si>
  <si>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</si>
  <si>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</si>
  <si>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</si>
  <si>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</si>
  <si>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</si>
  <si>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</si>
  <si>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</si>
  <si>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</si>
  <si>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</si>
  <si>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</si>
  <si>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</si>
  <si>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</si>
  <si>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</si>
  <si>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</si>
  <si>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</si>
  <si>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</si>
  <si>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</si>
  <si>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</si>
  <si>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</si>
  <si>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</si>
  <si>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</si>
  <si>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</si>
  <si>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</si>
  <si>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</si>
  <si>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</si>
  <si>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</si>
  <si>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</si>
  <si>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</si>
  <si>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</si>
  <si>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</si>
  <si>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</si>
  <si>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</si>
  <si>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</si>
  <si>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</si>
  <si>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</si>
  <si>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</si>
  <si>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</si>
  <si>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</si>
  <si>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</si>
  <si>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</si>
  <si>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</si>
  <si>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</si>
  <si>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</si>
  <si>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</si>
  <si>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</si>
  <si>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</si>
  <si>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</si>
  <si>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</si>
  <si>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</si>
  <si>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</si>
  <si>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</si>
  <si>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</si>
  <si>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</si>
  <si>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</si>
  <si>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</si>
  <si>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</si>
  <si>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</si>
  <si>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</si>
  <si>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</si>
  <si>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</si>
  <si>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</si>
  <si>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</si>
  <si>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</si>
  <si>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</si>
  <si>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</si>
  <si>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</si>
  <si>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</si>
  <si>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</si>
  <si>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</si>
  <si>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</si>
  <si>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</si>
  <si>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</si>
  <si>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</si>
  <si>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</si>
  <si>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</si>
  <si>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</si>
  <si>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</si>
  <si>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</si>
  <si>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</si>
  <si>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</si>
  <si>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</si>
  <si>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</si>
  <si>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</si>
  <si>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MWW</t>
  </si>
  <si>
    <t>j</t>
  </si>
  <si>
    <t>i</t>
  </si>
  <si>
    <t>sdv</t>
  </si>
  <si>
    <t>Blue runner</t>
  </si>
  <si>
    <t>blr</t>
  </si>
  <si>
    <t>Caranx crysos</t>
  </si>
  <si>
    <t>Scarus iserti</t>
  </si>
  <si>
    <t>Emerald Cove</t>
  </si>
  <si>
    <t>grs</t>
  </si>
  <si>
    <t>Schoolmaster Snapper</t>
  </si>
  <si>
    <t>Gray snapper</t>
  </si>
  <si>
    <t>Lutjanis griseus</t>
  </si>
  <si>
    <t>Balloonfish</t>
  </si>
  <si>
    <t>Nonsuch Resort</t>
  </si>
  <si>
    <t>jvp</t>
  </si>
  <si>
    <t>Onesuch</t>
  </si>
  <si>
    <t>Parrotfish (juvenile)</t>
  </si>
  <si>
    <t>Sparisoma spp.</t>
  </si>
  <si>
    <t>Redear herring</t>
  </si>
  <si>
    <t>Harengula humerali</t>
  </si>
  <si>
    <t>Sea bream</t>
  </si>
  <si>
    <t>sbr</t>
  </si>
  <si>
    <t>Archosargus rhomboidalis</t>
  </si>
  <si>
    <t>Clupeidae</t>
  </si>
  <si>
    <t>White mullet</t>
  </si>
  <si>
    <t>mul</t>
  </si>
  <si>
    <t>Mugil curema</t>
  </si>
  <si>
    <t>Mugilidae</t>
  </si>
  <si>
    <t>her</t>
  </si>
  <si>
    <t>Atherinidae</t>
  </si>
  <si>
    <t>Hardhead silverside</t>
  </si>
  <si>
    <t>Atherinomorus stipes</t>
  </si>
  <si>
    <t>Hypoatherina harringtonensis</t>
  </si>
  <si>
    <t>Reef silverside</t>
  </si>
  <si>
    <t>rsil</t>
  </si>
  <si>
    <t>hsil</t>
  </si>
  <si>
    <t>time</t>
  </si>
  <si>
    <t>nsg</t>
  </si>
  <si>
    <t>stg</t>
  </si>
  <si>
    <t>Striped grunt</t>
  </si>
  <si>
    <t>Haemulon striatum</t>
  </si>
  <si>
    <t>rlb</t>
  </si>
  <si>
    <t>Redlip blenny</t>
  </si>
  <si>
    <t>Ophioblennius atlanticus</t>
  </si>
  <si>
    <t>Blenniidae</t>
  </si>
  <si>
    <t>Night sergeant</t>
  </si>
  <si>
    <t>Abudefduf taurus</t>
  </si>
  <si>
    <t>Broad Rock</t>
  </si>
  <si>
    <t>k</t>
  </si>
  <si>
    <t>Islet</t>
  </si>
  <si>
    <t>MRYC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</si>
</sst>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P1475"/>
  <sheetViews>
    <sheetView workbookViewId="0">
      <pane ySplit="1" topLeftCell="A68" activePane="bottomLeft" state="frozen"/>
      <selection pane="bottomLeft" activeCell="A405" sqref="A92:XFD405"/>
    </sheetView>
  </sheetViews>
  <sheetFormatPr baseColWidth="10" defaultRowHeight="16" x14ac:dyDescent="0.2"/>
  <sheetData>
    <row r="1" spans="1:16" s="29" customForma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415</v>
      </c>
      <c r="F1" s="29" t="s">
        <v>4</v>
      </c>
      <c r="G1" s="29" t="s">
        <v>8</v>
      </c>
      <c r="H1" s="29" t="s">
        <v>9</v>
      </c>
      <c r="I1" s="29" t="s">
        <v>10</v>
      </c>
      <c r="J1" s="29" t="s">
        <v>5</v>
      </c>
      <c r="K1" s="29" t="s">
        <v>374</v>
      </c>
      <c r="L1" s="29" t="s">
        <v>6</v>
      </c>
      <c r="M1" s="29" t="s">
        <v>7</v>
      </c>
      <c r="N1" s="29" t="s">
        <v>11</v>
      </c>
      <c r="O1" s="29" t="s">
        <v>12</v>
      </c>
      <c r="P1" s="29" t="s">
        <v>13</v>
      </c>
    </row>
    <row r="2" spans="1:16" x14ac:dyDescent="0.2">
      <c r="A2" s="30">
        <v>44609</v>
      </c>
      <c r="B2" t="s">
        <v>386</v>
      </c>
      <c r="C2" t="s">
        <v>378</v>
      </c>
      <c r="D2">
        <v>1</v>
      </c>
      <c r="F2" t="s">
        <v>387</v>
      </c>
      <c r="G2">
        <v>10</v>
      </c>
      <c r="H2">
        <v>3</v>
      </c>
      <c r="J2" t="str">
        <f>VLOOKUP(F2,lookups!$A$2:$I$151,2,0)</f>
        <v>Gray snapper</v>
      </c>
      <c r="K2" t="str">
        <f>VLOOKUP(F2,lookups!$A$2:$I$151,3,0)</f>
        <v>Lutjanis griseus</v>
      </c>
      <c r="L2" t="str">
        <f>VLOOKUP(F2,lookups!$A$2:$I$151,4,0)</f>
        <v>Lutjanidae</v>
      </c>
      <c r="M2" t="str">
        <f>VLOOKUP(F2,lookups!$A$2:$I$151,5,0)</f>
        <v>Carnivores</v>
      </c>
      <c r="N2">
        <f>VLOOKUP(F2,lookups!$A$2:$I$151,6,0)</f>
        <v>0</v>
      </c>
      <c r="O2">
        <f>VLOOKUP(F2,lookups!$A$2:$I$151,7,0)</f>
        <v>0</v>
      </c>
      <c r="P2">
        <f>N2*G2^O2</f>
        <v>0</v>
      </c>
    </row>
    <row r="3" spans="1:16" x14ac:dyDescent="0.2">
      <c r="A3" s="30">
        <v>44609</v>
      </c>
      <c r="B3" t="s">
        <v>386</v>
      </c>
      <c r="C3" t="s">
        <v>378</v>
      </c>
      <c r="D3">
        <v>1</v>
      </c>
      <c r="F3" t="s">
        <v>413</v>
      </c>
      <c r="G3">
        <v>2</v>
      </c>
      <c r="H3">
        <v>200</v>
      </c>
      <c r="J3" t="str">
        <f>VLOOKUP(F3,lookups!$A$2:$I$151,2,0)</f>
        <v>Reef silverside</v>
      </c>
      <c r="K3" t="str">
        <f>VLOOKUP(F3,lookups!$A$2:$I$151,3,0)</f>
        <v>Hypoatherina harringtonensis</v>
      </c>
      <c r="L3" t="str">
        <f>VLOOKUP(F3,lookups!$A$2:$I$151,4,0)</f>
        <v>Atherinidae</v>
      </c>
      <c r="M3" t="str">
        <f>VLOOKUP(F3,lookups!$A$2:$I$151,5,0)</f>
        <v>Planktivore</v>
      </c>
      <c r="N3">
        <f>VLOOKUP(F3,lookups!$A$2:$I$151,6,0)</f>
        <v>5.8900000000000003E-3</v>
      </c>
      <c r="O3">
        <f>VLOOKUP(F3,lookups!$A$2:$I$151,7,0)</f>
        <v>3.14</v>
      </c>
      <c r="P3">
        <f t="shared" ref="P3:P66" si="0">N3*G3^O3</f>
        <v>5.1921769060105899E-2</v>
      </c>
    </row>
    <row r="4" spans="1:16" x14ac:dyDescent="0.2">
      <c r="A4" s="30">
        <v>44609</v>
      </c>
      <c r="B4" t="s">
        <v>386</v>
      </c>
      <c r="C4" t="s">
        <v>378</v>
      </c>
      <c r="D4">
        <v>1</v>
      </c>
      <c r="F4" t="s">
        <v>186</v>
      </c>
      <c r="G4">
        <v>10</v>
      </c>
      <c r="H4">
        <v>2</v>
      </c>
      <c r="J4" t="str">
        <f>VLOOKUP(F4,lookups!$A$2:$I$151,2,0)</f>
        <v>Tomate</v>
      </c>
      <c r="K4" t="str">
        <f>VLOOKUP(F4,lookups!$A$2:$I$151,3,0)</f>
        <v>Haemulon aurolineatum</v>
      </c>
      <c r="L4" t="str">
        <f>VLOOKUP(F4,lookups!$A$2:$I$151,4,0)</f>
        <v>Haemulidae</v>
      </c>
      <c r="M4" t="str">
        <f>VLOOKUP(F4,lookups!$A$2:$I$151,5,0)</f>
        <v>Carnivores</v>
      </c>
      <c r="N4">
        <f>VLOOKUP(F4,lookups!$A$2:$I$151,6,0)</f>
        <v>0.01</v>
      </c>
      <c r="O4">
        <f>VLOOKUP(F4,lookups!$A$2:$I$151,7,0)</f>
        <v>3.2077</v>
      </c>
      <c r="P4">
        <f t="shared" si="0"/>
        <v>16.13243782515913</v>
      </c>
    </row>
    <row r="5" spans="1:16" x14ac:dyDescent="0.2">
      <c r="A5" s="30">
        <v>44609</v>
      </c>
      <c r="B5" t="s">
        <v>386</v>
      </c>
      <c r="C5" t="s">
        <v>378</v>
      </c>
      <c r="D5">
        <v>1</v>
      </c>
      <c r="F5" t="s">
        <v>182</v>
      </c>
      <c r="G5">
        <v>8</v>
      </c>
      <c r="I5" t="s">
        <v>379</v>
      </c>
      <c r="J5" t="str">
        <f>VLOOKUP(F5,lookups!$A$2:$I$151,2,0)</f>
        <v>Grunt (juvenile)</v>
      </c>
      <c r="K5" t="str">
        <f>VLOOKUP(F5,lookups!$A$2:$I$151,3,0)</f>
        <v>Haemulon spp.</v>
      </c>
      <c r="L5" t="str">
        <f>VLOOKUP(F5,lookups!$A$2:$I$151,4,0)</f>
        <v>Haemulidae</v>
      </c>
      <c r="M5" t="str">
        <f>VLOOKUP(F5,lookups!$A$2:$I$151,5,0)</f>
        <v>Carnivores</v>
      </c>
      <c r="N5">
        <f>VLOOKUP(F5,lookups!$A$2:$I$151,6,0)</f>
        <v>1.2699999999999999E-2</v>
      </c>
      <c r="O5">
        <f>VLOOKUP(F5,lookups!$A$2:$I$151,7,0)</f>
        <v>3.1581000000000001</v>
      </c>
      <c r="P5">
        <f t="shared" si="0"/>
        <v>9.0334201264139971</v>
      </c>
    </row>
    <row r="6" spans="1:16" x14ac:dyDescent="0.2">
      <c r="A6" s="30">
        <v>44609</v>
      </c>
      <c r="B6" t="s">
        <v>386</v>
      </c>
      <c r="C6" t="s">
        <v>378</v>
      </c>
      <c r="D6">
        <v>1</v>
      </c>
      <c r="F6" t="s">
        <v>245</v>
      </c>
      <c r="G6">
        <v>15</v>
      </c>
      <c r="H6">
        <v>2</v>
      </c>
      <c r="J6" t="str">
        <f>VLOOKUP(F6,lookups!$A$2:$I$151,2,0)</f>
        <v>Schoolmaster Snapper</v>
      </c>
      <c r="K6" t="str">
        <f>VLOOKUP(F6,lookups!$A$2:$I$151,3,0)</f>
        <v>Lutjanus apodus</v>
      </c>
      <c r="L6" t="str">
        <f>VLOOKUP(F6,lookups!$A$2:$I$151,4,0)</f>
        <v>Lutjanidae</v>
      </c>
      <c r="M6" t="str">
        <f>VLOOKUP(F6,lookups!$A$2:$I$151,5,0)</f>
        <v>Carnivores</v>
      </c>
      <c r="N6">
        <f>VLOOKUP(F6,lookups!$A$2:$I$151,6,0)</f>
        <v>1.9400000000000001E-2</v>
      </c>
      <c r="O6">
        <f>VLOOKUP(F6,lookups!$A$2:$I$151,7,0)</f>
        <v>2.9779</v>
      </c>
      <c r="P6">
        <f t="shared" si="0"/>
        <v>61.671411762469752</v>
      </c>
    </row>
    <row r="7" spans="1:16" x14ac:dyDescent="0.2">
      <c r="A7" s="30">
        <v>44609</v>
      </c>
      <c r="B7" t="s">
        <v>386</v>
      </c>
      <c r="C7" t="s">
        <v>378</v>
      </c>
      <c r="D7">
        <v>1</v>
      </c>
      <c r="F7" t="s">
        <v>387</v>
      </c>
      <c r="G7">
        <v>12</v>
      </c>
      <c r="H7">
        <v>2</v>
      </c>
      <c r="J7" t="str">
        <f>VLOOKUP(F7,lookups!$A$2:$I$151,2,0)</f>
        <v>Gray snapper</v>
      </c>
      <c r="K7" t="str">
        <f>VLOOKUP(F7,lookups!$A$2:$I$151,3,0)</f>
        <v>Lutjanis griseus</v>
      </c>
      <c r="L7" t="str">
        <f>VLOOKUP(F7,lookups!$A$2:$I$151,4,0)</f>
        <v>Lutjanidae</v>
      </c>
      <c r="M7" t="str">
        <f>VLOOKUP(F7,lookups!$A$2:$I$151,5,0)</f>
        <v>Carnivores</v>
      </c>
      <c r="N7">
        <f>VLOOKUP(F7,lookups!$A$2:$I$151,6,0)</f>
        <v>0</v>
      </c>
      <c r="O7">
        <f>VLOOKUP(F7,lookups!$A$2:$I$151,7,0)</f>
        <v>0</v>
      </c>
      <c r="P7">
        <f t="shared" si="0"/>
        <v>0</v>
      </c>
    </row>
    <row r="8" spans="1:16" x14ac:dyDescent="0.2">
      <c r="A8" s="30">
        <v>44609</v>
      </c>
      <c r="B8" t="s">
        <v>386</v>
      </c>
      <c r="C8" t="s">
        <v>378</v>
      </c>
      <c r="D8">
        <v>1</v>
      </c>
      <c r="F8" t="s">
        <v>387</v>
      </c>
      <c r="G8">
        <v>15</v>
      </c>
      <c r="J8" t="str">
        <f>VLOOKUP(F8,lookups!$A$2:$I$151,2,0)</f>
        <v>Gray snapper</v>
      </c>
      <c r="K8" t="str">
        <f>VLOOKUP(F8,lookups!$A$2:$I$151,3,0)</f>
        <v>Lutjanis griseus</v>
      </c>
      <c r="L8" t="str">
        <f>VLOOKUP(F8,lookups!$A$2:$I$151,4,0)</f>
        <v>Lutjanidae</v>
      </c>
      <c r="M8" t="str">
        <f>VLOOKUP(F8,lookups!$A$2:$I$151,5,0)</f>
        <v>Carnivores</v>
      </c>
      <c r="N8">
        <f>VLOOKUP(F8,lookups!$A$2:$I$151,6,0)</f>
        <v>0</v>
      </c>
      <c r="O8">
        <f>VLOOKUP(F8,lookups!$A$2:$I$151,7,0)</f>
        <v>0</v>
      </c>
      <c r="P8">
        <f t="shared" si="0"/>
        <v>0</v>
      </c>
    </row>
    <row r="9" spans="1:16" x14ac:dyDescent="0.2">
      <c r="A9" s="30">
        <v>44609</v>
      </c>
      <c r="B9" t="s">
        <v>386</v>
      </c>
      <c r="C9" t="s">
        <v>378</v>
      </c>
      <c r="D9">
        <v>1</v>
      </c>
      <c r="F9" t="s">
        <v>387</v>
      </c>
      <c r="G9">
        <v>10</v>
      </c>
      <c r="J9" t="str">
        <f>VLOOKUP(F9,lookups!$A$2:$I$151,2,0)</f>
        <v>Gray snapper</v>
      </c>
      <c r="K9" t="str">
        <f>VLOOKUP(F9,lookups!$A$2:$I$151,3,0)</f>
        <v>Lutjanis griseus</v>
      </c>
      <c r="L9" t="str">
        <f>VLOOKUP(F9,lookups!$A$2:$I$151,4,0)</f>
        <v>Lutjanidae</v>
      </c>
      <c r="M9" t="str">
        <f>VLOOKUP(F9,lookups!$A$2:$I$151,5,0)</f>
        <v>Carnivores</v>
      </c>
      <c r="N9">
        <f>VLOOKUP(F9,lookups!$A$2:$I$151,6,0)</f>
        <v>0</v>
      </c>
      <c r="O9">
        <f>VLOOKUP(F9,lookups!$A$2:$I$151,7,0)</f>
        <v>0</v>
      </c>
      <c r="P9">
        <f t="shared" si="0"/>
        <v>0</v>
      </c>
    </row>
    <row r="10" spans="1:16" x14ac:dyDescent="0.2">
      <c r="A10" s="30">
        <v>44609</v>
      </c>
      <c r="B10" t="s">
        <v>386</v>
      </c>
      <c r="C10" t="s">
        <v>378</v>
      </c>
      <c r="D10">
        <v>1</v>
      </c>
      <c r="F10" t="s">
        <v>35</v>
      </c>
      <c r="G10">
        <v>10</v>
      </c>
      <c r="J10" t="str">
        <f>VLOOKUP(F10,lookups!$A$2:$I$151,2,0)</f>
        <v>Doctorfish</v>
      </c>
      <c r="K10" t="str">
        <f>VLOOKUP(F10,lookups!$A$2:$I$151,3,0)</f>
        <v>Acanthurus chirurgus</v>
      </c>
      <c r="L10" t="str">
        <f>VLOOKUP(F10,lookups!$A$2:$I$151,4,0)</f>
        <v>Acanthuridae</v>
      </c>
      <c r="M10" t="str">
        <f>VLOOKUP(F10,lookups!$A$2:$I$151,5,0)</f>
        <v>Herbivores</v>
      </c>
      <c r="N10">
        <f>VLOOKUP(F10,lookups!$A$2:$I$151,6,0)</f>
        <v>4.0000000000000001E-3</v>
      </c>
      <c r="O10">
        <f>VLOOKUP(F10,lookups!$A$2:$I$151,7,0)</f>
        <v>3.5327999999999999</v>
      </c>
      <c r="P10">
        <f t="shared" si="0"/>
        <v>13.641432906133977</v>
      </c>
    </row>
    <row r="11" spans="1:16" x14ac:dyDescent="0.2">
      <c r="A11" s="30">
        <v>44609</v>
      </c>
      <c r="B11" t="s">
        <v>386</v>
      </c>
      <c r="C11" t="s">
        <v>378</v>
      </c>
      <c r="D11">
        <v>1</v>
      </c>
      <c r="F11" t="s">
        <v>339</v>
      </c>
      <c r="G11">
        <v>6</v>
      </c>
      <c r="I11" t="s">
        <v>379</v>
      </c>
      <c r="J11" t="str">
        <f>VLOOKUP(F11,lookups!$A$2:$I$151,2,0)</f>
        <v>Yellowtail parrotfish</v>
      </c>
      <c r="K11" t="str">
        <f>VLOOKUP(F11,lookups!$A$2:$I$151,3,0)</f>
        <v>Sparisoma rubiprinne</v>
      </c>
      <c r="L11" t="str">
        <f>VLOOKUP(F11,lookups!$A$2:$I$151,4,0)</f>
        <v>Scaridae</v>
      </c>
      <c r="M11" t="str">
        <f>VLOOKUP(F11,lookups!$A$2:$I$151,5,0)</f>
        <v>Herbivores</v>
      </c>
      <c r="N11">
        <f>VLOOKUP(F11,lookups!$A$2:$I$151,6,0)</f>
        <v>1.5599999999999999E-2</v>
      </c>
      <c r="O11">
        <f>VLOOKUP(F11,lookups!$A$2:$I$151,7,0)</f>
        <v>3.0640999999999998</v>
      </c>
      <c r="P11">
        <f t="shared" si="0"/>
        <v>3.7797044734003626</v>
      </c>
    </row>
    <row r="12" spans="1:16" x14ac:dyDescent="0.2">
      <c r="A12" s="30">
        <v>44609</v>
      </c>
      <c r="B12" t="s">
        <v>386</v>
      </c>
      <c r="C12" t="s">
        <v>378</v>
      </c>
      <c r="D12">
        <v>1</v>
      </c>
      <c r="F12" t="s">
        <v>361</v>
      </c>
      <c r="G12">
        <v>8</v>
      </c>
      <c r="H12">
        <v>4</v>
      </c>
      <c r="J12" t="str">
        <f>VLOOKUP(F12,lookups!$A$2:$I$151,2,0)</f>
        <v>3-spot Damselfish</v>
      </c>
      <c r="K12" t="str">
        <f>VLOOKUP(F12,lookups!$A$2:$I$151,3,0)</f>
        <v>Stegastes planifrons</v>
      </c>
      <c r="L12" t="str">
        <f>VLOOKUP(F12,lookups!$A$2:$I$151,4,0)</f>
        <v>Pomacentridae</v>
      </c>
      <c r="M12" t="str">
        <f>VLOOKUP(F12,lookups!$A$2:$I$151,5,0)</f>
        <v>Omnivores</v>
      </c>
      <c r="N12">
        <f>VLOOKUP(F12,lookups!$A$2:$I$151,6,0)</f>
        <v>2.188E-2</v>
      </c>
      <c r="O12">
        <f>VLOOKUP(F12,lookups!$A$2:$I$151,7,0)</f>
        <v>2.96</v>
      </c>
      <c r="P12">
        <f t="shared" si="0"/>
        <v>10.308457367384195</v>
      </c>
    </row>
    <row r="13" spans="1:16" x14ac:dyDescent="0.2">
      <c r="A13" s="30">
        <v>44609</v>
      </c>
      <c r="B13" t="s">
        <v>386</v>
      </c>
      <c r="C13" t="s">
        <v>378</v>
      </c>
      <c r="D13">
        <v>2</v>
      </c>
      <c r="F13" t="s">
        <v>170</v>
      </c>
      <c r="G13">
        <v>10</v>
      </c>
      <c r="H13">
        <v>9</v>
      </c>
      <c r="I13" t="s">
        <v>379</v>
      </c>
      <c r="J13" t="str">
        <f>VLOOKUP(F13,lookups!$A$2:$I$151,2,0)</f>
        <v>French Grunt</v>
      </c>
      <c r="K13" t="str">
        <f>VLOOKUP(F13,lookups!$A$2:$I$151,3,0)</f>
        <v>Haemulon flavolineatum</v>
      </c>
      <c r="L13" t="str">
        <f>VLOOKUP(F13,lookups!$A$2:$I$151,4,0)</f>
        <v>Haemulidae</v>
      </c>
      <c r="M13" t="str">
        <f>VLOOKUP(F13,lookups!$A$2:$I$151,5,0)</f>
        <v>Carnivores</v>
      </c>
      <c r="N13">
        <f>VLOOKUP(F13,lookups!$A$2:$I$151,6,0)</f>
        <v>1.2699999999999999E-2</v>
      </c>
      <c r="O13">
        <f>VLOOKUP(F13,lookups!$A$2:$I$151,7,0)</f>
        <v>3.1581000000000001</v>
      </c>
      <c r="P13">
        <f t="shared" si="0"/>
        <v>18.276949882608324</v>
      </c>
    </row>
    <row r="14" spans="1:16" x14ac:dyDescent="0.2">
      <c r="A14" s="30">
        <v>44609</v>
      </c>
      <c r="B14" t="s">
        <v>386</v>
      </c>
      <c r="C14" t="s">
        <v>378</v>
      </c>
      <c r="D14">
        <v>2</v>
      </c>
      <c r="F14" t="s">
        <v>170</v>
      </c>
      <c r="G14">
        <v>8</v>
      </c>
      <c r="H14">
        <v>20</v>
      </c>
      <c r="I14" t="s">
        <v>379</v>
      </c>
      <c r="J14" t="str">
        <f>VLOOKUP(F14,lookups!$A$2:$I$151,2,0)</f>
        <v>French Grunt</v>
      </c>
      <c r="K14" t="str">
        <f>VLOOKUP(F14,lookups!$A$2:$I$151,3,0)</f>
        <v>Haemulon flavolineatum</v>
      </c>
      <c r="L14" t="str">
        <f>VLOOKUP(F14,lookups!$A$2:$I$151,4,0)</f>
        <v>Haemulidae</v>
      </c>
      <c r="M14" t="str">
        <f>VLOOKUP(F14,lookups!$A$2:$I$151,5,0)</f>
        <v>Carnivores</v>
      </c>
      <c r="N14">
        <f>VLOOKUP(F14,lookups!$A$2:$I$151,6,0)</f>
        <v>1.2699999999999999E-2</v>
      </c>
      <c r="O14">
        <f>VLOOKUP(F14,lookups!$A$2:$I$151,7,0)</f>
        <v>3.1581000000000001</v>
      </c>
      <c r="P14">
        <f t="shared" si="0"/>
        <v>9.0334201264139971</v>
      </c>
    </row>
    <row r="15" spans="1:16" x14ac:dyDescent="0.2">
      <c r="A15" s="30">
        <v>44609</v>
      </c>
      <c r="B15" t="s">
        <v>386</v>
      </c>
      <c r="C15" t="s">
        <v>378</v>
      </c>
      <c r="D15">
        <v>2</v>
      </c>
      <c r="F15" t="s">
        <v>170</v>
      </c>
      <c r="G15">
        <v>6</v>
      </c>
      <c r="H15">
        <v>4</v>
      </c>
      <c r="I15" t="s">
        <v>379</v>
      </c>
      <c r="J15" t="str">
        <f>VLOOKUP(F15,lookups!$A$2:$I$151,2,0)</f>
        <v>French Grunt</v>
      </c>
      <c r="K15" t="str">
        <f>VLOOKUP(F15,lookups!$A$2:$I$151,3,0)</f>
        <v>Haemulon flavolineatum</v>
      </c>
      <c r="L15" t="str">
        <f>VLOOKUP(F15,lookups!$A$2:$I$151,4,0)</f>
        <v>Haemulidae</v>
      </c>
      <c r="M15" t="str">
        <f>VLOOKUP(F15,lookups!$A$2:$I$151,5,0)</f>
        <v>Carnivores</v>
      </c>
      <c r="N15">
        <f>VLOOKUP(F15,lookups!$A$2:$I$151,6,0)</f>
        <v>1.2699999999999999E-2</v>
      </c>
      <c r="O15">
        <f>VLOOKUP(F15,lookups!$A$2:$I$151,7,0)</f>
        <v>3.1581000000000001</v>
      </c>
      <c r="P15">
        <f t="shared" si="0"/>
        <v>3.6415240688494404</v>
      </c>
    </row>
    <row r="16" spans="1:16" x14ac:dyDescent="0.2">
      <c r="A16" s="30">
        <v>44609</v>
      </c>
      <c r="B16" t="s">
        <v>386</v>
      </c>
      <c r="C16" t="s">
        <v>378</v>
      </c>
      <c r="D16">
        <v>2</v>
      </c>
      <c r="F16" t="s">
        <v>170</v>
      </c>
      <c r="G16">
        <v>5</v>
      </c>
      <c r="H16">
        <v>8</v>
      </c>
      <c r="I16" t="s">
        <v>379</v>
      </c>
      <c r="J16" t="str">
        <f>VLOOKUP(F16,lookups!$A$2:$I$151,2,0)</f>
        <v>French Grunt</v>
      </c>
      <c r="K16" t="str">
        <f>VLOOKUP(F16,lookups!$A$2:$I$151,3,0)</f>
        <v>Haemulon flavolineatum</v>
      </c>
      <c r="L16" t="str">
        <f>VLOOKUP(F16,lookups!$A$2:$I$151,4,0)</f>
        <v>Haemulidae</v>
      </c>
      <c r="M16" t="str">
        <f>VLOOKUP(F16,lookups!$A$2:$I$151,5,0)</f>
        <v>Carnivores</v>
      </c>
      <c r="N16">
        <f>VLOOKUP(F16,lookups!$A$2:$I$151,6,0)</f>
        <v>1.2699999999999999E-2</v>
      </c>
      <c r="O16">
        <f>VLOOKUP(F16,lookups!$A$2:$I$151,7,0)</f>
        <v>3.1581000000000001</v>
      </c>
      <c r="P16">
        <f t="shared" si="0"/>
        <v>2.0474857678676552</v>
      </c>
    </row>
    <row r="17" spans="1:16" x14ac:dyDescent="0.2">
      <c r="A17" s="30">
        <v>44609</v>
      </c>
      <c r="B17" t="s">
        <v>386</v>
      </c>
      <c r="C17" t="s">
        <v>378</v>
      </c>
      <c r="D17">
        <v>2</v>
      </c>
      <c r="F17" t="s">
        <v>245</v>
      </c>
      <c r="G17">
        <v>6</v>
      </c>
      <c r="I17" t="s">
        <v>379</v>
      </c>
      <c r="J17" t="str">
        <f>VLOOKUP(F17,lookups!$A$2:$I$151,2,0)</f>
        <v>Schoolmaster Snapper</v>
      </c>
      <c r="K17" t="str">
        <f>VLOOKUP(F17,lookups!$A$2:$I$151,3,0)</f>
        <v>Lutjanus apodus</v>
      </c>
      <c r="L17" t="str">
        <f>VLOOKUP(F17,lookups!$A$2:$I$151,4,0)</f>
        <v>Lutjanidae</v>
      </c>
      <c r="M17" t="str">
        <f>VLOOKUP(F17,lookups!$A$2:$I$151,5,0)</f>
        <v>Carnivores</v>
      </c>
      <c r="N17">
        <f>VLOOKUP(F17,lookups!$A$2:$I$151,6,0)</f>
        <v>1.9400000000000001E-2</v>
      </c>
      <c r="O17">
        <f>VLOOKUP(F17,lookups!$A$2:$I$151,7,0)</f>
        <v>2.9779</v>
      </c>
      <c r="P17">
        <f t="shared" si="0"/>
        <v>4.0277113463214924</v>
      </c>
    </row>
    <row r="18" spans="1:16" x14ac:dyDescent="0.2">
      <c r="A18" s="30">
        <v>44609</v>
      </c>
      <c r="B18" t="s">
        <v>386</v>
      </c>
      <c r="C18" t="s">
        <v>378</v>
      </c>
      <c r="D18">
        <v>2</v>
      </c>
      <c r="F18" t="s">
        <v>245</v>
      </c>
      <c r="G18">
        <v>10</v>
      </c>
      <c r="I18" t="s">
        <v>379</v>
      </c>
      <c r="J18" t="str">
        <f>VLOOKUP(F18,lookups!$A$2:$I$151,2,0)</f>
        <v>Schoolmaster Snapper</v>
      </c>
      <c r="K18" t="str">
        <f>VLOOKUP(F18,lookups!$A$2:$I$151,3,0)</f>
        <v>Lutjanus apodus</v>
      </c>
      <c r="L18" t="str">
        <f>VLOOKUP(F18,lookups!$A$2:$I$151,4,0)</f>
        <v>Lutjanidae</v>
      </c>
      <c r="M18" t="str">
        <f>VLOOKUP(F18,lookups!$A$2:$I$151,5,0)</f>
        <v>Carnivores</v>
      </c>
      <c r="N18">
        <f>VLOOKUP(F18,lookups!$A$2:$I$151,6,0)</f>
        <v>1.9400000000000001E-2</v>
      </c>
      <c r="O18">
        <f>VLOOKUP(F18,lookups!$A$2:$I$151,7,0)</f>
        <v>2.9779</v>
      </c>
      <c r="P18">
        <f t="shared" si="0"/>
        <v>18.437487119826521</v>
      </c>
    </row>
    <row r="19" spans="1:16" x14ac:dyDescent="0.2">
      <c r="A19" s="30">
        <v>44609</v>
      </c>
      <c r="B19" t="s">
        <v>386</v>
      </c>
      <c r="C19" t="s">
        <v>378</v>
      </c>
      <c r="D19">
        <v>2</v>
      </c>
      <c r="F19" t="s">
        <v>245</v>
      </c>
      <c r="G19">
        <v>12</v>
      </c>
      <c r="I19" t="s">
        <v>379</v>
      </c>
      <c r="J19" t="str">
        <f>VLOOKUP(F19,lookups!$A$2:$I$151,2,0)</f>
        <v>Schoolmaster Snapper</v>
      </c>
      <c r="K19" t="str">
        <f>VLOOKUP(F19,lookups!$A$2:$I$151,3,0)</f>
        <v>Lutjanus apodus</v>
      </c>
      <c r="L19" t="str">
        <f>VLOOKUP(F19,lookups!$A$2:$I$151,4,0)</f>
        <v>Lutjanidae</v>
      </c>
      <c r="M19" t="str">
        <f>VLOOKUP(F19,lookups!$A$2:$I$151,5,0)</f>
        <v>Carnivores</v>
      </c>
      <c r="N19">
        <f>VLOOKUP(F19,lookups!$A$2:$I$151,6,0)</f>
        <v>1.9400000000000001E-2</v>
      </c>
      <c r="O19">
        <f>VLOOKUP(F19,lookups!$A$2:$I$151,7,0)</f>
        <v>2.9779</v>
      </c>
      <c r="P19">
        <f t="shared" si="0"/>
        <v>31.731862411966997</v>
      </c>
    </row>
    <row r="20" spans="1:16" x14ac:dyDescent="0.2">
      <c r="A20" s="30">
        <v>44609</v>
      </c>
      <c r="B20" t="s">
        <v>386</v>
      </c>
      <c r="C20" t="s">
        <v>378</v>
      </c>
      <c r="D20">
        <v>2</v>
      </c>
      <c r="F20" t="s">
        <v>245</v>
      </c>
      <c r="G20">
        <v>5</v>
      </c>
      <c r="I20" t="s">
        <v>379</v>
      </c>
      <c r="J20" t="str">
        <f>VLOOKUP(F20,lookups!$A$2:$I$151,2,0)</f>
        <v>Schoolmaster Snapper</v>
      </c>
      <c r="K20" t="str">
        <f>VLOOKUP(F20,lookups!$A$2:$I$151,3,0)</f>
        <v>Lutjanus apodus</v>
      </c>
      <c r="L20" t="str">
        <f>VLOOKUP(F20,lookups!$A$2:$I$151,4,0)</f>
        <v>Lutjanidae</v>
      </c>
      <c r="M20" t="str">
        <f>VLOOKUP(F20,lookups!$A$2:$I$151,5,0)</f>
        <v>Carnivores</v>
      </c>
      <c r="N20">
        <f>VLOOKUP(F20,lookups!$A$2:$I$151,6,0)</f>
        <v>1.9400000000000001E-2</v>
      </c>
      <c r="O20">
        <f>VLOOKUP(F20,lookups!$A$2:$I$151,7,0)</f>
        <v>2.9779</v>
      </c>
      <c r="P20">
        <f t="shared" si="0"/>
        <v>2.3402621348243233</v>
      </c>
    </row>
    <row r="21" spans="1:16" x14ac:dyDescent="0.2">
      <c r="A21" s="30">
        <v>44609</v>
      </c>
      <c r="B21" t="s">
        <v>386</v>
      </c>
      <c r="C21" t="s">
        <v>378</v>
      </c>
      <c r="D21">
        <v>2</v>
      </c>
      <c r="F21" t="s">
        <v>387</v>
      </c>
      <c r="G21">
        <v>12</v>
      </c>
      <c r="J21" t="str">
        <f>VLOOKUP(F21,lookups!$A$2:$I$151,2,0)</f>
        <v>Gray snapper</v>
      </c>
      <c r="K21" t="str">
        <f>VLOOKUP(F21,lookups!$A$2:$I$151,3,0)</f>
        <v>Lutjanis griseus</v>
      </c>
      <c r="L21" t="str">
        <f>VLOOKUP(F21,lookups!$A$2:$I$151,4,0)</f>
        <v>Lutjanidae</v>
      </c>
      <c r="M21" t="str">
        <f>VLOOKUP(F21,lookups!$A$2:$I$151,5,0)</f>
        <v>Carnivores</v>
      </c>
      <c r="N21">
        <f>VLOOKUP(F21,lookups!$A$2:$I$151,6,0)</f>
        <v>0</v>
      </c>
      <c r="O21">
        <f>VLOOKUP(F21,lookups!$A$2:$I$151,7,0)</f>
        <v>0</v>
      </c>
      <c r="P21">
        <f t="shared" si="0"/>
        <v>0</v>
      </c>
    </row>
    <row r="22" spans="1:16" x14ac:dyDescent="0.2">
      <c r="A22" s="30">
        <v>44609</v>
      </c>
      <c r="B22" t="s">
        <v>386</v>
      </c>
      <c r="C22" t="s">
        <v>378</v>
      </c>
      <c r="D22">
        <v>2</v>
      </c>
      <c r="F22" t="s">
        <v>330</v>
      </c>
      <c r="G22">
        <v>7</v>
      </c>
      <c r="I22" t="s">
        <v>379</v>
      </c>
      <c r="J22" t="str">
        <f>VLOOKUP(F22,lookups!$A$2:$I$151,2,0)</f>
        <v>Redband Parrotfish</v>
      </c>
      <c r="K22" t="str">
        <f>VLOOKUP(F22,lookups!$A$2:$I$151,3,0)</f>
        <v>Sparisoma aurofrenatum</v>
      </c>
      <c r="L22" t="str">
        <f>VLOOKUP(F22,lookups!$A$2:$I$151,4,0)</f>
        <v>Scaridae</v>
      </c>
      <c r="M22" t="str">
        <f>VLOOKUP(F22,lookups!$A$2:$I$151,5,0)</f>
        <v>Herbivores</v>
      </c>
      <c r="N22">
        <f>VLOOKUP(F22,lookups!$A$2:$I$151,6,0)</f>
        <v>4.5999999999999999E-3</v>
      </c>
      <c r="O22">
        <f>VLOOKUP(F22,lookups!$A$2:$I$151,7,0)</f>
        <v>3.4291</v>
      </c>
      <c r="P22">
        <f t="shared" si="0"/>
        <v>3.6364994037087026</v>
      </c>
    </row>
    <row r="23" spans="1:16" x14ac:dyDescent="0.2">
      <c r="A23" s="30">
        <v>44609</v>
      </c>
      <c r="B23" t="s">
        <v>386</v>
      </c>
      <c r="C23" t="s">
        <v>378</v>
      </c>
      <c r="D23">
        <v>2</v>
      </c>
      <c r="F23" t="s">
        <v>317</v>
      </c>
      <c r="G23">
        <v>8</v>
      </c>
      <c r="H23">
        <v>10</v>
      </c>
      <c r="I23" t="s">
        <v>379</v>
      </c>
      <c r="J23" t="str">
        <f>VLOOKUP(F23,lookups!$A$2:$I$151,2,0)</f>
        <v>Princess Parrotfish</v>
      </c>
      <c r="K23" t="str">
        <f>VLOOKUP(F23,lookups!$A$2:$I$151,3,0)</f>
        <v>Scarus taeniopterus</v>
      </c>
      <c r="L23" t="str">
        <f>VLOOKUP(F23,lookups!$A$2:$I$151,4,0)</f>
        <v>Scaridae</v>
      </c>
      <c r="M23" t="str">
        <f>VLOOKUP(F23,lookups!$A$2:$I$151,5,0)</f>
        <v>Herbivores</v>
      </c>
      <c r="N23">
        <f>VLOOKUP(F23,lookups!$A$2:$I$151,6,0)</f>
        <v>3.3500000000000002E-2</v>
      </c>
      <c r="O23">
        <f>VLOOKUP(F23,lookups!$A$2:$I$151,7,0)</f>
        <v>2.7086000000000001</v>
      </c>
      <c r="P23">
        <f t="shared" si="0"/>
        <v>9.3573817111532165</v>
      </c>
    </row>
    <row r="24" spans="1:16" x14ac:dyDescent="0.2">
      <c r="A24" s="30">
        <v>44609</v>
      </c>
      <c r="B24" t="s">
        <v>386</v>
      </c>
      <c r="C24" t="s">
        <v>378</v>
      </c>
      <c r="D24">
        <v>2</v>
      </c>
      <c r="F24" t="s">
        <v>317</v>
      </c>
      <c r="G24">
        <v>6</v>
      </c>
      <c r="H24">
        <v>2</v>
      </c>
      <c r="I24" t="s">
        <v>379</v>
      </c>
      <c r="J24" t="str">
        <f>VLOOKUP(F24,lookups!$A$2:$I$151,2,0)</f>
        <v>Princess Parrotfish</v>
      </c>
      <c r="K24" t="str">
        <f>VLOOKUP(F24,lookups!$A$2:$I$151,3,0)</f>
        <v>Scarus taeniopterus</v>
      </c>
      <c r="L24" t="str">
        <f>VLOOKUP(F24,lookups!$A$2:$I$151,4,0)</f>
        <v>Scaridae</v>
      </c>
      <c r="M24" t="str">
        <f>VLOOKUP(F24,lookups!$A$2:$I$151,5,0)</f>
        <v>Herbivores</v>
      </c>
      <c r="N24">
        <f>VLOOKUP(F24,lookups!$A$2:$I$151,6,0)</f>
        <v>3.3500000000000002E-2</v>
      </c>
      <c r="O24">
        <f>VLOOKUP(F24,lookups!$A$2:$I$151,7,0)</f>
        <v>2.7086000000000001</v>
      </c>
      <c r="P24">
        <f t="shared" si="0"/>
        <v>4.2928457508060323</v>
      </c>
    </row>
    <row r="25" spans="1:16" x14ac:dyDescent="0.2">
      <c r="A25" s="30">
        <v>44609</v>
      </c>
      <c r="B25" t="s">
        <v>386</v>
      </c>
      <c r="C25" t="s">
        <v>378</v>
      </c>
      <c r="D25">
        <v>2</v>
      </c>
      <c r="F25" t="s">
        <v>361</v>
      </c>
      <c r="G25">
        <v>6</v>
      </c>
      <c r="H25">
        <v>7</v>
      </c>
      <c r="J25" t="str">
        <f>VLOOKUP(F25,lookups!$A$2:$I$151,2,0)</f>
        <v>3-spot Damselfish</v>
      </c>
      <c r="K25" t="str">
        <f>VLOOKUP(F25,lookups!$A$2:$I$151,3,0)</f>
        <v>Stegastes planifrons</v>
      </c>
      <c r="L25" t="str">
        <f>VLOOKUP(F25,lookups!$A$2:$I$151,4,0)</f>
        <v>Pomacentridae</v>
      </c>
      <c r="M25" t="str">
        <f>VLOOKUP(F25,lookups!$A$2:$I$151,5,0)</f>
        <v>Omnivores</v>
      </c>
      <c r="N25">
        <f>VLOOKUP(F25,lookups!$A$2:$I$151,6,0)</f>
        <v>2.188E-2</v>
      </c>
      <c r="O25">
        <f>VLOOKUP(F25,lookups!$A$2:$I$151,7,0)</f>
        <v>2.96</v>
      </c>
      <c r="P25">
        <f t="shared" si="0"/>
        <v>4.3992132912140169</v>
      </c>
    </row>
    <row r="26" spans="1:16" x14ac:dyDescent="0.2">
      <c r="A26" s="30">
        <v>44609</v>
      </c>
      <c r="B26" t="s">
        <v>386</v>
      </c>
      <c r="C26" t="s">
        <v>378</v>
      </c>
      <c r="D26">
        <v>2</v>
      </c>
      <c r="F26" t="s">
        <v>253</v>
      </c>
      <c r="G26">
        <v>18</v>
      </c>
      <c r="J26" t="str">
        <f>VLOOKUP(F26,lookups!$A$2:$I$151,2,0)</f>
        <v>Mahogany Snapper</v>
      </c>
      <c r="K26" t="str">
        <f>VLOOKUP(F26,lookups!$A$2:$I$151,3,0)</f>
        <v>Lutjanus mahogoni</v>
      </c>
      <c r="L26" t="str">
        <f>VLOOKUP(F26,lookups!$A$2:$I$151,4,0)</f>
        <v>Lutjanidae</v>
      </c>
      <c r="M26" t="str">
        <f>VLOOKUP(F26,lookups!$A$2:$I$151,5,0)</f>
        <v>Carnivores</v>
      </c>
      <c r="N26">
        <f>VLOOKUP(F26,lookups!$A$2:$I$151,6,0)</f>
        <v>4.2900000000000001E-2</v>
      </c>
      <c r="O26">
        <f>VLOOKUP(F26,lookups!$A$2:$I$151,7,0)</f>
        <v>2.7189999999999999</v>
      </c>
      <c r="P26">
        <f t="shared" si="0"/>
        <v>111.05630852224553</v>
      </c>
    </row>
    <row r="27" spans="1:16" x14ac:dyDescent="0.2">
      <c r="A27" s="30">
        <v>44609</v>
      </c>
      <c r="B27" t="s">
        <v>386</v>
      </c>
      <c r="C27" t="s">
        <v>378</v>
      </c>
      <c r="D27">
        <v>2</v>
      </c>
      <c r="F27" t="s">
        <v>253</v>
      </c>
      <c r="G27">
        <v>12</v>
      </c>
      <c r="J27" t="str">
        <f>VLOOKUP(F27,lookups!$A$2:$I$151,2,0)</f>
        <v>Mahogany Snapper</v>
      </c>
      <c r="K27" t="str">
        <f>VLOOKUP(F27,lookups!$A$2:$I$151,3,0)</f>
        <v>Lutjanus mahogoni</v>
      </c>
      <c r="L27" t="str">
        <f>VLOOKUP(F27,lookups!$A$2:$I$151,4,0)</f>
        <v>Lutjanidae</v>
      </c>
      <c r="M27" t="str">
        <f>VLOOKUP(F27,lookups!$A$2:$I$151,5,0)</f>
        <v>Carnivores</v>
      </c>
      <c r="N27">
        <f>VLOOKUP(F27,lookups!$A$2:$I$151,6,0)</f>
        <v>4.2900000000000001E-2</v>
      </c>
      <c r="O27">
        <f>VLOOKUP(F27,lookups!$A$2:$I$151,7,0)</f>
        <v>2.7189999999999999</v>
      </c>
      <c r="P27">
        <f t="shared" si="0"/>
        <v>36.876619329842086</v>
      </c>
    </row>
    <row r="28" spans="1:16" x14ac:dyDescent="0.2">
      <c r="A28" s="30">
        <v>44609</v>
      </c>
      <c r="B28" t="s">
        <v>386</v>
      </c>
      <c r="C28" t="s">
        <v>378</v>
      </c>
      <c r="D28">
        <v>2</v>
      </c>
      <c r="F28" t="s">
        <v>253</v>
      </c>
      <c r="G28">
        <v>15</v>
      </c>
      <c r="J28" t="str">
        <f>VLOOKUP(F28,lookups!$A$2:$I$151,2,0)</f>
        <v>Mahogany Snapper</v>
      </c>
      <c r="K28" t="str">
        <f>VLOOKUP(F28,lookups!$A$2:$I$151,3,0)</f>
        <v>Lutjanus mahogoni</v>
      </c>
      <c r="L28" t="str">
        <f>VLOOKUP(F28,lookups!$A$2:$I$151,4,0)</f>
        <v>Lutjanidae</v>
      </c>
      <c r="M28" t="str">
        <f>VLOOKUP(F28,lookups!$A$2:$I$151,5,0)</f>
        <v>Carnivores</v>
      </c>
      <c r="N28">
        <f>VLOOKUP(F28,lookups!$A$2:$I$151,6,0)</f>
        <v>4.2900000000000001E-2</v>
      </c>
      <c r="O28">
        <f>VLOOKUP(F28,lookups!$A$2:$I$151,7,0)</f>
        <v>2.7189999999999999</v>
      </c>
      <c r="P28">
        <f t="shared" si="0"/>
        <v>67.647137730329121</v>
      </c>
    </row>
    <row r="29" spans="1:16" x14ac:dyDescent="0.2">
      <c r="A29" s="30">
        <v>44609</v>
      </c>
      <c r="B29" t="s">
        <v>386</v>
      </c>
      <c r="C29" t="s">
        <v>378</v>
      </c>
      <c r="D29">
        <v>2</v>
      </c>
      <c r="F29" t="s">
        <v>253</v>
      </c>
      <c r="G29">
        <v>4</v>
      </c>
      <c r="I29" t="s">
        <v>379</v>
      </c>
      <c r="J29" t="str">
        <f>VLOOKUP(F29,lookups!$A$2:$I$151,2,0)</f>
        <v>Mahogany Snapper</v>
      </c>
      <c r="K29" t="str">
        <f>VLOOKUP(F29,lookups!$A$2:$I$151,3,0)</f>
        <v>Lutjanus mahogoni</v>
      </c>
      <c r="L29" t="str">
        <f>VLOOKUP(F29,lookups!$A$2:$I$151,4,0)</f>
        <v>Lutjanidae</v>
      </c>
      <c r="M29" t="str">
        <f>VLOOKUP(F29,lookups!$A$2:$I$151,5,0)</f>
        <v>Carnivores</v>
      </c>
      <c r="N29">
        <f>VLOOKUP(F29,lookups!$A$2:$I$151,6,0)</f>
        <v>4.2900000000000001E-2</v>
      </c>
      <c r="O29">
        <f>VLOOKUP(F29,lookups!$A$2:$I$151,7,0)</f>
        <v>2.7189999999999999</v>
      </c>
      <c r="P29">
        <f t="shared" si="0"/>
        <v>1.8597664490919124</v>
      </c>
    </row>
    <row r="30" spans="1:16" x14ac:dyDescent="0.2">
      <c r="A30" s="30">
        <v>44609</v>
      </c>
      <c r="B30" t="s">
        <v>386</v>
      </c>
      <c r="C30" t="s">
        <v>378</v>
      </c>
      <c r="D30">
        <v>2</v>
      </c>
      <c r="F30" t="s">
        <v>179</v>
      </c>
      <c r="G30">
        <v>14</v>
      </c>
      <c r="J30" t="str">
        <f>VLOOKUP(F30,lookups!$A$2:$I$151,2,0)</f>
        <v>Bluestriped Grunt</v>
      </c>
      <c r="K30" t="str">
        <f>VLOOKUP(F30,lookups!$A$2:$I$151,3,0)</f>
        <v>Haemulon sciurus</v>
      </c>
      <c r="L30" t="str">
        <f>VLOOKUP(F30,lookups!$A$2:$I$151,4,0)</f>
        <v>Haemulidae</v>
      </c>
      <c r="M30" t="str">
        <f>VLOOKUP(F30,lookups!$A$2:$I$151,5,0)</f>
        <v>Carnivores</v>
      </c>
      <c r="N30">
        <f>VLOOKUP(F30,lookups!$A$2:$I$151,6,0)</f>
        <v>1.9400000000000001E-2</v>
      </c>
      <c r="O30">
        <f>VLOOKUP(F30,lookups!$A$2:$I$151,7,0)</f>
        <v>2.9996</v>
      </c>
      <c r="P30">
        <f t="shared" si="0"/>
        <v>53.177435040820249</v>
      </c>
    </row>
    <row r="31" spans="1:16" x14ac:dyDescent="0.2">
      <c r="A31" s="30">
        <v>44609</v>
      </c>
      <c r="B31" t="s">
        <v>386</v>
      </c>
      <c r="C31" t="s">
        <v>378</v>
      </c>
      <c r="D31">
        <v>2</v>
      </c>
      <c r="F31" t="s">
        <v>179</v>
      </c>
      <c r="G31">
        <v>12</v>
      </c>
      <c r="I31" t="s">
        <v>379</v>
      </c>
      <c r="J31" t="str">
        <f>VLOOKUP(F31,lookups!$A$2:$I$151,2,0)</f>
        <v>Bluestriped Grunt</v>
      </c>
      <c r="K31" t="str">
        <f>VLOOKUP(F31,lookups!$A$2:$I$151,3,0)</f>
        <v>Haemulon sciurus</v>
      </c>
      <c r="L31" t="str">
        <f>VLOOKUP(F31,lookups!$A$2:$I$151,4,0)</f>
        <v>Haemulidae</v>
      </c>
      <c r="M31" t="str">
        <f>VLOOKUP(F31,lookups!$A$2:$I$151,5,0)</f>
        <v>Carnivores</v>
      </c>
      <c r="N31">
        <f>VLOOKUP(F31,lookups!$A$2:$I$151,6,0)</f>
        <v>1.9400000000000001E-2</v>
      </c>
      <c r="O31">
        <f>VLOOKUP(F31,lookups!$A$2:$I$151,7,0)</f>
        <v>2.9996</v>
      </c>
      <c r="P31">
        <f t="shared" si="0"/>
        <v>33.489895745293879</v>
      </c>
    </row>
    <row r="32" spans="1:16" x14ac:dyDescent="0.2">
      <c r="A32" s="30">
        <v>44609</v>
      </c>
      <c r="B32" t="s">
        <v>386</v>
      </c>
      <c r="C32" t="s">
        <v>378</v>
      </c>
      <c r="D32">
        <v>2</v>
      </c>
      <c r="F32" t="s">
        <v>179</v>
      </c>
      <c r="G32">
        <v>8</v>
      </c>
      <c r="I32" t="s">
        <v>379</v>
      </c>
      <c r="J32" t="str">
        <f>VLOOKUP(F32,lookups!$A$2:$I$151,2,0)</f>
        <v>Bluestriped Grunt</v>
      </c>
      <c r="K32" t="str">
        <f>VLOOKUP(F32,lookups!$A$2:$I$151,3,0)</f>
        <v>Haemulon sciurus</v>
      </c>
      <c r="L32" t="str">
        <f>VLOOKUP(F32,lookups!$A$2:$I$151,4,0)</f>
        <v>Haemulidae</v>
      </c>
      <c r="M32" t="str">
        <f>VLOOKUP(F32,lookups!$A$2:$I$151,5,0)</f>
        <v>Carnivores</v>
      </c>
      <c r="N32">
        <f>VLOOKUP(F32,lookups!$A$2:$I$151,6,0)</f>
        <v>1.9400000000000001E-2</v>
      </c>
      <c r="O32">
        <f>VLOOKUP(F32,lookups!$A$2:$I$151,7,0)</f>
        <v>2.9996</v>
      </c>
      <c r="P32">
        <f t="shared" si="0"/>
        <v>9.9245415642849117</v>
      </c>
    </row>
    <row r="33" spans="1:16" x14ac:dyDescent="0.2">
      <c r="A33" s="30">
        <v>44609</v>
      </c>
      <c r="B33" t="s">
        <v>386</v>
      </c>
      <c r="C33" t="s">
        <v>378</v>
      </c>
      <c r="D33">
        <v>2</v>
      </c>
      <c r="F33" t="s">
        <v>345</v>
      </c>
      <c r="G33">
        <v>3</v>
      </c>
      <c r="H33">
        <v>2</v>
      </c>
      <c r="I33" t="s">
        <v>379</v>
      </c>
      <c r="J33" t="str">
        <f>VLOOKUP(F33,lookups!$A$2:$I$151,2,0)</f>
        <v>Barracuda</v>
      </c>
      <c r="K33" t="str">
        <f>VLOOKUP(F33,lookups!$A$2:$I$151,3,0)</f>
        <v>Sphyraena barracuda</v>
      </c>
      <c r="L33" t="str">
        <f>VLOOKUP(F33,lookups!$A$2:$I$151,4,0)</f>
        <v>Sphyraenidae</v>
      </c>
      <c r="M33" t="str">
        <f>VLOOKUP(F33,lookups!$A$2:$I$151,5,0)</f>
        <v>Carnivores</v>
      </c>
      <c r="N33">
        <f>VLOOKUP(F33,lookups!$A$2:$I$151,6,0)</f>
        <v>5.0000000000000001E-3</v>
      </c>
      <c r="O33">
        <f>VLOOKUP(F33,lookups!$A$2:$I$151,7,0)</f>
        <v>3.0825</v>
      </c>
      <c r="P33">
        <f t="shared" si="0"/>
        <v>0.14780743212354622</v>
      </c>
    </row>
    <row r="34" spans="1:16" x14ac:dyDescent="0.2">
      <c r="A34" s="30">
        <v>44609</v>
      </c>
      <c r="B34" t="s">
        <v>386</v>
      </c>
      <c r="C34" t="s">
        <v>378</v>
      </c>
      <c r="D34">
        <v>2</v>
      </c>
      <c r="F34" t="s">
        <v>339</v>
      </c>
      <c r="G34">
        <v>11</v>
      </c>
      <c r="I34" t="s">
        <v>380</v>
      </c>
      <c r="J34" t="str">
        <f>VLOOKUP(F34,lookups!$A$2:$I$151,2,0)</f>
        <v>Yellowtail parrotfish</v>
      </c>
      <c r="K34" t="str">
        <f>VLOOKUP(F34,lookups!$A$2:$I$151,3,0)</f>
        <v>Sparisoma rubiprinne</v>
      </c>
      <c r="L34" t="str">
        <f>VLOOKUP(F34,lookups!$A$2:$I$151,4,0)</f>
        <v>Scaridae</v>
      </c>
      <c r="M34" t="str">
        <f>VLOOKUP(F34,lookups!$A$2:$I$151,5,0)</f>
        <v>Herbivores</v>
      </c>
      <c r="N34">
        <f>VLOOKUP(F34,lookups!$A$2:$I$151,6,0)</f>
        <v>1.5599999999999999E-2</v>
      </c>
      <c r="O34">
        <f>VLOOKUP(F34,lookups!$A$2:$I$151,7,0)</f>
        <v>3.0640999999999998</v>
      </c>
      <c r="P34">
        <f t="shared" si="0"/>
        <v>24.213408274440269</v>
      </c>
    </row>
    <row r="35" spans="1:16" x14ac:dyDescent="0.2">
      <c r="A35" s="30">
        <v>44609</v>
      </c>
      <c r="B35" t="s">
        <v>386</v>
      </c>
      <c r="C35" t="s">
        <v>378</v>
      </c>
      <c r="D35">
        <v>2</v>
      </c>
      <c r="F35" t="s">
        <v>330</v>
      </c>
      <c r="G35">
        <v>4</v>
      </c>
      <c r="H35">
        <v>8</v>
      </c>
      <c r="I35" t="s">
        <v>379</v>
      </c>
      <c r="J35" t="str">
        <f>VLOOKUP(F35,lookups!$A$2:$I$151,2,0)</f>
        <v>Redband Parrotfish</v>
      </c>
      <c r="K35" t="str">
        <f>VLOOKUP(F35,lookups!$A$2:$I$151,3,0)</f>
        <v>Sparisoma aurofrenatum</v>
      </c>
      <c r="L35" t="str">
        <f>VLOOKUP(F35,lookups!$A$2:$I$151,4,0)</f>
        <v>Scaridae</v>
      </c>
      <c r="M35" t="str">
        <f>VLOOKUP(F35,lookups!$A$2:$I$151,5,0)</f>
        <v>Herbivores</v>
      </c>
      <c r="N35">
        <f>VLOOKUP(F35,lookups!$A$2:$I$151,6,0)</f>
        <v>4.5999999999999999E-3</v>
      </c>
      <c r="O35">
        <f>VLOOKUP(F35,lookups!$A$2:$I$151,7,0)</f>
        <v>3.4291</v>
      </c>
      <c r="P35">
        <f t="shared" si="0"/>
        <v>0.53368100802107599</v>
      </c>
    </row>
    <row r="36" spans="1:16" x14ac:dyDescent="0.2">
      <c r="A36" s="30">
        <v>44609</v>
      </c>
      <c r="B36" t="s">
        <v>386</v>
      </c>
      <c r="C36" t="s">
        <v>378</v>
      </c>
      <c r="D36">
        <v>2</v>
      </c>
      <c r="F36" t="s">
        <v>130</v>
      </c>
      <c r="G36">
        <v>18</v>
      </c>
      <c r="J36" t="str">
        <f>VLOOKUP(F36,lookups!$A$2:$I$151,2,0)</f>
        <v>Balloonfish</v>
      </c>
      <c r="K36" t="str">
        <f>VLOOKUP(F36,lookups!$A$2:$I$151,3,0)</f>
        <v>Diodon holocanthus</v>
      </c>
      <c r="L36" t="str">
        <f>VLOOKUP(F36,lookups!$A$2:$I$151,4,0)</f>
        <v>Diodontidae</v>
      </c>
      <c r="M36" t="str">
        <f>VLOOKUP(F36,lookups!$A$2:$I$151,5,0)</f>
        <v>Carnivores</v>
      </c>
      <c r="N36">
        <f>VLOOKUP(F36,lookups!$A$2:$I$151,6,0)</f>
        <v>4.3650000000000001E-2</v>
      </c>
      <c r="O36">
        <f>VLOOKUP(F36,lookups!$A$2:$I$151,7,0)</f>
        <v>2.87</v>
      </c>
      <c r="P36">
        <f t="shared" si="0"/>
        <v>174.83015302105758</v>
      </c>
    </row>
    <row r="37" spans="1:16" x14ac:dyDescent="0.2">
      <c r="A37" s="30">
        <v>44609</v>
      </c>
      <c r="B37" t="s">
        <v>386</v>
      </c>
      <c r="C37" t="s">
        <v>378</v>
      </c>
      <c r="D37">
        <v>3</v>
      </c>
      <c r="F37" t="s">
        <v>283</v>
      </c>
      <c r="G37">
        <v>10</v>
      </c>
      <c r="H37">
        <v>6</v>
      </c>
      <c r="J37" t="str">
        <f>VLOOKUP(F37,lookups!$A$2:$I$151,2,0)</f>
        <v>Yellowtail Snapper</v>
      </c>
      <c r="K37" t="str">
        <f>VLOOKUP(F37,lookups!$A$2:$I$151,3,0)</f>
        <v>Ocyurus chrysurus</v>
      </c>
      <c r="L37" t="str">
        <f>VLOOKUP(F37,lookups!$A$2:$I$151,4,0)</f>
        <v>Lutjanidae</v>
      </c>
      <c r="M37" t="str">
        <f>VLOOKUP(F37,lookups!$A$2:$I$151,5,0)</f>
        <v>Carnivores</v>
      </c>
      <c r="N37">
        <f>VLOOKUP(F37,lookups!$A$2:$I$151,6,0)</f>
        <v>4.0500000000000001E-2</v>
      </c>
      <c r="O37">
        <f>VLOOKUP(F37,lookups!$A$2:$I$151,7,0)</f>
        <v>2.718</v>
      </c>
      <c r="P37">
        <f t="shared" si="0"/>
        <v>21.157045654464355</v>
      </c>
    </row>
    <row r="38" spans="1:16" x14ac:dyDescent="0.2">
      <c r="A38" s="30">
        <v>44609</v>
      </c>
      <c r="B38" t="s">
        <v>386</v>
      </c>
      <c r="C38" t="s">
        <v>378</v>
      </c>
      <c r="D38">
        <v>3</v>
      </c>
      <c r="F38" t="s">
        <v>35</v>
      </c>
      <c r="G38">
        <v>6</v>
      </c>
      <c r="J38" t="str">
        <f>VLOOKUP(F38,lookups!$A$2:$I$151,2,0)</f>
        <v>Doctorfish</v>
      </c>
      <c r="K38" t="str">
        <f>VLOOKUP(F38,lookups!$A$2:$I$151,3,0)</f>
        <v>Acanthurus chirurgus</v>
      </c>
      <c r="L38" t="str">
        <f>VLOOKUP(F38,lookups!$A$2:$I$151,4,0)</f>
        <v>Acanthuridae</v>
      </c>
      <c r="M38" t="str">
        <f>VLOOKUP(F38,lookups!$A$2:$I$151,5,0)</f>
        <v>Herbivores</v>
      </c>
      <c r="N38">
        <f>VLOOKUP(F38,lookups!$A$2:$I$151,6,0)</f>
        <v>4.0000000000000001E-3</v>
      </c>
      <c r="O38">
        <f>VLOOKUP(F38,lookups!$A$2:$I$151,7,0)</f>
        <v>3.5327999999999999</v>
      </c>
      <c r="P38">
        <f t="shared" si="0"/>
        <v>2.2444644379451457</v>
      </c>
    </row>
    <row r="39" spans="1:16" x14ac:dyDescent="0.2">
      <c r="A39" s="30">
        <v>44609</v>
      </c>
      <c r="B39" t="s">
        <v>386</v>
      </c>
      <c r="C39" t="s">
        <v>378</v>
      </c>
      <c r="D39">
        <v>3</v>
      </c>
      <c r="F39" t="s">
        <v>330</v>
      </c>
      <c r="G39">
        <v>10</v>
      </c>
      <c r="I39" t="s">
        <v>379</v>
      </c>
      <c r="J39" t="str">
        <f>VLOOKUP(F39,lookups!$A$2:$I$151,2,0)</f>
        <v>Redband Parrotfish</v>
      </c>
      <c r="K39" t="str">
        <f>VLOOKUP(F39,lookups!$A$2:$I$151,3,0)</f>
        <v>Sparisoma aurofrenatum</v>
      </c>
      <c r="L39" t="str">
        <f>VLOOKUP(F39,lookups!$A$2:$I$151,4,0)</f>
        <v>Scaridae</v>
      </c>
      <c r="M39" t="str">
        <f>VLOOKUP(F39,lookups!$A$2:$I$151,5,0)</f>
        <v>Herbivores</v>
      </c>
      <c r="N39">
        <f>VLOOKUP(F39,lookups!$A$2:$I$151,6,0)</f>
        <v>4.5999999999999999E-3</v>
      </c>
      <c r="O39">
        <f>VLOOKUP(F39,lookups!$A$2:$I$151,7,0)</f>
        <v>3.4291</v>
      </c>
      <c r="P39">
        <f t="shared" si="0"/>
        <v>12.355429065196462</v>
      </c>
    </row>
    <row r="40" spans="1:16" x14ac:dyDescent="0.2">
      <c r="A40" s="30">
        <v>44609</v>
      </c>
      <c r="B40" t="s">
        <v>386</v>
      </c>
      <c r="C40" t="s">
        <v>378</v>
      </c>
      <c r="D40">
        <v>3</v>
      </c>
      <c r="F40" t="s">
        <v>330</v>
      </c>
      <c r="G40">
        <v>17</v>
      </c>
      <c r="I40" t="s">
        <v>380</v>
      </c>
      <c r="J40" t="str">
        <f>VLOOKUP(F40,lookups!$A$2:$I$151,2,0)</f>
        <v>Redband Parrotfish</v>
      </c>
      <c r="K40" t="str">
        <f>VLOOKUP(F40,lookups!$A$2:$I$151,3,0)</f>
        <v>Sparisoma aurofrenatum</v>
      </c>
      <c r="L40" t="str">
        <f>VLOOKUP(F40,lookups!$A$2:$I$151,4,0)</f>
        <v>Scaridae</v>
      </c>
      <c r="M40" t="str">
        <f>VLOOKUP(F40,lookups!$A$2:$I$151,5,0)</f>
        <v>Herbivores</v>
      </c>
      <c r="N40">
        <f>VLOOKUP(F40,lookups!$A$2:$I$151,6,0)</f>
        <v>4.5999999999999999E-3</v>
      </c>
      <c r="O40">
        <f>VLOOKUP(F40,lookups!$A$2:$I$151,7,0)</f>
        <v>3.4291</v>
      </c>
      <c r="P40">
        <f t="shared" si="0"/>
        <v>76.223735418055981</v>
      </c>
    </row>
    <row r="41" spans="1:16" x14ac:dyDescent="0.2">
      <c r="A41" s="30">
        <v>44609</v>
      </c>
      <c r="B41" t="s">
        <v>386</v>
      </c>
      <c r="C41" t="s">
        <v>378</v>
      </c>
      <c r="D41">
        <v>3</v>
      </c>
      <c r="F41" t="s">
        <v>345</v>
      </c>
      <c r="G41">
        <v>30</v>
      </c>
      <c r="J41" t="str">
        <f>VLOOKUP(F41,lookups!$A$2:$I$151,2,0)</f>
        <v>Barracuda</v>
      </c>
      <c r="K41" t="str">
        <f>VLOOKUP(F41,lookups!$A$2:$I$151,3,0)</f>
        <v>Sphyraena barracuda</v>
      </c>
      <c r="L41" t="str">
        <f>VLOOKUP(F41,lookups!$A$2:$I$151,4,0)</f>
        <v>Sphyraenidae</v>
      </c>
      <c r="M41" t="str">
        <f>VLOOKUP(F41,lookups!$A$2:$I$151,5,0)</f>
        <v>Carnivores</v>
      </c>
      <c r="N41">
        <f>VLOOKUP(F41,lookups!$A$2:$I$151,6,0)</f>
        <v>5.0000000000000001E-3</v>
      </c>
      <c r="O41">
        <f>VLOOKUP(F41,lookups!$A$2:$I$151,7,0)</f>
        <v>3.0825</v>
      </c>
      <c r="P41">
        <f t="shared" si="0"/>
        <v>178.72951300131871</v>
      </c>
    </row>
    <row r="42" spans="1:16" x14ac:dyDescent="0.2">
      <c r="A42" s="30">
        <v>44609</v>
      </c>
      <c r="B42" t="s">
        <v>386</v>
      </c>
      <c r="C42" t="s">
        <v>378</v>
      </c>
      <c r="D42">
        <v>3</v>
      </c>
      <c r="F42" t="s">
        <v>387</v>
      </c>
      <c r="G42">
        <v>12</v>
      </c>
      <c r="J42" t="str">
        <f>VLOOKUP(F42,lookups!$A$2:$I$151,2,0)</f>
        <v>Gray snapper</v>
      </c>
      <c r="K42" t="str">
        <f>VLOOKUP(F42,lookups!$A$2:$I$151,3,0)</f>
        <v>Lutjanis griseus</v>
      </c>
      <c r="L42" t="str">
        <f>VLOOKUP(F42,lookups!$A$2:$I$151,4,0)</f>
        <v>Lutjanidae</v>
      </c>
      <c r="M42" t="str">
        <f>VLOOKUP(F42,lookups!$A$2:$I$151,5,0)</f>
        <v>Carnivores</v>
      </c>
      <c r="N42">
        <f>VLOOKUP(F42,lookups!$A$2:$I$151,6,0)</f>
        <v>0</v>
      </c>
      <c r="O42">
        <f>VLOOKUP(F42,lookups!$A$2:$I$151,7,0)</f>
        <v>0</v>
      </c>
      <c r="P42">
        <f t="shared" si="0"/>
        <v>0</v>
      </c>
    </row>
    <row r="43" spans="1:16" x14ac:dyDescent="0.2">
      <c r="A43" s="30">
        <v>44609</v>
      </c>
      <c r="B43" t="s">
        <v>386</v>
      </c>
      <c r="C43" t="s">
        <v>378</v>
      </c>
      <c r="D43">
        <v>3</v>
      </c>
      <c r="F43" t="s">
        <v>387</v>
      </c>
      <c r="G43">
        <v>14</v>
      </c>
      <c r="J43" t="str">
        <f>VLOOKUP(F43,lookups!$A$2:$I$151,2,0)</f>
        <v>Gray snapper</v>
      </c>
      <c r="K43" t="str">
        <f>VLOOKUP(F43,lookups!$A$2:$I$151,3,0)</f>
        <v>Lutjanis griseus</v>
      </c>
      <c r="L43" t="str">
        <f>VLOOKUP(F43,lookups!$A$2:$I$151,4,0)</f>
        <v>Lutjanidae</v>
      </c>
      <c r="M43" t="str">
        <f>VLOOKUP(F43,lookups!$A$2:$I$151,5,0)</f>
        <v>Carnivores</v>
      </c>
      <c r="N43">
        <f>VLOOKUP(F43,lookups!$A$2:$I$151,6,0)</f>
        <v>0</v>
      </c>
      <c r="O43">
        <f>VLOOKUP(F43,lookups!$A$2:$I$151,7,0)</f>
        <v>0</v>
      </c>
      <c r="P43">
        <f t="shared" si="0"/>
        <v>0</v>
      </c>
    </row>
    <row r="44" spans="1:16" x14ac:dyDescent="0.2">
      <c r="A44" s="30">
        <v>44609</v>
      </c>
      <c r="B44" t="s">
        <v>386</v>
      </c>
      <c r="C44" t="s">
        <v>378</v>
      </c>
      <c r="D44">
        <v>3</v>
      </c>
      <c r="F44" t="s">
        <v>245</v>
      </c>
      <c r="G44">
        <v>16</v>
      </c>
      <c r="J44" t="str">
        <f>VLOOKUP(F44,lookups!$A$2:$I$151,2,0)</f>
        <v>Schoolmaster Snapper</v>
      </c>
      <c r="K44" t="str">
        <f>VLOOKUP(F44,lookups!$A$2:$I$151,3,0)</f>
        <v>Lutjanus apodus</v>
      </c>
      <c r="L44" t="str">
        <f>VLOOKUP(F44,lookups!$A$2:$I$151,4,0)</f>
        <v>Lutjanidae</v>
      </c>
      <c r="M44" t="str">
        <f>VLOOKUP(F44,lookups!$A$2:$I$151,5,0)</f>
        <v>Carnivores</v>
      </c>
      <c r="N44">
        <f>VLOOKUP(F44,lookups!$A$2:$I$151,6,0)</f>
        <v>1.9400000000000001E-2</v>
      </c>
      <c r="O44">
        <f>VLOOKUP(F44,lookups!$A$2:$I$151,7,0)</f>
        <v>2.9779</v>
      </c>
      <c r="P44">
        <f t="shared" si="0"/>
        <v>74.73957540234322</v>
      </c>
    </row>
    <row r="45" spans="1:16" x14ac:dyDescent="0.2">
      <c r="A45" s="30">
        <v>44609</v>
      </c>
      <c r="B45" t="s">
        <v>386</v>
      </c>
      <c r="C45" t="s">
        <v>378</v>
      </c>
      <c r="D45">
        <v>3</v>
      </c>
      <c r="F45" t="s">
        <v>245</v>
      </c>
      <c r="G45">
        <v>12</v>
      </c>
      <c r="J45" t="str">
        <f>VLOOKUP(F45,lookups!$A$2:$I$151,2,0)</f>
        <v>Schoolmaster Snapper</v>
      </c>
      <c r="K45" t="str">
        <f>VLOOKUP(F45,lookups!$A$2:$I$151,3,0)</f>
        <v>Lutjanus apodus</v>
      </c>
      <c r="L45" t="str">
        <f>VLOOKUP(F45,lookups!$A$2:$I$151,4,0)</f>
        <v>Lutjanidae</v>
      </c>
      <c r="M45" t="str">
        <f>VLOOKUP(F45,lookups!$A$2:$I$151,5,0)</f>
        <v>Carnivores</v>
      </c>
      <c r="N45">
        <f>VLOOKUP(F45,lookups!$A$2:$I$151,6,0)</f>
        <v>1.9400000000000001E-2</v>
      </c>
      <c r="O45">
        <f>VLOOKUP(F45,lookups!$A$2:$I$151,7,0)</f>
        <v>2.9779</v>
      </c>
      <c r="P45">
        <f t="shared" si="0"/>
        <v>31.731862411966997</v>
      </c>
    </row>
    <row r="46" spans="1:16" x14ac:dyDescent="0.2">
      <c r="A46" s="30">
        <v>44609</v>
      </c>
      <c r="B46" t="s">
        <v>386</v>
      </c>
      <c r="C46" t="s">
        <v>378</v>
      </c>
      <c r="D46">
        <v>3</v>
      </c>
      <c r="F46" t="s">
        <v>245</v>
      </c>
      <c r="G46">
        <v>20</v>
      </c>
      <c r="J46" t="str">
        <f>VLOOKUP(F46,lookups!$A$2:$I$151,2,0)</f>
        <v>Schoolmaster Snapper</v>
      </c>
      <c r="K46" t="str">
        <f>VLOOKUP(F46,lookups!$A$2:$I$151,3,0)</f>
        <v>Lutjanus apodus</v>
      </c>
      <c r="L46" t="str">
        <f>VLOOKUP(F46,lookups!$A$2:$I$151,4,0)</f>
        <v>Lutjanidae</v>
      </c>
      <c r="M46" t="str">
        <f>VLOOKUP(F46,lookups!$A$2:$I$151,5,0)</f>
        <v>Carnivores</v>
      </c>
      <c r="N46">
        <f>VLOOKUP(F46,lookups!$A$2:$I$151,6,0)</f>
        <v>1.9400000000000001E-2</v>
      </c>
      <c r="O46">
        <f>VLOOKUP(F46,lookups!$A$2:$I$151,7,0)</f>
        <v>2.9779</v>
      </c>
      <c r="P46">
        <f t="shared" si="0"/>
        <v>145.25763000446386</v>
      </c>
    </row>
    <row r="47" spans="1:16" x14ac:dyDescent="0.2">
      <c r="A47" s="30">
        <v>44609</v>
      </c>
      <c r="B47" t="s">
        <v>386</v>
      </c>
      <c r="C47" t="s">
        <v>378</v>
      </c>
      <c r="D47">
        <v>3</v>
      </c>
      <c r="F47" t="s">
        <v>179</v>
      </c>
      <c r="G47">
        <v>11</v>
      </c>
      <c r="I47" t="s">
        <v>379</v>
      </c>
      <c r="J47" t="str">
        <f>VLOOKUP(F47,lookups!$A$2:$I$151,2,0)</f>
        <v>Bluestriped Grunt</v>
      </c>
      <c r="K47" t="str">
        <f>VLOOKUP(F47,lookups!$A$2:$I$151,3,0)</f>
        <v>Haemulon sciurus</v>
      </c>
      <c r="L47" t="str">
        <f>VLOOKUP(F47,lookups!$A$2:$I$151,4,0)</f>
        <v>Haemulidae</v>
      </c>
      <c r="M47" t="str">
        <f>VLOOKUP(F47,lookups!$A$2:$I$151,5,0)</f>
        <v>Carnivores</v>
      </c>
      <c r="N47">
        <f>VLOOKUP(F47,lookups!$A$2:$I$151,6,0)</f>
        <v>1.9400000000000001E-2</v>
      </c>
      <c r="O47">
        <f>VLOOKUP(F47,lookups!$A$2:$I$151,7,0)</f>
        <v>2.9996</v>
      </c>
      <c r="P47">
        <f t="shared" si="0"/>
        <v>25.796645068645613</v>
      </c>
    </row>
    <row r="48" spans="1:16" x14ac:dyDescent="0.2">
      <c r="A48" s="30">
        <v>44609</v>
      </c>
      <c r="B48" t="s">
        <v>386</v>
      </c>
      <c r="C48" t="s">
        <v>378</v>
      </c>
      <c r="D48">
        <v>3</v>
      </c>
      <c r="F48" t="s">
        <v>179</v>
      </c>
      <c r="G48">
        <v>14</v>
      </c>
      <c r="H48">
        <v>2</v>
      </c>
      <c r="J48" t="str">
        <f>VLOOKUP(F48,lookups!$A$2:$I$151,2,0)</f>
        <v>Bluestriped Grunt</v>
      </c>
      <c r="K48" t="str">
        <f>VLOOKUP(F48,lookups!$A$2:$I$151,3,0)</f>
        <v>Haemulon sciurus</v>
      </c>
      <c r="L48" t="str">
        <f>VLOOKUP(F48,lookups!$A$2:$I$151,4,0)</f>
        <v>Haemulidae</v>
      </c>
      <c r="M48" t="str">
        <f>VLOOKUP(F48,lookups!$A$2:$I$151,5,0)</f>
        <v>Carnivores</v>
      </c>
      <c r="N48">
        <f>VLOOKUP(F48,lookups!$A$2:$I$151,6,0)</f>
        <v>1.9400000000000001E-2</v>
      </c>
      <c r="O48">
        <f>VLOOKUP(F48,lookups!$A$2:$I$151,7,0)</f>
        <v>2.9996</v>
      </c>
      <c r="P48">
        <f t="shared" si="0"/>
        <v>53.177435040820249</v>
      </c>
    </row>
    <row r="49" spans="1:16" x14ac:dyDescent="0.2">
      <c r="A49" s="30">
        <v>44609</v>
      </c>
      <c r="B49" t="s">
        <v>386</v>
      </c>
      <c r="C49" t="s">
        <v>378</v>
      </c>
      <c r="D49">
        <v>3</v>
      </c>
      <c r="F49" t="s">
        <v>342</v>
      </c>
      <c r="G49">
        <v>10</v>
      </c>
      <c r="I49" t="s">
        <v>379</v>
      </c>
      <c r="J49" t="str">
        <f>VLOOKUP(F49,lookups!$A$2:$I$151,2,0)</f>
        <v>Stoplight Parrotfish</v>
      </c>
      <c r="K49" t="str">
        <f>VLOOKUP(F49,lookups!$A$2:$I$151,3,0)</f>
        <v>Sparisoma viride</v>
      </c>
      <c r="L49" t="str">
        <f>VLOOKUP(F49,lookups!$A$2:$I$151,4,0)</f>
        <v>Scaridae</v>
      </c>
      <c r="M49" t="str">
        <f>VLOOKUP(F49,lookups!$A$2:$I$151,5,0)</f>
        <v>Herbivores</v>
      </c>
      <c r="N49">
        <f>VLOOKUP(F49,lookups!$A$2:$I$151,6,0)</f>
        <v>2.5000000000000001E-2</v>
      </c>
      <c r="O49">
        <f>VLOOKUP(F49,lookups!$A$2:$I$151,7,0)</f>
        <v>2.9214000000000002</v>
      </c>
      <c r="P49">
        <f t="shared" si="0"/>
        <v>20.861234677071096</v>
      </c>
    </row>
    <row r="50" spans="1:16" x14ac:dyDescent="0.2">
      <c r="A50" s="30">
        <v>44609</v>
      </c>
      <c r="B50" t="s">
        <v>386</v>
      </c>
      <c r="C50" t="s">
        <v>378</v>
      </c>
      <c r="D50">
        <v>3</v>
      </c>
      <c r="F50" t="s">
        <v>170</v>
      </c>
      <c r="G50">
        <v>8</v>
      </c>
      <c r="I50" t="s">
        <v>379</v>
      </c>
      <c r="J50" t="str">
        <f>VLOOKUP(F50,lookups!$A$2:$I$151,2,0)</f>
        <v>French Grunt</v>
      </c>
      <c r="K50" t="str">
        <f>VLOOKUP(F50,lookups!$A$2:$I$151,3,0)</f>
        <v>Haemulon flavolineatum</v>
      </c>
      <c r="L50" t="str">
        <f>VLOOKUP(F50,lookups!$A$2:$I$151,4,0)</f>
        <v>Haemulidae</v>
      </c>
      <c r="M50" t="str">
        <f>VLOOKUP(F50,lookups!$A$2:$I$151,5,0)</f>
        <v>Carnivores</v>
      </c>
      <c r="N50">
        <f>VLOOKUP(F50,lookups!$A$2:$I$151,6,0)</f>
        <v>1.2699999999999999E-2</v>
      </c>
      <c r="O50">
        <f>VLOOKUP(F50,lookups!$A$2:$I$151,7,0)</f>
        <v>3.1581000000000001</v>
      </c>
      <c r="P50">
        <f t="shared" si="0"/>
        <v>9.0334201264139971</v>
      </c>
    </row>
    <row r="51" spans="1:16" x14ac:dyDescent="0.2">
      <c r="A51" s="30">
        <v>44609</v>
      </c>
      <c r="B51" t="s">
        <v>386</v>
      </c>
      <c r="C51" t="s">
        <v>378</v>
      </c>
      <c r="D51">
        <v>3</v>
      </c>
      <c r="F51" t="s">
        <v>35</v>
      </c>
      <c r="G51">
        <v>8</v>
      </c>
      <c r="J51" t="str">
        <f>VLOOKUP(F51,lookups!$A$2:$I$151,2,0)</f>
        <v>Doctorfish</v>
      </c>
      <c r="K51" t="str">
        <f>VLOOKUP(F51,lookups!$A$2:$I$151,3,0)</f>
        <v>Acanthurus chirurgus</v>
      </c>
      <c r="L51" t="str">
        <f>VLOOKUP(F51,lookups!$A$2:$I$151,4,0)</f>
        <v>Acanthuridae</v>
      </c>
      <c r="M51" t="str">
        <f>VLOOKUP(F51,lookups!$A$2:$I$151,5,0)</f>
        <v>Herbivores</v>
      </c>
      <c r="N51">
        <f>VLOOKUP(F51,lookups!$A$2:$I$151,6,0)</f>
        <v>4.0000000000000001E-3</v>
      </c>
      <c r="O51">
        <f>VLOOKUP(F51,lookups!$A$2:$I$151,7,0)</f>
        <v>3.5327999999999999</v>
      </c>
      <c r="P51">
        <f t="shared" si="0"/>
        <v>6.2014935647751912</v>
      </c>
    </row>
    <row r="52" spans="1:16" x14ac:dyDescent="0.2">
      <c r="A52" s="30">
        <v>44609</v>
      </c>
      <c r="B52" t="s">
        <v>386</v>
      </c>
      <c r="C52" t="s">
        <v>378</v>
      </c>
      <c r="D52">
        <v>4</v>
      </c>
      <c r="F52" t="s">
        <v>387</v>
      </c>
      <c r="G52">
        <v>14</v>
      </c>
      <c r="J52" t="str">
        <f>VLOOKUP(F52,lookups!$A$2:$I$151,2,0)</f>
        <v>Gray snapper</v>
      </c>
      <c r="K52" t="str">
        <f>VLOOKUP(F52,lookups!$A$2:$I$151,3,0)</f>
        <v>Lutjanis griseus</v>
      </c>
      <c r="L52" t="str">
        <f>VLOOKUP(F52,lookups!$A$2:$I$151,4,0)</f>
        <v>Lutjanidae</v>
      </c>
      <c r="M52" t="str">
        <f>VLOOKUP(F52,lookups!$A$2:$I$151,5,0)</f>
        <v>Carnivores</v>
      </c>
      <c r="N52">
        <f>VLOOKUP(F52,lookups!$A$2:$I$151,6,0)</f>
        <v>0</v>
      </c>
      <c r="O52">
        <f>VLOOKUP(F52,lookups!$A$2:$I$151,7,0)</f>
        <v>0</v>
      </c>
      <c r="P52">
        <f t="shared" si="0"/>
        <v>0</v>
      </c>
    </row>
    <row r="53" spans="1:16" x14ac:dyDescent="0.2">
      <c r="A53" s="30">
        <v>44609</v>
      </c>
      <c r="B53" t="s">
        <v>386</v>
      </c>
      <c r="C53" t="s">
        <v>378</v>
      </c>
      <c r="D53">
        <v>4</v>
      </c>
      <c r="F53" t="s">
        <v>245</v>
      </c>
      <c r="G53">
        <v>14</v>
      </c>
      <c r="H53">
        <v>2</v>
      </c>
      <c r="J53" t="str">
        <f>VLOOKUP(F53,lookups!$A$2:$I$151,2,0)</f>
        <v>Schoolmaster Snapper</v>
      </c>
      <c r="K53" t="str">
        <f>VLOOKUP(F53,lookups!$A$2:$I$151,3,0)</f>
        <v>Lutjanus apodus</v>
      </c>
      <c r="L53" t="str">
        <f>VLOOKUP(F53,lookups!$A$2:$I$151,4,0)</f>
        <v>Lutjanidae</v>
      </c>
      <c r="M53" t="str">
        <f>VLOOKUP(F53,lookups!$A$2:$I$151,5,0)</f>
        <v>Carnivores</v>
      </c>
      <c r="N53">
        <f>VLOOKUP(F53,lookups!$A$2:$I$151,6,0)</f>
        <v>1.9400000000000001E-2</v>
      </c>
      <c r="O53">
        <f>VLOOKUP(F53,lookups!$A$2:$I$151,7,0)</f>
        <v>2.9779</v>
      </c>
      <c r="P53">
        <f t="shared" si="0"/>
        <v>50.217652531963758</v>
      </c>
    </row>
    <row r="54" spans="1:16" x14ac:dyDescent="0.2">
      <c r="A54" s="30">
        <v>44609</v>
      </c>
      <c r="B54" t="s">
        <v>386</v>
      </c>
      <c r="C54" t="s">
        <v>378</v>
      </c>
      <c r="D54">
        <v>4</v>
      </c>
      <c r="F54" t="s">
        <v>245</v>
      </c>
      <c r="G54">
        <v>12</v>
      </c>
      <c r="J54" t="str">
        <f>VLOOKUP(F54,lookups!$A$2:$I$151,2,0)</f>
        <v>Schoolmaster Snapper</v>
      </c>
      <c r="K54" t="str">
        <f>VLOOKUP(F54,lookups!$A$2:$I$151,3,0)</f>
        <v>Lutjanus apodus</v>
      </c>
      <c r="L54" t="str">
        <f>VLOOKUP(F54,lookups!$A$2:$I$151,4,0)</f>
        <v>Lutjanidae</v>
      </c>
      <c r="M54" t="str">
        <f>VLOOKUP(F54,lookups!$A$2:$I$151,5,0)</f>
        <v>Carnivores</v>
      </c>
      <c r="N54">
        <f>VLOOKUP(F54,lookups!$A$2:$I$151,6,0)</f>
        <v>1.9400000000000001E-2</v>
      </c>
      <c r="O54">
        <f>VLOOKUP(F54,lookups!$A$2:$I$151,7,0)</f>
        <v>2.9779</v>
      </c>
      <c r="P54">
        <f t="shared" si="0"/>
        <v>31.731862411966997</v>
      </c>
    </row>
    <row r="55" spans="1:16" x14ac:dyDescent="0.2">
      <c r="A55" s="30">
        <v>44609</v>
      </c>
      <c r="B55" t="s">
        <v>386</v>
      </c>
      <c r="C55" t="s">
        <v>378</v>
      </c>
      <c r="D55">
        <v>4</v>
      </c>
      <c r="F55" t="s">
        <v>245</v>
      </c>
      <c r="G55">
        <v>16</v>
      </c>
      <c r="J55" t="str">
        <f>VLOOKUP(F55,lookups!$A$2:$I$151,2,0)</f>
        <v>Schoolmaster Snapper</v>
      </c>
      <c r="K55" t="str">
        <f>VLOOKUP(F55,lookups!$A$2:$I$151,3,0)</f>
        <v>Lutjanus apodus</v>
      </c>
      <c r="L55" t="str">
        <f>VLOOKUP(F55,lookups!$A$2:$I$151,4,0)</f>
        <v>Lutjanidae</v>
      </c>
      <c r="M55" t="str">
        <f>VLOOKUP(F55,lookups!$A$2:$I$151,5,0)</f>
        <v>Carnivores</v>
      </c>
      <c r="N55">
        <f>VLOOKUP(F55,lookups!$A$2:$I$151,6,0)</f>
        <v>1.9400000000000001E-2</v>
      </c>
      <c r="O55">
        <f>VLOOKUP(F55,lookups!$A$2:$I$151,7,0)</f>
        <v>2.9779</v>
      </c>
      <c r="P55">
        <f t="shared" si="0"/>
        <v>74.73957540234322</v>
      </c>
    </row>
    <row r="56" spans="1:16" x14ac:dyDescent="0.2">
      <c r="A56" s="30">
        <v>44609</v>
      </c>
      <c r="B56" t="s">
        <v>386</v>
      </c>
      <c r="C56" t="s">
        <v>378</v>
      </c>
      <c r="D56">
        <v>4</v>
      </c>
      <c r="F56" t="s">
        <v>179</v>
      </c>
      <c r="G56">
        <v>15</v>
      </c>
      <c r="J56" t="str">
        <f>VLOOKUP(F56,lookups!$A$2:$I$151,2,0)</f>
        <v>Bluestriped Grunt</v>
      </c>
      <c r="K56" t="str">
        <f>VLOOKUP(F56,lookups!$A$2:$I$151,3,0)</f>
        <v>Haemulon sciurus</v>
      </c>
      <c r="L56" t="str">
        <f>VLOOKUP(F56,lookups!$A$2:$I$151,4,0)</f>
        <v>Haemulidae</v>
      </c>
      <c r="M56" t="str">
        <f>VLOOKUP(F56,lookups!$A$2:$I$151,5,0)</f>
        <v>Carnivores</v>
      </c>
      <c r="N56">
        <f>VLOOKUP(F56,lookups!$A$2:$I$151,6,0)</f>
        <v>1.9400000000000001E-2</v>
      </c>
      <c r="O56">
        <f>VLOOKUP(F56,lookups!$A$2:$I$151,7,0)</f>
        <v>2.9996</v>
      </c>
      <c r="P56">
        <f t="shared" si="0"/>
        <v>65.404114564427957</v>
      </c>
    </row>
    <row r="57" spans="1:16" x14ac:dyDescent="0.2">
      <c r="A57" s="30">
        <v>44609</v>
      </c>
      <c r="B57" t="s">
        <v>386</v>
      </c>
      <c r="C57" t="s">
        <v>378</v>
      </c>
      <c r="D57">
        <v>4</v>
      </c>
      <c r="F57" t="s">
        <v>179</v>
      </c>
      <c r="G57">
        <v>13</v>
      </c>
      <c r="H57">
        <v>2</v>
      </c>
      <c r="J57" t="str">
        <f>VLOOKUP(F57,lookups!$A$2:$I$151,2,0)</f>
        <v>Bluestriped Grunt</v>
      </c>
      <c r="K57" t="str">
        <f>VLOOKUP(F57,lookups!$A$2:$I$151,3,0)</f>
        <v>Haemulon sciurus</v>
      </c>
      <c r="L57" t="str">
        <f>VLOOKUP(F57,lookups!$A$2:$I$151,4,0)</f>
        <v>Haemulidae</v>
      </c>
      <c r="M57" t="str">
        <f>VLOOKUP(F57,lookups!$A$2:$I$151,5,0)</f>
        <v>Carnivores</v>
      </c>
      <c r="N57">
        <f>VLOOKUP(F57,lookups!$A$2:$I$151,6,0)</f>
        <v>1.9400000000000001E-2</v>
      </c>
      <c r="O57">
        <f>VLOOKUP(F57,lookups!$A$2:$I$151,7,0)</f>
        <v>2.9996</v>
      </c>
      <c r="P57">
        <f t="shared" si="0"/>
        <v>42.578093321507787</v>
      </c>
    </row>
    <row r="58" spans="1:16" x14ac:dyDescent="0.2">
      <c r="A58" s="30">
        <v>44609</v>
      </c>
      <c r="B58" t="s">
        <v>386</v>
      </c>
      <c r="C58" t="s">
        <v>378</v>
      </c>
      <c r="D58">
        <v>4</v>
      </c>
      <c r="F58" t="s">
        <v>179</v>
      </c>
      <c r="G58">
        <v>10</v>
      </c>
      <c r="H58">
        <v>2</v>
      </c>
      <c r="J58" t="str">
        <f>VLOOKUP(F58,lookups!$A$2:$I$151,2,0)</f>
        <v>Bluestriped Grunt</v>
      </c>
      <c r="K58" t="str">
        <f>VLOOKUP(F58,lookups!$A$2:$I$151,3,0)</f>
        <v>Haemulon sciurus</v>
      </c>
      <c r="L58" t="str">
        <f>VLOOKUP(F58,lookups!$A$2:$I$151,4,0)</f>
        <v>Haemulidae</v>
      </c>
      <c r="M58" t="str">
        <f>VLOOKUP(F58,lookups!$A$2:$I$151,5,0)</f>
        <v>Carnivores</v>
      </c>
      <c r="N58">
        <f>VLOOKUP(F58,lookups!$A$2:$I$151,6,0)</f>
        <v>1.9400000000000001E-2</v>
      </c>
      <c r="O58">
        <f>VLOOKUP(F58,lookups!$A$2:$I$151,7,0)</f>
        <v>2.9996</v>
      </c>
      <c r="P58">
        <f t="shared" si="0"/>
        <v>19.382140165698566</v>
      </c>
    </row>
    <row r="59" spans="1:16" x14ac:dyDescent="0.2">
      <c r="A59" s="30">
        <v>44609</v>
      </c>
      <c r="B59" t="s">
        <v>386</v>
      </c>
      <c r="C59" t="s">
        <v>378</v>
      </c>
      <c r="D59">
        <v>4</v>
      </c>
      <c r="F59" t="s">
        <v>179</v>
      </c>
      <c r="G59">
        <v>12</v>
      </c>
      <c r="H59">
        <v>2</v>
      </c>
      <c r="J59" t="str">
        <f>VLOOKUP(F59,lookups!$A$2:$I$151,2,0)</f>
        <v>Bluestriped Grunt</v>
      </c>
      <c r="K59" t="str">
        <f>VLOOKUP(F59,lookups!$A$2:$I$151,3,0)</f>
        <v>Haemulon sciurus</v>
      </c>
      <c r="L59" t="str">
        <f>VLOOKUP(F59,lookups!$A$2:$I$151,4,0)</f>
        <v>Haemulidae</v>
      </c>
      <c r="M59" t="str">
        <f>VLOOKUP(F59,lookups!$A$2:$I$151,5,0)</f>
        <v>Carnivores</v>
      </c>
      <c r="N59">
        <f>VLOOKUP(F59,lookups!$A$2:$I$151,6,0)</f>
        <v>1.9400000000000001E-2</v>
      </c>
      <c r="O59">
        <f>VLOOKUP(F59,lookups!$A$2:$I$151,7,0)</f>
        <v>2.9996</v>
      </c>
      <c r="P59">
        <f t="shared" si="0"/>
        <v>33.489895745293879</v>
      </c>
    </row>
    <row r="60" spans="1:16" x14ac:dyDescent="0.2">
      <c r="A60" s="30">
        <v>44609</v>
      </c>
      <c r="B60" t="s">
        <v>386</v>
      </c>
      <c r="C60" t="s">
        <v>378</v>
      </c>
      <c r="D60">
        <v>4</v>
      </c>
      <c r="F60" t="s">
        <v>283</v>
      </c>
      <c r="G60">
        <v>12</v>
      </c>
      <c r="H60">
        <v>10</v>
      </c>
      <c r="J60" t="str">
        <f>VLOOKUP(F60,lookups!$A$2:$I$151,2,0)</f>
        <v>Yellowtail Snapper</v>
      </c>
      <c r="K60" t="str">
        <f>VLOOKUP(F60,lookups!$A$2:$I$151,3,0)</f>
        <v>Ocyurus chrysurus</v>
      </c>
      <c r="L60" t="str">
        <f>VLOOKUP(F60,lookups!$A$2:$I$151,4,0)</f>
        <v>Lutjanidae</v>
      </c>
      <c r="M60" t="str">
        <f>VLOOKUP(F60,lookups!$A$2:$I$151,5,0)</f>
        <v>Carnivores</v>
      </c>
      <c r="N60">
        <f>VLOOKUP(F60,lookups!$A$2:$I$151,6,0)</f>
        <v>4.0500000000000001E-2</v>
      </c>
      <c r="O60">
        <f>VLOOKUP(F60,lookups!$A$2:$I$151,7,0)</f>
        <v>2.718</v>
      </c>
      <c r="P60">
        <f t="shared" si="0"/>
        <v>34.727190543401591</v>
      </c>
    </row>
    <row r="61" spans="1:16" x14ac:dyDescent="0.2">
      <c r="A61" s="30">
        <v>44609</v>
      </c>
      <c r="B61" t="s">
        <v>386</v>
      </c>
      <c r="C61" t="s">
        <v>378</v>
      </c>
      <c r="D61">
        <v>4</v>
      </c>
      <c r="F61" t="s">
        <v>149</v>
      </c>
      <c r="G61">
        <v>10</v>
      </c>
      <c r="J61" t="str">
        <f>VLOOKUP(F61,lookups!$A$2:$I$151,2,0)</f>
        <v>Yellowfin Mojarra</v>
      </c>
      <c r="K61" t="str">
        <f>VLOOKUP(F61,lookups!$A$2:$I$151,3,0)</f>
        <v>Gerres cinereus</v>
      </c>
      <c r="L61" t="str">
        <f>VLOOKUP(F61,lookups!$A$2:$I$151,4,0)</f>
        <v>Gerreidae</v>
      </c>
      <c r="M61" t="str">
        <f>VLOOKUP(F61,lookups!$A$2:$I$151,5,0)</f>
        <v>Carnivores</v>
      </c>
      <c r="N61">
        <f>VLOOKUP(F61,lookups!$A$2:$I$151,6,0)</f>
        <v>1.1480000000000001E-2</v>
      </c>
      <c r="O61">
        <f>VLOOKUP(F61,lookups!$A$2:$I$151,7,0)</f>
        <v>3.07</v>
      </c>
      <c r="P61">
        <f t="shared" si="0"/>
        <v>13.487823930705799</v>
      </c>
    </row>
    <row r="62" spans="1:16" x14ac:dyDescent="0.2">
      <c r="A62" s="30">
        <v>44609</v>
      </c>
      <c r="B62" t="s">
        <v>386</v>
      </c>
      <c r="C62" t="s">
        <v>378</v>
      </c>
      <c r="D62">
        <v>4</v>
      </c>
      <c r="F62" t="s">
        <v>149</v>
      </c>
      <c r="G62">
        <v>14</v>
      </c>
      <c r="J62" t="str">
        <f>VLOOKUP(F62,lookups!$A$2:$I$151,2,0)</f>
        <v>Yellowfin Mojarra</v>
      </c>
      <c r="K62" t="str">
        <f>VLOOKUP(F62,lookups!$A$2:$I$151,3,0)</f>
        <v>Gerres cinereus</v>
      </c>
      <c r="L62" t="str">
        <f>VLOOKUP(F62,lookups!$A$2:$I$151,4,0)</f>
        <v>Gerreidae</v>
      </c>
      <c r="M62" t="str">
        <f>VLOOKUP(F62,lookups!$A$2:$I$151,5,0)</f>
        <v>Carnivores</v>
      </c>
      <c r="N62">
        <f>VLOOKUP(F62,lookups!$A$2:$I$151,6,0)</f>
        <v>1.1480000000000001E-2</v>
      </c>
      <c r="O62">
        <f>VLOOKUP(F62,lookups!$A$2:$I$151,7,0)</f>
        <v>3.07</v>
      </c>
      <c r="P62">
        <f t="shared" si="0"/>
        <v>37.892648179079664</v>
      </c>
    </row>
    <row r="63" spans="1:16" x14ac:dyDescent="0.2">
      <c r="A63" s="30">
        <v>44609</v>
      </c>
      <c r="B63" t="s">
        <v>386</v>
      </c>
      <c r="C63" t="s">
        <v>378</v>
      </c>
      <c r="D63">
        <v>4</v>
      </c>
      <c r="F63" t="s">
        <v>413</v>
      </c>
      <c r="G63">
        <v>2</v>
      </c>
      <c r="H63">
        <v>500</v>
      </c>
      <c r="J63" t="str">
        <f>VLOOKUP(F63,lookups!$A$2:$I$151,2,0)</f>
        <v>Reef silverside</v>
      </c>
      <c r="K63" t="str">
        <f>VLOOKUP(F63,lookups!$A$2:$I$151,3,0)</f>
        <v>Hypoatherina harringtonensis</v>
      </c>
      <c r="L63" t="str">
        <f>VLOOKUP(F63,lookups!$A$2:$I$151,4,0)</f>
        <v>Atherinidae</v>
      </c>
      <c r="M63" t="str">
        <f>VLOOKUP(F63,lookups!$A$2:$I$151,5,0)</f>
        <v>Planktivore</v>
      </c>
      <c r="N63">
        <f>VLOOKUP(F63,lookups!$A$2:$I$151,6,0)</f>
        <v>5.8900000000000003E-3</v>
      </c>
      <c r="O63">
        <f>VLOOKUP(F63,lookups!$A$2:$I$151,7,0)</f>
        <v>3.14</v>
      </c>
      <c r="P63">
        <f t="shared" si="0"/>
        <v>5.1921769060105899E-2</v>
      </c>
    </row>
    <row r="64" spans="1:16" x14ac:dyDescent="0.2">
      <c r="A64" s="30">
        <v>44609</v>
      </c>
      <c r="B64" t="s">
        <v>386</v>
      </c>
      <c r="C64" t="s">
        <v>378</v>
      </c>
      <c r="D64">
        <v>4</v>
      </c>
      <c r="F64" t="s">
        <v>413</v>
      </c>
      <c r="G64">
        <v>3</v>
      </c>
      <c r="H64">
        <v>200</v>
      </c>
      <c r="J64" t="str">
        <f>VLOOKUP(F64,lookups!$A$2:$I$151,2,0)</f>
        <v>Reef silverside</v>
      </c>
      <c r="K64" t="str">
        <f>VLOOKUP(F64,lookups!$A$2:$I$151,3,0)</f>
        <v>Hypoatherina harringtonensis</v>
      </c>
      <c r="L64" t="str">
        <f>VLOOKUP(F64,lookups!$A$2:$I$151,4,0)</f>
        <v>Atherinidae</v>
      </c>
      <c r="M64" t="str">
        <f>VLOOKUP(F64,lookups!$A$2:$I$151,5,0)</f>
        <v>Planktivore</v>
      </c>
      <c r="N64">
        <f>VLOOKUP(F64,lookups!$A$2:$I$151,6,0)</f>
        <v>5.8900000000000003E-3</v>
      </c>
      <c r="O64">
        <f>VLOOKUP(F64,lookups!$A$2:$I$151,7,0)</f>
        <v>3.14</v>
      </c>
      <c r="P64">
        <f t="shared" si="0"/>
        <v>0.18547100899295971</v>
      </c>
    </row>
    <row r="65" spans="1:16" x14ac:dyDescent="0.2">
      <c r="A65" s="30">
        <v>44609</v>
      </c>
      <c r="B65" t="s">
        <v>386</v>
      </c>
      <c r="C65" t="s">
        <v>378</v>
      </c>
      <c r="D65">
        <v>4</v>
      </c>
      <c r="F65" t="s">
        <v>361</v>
      </c>
      <c r="G65">
        <v>8</v>
      </c>
      <c r="H65">
        <v>2</v>
      </c>
      <c r="J65" t="str">
        <f>VLOOKUP(F65,lookups!$A$2:$I$151,2,0)</f>
        <v>3-spot Damselfish</v>
      </c>
      <c r="K65" t="str">
        <f>VLOOKUP(F65,lookups!$A$2:$I$151,3,0)</f>
        <v>Stegastes planifrons</v>
      </c>
      <c r="L65" t="str">
        <f>VLOOKUP(F65,lookups!$A$2:$I$151,4,0)</f>
        <v>Pomacentridae</v>
      </c>
      <c r="M65" t="str">
        <f>VLOOKUP(F65,lookups!$A$2:$I$151,5,0)</f>
        <v>Omnivores</v>
      </c>
      <c r="N65">
        <f>VLOOKUP(F65,lookups!$A$2:$I$151,6,0)</f>
        <v>2.188E-2</v>
      </c>
      <c r="O65">
        <f>VLOOKUP(F65,lookups!$A$2:$I$151,7,0)</f>
        <v>2.96</v>
      </c>
      <c r="P65">
        <f t="shared" si="0"/>
        <v>10.308457367384195</v>
      </c>
    </row>
    <row r="66" spans="1:16" x14ac:dyDescent="0.2">
      <c r="A66" s="30">
        <v>44609</v>
      </c>
      <c r="B66" t="s">
        <v>386</v>
      </c>
      <c r="C66" t="s">
        <v>378</v>
      </c>
      <c r="D66">
        <v>4</v>
      </c>
      <c r="F66" t="s">
        <v>35</v>
      </c>
      <c r="G66">
        <v>10</v>
      </c>
      <c r="J66" t="str">
        <f>VLOOKUP(F66,lookups!$A$2:$I$151,2,0)</f>
        <v>Doctorfish</v>
      </c>
      <c r="K66" t="str">
        <f>VLOOKUP(F66,lookups!$A$2:$I$151,3,0)</f>
        <v>Acanthurus chirurgus</v>
      </c>
      <c r="L66" t="str">
        <f>VLOOKUP(F66,lookups!$A$2:$I$151,4,0)</f>
        <v>Acanthuridae</v>
      </c>
      <c r="M66" t="str">
        <f>VLOOKUP(F66,lookups!$A$2:$I$151,5,0)</f>
        <v>Herbivores</v>
      </c>
      <c r="N66">
        <f>VLOOKUP(F66,lookups!$A$2:$I$151,6,0)</f>
        <v>4.0000000000000001E-3</v>
      </c>
      <c r="O66">
        <f>VLOOKUP(F66,lookups!$A$2:$I$151,7,0)</f>
        <v>3.5327999999999999</v>
      </c>
      <c r="P66">
        <f t="shared" si="0"/>
        <v>13.641432906133977</v>
      </c>
    </row>
    <row r="67" spans="1:16" x14ac:dyDescent="0.2">
      <c r="A67" s="30">
        <v>44609</v>
      </c>
      <c r="B67" t="s">
        <v>386</v>
      </c>
      <c r="C67" t="s">
        <v>378</v>
      </c>
      <c r="D67">
        <v>4</v>
      </c>
      <c r="F67" t="s">
        <v>250</v>
      </c>
      <c r="G67">
        <v>26</v>
      </c>
      <c r="J67" t="str">
        <f>VLOOKUP(F67,lookups!$A$2:$I$151,2,0)</f>
        <v>Dog Snapper</v>
      </c>
      <c r="K67" t="str">
        <f>VLOOKUP(F67,lookups!$A$2:$I$151,3,0)</f>
        <v>Lutjanus jocu</v>
      </c>
      <c r="L67" t="str">
        <f>VLOOKUP(F67,lookups!$A$2:$I$151,4,0)</f>
        <v>Lutjanidae</v>
      </c>
      <c r="M67" t="str">
        <f>VLOOKUP(F67,lookups!$A$2:$I$151,5,0)</f>
        <v>Carnivores</v>
      </c>
      <c r="N67">
        <f>VLOOKUP(F67,lookups!$A$2:$I$151,6,0)</f>
        <v>3.0800000000000001E-2</v>
      </c>
      <c r="O67">
        <f>VLOOKUP(F67,lookups!$A$2:$I$151,7,0)</f>
        <v>2.8574000000000002</v>
      </c>
      <c r="P67">
        <f t="shared" ref="P67:P130" si="1">N67*G67^O67</f>
        <v>340.16964829437649</v>
      </c>
    </row>
    <row r="68" spans="1:16" x14ac:dyDescent="0.2">
      <c r="A68" s="30">
        <v>44609</v>
      </c>
      <c r="B68" t="s">
        <v>386</v>
      </c>
      <c r="C68" t="s">
        <v>378</v>
      </c>
      <c r="D68">
        <v>5</v>
      </c>
      <c r="F68" t="s">
        <v>330</v>
      </c>
      <c r="G68">
        <v>4</v>
      </c>
      <c r="H68">
        <v>25</v>
      </c>
      <c r="I68" t="s">
        <v>379</v>
      </c>
      <c r="J68" t="str">
        <f>VLOOKUP(F68,lookups!$A$2:$I$151,2,0)</f>
        <v>Redband Parrotfish</v>
      </c>
      <c r="K68" t="str">
        <f>VLOOKUP(F68,lookups!$A$2:$I$151,3,0)</f>
        <v>Sparisoma aurofrenatum</v>
      </c>
      <c r="L68" t="str">
        <f>VLOOKUP(F68,lookups!$A$2:$I$151,4,0)</f>
        <v>Scaridae</v>
      </c>
      <c r="M68" t="str">
        <f>VLOOKUP(F68,lookups!$A$2:$I$151,5,0)</f>
        <v>Herbivores</v>
      </c>
      <c r="N68">
        <f>VLOOKUP(F68,lookups!$A$2:$I$151,6,0)</f>
        <v>4.5999999999999999E-3</v>
      </c>
      <c r="O68">
        <f>VLOOKUP(F68,lookups!$A$2:$I$151,7,0)</f>
        <v>3.4291</v>
      </c>
      <c r="P68">
        <f t="shared" si="1"/>
        <v>0.53368100802107599</v>
      </c>
    </row>
    <row r="69" spans="1:16" x14ac:dyDescent="0.2">
      <c r="A69" s="30">
        <v>44609</v>
      </c>
      <c r="B69" t="s">
        <v>386</v>
      </c>
      <c r="C69" t="s">
        <v>378</v>
      </c>
      <c r="D69">
        <v>5</v>
      </c>
      <c r="F69" t="s">
        <v>330</v>
      </c>
      <c r="G69">
        <v>3</v>
      </c>
      <c r="H69">
        <v>20</v>
      </c>
      <c r="I69" t="s">
        <v>379</v>
      </c>
      <c r="J69" t="str">
        <f>VLOOKUP(F69,lookups!$A$2:$I$151,2,0)</f>
        <v>Redband Parrotfish</v>
      </c>
      <c r="K69" t="str">
        <f>VLOOKUP(F69,lookups!$A$2:$I$151,3,0)</f>
        <v>Sparisoma aurofrenatum</v>
      </c>
      <c r="L69" t="str">
        <f>VLOOKUP(F69,lookups!$A$2:$I$151,4,0)</f>
        <v>Scaridae</v>
      </c>
      <c r="M69" t="str">
        <f>VLOOKUP(F69,lookups!$A$2:$I$151,5,0)</f>
        <v>Herbivores</v>
      </c>
      <c r="N69">
        <f>VLOOKUP(F69,lookups!$A$2:$I$151,6,0)</f>
        <v>4.5999999999999999E-3</v>
      </c>
      <c r="O69">
        <f>VLOOKUP(F69,lookups!$A$2:$I$151,7,0)</f>
        <v>3.4291</v>
      </c>
      <c r="P69">
        <f t="shared" si="1"/>
        <v>0.19900057269145616</v>
      </c>
    </row>
    <row r="70" spans="1:16" x14ac:dyDescent="0.2">
      <c r="A70" s="30">
        <v>44609</v>
      </c>
      <c r="B70" t="s">
        <v>386</v>
      </c>
      <c r="C70" t="s">
        <v>378</v>
      </c>
      <c r="D70">
        <v>5</v>
      </c>
      <c r="F70" t="s">
        <v>182</v>
      </c>
      <c r="G70">
        <v>4</v>
      </c>
      <c r="H70">
        <v>30</v>
      </c>
      <c r="J70" t="str">
        <f>VLOOKUP(F70,lookups!$A$2:$I$151,2,0)</f>
        <v>Grunt (juvenile)</v>
      </c>
      <c r="K70" t="str">
        <f>VLOOKUP(F70,lookups!$A$2:$I$151,3,0)</f>
        <v>Haemulon spp.</v>
      </c>
      <c r="L70" t="str">
        <f>VLOOKUP(F70,lookups!$A$2:$I$151,4,0)</f>
        <v>Haemulidae</v>
      </c>
      <c r="M70" t="str">
        <f>VLOOKUP(F70,lookups!$A$2:$I$151,5,0)</f>
        <v>Carnivores</v>
      </c>
      <c r="N70">
        <f>VLOOKUP(F70,lookups!$A$2:$I$151,6,0)</f>
        <v>1.2699999999999999E-2</v>
      </c>
      <c r="O70">
        <f>VLOOKUP(F70,lookups!$A$2:$I$151,7,0)</f>
        <v>3.1581000000000001</v>
      </c>
      <c r="P70">
        <f t="shared" si="1"/>
        <v>1.0119740581880039</v>
      </c>
    </row>
    <row r="71" spans="1:16" x14ac:dyDescent="0.2">
      <c r="A71" s="30">
        <v>44609</v>
      </c>
      <c r="B71" t="s">
        <v>386</v>
      </c>
      <c r="C71" t="s">
        <v>378</v>
      </c>
      <c r="D71">
        <v>5</v>
      </c>
      <c r="F71" t="s">
        <v>182</v>
      </c>
      <c r="G71">
        <v>6</v>
      </c>
      <c r="H71">
        <v>5</v>
      </c>
      <c r="J71" t="str">
        <f>VLOOKUP(F71,lookups!$A$2:$I$151,2,0)</f>
        <v>Grunt (juvenile)</v>
      </c>
      <c r="K71" t="str">
        <f>VLOOKUP(F71,lookups!$A$2:$I$151,3,0)</f>
        <v>Haemulon spp.</v>
      </c>
      <c r="L71" t="str">
        <f>VLOOKUP(F71,lookups!$A$2:$I$151,4,0)</f>
        <v>Haemulidae</v>
      </c>
      <c r="M71" t="str">
        <f>VLOOKUP(F71,lookups!$A$2:$I$151,5,0)</f>
        <v>Carnivores</v>
      </c>
      <c r="N71">
        <f>VLOOKUP(F71,lookups!$A$2:$I$151,6,0)</f>
        <v>1.2699999999999999E-2</v>
      </c>
      <c r="O71">
        <f>VLOOKUP(F71,lookups!$A$2:$I$151,7,0)</f>
        <v>3.1581000000000001</v>
      </c>
      <c r="P71">
        <f t="shared" si="1"/>
        <v>3.6415240688494404</v>
      </c>
    </row>
    <row r="72" spans="1:16" x14ac:dyDescent="0.2">
      <c r="A72" s="30">
        <v>44609</v>
      </c>
      <c r="B72" t="s">
        <v>386</v>
      </c>
      <c r="C72" t="s">
        <v>378</v>
      </c>
      <c r="D72">
        <v>5</v>
      </c>
      <c r="F72" t="s">
        <v>245</v>
      </c>
      <c r="G72">
        <v>6</v>
      </c>
      <c r="I72" t="s">
        <v>379</v>
      </c>
      <c r="J72" t="str">
        <f>VLOOKUP(F72,lookups!$A$2:$I$151,2,0)</f>
        <v>Schoolmaster Snapper</v>
      </c>
      <c r="K72" t="str">
        <f>VLOOKUP(F72,lookups!$A$2:$I$151,3,0)</f>
        <v>Lutjanus apodus</v>
      </c>
      <c r="L72" t="str">
        <f>VLOOKUP(F72,lookups!$A$2:$I$151,4,0)</f>
        <v>Lutjanidae</v>
      </c>
      <c r="M72" t="str">
        <f>VLOOKUP(F72,lookups!$A$2:$I$151,5,0)</f>
        <v>Carnivores</v>
      </c>
      <c r="N72">
        <f>VLOOKUP(F72,lookups!$A$2:$I$151,6,0)</f>
        <v>1.9400000000000001E-2</v>
      </c>
      <c r="O72">
        <f>VLOOKUP(F72,lookups!$A$2:$I$151,7,0)</f>
        <v>2.9779</v>
      </c>
      <c r="P72">
        <f t="shared" si="1"/>
        <v>4.0277113463214924</v>
      </c>
    </row>
    <row r="73" spans="1:16" x14ac:dyDescent="0.2">
      <c r="A73" s="30">
        <v>44609</v>
      </c>
      <c r="B73" t="s">
        <v>386</v>
      </c>
      <c r="C73" t="s">
        <v>378</v>
      </c>
      <c r="D73">
        <v>5</v>
      </c>
      <c r="F73" t="s">
        <v>245</v>
      </c>
      <c r="G73">
        <v>10</v>
      </c>
      <c r="I73" t="s">
        <v>379</v>
      </c>
      <c r="J73" t="str">
        <f>VLOOKUP(F73,lookups!$A$2:$I$151,2,0)</f>
        <v>Schoolmaster Snapper</v>
      </c>
      <c r="K73" t="str">
        <f>VLOOKUP(F73,lookups!$A$2:$I$151,3,0)</f>
        <v>Lutjanus apodus</v>
      </c>
      <c r="L73" t="str">
        <f>VLOOKUP(F73,lookups!$A$2:$I$151,4,0)</f>
        <v>Lutjanidae</v>
      </c>
      <c r="M73" t="str">
        <f>VLOOKUP(F73,lookups!$A$2:$I$151,5,0)</f>
        <v>Carnivores</v>
      </c>
      <c r="N73">
        <f>VLOOKUP(F73,lookups!$A$2:$I$151,6,0)</f>
        <v>1.9400000000000001E-2</v>
      </c>
      <c r="O73">
        <f>VLOOKUP(F73,lookups!$A$2:$I$151,7,0)</f>
        <v>2.9779</v>
      </c>
      <c r="P73">
        <f t="shared" si="1"/>
        <v>18.437487119826521</v>
      </c>
    </row>
    <row r="74" spans="1:16" x14ac:dyDescent="0.2">
      <c r="A74" s="30">
        <v>44609</v>
      </c>
      <c r="B74" t="s">
        <v>386</v>
      </c>
      <c r="C74" t="s">
        <v>378</v>
      </c>
      <c r="D74">
        <v>5</v>
      </c>
      <c r="F74" t="s">
        <v>245</v>
      </c>
      <c r="G74">
        <v>18</v>
      </c>
      <c r="J74" t="str">
        <f>VLOOKUP(F74,lookups!$A$2:$I$151,2,0)</f>
        <v>Schoolmaster Snapper</v>
      </c>
      <c r="K74" t="str">
        <f>VLOOKUP(F74,lookups!$A$2:$I$151,3,0)</f>
        <v>Lutjanus apodus</v>
      </c>
      <c r="L74" t="str">
        <f>VLOOKUP(F74,lookups!$A$2:$I$151,4,0)</f>
        <v>Lutjanidae</v>
      </c>
      <c r="M74" t="str">
        <f>VLOOKUP(F74,lookups!$A$2:$I$151,5,0)</f>
        <v>Carnivores</v>
      </c>
      <c r="N74">
        <f>VLOOKUP(F74,lookups!$A$2:$I$151,6,0)</f>
        <v>1.9400000000000001E-2</v>
      </c>
      <c r="O74">
        <f>VLOOKUP(F74,lookups!$A$2:$I$151,7,0)</f>
        <v>2.9779</v>
      </c>
      <c r="P74">
        <f t="shared" si="1"/>
        <v>106.13966751977115</v>
      </c>
    </row>
    <row r="75" spans="1:16" x14ac:dyDescent="0.2">
      <c r="A75" s="30">
        <v>44609</v>
      </c>
      <c r="B75" t="s">
        <v>386</v>
      </c>
      <c r="C75" t="s">
        <v>378</v>
      </c>
      <c r="D75">
        <v>5</v>
      </c>
      <c r="F75" t="s">
        <v>245</v>
      </c>
      <c r="G75">
        <v>14</v>
      </c>
      <c r="J75" t="str">
        <f>VLOOKUP(F75,lookups!$A$2:$I$151,2,0)</f>
        <v>Schoolmaster Snapper</v>
      </c>
      <c r="K75" t="str">
        <f>VLOOKUP(F75,lookups!$A$2:$I$151,3,0)</f>
        <v>Lutjanus apodus</v>
      </c>
      <c r="L75" t="str">
        <f>VLOOKUP(F75,lookups!$A$2:$I$151,4,0)</f>
        <v>Lutjanidae</v>
      </c>
      <c r="M75" t="str">
        <f>VLOOKUP(F75,lookups!$A$2:$I$151,5,0)</f>
        <v>Carnivores</v>
      </c>
      <c r="N75">
        <f>VLOOKUP(F75,lookups!$A$2:$I$151,6,0)</f>
        <v>1.9400000000000001E-2</v>
      </c>
      <c r="O75">
        <f>VLOOKUP(F75,lookups!$A$2:$I$151,7,0)</f>
        <v>2.9779</v>
      </c>
      <c r="P75">
        <f t="shared" si="1"/>
        <v>50.217652531963758</v>
      </c>
    </row>
    <row r="76" spans="1:16" x14ac:dyDescent="0.2">
      <c r="A76" s="30">
        <v>44609</v>
      </c>
      <c r="B76" t="s">
        <v>386</v>
      </c>
      <c r="C76" t="s">
        <v>378</v>
      </c>
      <c r="D76">
        <v>5</v>
      </c>
      <c r="F76" t="s">
        <v>245</v>
      </c>
      <c r="G76">
        <v>12</v>
      </c>
      <c r="I76" t="s">
        <v>379</v>
      </c>
      <c r="J76" t="str">
        <f>VLOOKUP(F76,lookups!$A$2:$I$151,2,0)</f>
        <v>Schoolmaster Snapper</v>
      </c>
      <c r="K76" t="str">
        <f>VLOOKUP(F76,lookups!$A$2:$I$151,3,0)</f>
        <v>Lutjanus apodus</v>
      </c>
      <c r="L76" t="str">
        <f>VLOOKUP(F76,lookups!$A$2:$I$151,4,0)</f>
        <v>Lutjanidae</v>
      </c>
      <c r="M76" t="str">
        <f>VLOOKUP(F76,lookups!$A$2:$I$151,5,0)</f>
        <v>Carnivores</v>
      </c>
      <c r="N76">
        <f>VLOOKUP(F76,lookups!$A$2:$I$151,6,0)</f>
        <v>1.9400000000000001E-2</v>
      </c>
      <c r="O76">
        <f>VLOOKUP(F76,lookups!$A$2:$I$151,7,0)</f>
        <v>2.9779</v>
      </c>
      <c r="P76">
        <f t="shared" si="1"/>
        <v>31.731862411966997</v>
      </c>
    </row>
    <row r="77" spans="1:16" x14ac:dyDescent="0.2">
      <c r="A77" s="30">
        <v>44609</v>
      </c>
      <c r="B77" t="s">
        <v>386</v>
      </c>
      <c r="C77" t="s">
        <v>378</v>
      </c>
      <c r="D77">
        <v>5</v>
      </c>
      <c r="F77" t="s">
        <v>179</v>
      </c>
      <c r="G77">
        <v>20</v>
      </c>
      <c r="J77" t="str">
        <f>VLOOKUP(F77,lookups!$A$2:$I$151,2,0)</f>
        <v>Bluestriped Grunt</v>
      </c>
      <c r="K77" t="str">
        <f>VLOOKUP(F77,lookups!$A$2:$I$151,3,0)</f>
        <v>Haemulon sciurus</v>
      </c>
      <c r="L77" t="str">
        <f>VLOOKUP(F77,lookups!$A$2:$I$151,4,0)</f>
        <v>Haemulidae</v>
      </c>
      <c r="M77" t="str">
        <f>VLOOKUP(F77,lookups!$A$2:$I$151,5,0)</f>
        <v>Carnivores</v>
      </c>
      <c r="N77">
        <f>VLOOKUP(F77,lookups!$A$2:$I$151,6,0)</f>
        <v>1.9400000000000001E-2</v>
      </c>
      <c r="O77">
        <f>VLOOKUP(F77,lookups!$A$2:$I$151,7,0)</f>
        <v>2.9996</v>
      </c>
      <c r="P77">
        <f t="shared" si="1"/>
        <v>155.01413632226158</v>
      </c>
    </row>
    <row r="78" spans="1:16" x14ac:dyDescent="0.2">
      <c r="A78" s="30">
        <v>44609</v>
      </c>
      <c r="B78" t="s">
        <v>386</v>
      </c>
      <c r="C78" t="s">
        <v>378</v>
      </c>
      <c r="D78">
        <v>5</v>
      </c>
      <c r="F78" t="s">
        <v>179</v>
      </c>
      <c r="G78">
        <v>18</v>
      </c>
      <c r="J78" t="str">
        <f>VLOOKUP(F78,lookups!$A$2:$I$151,2,0)</f>
        <v>Bluestriped Grunt</v>
      </c>
      <c r="K78" t="str">
        <f>VLOOKUP(F78,lookups!$A$2:$I$151,3,0)</f>
        <v>Haemulon sciurus</v>
      </c>
      <c r="L78" t="str">
        <f>VLOOKUP(F78,lookups!$A$2:$I$151,4,0)</f>
        <v>Haemulidae</v>
      </c>
      <c r="M78" t="str">
        <f>VLOOKUP(F78,lookups!$A$2:$I$151,5,0)</f>
        <v>Carnivores</v>
      </c>
      <c r="N78">
        <f>VLOOKUP(F78,lookups!$A$2:$I$151,6,0)</f>
        <v>1.9400000000000001E-2</v>
      </c>
      <c r="O78">
        <f>VLOOKUP(F78,lookups!$A$2:$I$151,7,0)</f>
        <v>2.9996</v>
      </c>
      <c r="P78">
        <f t="shared" si="1"/>
        <v>113.01006799818498</v>
      </c>
    </row>
    <row r="79" spans="1:16" x14ac:dyDescent="0.2">
      <c r="A79" s="30">
        <v>44609</v>
      </c>
      <c r="B79" t="s">
        <v>386</v>
      </c>
      <c r="C79" t="s">
        <v>378</v>
      </c>
      <c r="D79">
        <v>5</v>
      </c>
      <c r="F79" t="s">
        <v>283</v>
      </c>
      <c r="G79">
        <v>10</v>
      </c>
      <c r="J79" t="str">
        <f>VLOOKUP(F79,lookups!$A$2:$I$151,2,0)</f>
        <v>Yellowtail Snapper</v>
      </c>
      <c r="K79" t="str">
        <f>VLOOKUP(F79,lookups!$A$2:$I$151,3,0)</f>
        <v>Ocyurus chrysurus</v>
      </c>
      <c r="L79" t="str">
        <f>VLOOKUP(F79,lookups!$A$2:$I$151,4,0)</f>
        <v>Lutjanidae</v>
      </c>
      <c r="M79" t="str">
        <f>VLOOKUP(F79,lookups!$A$2:$I$151,5,0)</f>
        <v>Carnivores</v>
      </c>
      <c r="N79">
        <f>VLOOKUP(F79,lookups!$A$2:$I$151,6,0)</f>
        <v>4.0500000000000001E-2</v>
      </c>
      <c r="O79">
        <f>VLOOKUP(F79,lookups!$A$2:$I$151,7,0)</f>
        <v>2.718</v>
      </c>
      <c r="P79">
        <f t="shared" si="1"/>
        <v>21.157045654464355</v>
      </c>
    </row>
    <row r="80" spans="1:16" x14ac:dyDescent="0.2">
      <c r="A80" s="30">
        <v>44609</v>
      </c>
      <c r="B80" t="s">
        <v>386</v>
      </c>
      <c r="C80" t="s">
        <v>378</v>
      </c>
      <c r="D80">
        <v>5</v>
      </c>
      <c r="F80" t="s">
        <v>283</v>
      </c>
      <c r="G80">
        <v>12</v>
      </c>
      <c r="J80" t="str">
        <f>VLOOKUP(F80,lookups!$A$2:$I$151,2,0)</f>
        <v>Yellowtail Snapper</v>
      </c>
      <c r="K80" t="str">
        <f>VLOOKUP(F80,lookups!$A$2:$I$151,3,0)</f>
        <v>Ocyurus chrysurus</v>
      </c>
      <c r="L80" t="str">
        <f>VLOOKUP(F80,lookups!$A$2:$I$151,4,0)</f>
        <v>Lutjanidae</v>
      </c>
      <c r="M80" t="str">
        <f>VLOOKUP(F80,lookups!$A$2:$I$151,5,0)</f>
        <v>Carnivores</v>
      </c>
      <c r="N80">
        <f>VLOOKUP(F80,lookups!$A$2:$I$151,6,0)</f>
        <v>4.0500000000000001E-2</v>
      </c>
      <c r="O80">
        <f>VLOOKUP(F80,lookups!$A$2:$I$151,7,0)</f>
        <v>2.718</v>
      </c>
      <c r="P80">
        <f t="shared" si="1"/>
        <v>34.727190543401591</v>
      </c>
    </row>
    <row r="81" spans="1:16" x14ac:dyDescent="0.2">
      <c r="A81" s="30">
        <v>44609</v>
      </c>
      <c r="B81" t="s">
        <v>386</v>
      </c>
      <c r="C81" t="s">
        <v>378</v>
      </c>
      <c r="D81">
        <v>5</v>
      </c>
      <c r="F81" t="s">
        <v>283</v>
      </c>
      <c r="G81">
        <v>10</v>
      </c>
      <c r="H81">
        <v>5</v>
      </c>
      <c r="I81" t="s">
        <v>379</v>
      </c>
      <c r="J81" t="str">
        <f>VLOOKUP(F81,lookups!$A$2:$I$151,2,0)</f>
        <v>Yellowtail Snapper</v>
      </c>
      <c r="K81" t="str">
        <f>VLOOKUP(F81,lookups!$A$2:$I$151,3,0)</f>
        <v>Ocyurus chrysurus</v>
      </c>
      <c r="L81" t="str">
        <f>VLOOKUP(F81,lookups!$A$2:$I$151,4,0)</f>
        <v>Lutjanidae</v>
      </c>
      <c r="M81" t="str">
        <f>VLOOKUP(F81,lookups!$A$2:$I$151,5,0)</f>
        <v>Carnivores</v>
      </c>
      <c r="N81">
        <f>VLOOKUP(F81,lookups!$A$2:$I$151,6,0)</f>
        <v>4.0500000000000001E-2</v>
      </c>
      <c r="O81">
        <f>VLOOKUP(F81,lookups!$A$2:$I$151,7,0)</f>
        <v>2.718</v>
      </c>
      <c r="P81">
        <f t="shared" si="1"/>
        <v>21.157045654464355</v>
      </c>
    </row>
    <row r="82" spans="1:16" x14ac:dyDescent="0.2">
      <c r="A82" s="30">
        <v>44609</v>
      </c>
      <c r="B82" t="s">
        <v>386</v>
      </c>
      <c r="C82" t="s">
        <v>378</v>
      </c>
      <c r="D82">
        <v>5</v>
      </c>
      <c r="F82" t="s">
        <v>342</v>
      </c>
      <c r="G82">
        <v>5</v>
      </c>
      <c r="I82" t="s">
        <v>379</v>
      </c>
      <c r="J82" t="str">
        <f>VLOOKUP(F82,lookups!$A$2:$I$151,2,0)</f>
        <v>Stoplight Parrotfish</v>
      </c>
      <c r="K82" t="str">
        <f>VLOOKUP(F82,lookups!$A$2:$I$151,3,0)</f>
        <v>Sparisoma viride</v>
      </c>
      <c r="L82" t="str">
        <f>VLOOKUP(F82,lookups!$A$2:$I$151,4,0)</f>
        <v>Scaridae</v>
      </c>
      <c r="M82" t="str">
        <f>VLOOKUP(F82,lookups!$A$2:$I$151,5,0)</f>
        <v>Herbivores</v>
      </c>
      <c r="N82">
        <f>VLOOKUP(F82,lookups!$A$2:$I$151,6,0)</f>
        <v>2.5000000000000001E-2</v>
      </c>
      <c r="O82">
        <f>VLOOKUP(F82,lookups!$A$2:$I$151,7,0)</f>
        <v>2.9214000000000002</v>
      </c>
      <c r="P82">
        <f t="shared" si="1"/>
        <v>2.7536642058777425</v>
      </c>
    </row>
    <row r="83" spans="1:16" x14ac:dyDescent="0.2">
      <c r="A83" s="30">
        <v>44609</v>
      </c>
      <c r="B83" t="s">
        <v>386</v>
      </c>
      <c r="C83" t="s">
        <v>378</v>
      </c>
      <c r="D83">
        <v>5</v>
      </c>
      <c r="F83" t="s">
        <v>330</v>
      </c>
      <c r="G83">
        <v>8</v>
      </c>
      <c r="H83">
        <v>2</v>
      </c>
      <c r="I83" t="s">
        <v>379</v>
      </c>
      <c r="J83" t="str">
        <f>VLOOKUP(F83,lookups!$A$2:$I$151,2,0)</f>
        <v>Redband Parrotfish</v>
      </c>
      <c r="K83" t="str">
        <f>VLOOKUP(F83,lookups!$A$2:$I$151,3,0)</f>
        <v>Sparisoma aurofrenatum</v>
      </c>
      <c r="L83" t="str">
        <f>VLOOKUP(F83,lookups!$A$2:$I$151,4,0)</f>
        <v>Scaridae</v>
      </c>
      <c r="M83" t="str">
        <f>VLOOKUP(F83,lookups!$A$2:$I$151,5,0)</f>
        <v>Herbivores</v>
      </c>
      <c r="N83">
        <f>VLOOKUP(F83,lookups!$A$2:$I$151,6,0)</f>
        <v>4.5999999999999999E-3</v>
      </c>
      <c r="O83">
        <f>VLOOKUP(F83,lookups!$A$2:$I$151,7,0)</f>
        <v>3.4291</v>
      </c>
      <c r="P83">
        <f t="shared" si="1"/>
        <v>5.748356656475992</v>
      </c>
    </row>
    <row r="84" spans="1:16" x14ac:dyDescent="0.2">
      <c r="A84" s="30">
        <v>44609</v>
      </c>
      <c r="B84" t="s">
        <v>386</v>
      </c>
      <c r="C84" t="s">
        <v>378</v>
      </c>
      <c r="D84">
        <v>5</v>
      </c>
      <c r="F84" t="s">
        <v>330</v>
      </c>
      <c r="G84">
        <v>4</v>
      </c>
      <c r="I84" t="s">
        <v>379</v>
      </c>
      <c r="J84" t="str">
        <f>VLOOKUP(F84,lookups!$A$2:$I$151,2,0)</f>
        <v>Redband Parrotfish</v>
      </c>
      <c r="K84" t="str">
        <f>VLOOKUP(F84,lookups!$A$2:$I$151,3,0)</f>
        <v>Sparisoma aurofrenatum</v>
      </c>
      <c r="L84" t="str">
        <f>VLOOKUP(F84,lookups!$A$2:$I$151,4,0)</f>
        <v>Scaridae</v>
      </c>
      <c r="M84" t="str">
        <f>VLOOKUP(F84,lookups!$A$2:$I$151,5,0)</f>
        <v>Herbivores</v>
      </c>
      <c r="N84">
        <f>VLOOKUP(F84,lookups!$A$2:$I$151,6,0)</f>
        <v>4.5999999999999999E-3</v>
      </c>
      <c r="O84">
        <f>VLOOKUP(F84,lookups!$A$2:$I$151,7,0)</f>
        <v>3.4291</v>
      </c>
      <c r="P84">
        <f t="shared" si="1"/>
        <v>0.53368100802107599</v>
      </c>
    </row>
    <row r="85" spans="1:16" x14ac:dyDescent="0.2">
      <c r="A85" s="30">
        <v>44609</v>
      </c>
      <c r="B85" t="s">
        <v>386</v>
      </c>
      <c r="C85" t="s">
        <v>378</v>
      </c>
      <c r="D85">
        <v>5</v>
      </c>
      <c r="F85" t="s">
        <v>330</v>
      </c>
      <c r="G85">
        <v>6</v>
      </c>
      <c r="I85" t="s">
        <v>379</v>
      </c>
      <c r="J85" t="str">
        <f>VLOOKUP(F85,lookups!$A$2:$I$151,2,0)</f>
        <v>Redband Parrotfish</v>
      </c>
      <c r="K85" t="str">
        <f>VLOOKUP(F85,lookups!$A$2:$I$151,3,0)</f>
        <v>Sparisoma aurofrenatum</v>
      </c>
      <c r="L85" t="str">
        <f>VLOOKUP(F85,lookups!$A$2:$I$151,4,0)</f>
        <v>Scaridae</v>
      </c>
      <c r="M85" t="str">
        <f>VLOOKUP(F85,lookups!$A$2:$I$151,5,0)</f>
        <v>Herbivores</v>
      </c>
      <c r="N85">
        <f>VLOOKUP(F85,lookups!$A$2:$I$151,6,0)</f>
        <v>4.5999999999999999E-3</v>
      </c>
      <c r="O85">
        <f>VLOOKUP(F85,lookups!$A$2:$I$151,7,0)</f>
        <v>3.4291</v>
      </c>
      <c r="P85">
        <f t="shared" si="1"/>
        <v>2.1434644468897606</v>
      </c>
    </row>
    <row r="86" spans="1:16" x14ac:dyDescent="0.2">
      <c r="A86" s="30">
        <v>44609</v>
      </c>
      <c r="B86" t="s">
        <v>386</v>
      </c>
      <c r="C86" t="s">
        <v>378</v>
      </c>
      <c r="D86">
        <v>5</v>
      </c>
      <c r="F86" t="s">
        <v>182</v>
      </c>
      <c r="G86">
        <v>5</v>
      </c>
      <c r="H86">
        <v>10</v>
      </c>
      <c r="J86" t="str">
        <f>VLOOKUP(F86,lookups!$A$2:$I$151,2,0)</f>
        <v>Grunt (juvenile)</v>
      </c>
      <c r="K86" t="str">
        <f>VLOOKUP(F86,lookups!$A$2:$I$151,3,0)</f>
        <v>Haemulon spp.</v>
      </c>
      <c r="L86" t="str">
        <f>VLOOKUP(F86,lookups!$A$2:$I$151,4,0)</f>
        <v>Haemulidae</v>
      </c>
      <c r="M86" t="str">
        <f>VLOOKUP(F86,lookups!$A$2:$I$151,5,0)</f>
        <v>Carnivores</v>
      </c>
      <c r="N86">
        <f>VLOOKUP(F86,lookups!$A$2:$I$151,6,0)</f>
        <v>1.2699999999999999E-2</v>
      </c>
      <c r="O86">
        <f>VLOOKUP(F86,lookups!$A$2:$I$151,7,0)</f>
        <v>3.1581000000000001</v>
      </c>
      <c r="P86">
        <f t="shared" si="1"/>
        <v>2.0474857678676552</v>
      </c>
    </row>
    <row r="87" spans="1:16" x14ac:dyDescent="0.2">
      <c r="A87" s="30">
        <v>44609</v>
      </c>
      <c r="B87" t="s">
        <v>386</v>
      </c>
      <c r="C87" t="s">
        <v>378</v>
      </c>
      <c r="D87">
        <v>5</v>
      </c>
      <c r="F87" t="s">
        <v>345</v>
      </c>
      <c r="G87">
        <v>5</v>
      </c>
      <c r="I87" t="s">
        <v>379</v>
      </c>
      <c r="J87" t="str">
        <f>VLOOKUP(F87,lookups!$A$2:$I$151,2,0)</f>
        <v>Barracuda</v>
      </c>
      <c r="K87" t="str">
        <f>VLOOKUP(F87,lookups!$A$2:$I$151,3,0)</f>
        <v>Sphyraena barracuda</v>
      </c>
      <c r="L87" t="str">
        <f>VLOOKUP(F87,lookups!$A$2:$I$151,4,0)</f>
        <v>Sphyraenidae</v>
      </c>
      <c r="M87" t="str">
        <f>VLOOKUP(F87,lookups!$A$2:$I$151,5,0)</f>
        <v>Carnivores</v>
      </c>
      <c r="N87">
        <f>VLOOKUP(F87,lookups!$A$2:$I$151,6,0)</f>
        <v>5.0000000000000001E-3</v>
      </c>
      <c r="O87">
        <f>VLOOKUP(F87,lookups!$A$2:$I$151,7,0)</f>
        <v>3.0825</v>
      </c>
      <c r="P87">
        <f t="shared" si="1"/>
        <v>0.71374822743404975</v>
      </c>
    </row>
    <row r="88" spans="1:16" x14ac:dyDescent="0.2">
      <c r="A88" s="30">
        <v>44609</v>
      </c>
      <c r="B88" t="s">
        <v>386</v>
      </c>
      <c r="C88" t="s">
        <v>378</v>
      </c>
      <c r="D88">
        <v>5</v>
      </c>
      <c r="F88" t="s">
        <v>345</v>
      </c>
      <c r="G88">
        <v>12</v>
      </c>
      <c r="I88" t="s">
        <v>379</v>
      </c>
      <c r="J88" t="str">
        <f>VLOOKUP(F88,lookups!$A$2:$I$151,2,0)</f>
        <v>Barracuda</v>
      </c>
      <c r="K88" t="str">
        <f>VLOOKUP(F88,lookups!$A$2:$I$151,3,0)</f>
        <v>Sphyraena barracuda</v>
      </c>
      <c r="L88" t="str">
        <f>VLOOKUP(F88,lookups!$A$2:$I$151,4,0)</f>
        <v>Sphyraenidae</v>
      </c>
      <c r="M88" t="str">
        <f>VLOOKUP(F88,lookups!$A$2:$I$151,5,0)</f>
        <v>Carnivores</v>
      </c>
      <c r="N88">
        <f>VLOOKUP(F88,lookups!$A$2:$I$151,6,0)</f>
        <v>5.0000000000000001E-3</v>
      </c>
      <c r="O88">
        <f>VLOOKUP(F88,lookups!$A$2:$I$151,7,0)</f>
        <v>3.0825</v>
      </c>
      <c r="P88">
        <f t="shared" si="1"/>
        <v>10.605867454554966</v>
      </c>
    </row>
    <row r="89" spans="1:16" x14ac:dyDescent="0.2">
      <c r="A89" s="30">
        <v>44609</v>
      </c>
      <c r="B89" t="s">
        <v>386</v>
      </c>
      <c r="C89" t="s">
        <v>378</v>
      </c>
      <c r="D89">
        <v>5</v>
      </c>
      <c r="F89" t="s">
        <v>320</v>
      </c>
      <c r="G89">
        <v>4</v>
      </c>
      <c r="H89">
        <v>12</v>
      </c>
      <c r="I89" t="s">
        <v>379</v>
      </c>
      <c r="J89" t="str">
        <f>VLOOKUP(F89,lookups!$A$2:$I$151,2,0)</f>
        <v>Queen Parrotfish</v>
      </c>
      <c r="K89" t="str">
        <f>VLOOKUP(F89,lookups!$A$2:$I$151,3,0)</f>
        <v>Scarus vetula</v>
      </c>
      <c r="L89" t="str">
        <f>VLOOKUP(F89,lookups!$A$2:$I$151,4,0)</f>
        <v>Scaridae</v>
      </c>
      <c r="M89" t="str">
        <f>VLOOKUP(F89,lookups!$A$2:$I$151,5,0)</f>
        <v>Herbivores</v>
      </c>
      <c r="N89">
        <f>VLOOKUP(F89,lookups!$A$2:$I$151,6,0)</f>
        <v>2.5000000000000001E-2</v>
      </c>
      <c r="O89">
        <f>VLOOKUP(F89,lookups!$A$2:$I$151,7,0)</f>
        <v>2.9214000000000002</v>
      </c>
      <c r="P89">
        <f t="shared" si="1"/>
        <v>1.4348221330880631</v>
      </c>
    </row>
    <row r="90" spans="1:16" x14ac:dyDescent="0.2">
      <c r="A90" s="30">
        <v>44609</v>
      </c>
      <c r="B90" t="s">
        <v>386</v>
      </c>
      <c r="C90" t="s">
        <v>378</v>
      </c>
      <c r="D90">
        <v>5</v>
      </c>
      <c r="F90" t="s">
        <v>320</v>
      </c>
      <c r="G90">
        <v>3</v>
      </c>
      <c r="H90">
        <v>10</v>
      </c>
      <c r="I90" t="s">
        <v>379</v>
      </c>
      <c r="J90" t="str">
        <f>VLOOKUP(F90,lookups!$A$2:$I$151,2,0)</f>
        <v>Queen Parrotfish</v>
      </c>
      <c r="K90" t="str">
        <f>VLOOKUP(F90,lookups!$A$2:$I$151,3,0)</f>
        <v>Scarus vetula</v>
      </c>
      <c r="L90" t="str">
        <f>VLOOKUP(F90,lookups!$A$2:$I$151,4,0)</f>
        <v>Scaridae</v>
      </c>
      <c r="M90" t="str">
        <f>VLOOKUP(F90,lookups!$A$2:$I$151,5,0)</f>
        <v>Herbivores</v>
      </c>
      <c r="N90">
        <f>VLOOKUP(F90,lookups!$A$2:$I$151,6,0)</f>
        <v>2.5000000000000001E-2</v>
      </c>
      <c r="O90">
        <f>VLOOKUP(F90,lookups!$A$2:$I$151,7,0)</f>
        <v>2.9214000000000002</v>
      </c>
      <c r="P90">
        <f t="shared" si="1"/>
        <v>0.61915878909606581</v>
      </c>
    </row>
    <row r="91" spans="1:16" x14ac:dyDescent="0.2">
      <c r="A91" s="30">
        <v>44609</v>
      </c>
      <c r="B91" t="s">
        <v>386</v>
      </c>
      <c r="C91" t="s">
        <v>378</v>
      </c>
      <c r="D91">
        <v>5</v>
      </c>
      <c r="F91" t="s">
        <v>361</v>
      </c>
      <c r="G91">
        <v>6</v>
      </c>
      <c r="J91" t="str">
        <f>VLOOKUP(F91,lookups!$A$2:$I$151,2,0)</f>
        <v>3-spot Damselfish</v>
      </c>
      <c r="K91" t="str">
        <f>VLOOKUP(F91,lookups!$A$2:$I$151,3,0)</f>
        <v>Stegastes planifrons</v>
      </c>
      <c r="L91" t="str">
        <f>VLOOKUP(F91,lookups!$A$2:$I$151,4,0)</f>
        <v>Pomacentridae</v>
      </c>
      <c r="M91" t="str">
        <f>VLOOKUP(F91,lookups!$A$2:$I$151,5,0)</f>
        <v>Omnivores</v>
      </c>
      <c r="N91">
        <f>VLOOKUP(F91,lookups!$A$2:$I$151,6,0)</f>
        <v>2.188E-2</v>
      </c>
      <c r="O91">
        <f>VLOOKUP(F91,lookups!$A$2:$I$151,7,0)</f>
        <v>2.96</v>
      </c>
      <c r="P91">
        <f t="shared" si="1"/>
        <v>4.3992132912140169</v>
      </c>
    </row>
    <row r="92" spans="1:16" x14ac:dyDescent="0.2">
      <c r="A92" s="30">
        <v>44665</v>
      </c>
      <c r="B92" t="s">
        <v>392</v>
      </c>
      <c r="C92" t="s">
        <v>378</v>
      </c>
      <c r="D92">
        <v>1</v>
      </c>
      <c r="F92" t="s">
        <v>245</v>
      </c>
      <c r="G92">
        <v>10</v>
      </c>
      <c r="H92">
        <v>2</v>
      </c>
      <c r="J92" t="str">
        <f>VLOOKUP(F92,lookups!$A$2:$I$151,2,0)</f>
        <v>Schoolmaster Snapper</v>
      </c>
      <c r="K92" t="str">
        <f>VLOOKUP(F92,lookups!$A$2:$I$151,3,0)</f>
        <v>Lutjanus apodus</v>
      </c>
      <c r="L92" t="str">
        <f>VLOOKUP(F92,lookups!$A$2:$I$151,4,0)</f>
        <v>Lutjanidae</v>
      </c>
      <c r="M92" t="str">
        <f>VLOOKUP(F92,lookups!$A$2:$I$151,5,0)</f>
        <v>Carnivores</v>
      </c>
      <c r="N92">
        <f>VLOOKUP(F92,lookups!$A$2:$I$151,6,0)</f>
        <v>1.9400000000000001E-2</v>
      </c>
      <c r="O92">
        <f>VLOOKUP(F92,lookups!$A$2:$I$151,7,0)</f>
        <v>2.9779</v>
      </c>
      <c r="P92">
        <f t="shared" si="1"/>
        <v>18.437487119826521</v>
      </c>
    </row>
    <row r="93" spans="1:16" x14ac:dyDescent="0.2">
      <c r="A93" s="30">
        <v>44665</v>
      </c>
      <c r="B93" t="s">
        <v>392</v>
      </c>
      <c r="C93" t="s">
        <v>378</v>
      </c>
      <c r="D93">
        <v>1</v>
      </c>
      <c r="F93" t="s">
        <v>245</v>
      </c>
      <c r="G93">
        <v>8</v>
      </c>
      <c r="J93" t="str">
        <f>VLOOKUP(F93,lookups!$A$2:$I$151,2,0)</f>
        <v>Schoolmaster Snapper</v>
      </c>
      <c r="K93" t="str">
        <f>VLOOKUP(F93,lookups!$A$2:$I$151,3,0)</f>
        <v>Lutjanus apodus</v>
      </c>
      <c r="L93" t="str">
        <f>VLOOKUP(F93,lookups!$A$2:$I$151,4,0)</f>
        <v>Lutjanidae</v>
      </c>
      <c r="M93" t="str">
        <f>VLOOKUP(F93,lookups!$A$2:$I$151,5,0)</f>
        <v>Carnivores</v>
      </c>
      <c r="N93">
        <f>VLOOKUP(F93,lookups!$A$2:$I$151,6,0)</f>
        <v>1.9400000000000001E-2</v>
      </c>
      <c r="O93">
        <f>VLOOKUP(F93,lookups!$A$2:$I$151,7,0)</f>
        <v>2.9779</v>
      </c>
      <c r="P93">
        <f t="shared" si="1"/>
        <v>9.4866614495889596</v>
      </c>
    </row>
    <row r="94" spans="1:16" x14ac:dyDescent="0.2">
      <c r="A94" s="30">
        <v>44665</v>
      </c>
      <c r="B94" t="s">
        <v>392</v>
      </c>
      <c r="C94" t="s">
        <v>378</v>
      </c>
      <c r="D94">
        <v>1</v>
      </c>
      <c r="F94" t="s">
        <v>245</v>
      </c>
      <c r="G94">
        <v>12</v>
      </c>
      <c r="J94" t="str">
        <f>VLOOKUP(F94,lookups!$A$2:$I$151,2,0)</f>
        <v>Schoolmaster Snapper</v>
      </c>
      <c r="K94" t="str">
        <f>VLOOKUP(F94,lookups!$A$2:$I$151,3,0)</f>
        <v>Lutjanus apodus</v>
      </c>
      <c r="L94" t="str">
        <f>VLOOKUP(F94,lookups!$A$2:$I$151,4,0)</f>
        <v>Lutjanidae</v>
      </c>
      <c r="M94" t="str">
        <f>VLOOKUP(F94,lookups!$A$2:$I$151,5,0)</f>
        <v>Carnivores</v>
      </c>
      <c r="N94">
        <f>VLOOKUP(F94,lookups!$A$2:$I$151,6,0)</f>
        <v>1.9400000000000001E-2</v>
      </c>
      <c r="O94">
        <f>VLOOKUP(F94,lookups!$A$2:$I$151,7,0)</f>
        <v>2.9779</v>
      </c>
      <c r="P94">
        <f t="shared" si="1"/>
        <v>31.731862411966997</v>
      </c>
    </row>
    <row r="95" spans="1:16" x14ac:dyDescent="0.2">
      <c r="A95" s="30">
        <v>44665</v>
      </c>
      <c r="B95" t="s">
        <v>392</v>
      </c>
      <c r="C95" t="s">
        <v>378</v>
      </c>
      <c r="D95">
        <v>1</v>
      </c>
      <c r="F95" t="s">
        <v>245</v>
      </c>
      <c r="G95">
        <v>15</v>
      </c>
      <c r="H95">
        <v>2</v>
      </c>
      <c r="J95" t="str">
        <f>VLOOKUP(F95,lookups!$A$2:$I$151,2,0)</f>
        <v>Schoolmaster Snapper</v>
      </c>
      <c r="K95" t="str">
        <f>VLOOKUP(F95,lookups!$A$2:$I$151,3,0)</f>
        <v>Lutjanus apodus</v>
      </c>
      <c r="L95" t="str">
        <f>VLOOKUP(F95,lookups!$A$2:$I$151,4,0)</f>
        <v>Lutjanidae</v>
      </c>
      <c r="M95" t="str">
        <f>VLOOKUP(F95,lookups!$A$2:$I$151,5,0)</f>
        <v>Carnivores</v>
      </c>
      <c r="N95">
        <f>VLOOKUP(F95,lookups!$A$2:$I$151,6,0)</f>
        <v>1.9400000000000001E-2</v>
      </c>
      <c r="O95">
        <f>VLOOKUP(F95,lookups!$A$2:$I$151,7,0)</f>
        <v>2.9779</v>
      </c>
      <c r="P95">
        <f t="shared" si="1"/>
        <v>61.671411762469752</v>
      </c>
    </row>
    <row r="96" spans="1:16" x14ac:dyDescent="0.2">
      <c r="A96" s="30">
        <v>44665</v>
      </c>
      <c r="B96" t="s">
        <v>392</v>
      </c>
      <c r="C96" t="s">
        <v>378</v>
      </c>
      <c r="D96">
        <v>1</v>
      </c>
      <c r="F96" t="s">
        <v>245</v>
      </c>
      <c r="G96">
        <v>8</v>
      </c>
      <c r="J96" t="str">
        <f>VLOOKUP(F96,lookups!$A$2:$I$151,2,0)</f>
        <v>Schoolmaster Snapper</v>
      </c>
      <c r="K96" t="str">
        <f>VLOOKUP(F96,lookups!$A$2:$I$151,3,0)</f>
        <v>Lutjanus apodus</v>
      </c>
      <c r="L96" t="str">
        <f>VLOOKUP(F96,lookups!$A$2:$I$151,4,0)</f>
        <v>Lutjanidae</v>
      </c>
      <c r="M96" t="str">
        <f>VLOOKUP(F96,lookups!$A$2:$I$151,5,0)</f>
        <v>Carnivores</v>
      </c>
      <c r="N96">
        <f>VLOOKUP(F96,lookups!$A$2:$I$151,6,0)</f>
        <v>1.9400000000000001E-2</v>
      </c>
      <c r="O96">
        <f>VLOOKUP(F96,lookups!$A$2:$I$151,7,0)</f>
        <v>2.9779</v>
      </c>
      <c r="P96">
        <f t="shared" si="1"/>
        <v>9.4866614495889596</v>
      </c>
    </row>
    <row r="97" spans="1:16" x14ac:dyDescent="0.2">
      <c r="A97" s="30">
        <v>44665</v>
      </c>
      <c r="B97" t="s">
        <v>392</v>
      </c>
      <c r="C97" t="s">
        <v>378</v>
      </c>
      <c r="D97">
        <v>1</v>
      </c>
      <c r="F97" t="s">
        <v>245</v>
      </c>
      <c r="G97">
        <v>6</v>
      </c>
      <c r="H97">
        <v>2</v>
      </c>
      <c r="J97" t="str">
        <f>VLOOKUP(F97,lookups!$A$2:$I$151,2,0)</f>
        <v>Schoolmaster Snapper</v>
      </c>
      <c r="K97" t="str">
        <f>VLOOKUP(F97,lookups!$A$2:$I$151,3,0)</f>
        <v>Lutjanus apodus</v>
      </c>
      <c r="L97" t="str">
        <f>VLOOKUP(F97,lookups!$A$2:$I$151,4,0)</f>
        <v>Lutjanidae</v>
      </c>
      <c r="M97" t="str">
        <f>VLOOKUP(F97,lookups!$A$2:$I$151,5,0)</f>
        <v>Carnivores</v>
      </c>
      <c r="N97">
        <f>VLOOKUP(F97,lookups!$A$2:$I$151,6,0)</f>
        <v>1.9400000000000001E-2</v>
      </c>
      <c r="O97">
        <f>VLOOKUP(F97,lookups!$A$2:$I$151,7,0)</f>
        <v>2.9779</v>
      </c>
      <c r="P97">
        <f t="shared" si="1"/>
        <v>4.0277113463214924</v>
      </c>
    </row>
    <row r="98" spans="1:16" x14ac:dyDescent="0.2">
      <c r="A98" s="30">
        <v>44665</v>
      </c>
      <c r="B98" t="s">
        <v>392</v>
      </c>
      <c r="C98" t="s">
        <v>378</v>
      </c>
      <c r="D98">
        <v>1</v>
      </c>
      <c r="F98" t="s">
        <v>245</v>
      </c>
      <c r="G98">
        <v>12</v>
      </c>
      <c r="J98" t="str">
        <f>VLOOKUP(F98,lookups!$A$2:$I$151,2,0)</f>
        <v>Schoolmaster Snapper</v>
      </c>
      <c r="K98" t="str">
        <f>VLOOKUP(F98,lookups!$A$2:$I$151,3,0)</f>
        <v>Lutjanus apodus</v>
      </c>
      <c r="L98" t="str">
        <f>VLOOKUP(F98,lookups!$A$2:$I$151,4,0)</f>
        <v>Lutjanidae</v>
      </c>
      <c r="M98" t="str">
        <f>VLOOKUP(F98,lookups!$A$2:$I$151,5,0)</f>
        <v>Carnivores</v>
      </c>
      <c r="N98">
        <f>VLOOKUP(F98,lookups!$A$2:$I$151,6,0)</f>
        <v>1.9400000000000001E-2</v>
      </c>
      <c r="O98">
        <f>VLOOKUP(F98,lookups!$A$2:$I$151,7,0)</f>
        <v>2.9779</v>
      </c>
      <c r="P98">
        <f t="shared" si="1"/>
        <v>31.731862411966997</v>
      </c>
    </row>
    <row r="99" spans="1:16" x14ac:dyDescent="0.2">
      <c r="A99" s="30">
        <v>44665</v>
      </c>
      <c r="B99" t="s">
        <v>392</v>
      </c>
      <c r="C99" t="s">
        <v>378</v>
      </c>
      <c r="D99">
        <v>1</v>
      </c>
      <c r="F99" t="s">
        <v>179</v>
      </c>
      <c r="G99">
        <v>14</v>
      </c>
      <c r="J99" t="str">
        <f>VLOOKUP(F99,lookups!$A$2:$I$151,2,0)</f>
        <v>Bluestriped Grunt</v>
      </c>
      <c r="K99" t="str">
        <f>VLOOKUP(F99,lookups!$A$2:$I$151,3,0)</f>
        <v>Haemulon sciurus</v>
      </c>
      <c r="L99" t="str">
        <f>VLOOKUP(F99,lookups!$A$2:$I$151,4,0)</f>
        <v>Haemulidae</v>
      </c>
      <c r="M99" t="str">
        <f>VLOOKUP(F99,lookups!$A$2:$I$151,5,0)</f>
        <v>Carnivores</v>
      </c>
      <c r="N99">
        <f>VLOOKUP(F99,lookups!$A$2:$I$151,6,0)</f>
        <v>1.9400000000000001E-2</v>
      </c>
      <c r="O99">
        <f>VLOOKUP(F99,lookups!$A$2:$I$151,7,0)</f>
        <v>2.9996</v>
      </c>
      <c r="P99">
        <f t="shared" si="1"/>
        <v>53.177435040820249</v>
      </c>
    </row>
    <row r="100" spans="1:16" x14ac:dyDescent="0.2">
      <c r="A100" s="30">
        <v>44665</v>
      </c>
      <c r="B100" t="s">
        <v>392</v>
      </c>
      <c r="C100" t="s">
        <v>378</v>
      </c>
      <c r="D100">
        <v>1</v>
      </c>
      <c r="F100" t="s">
        <v>179</v>
      </c>
      <c r="G100">
        <v>12</v>
      </c>
      <c r="J100" t="str">
        <f>VLOOKUP(F100,lookups!$A$2:$I$151,2,0)</f>
        <v>Bluestriped Grunt</v>
      </c>
      <c r="K100" t="str">
        <f>VLOOKUP(F100,lookups!$A$2:$I$151,3,0)</f>
        <v>Haemulon sciurus</v>
      </c>
      <c r="L100" t="str">
        <f>VLOOKUP(F100,lookups!$A$2:$I$151,4,0)</f>
        <v>Haemulidae</v>
      </c>
      <c r="M100" t="str">
        <f>VLOOKUP(F100,lookups!$A$2:$I$151,5,0)</f>
        <v>Carnivores</v>
      </c>
      <c r="N100">
        <f>VLOOKUP(F100,lookups!$A$2:$I$151,6,0)</f>
        <v>1.9400000000000001E-2</v>
      </c>
      <c r="O100">
        <f>VLOOKUP(F100,lookups!$A$2:$I$151,7,0)</f>
        <v>2.9996</v>
      </c>
      <c r="P100">
        <f t="shared" si="1"/>
        <v>33.489895745293879</v>
      </c>
    </row>
    <row r="101" spans="1:16" x14ac:dyDescent="0.2">
      <c r="A101" s="30">
        <v>44665</v>
      </c>
      <c r="B101" t="s">
        <v>392</v>
      </c>
      <c r="C101" t="s">
        <v>378</v>
      </c>
      <c r="D101">
        <v>1</v>
      </c>
      <c r="F101" t="s">
        <v>14</v>
      </c>
      <c r="G101">
        <v>3</v>
      </c>
      <c r="H101">
        <v>2</v>
      </c>
      <c r="J101" t="str">
        <f>VLOOKUP(F101,lookups!$A$2:$I$151,2,0)</f>
        <v>Sergeant Major</v>
      </c>
      <c r="K101" t="str">
        <f>VLOOKUP(F101,lookups!$A$2:$I$151,3,0)</f>
        <v>Abudefduf saxatilis</v>
      </c>
      <c r="L101" t="str">
        <f>VLOOKUP(F101,lookups!$A$2:$I$151,4,0)</f>
        <v>Pomacentridae</v>
      </c>
      <c r="M101" t="str">
        <f>VLOOKUP(F101,lookups!$A$2:$I$151,5,0)</f>
        <v>Carnivores</v>
      </c>
      <c r="N101">
        <f>VLOOKUP(F101,lookups!$A$2:$I$151,6,0)</f>
        <v>1.8200000000000001E-2</v>
      </c>
      <c r="O101">
        <f>VLOOKUP(F101,lookups!$A$2:$I$151,7,0)</f>
        <v>3.05</v>
      </c>
      <c r="P101">
        <f t="shared" si="1"/>
        <v>0.5191480354212431</v>
      </c>
    </row>
    <row r="102" spans="1:16" x14ac:dyDescent="0.2">
      <c r="A102" s="30">
        <v>44665</v>
      </c>
      <c r="B102" t="s">
        <v>392</v>
      </c>
      <c r="C102" t="s">
        <v>378</v>
      </c>
      <c r="D102">
        <v>1</v>
      </c>
      <c r="F102" t="s">
        <v>14</v>
      </c>
      <c r="G102">
        <v>2</v>
      </c>
      <c r="H102">
        <v>8</v>
      </c>
      <c r="J102" t="str">
        <f>VLOOKUP(F102,lookups!$A$2:$I$151,2,0)</f>
        <v>Sergeant Major</v>
      </c>
      <c r="K102" t="str">
        <f>VLOOKUP(F102,lookups!$A$2:$I$151,3,0)</f>
        <v>Abudefduf saxatilis</v>
      </c>
      <c r="L102" t="str">
        <f>VLOOKUP(F102,lookups!$A$2:$I$151,4,0)</f>
        <v>Pomacentridae</v>
      </c>
      <c r="M102" t="str">
        <f>VLOOKUP(F102,lookups!$A$2:$I$151,5,0)</f>
        <v>Carnivores</v>
      </c>
      <c r="N102">
        <f>VLOOKUP(F102,lookups!$A$2:$I$151,6,0)</f>
        <v>1.8200000000000001E-2</v>
      </c>
      <c r="O102">
        <f>VLOOKUP(F102,lookups!$A$2:$I$151,7,0)</f>
        <v>3.05</v>
      </c>
      <c r="P102">
        <f t="shared" si="1"/>
        <v>0.15073457291130454</v>
      </c>
    </row>
    <row r="103" spans="1:16" x14ac:dyDescent="0.2">
      <c r="A103" s="30">
        <v>44665</v>
      </c>
      <c r="B103" t="s">
        <v>392</v>
      </c>
      <c r="C103" t="s">
        <v>378</v>
      </c>
      <c r="D103">
        <v>1</v>
      </c>
      <c r="F103" t="s">
        <v>170</v>
      </c>
      <c r="G103">
        <v>12</v>
      </c>
      <c r="H103">
        <v>2</v>
      </c>
      <c r="J103" t="str">
        <f>VLOOKUP(F103,lookups!$A$2:$I$151,2,0)</f>
        <v>French Grunt</v>
      </c>
      <c r="K103" t="str">
        <f>VLOOKUP(F103,lookups!$A$2:$I$151,3,0)</f>
        <v>Haemulon flavolineatum</v>
      </c>
      <c r="L103" t="str">
        <f>VLOOKUP(F103,lookups!$A$2:$I$151,4,0)</f>
        <v>Haemulidae</v>
      </c>
      <c r="M103" t="str">
        <f>VLOOKUP(F103,lookups!$A$2:$I$151,5,0)</f>
        <v>Carnivores</v>
      </c>
      <c r="N103">
        <f>VLOOKUP(F103,lookups!$A$2:$I$151,6,0)</f>
        <v>1.2699999999999999E-2</v>
      </c>
      <c r="O103">
        <f>VLOOKUP(F103,lookups!$A$2:$I$151,7,0)</f>
        <v>3.1581000000000001</v>
      </c>
      <c r="P103">
        <f t="shared" si="1"/>
        <v>32.506185853485817</v>
      </c>
    </row>
    <row r="104" spans="1:16" x14ac:dyDescent="0.2">
      <c r="A104" s="30">
        <v>44665</v>
      </c>
      <c r="B104" t="s">
        <v>392</v>
      </c>
      <c r="C104" t="s">
        <v>378</v>
      </c>
      <c r="D104">
        <v>1</v>
      </c>
      <c r="F104" t="s">
        <v>170</v>
      </c>
      <c r="G104">
        <v>8</v>
      </c>
      <c r="J104" t="str">
        <f>VLOOKUP(F104,lookups!$A$2:$I$151,2,0)</f>
        <v>French Grunt</v>
      </c>
      <c r="K104" t="str">
        <f>VLOOKUP(F104,lookups!$A$2:$I$151,3,0)</f>
        <v>Haemulon flavolineatum</v>
      </c>
      <c r="L104" t="str">
        <f>VLOOKUP(F104,lookups!$A$2:$I$151,4,0)</f>
        <v>Haemulidae</v>
      </c>
      <c r="M104" t="str">
        <f>VLOOKUP(F104,lookups!$A$2:$I$151,5,0)</f>
        <v>Carnivores</v>
      </c>
      <c r="N104">
        <f>VLOOKUP(F104,lookups!$A$2:$I$151,6,0)</f>
        <v>1.2699999999999999E-2</v>
      </c>
      <c r="O104">
        <f>VLOOKUP(F104,lookups!$A$2:$I$151,7,0)</f>
        <v>3.1581000000000001</v>
      </c>
      <c r="P104">
        <f t="shared" si="1"/>
        <v>9.0334201264139971</v>
      </c>
    </row>
    <row r="105" spans="1:16" x14ac:dyDescent="0.2">
      <c r="A105" s="30">
        <v>44665</v>
      </c>
      <c r="B105" t="s">
        <v>392</v>
      </c>
      <c r="C105" t="s">
        <v>378</v>
      </c>
      <c r="D105">
        <v>1</v>
      </c>
      <c r="F105" t="s">
        <v>364</v>
      </c>
      <c r="G105">
        <v>6</v>
      </c>
      <c r="J105" t="str">
        <f>VLOOKUP(F105,lookups!$A$2:$I$151,2,0)</f>
        <v>Cocoa Damselfish</v>
      </c>
      <c r="K105" t="str">
        <f>VLOOKUP(F105,lookups!$A$2:$I$151,3,0)</f>
        <v>Stegastes variabilis</v>
      </c>
      <c r="L105" t="str">
        <f>VLOOKUP(F105,lookups!$A$2:$I$151,4,0)</f>
        <v>Pomacentridae</v>
      </c>
      <c r="M105" t="str">
        <f>VLOOKUP(F105,lookups!$A$2:$I$151,5,0)</f>
        <v>Herbivores</v>
      </c>
      <c r="N105">
        <f>VLOOKUP(F105,lookups!$A$2:$I$151,6,0)</f>
        <v>1.66E-2</v>
      </c>
      <c r="O105">
        <f>VLOOKUP(F105,lookups!$A$2:$I$151,7,0)</f>
        <v>2.99</v>
      </c>
      <c r="P105">
        <f t="shared" si="1"/>
        <v>3.5219268111288287</v>
      </c>
    </row>
    <row r="106" spans="1:16" x14ac:dyDescent="0.2">
      <c r="A106" s="30">
        <v>44665</v>
      </c>
      <c r="B106" t="s">
        <v>392</v>
      </c>
      <c r="C106" t="s">
        <v>378</v>
      </c>
      <c r="D106">
        <v>1</v>
      </c>
      <c r="F106" t="s">
        <v>250</v>
      </c>
      <c r="G106">
        <v>16</v>
      </c>
      <c r="J106" t="str">
        <f>VLOOKUP(F106,lookups!$A$2:$I$151,2,0)</f>
        <v>Dog Snapper</v>
      </c>
      <c r="K106" t="str">
        <f>VLOOKUP(F106,lookups!$A$2:$I$151,3,0)</f>
        <v>Lutjanus jocu</v>
      </c>
      <c r="L106" t="str">
        <f>VLOOKUP(F106,lookups!$A$2:$I$151,4,0)</f>
        <v>Lutjanidae</v>
      </c>
      <c r="M106" t="str">
        <f>VLOOKUP(F106,lookups!$A$2:$I$151,5,0)</f>
        <v>Carnivores</v>
      </c>
      <c r="N106">
        <f>VLOOKUP(F106,lookups!$A$2:$I$151,6,0)</f>
        <v>3.0800000000000001E-2</v>
      </c>
      <c r="O106">
        <f>VLOOKUP(F106,lookups!$A$2:$I$151,7,0)</f>
        <v>2.8574000000000002</v>
      </c>
      <c r="P106">
        <f t="shared" si="1"/>
        <v>84.957779890966037</v>
      </c>
    </row>
    <row r="107" spans="1:16" x14ac:dyDescent="0.2">
      <c r="A107" s="30">
        <v>44665</v>
      </c>
      <c r="B107" t="s">
        <v>392</v>
      </c>
      <c r="C107" t="s">
        <v>378</v>
      </c>
      <c r="D107">
        <v>1</v>
      </c>
      <c r="F107" t="s">
        <v>182</v>
      </c>
      <c r="G107">
        <v>2</v>
      </c>
      <c r="H107">
        <v>20</v>
      </c>
      <c r="J107" t="str">
        <f>VLOOKUP(F107,lookups!$A$2:$I$151,2,0)</f>
        <v>Grunt (juvenile)</v>
      </c>
      <c r="K107" t="str">
        <f>VLOOKUP(F107,lookups!$A$2:$I$151,3,0)</f>
        <v>Haemulon spp.</v>
      </c>
      <c r="L107" t="str">
        <f>VLOOKUP(F107,lookups!$A$2:$I$151,4,0)</f>
        <v>Haemulidae</v>
      </c>
      <c r="M107" t="str">
        <f>VLOOKUP(F107,lookups!$A$2:$I$151,5,0)</f>
        <v>Carnivores</v>
      </c>
      <c r="N107">
        <f>VLOOKUP(F107,lookups!$A$2:$I$151,6,0)</f>
        <v>1.2699999999999999E-2</v>
      </c>
      <c r="O107">
        <f>VLOOKUP(F107,lookups!$A$2:$I$151,7,0)</f>
        <v>3.1581000000000001</v>
      </c>
      <c r="P107">
        <f t="shared" si="1"/>
        <v>0.11336697287564686</v>
      </c>
    </row>
    <row r="108" spans="1:16" x14ac:dyDescent="0.2">
      <c r="A108" s="30">
        <v>44665</v>
      </c>
      <c r="B108" t="s">
        <v>392</v>
      </c>
      <c r="C108" t="s">
        <v>378</v>
      </c>
      <c r="D108">
        <v>1</v>
      </c>
      <c r="F108" t="s">
        <v>182</v>
      </c>
      <c r="G108">
        <v>3</v>
      </c>
      <c r="H108">
        <v>5</v>
      </c>
      <c r="J108" t="str">
        <f>VLOOKUP(F108,lookups!$A$2:$I$151,2,0)</f>
        <v>Grunt (juvenile)</v>
      </c>
      <c r="K108" t="str">
        <f>VLOOKUP(F108,lookups!$A$2:$I$151,3,0)</f>
        <v>Haemulon spp.</v>
      </c>
      <c r="L108" t="str">
        <f>VLOOKUP(F108,lookups!$A$2:$I$151,4,0)</f>
        <v>Haemulidae</v>
      </c>
      <c r="M108" t="str">
        <f>VLOOKUP(F108,lookups!$A$2:$I$151,5,0)</f>
        <v>Carnivores</v>
      </c>
      <c r="N108">
        <f>VLOOKUP(F108,lookups!$A$2:$I$151,6,0)</f>
        <v>1.2699999999999999E-2</v>
      </c>
      <c r="O108">
        <f>VLOOKUP(F108,lookups!$A$2:$I$151,7,0)</f>
        <v>3.1581000000000001</v>
      </c>
      <c r="P108">
        <f t="shared" si="1"/>
        <v>0.40794381733308699</v>
      </c>
    </row>
    <row r="109" spans="1:16" x14ac:dyDescent="0.2">
      <c r="A109" s="30">
        <v>44665</v>
      </c>
      <c r="B109" t="s">
        <v>392</v>
      </c>
      <c r="C109" t="s">
        <v>378</v>
      </c>
      <c r="D109">
        <v>1</v>
      </c>
      <c r="F109" t="s">
        <v>182</v>
      </c>
      <c r="G109">
        <v>5</v>
      </c>
      <c r="H109">
        <v>2</v>
      </c>
      <c r="J109" t="str">
        <f>VLOOKUP(F109,lookups!$A$2:$I$151,2,0)</f>
        <v>Grunt (juvenile)</v>
      </c>
      <c r="K109" t="str">
        <f>VLOOKUP(F109,lookups!$A$2:$I$151,3,0)</f>
        <v>Haemulon spp.</v>
      </c>
      <c r="L109" t="str">
        <f>VLOOKUP(F109,lookups!$A$2:$I$151,4,0)</f>
        <v>Haemulidae</v>
      </c>
      <c r="M109" t="str">
        <f>VLOOKUP(F109,lookups!$A$2:$I$151,5,0)</f>
        <v>Carnivores</v>
      </c>
      <c r="N109">
        <f>VLOOKUP(F109,lookups!$A$2:$I$151,6,0)</f>
        <v>1.2699999999999999E-2</v>
      </c>
      <c r="O109">
        <f>VLOOKUP(F109,lookups!$A$2:$I$151,7,0)</f>
        <v>3.1581000000000001</v>
      </c>
      <c r="P109">
        <f t="shared" si="1"/>
        <v>2.0474857678676552</v>
      </c>
    </row>
    <row r="110" spans="1:16" x14ac:dyDescent="0.2">
      <c r="A110" s="30">
        <v>44665</v>
      </c>
      <c r="B110" t="s">
        <v>392</v>
      </c>
      <c r="C110" t="s">
        <v>378</v>
      </c>
      <c r="D110">
        <v>1</v>
      </c>
      <c r="F110" t="s">
        <v>241</v>
      </c>
      <c r="G110">
        <v>12</v>
      </c>
      <c r="H110">
        <v>2</v>
      </c>
      <c r="J110" t="str">
        <f>VLOOKUP(F110,lookups!$A$2:$I$151,2,0)</f>
        <v>Mutton Snapper</v>
      </c>
      <c r="K110" t="str">
        <f>VLOOKUP(F110,lookups!$A$2:$I$151,3,0)</f>
        <v>Lutjanus analis</v>
      </c>
      <c r="L110" t="str">
        <f>VLOOKUP(F110,lookups!$A$2:$I$151,4,0)</f>
        <v>Lutjanidae</v>
      </c>
      <c r="M110" t="str">
        <f>VLOOKUP(F110,lookups!$A$2:$I$151,5,0)</f>
        <v>Carnivores</v>
      </c>
      <c r="N110">
        <f>VLOOKUP(F110,lookups!$A$2:$I$151,6,0)</f>
        <v>1.6199999999999999E-2</v>
      </c>
      <c r="O110">
        <f>VLOOKUP(F110,lookups!$A$2:$I$151,7,0)</f>
        <v>3.0112000000000001</v>
      </c>
      <c r="P110">
        <f t="shared" si="1"/>
        <v>28.783631276145421</v>
      </c>
    </row>
    <row r="111" spans="1:16" x14ac:dyDescent="0.2">
      <c r="A111" s="30">
        <v>44665</v>
      </c>
      <c r="B111" t="s">
        <v>392</v>
      </c>
      <c r="C111" t="s">
        <v>378</v>
      </c>
      <c r="D111">
        <v>1</v>
      </c>
      <c r="F111" t="s">
        <v>326</v>
      </c>
      <c r="G111">
        <v>13</v>
      </c>
      <c r="I111" t="s">
        <v>380</v>
      </c>
      <c r="J111" t="str">
        <f>VLOOKUP(F111,lookups!$A$2:$I$151,2,0)</f>
        <v>Greenblotch Parrotfish</v>
      </c>
      <c r="K111" t="str">
        <f>VLOOKUP(F111,lookups!$A$2:$I$151,3,0)</f>
        <v>Sparisoma atomarium</v>
      </c>
      <c r="L111" t="str">
        <f>VLOOKUP(F111,lookups!$A$2:$I$151,4,0)</f>
        <v>Scaridae</v>
      </c>
      <c r="M111" t="str">
        <f>VLOOKUP(F111,lookups!$A$2:$I$151,5,0)</f>
        <v>Herbivores</v>
      </c>
      <c r="N111">
        <f>VLOOKUP(F111,lookups!$A$2:$I$151,6,0)</f>
        <v>1.21E-2</v>
      </c>
      <c r="O111">
        <f>VLOOKUP(F111,lookups!$A$2:$I$151,7,0)</f>
        <v>3.0274999999999999</v>
      </c>
      <c r="P111">
        <f t="shared" si="1"/>
        <v>28.526524918434351</v>
      </c>
    </row>
    <row r="112" spans="1:16" x14ac:dyDescent="0.2">
      <c r="A112" s="30">
        <v>44665</v>
      </c>
      <c r="B112" t="s">
        <v>392</v>
      </c>
      <c r="C112" t="s">
        <v>378</v>
      </c>
      <c r="D112">
        <v>1</v>
      </c>
      <c r="F112" t="s">
        <v>326</v>
      </c>
      <c r="G112">
        <v>8</v>
      </c>
      <c r="I112" t="s">
        <v>380</v>
      </c>
      <c r="J112" t="str">
        <f>VLOOKUP(F112,lookups!$A$2:$I$151,2,0)</f>
        <v>Greenblotch Parrotfish</v>
      </c>
      <c r="K112" t="str">
        <f>VLOOKUP(F112,lookups!$A$2:$I$151,3,0)</f>
        <v>Sparisoma atomarium</v>
      </c>
      <c r="L112" t="str">
        <f>VLOOKUP(F112,lookups!$A$2:$I$151,4,0)</f>
        <v>Scaridae</v>
      </c>
      <c r="M112" t="str">
        <f>VLOOKUP(F112,lookups!$A$2:$I$151,5,0)</f>
        <v>Herbivores</v>
      </c>
      <c r="N112">
        <f>VLOOKUP(F112,lookups!$A$2:$I$151,6,0)</f>
        <v>1.21E-2</v>
      </c>
      <c r="O112">
        <f>VLOOKUP(F112,lookups!$A$2:$I$151,7,0)</f>
        <v>3.0274999999999999</v>
      </c>
      <c r="P112">
        <f t="shared" si="1"/>
        <v>6.5597955811227795</v>
      </c>
    </row>
    <row r="113" spans="1:16" x14ac:dyDescent="0.2">
      <c r="A113" s="30">
        <v>44665</v>
      </c>
      <c r="B113" t="s">
        <v>392</v>
      </c>
      <c r="C113" t="s">
        <v>378</v>
      </c>
      <c r="D113">
        <v>1</v>
      </c>
      <c r="F113" t="s">
        <v>330</v>
      </c>
      <c r="G113">
        <v>14</v>
      </c>
      <c r="I113" t="s">
        <v>380</v>
      </c>
      <c r="J113" t="str">
        <f>VLOOKUP(F113,lookups!$A$2:$I$151,2,0)</f>
        <v>Redband Parrotfish</v>
      </c>
      <c r="K113" t="str">
        <f>VLOOKUP(F113,lookups!$A$2:$I$151,3,0)</f>
        <v>Sparisoma aurofrenatum</v>
      </c>
      <c r="L113" t="str">
        <f>VLOOKUP(F113,lookups!$A$2:$I$151,4,0)</f>
        <v>Scaridae</v>
      </c>
      <c r="M113" t="str">
        <f>VLOOKUP(F113,lookups!$A$2:$I$151,5,0)</f>
        <v>Herbivores</v>
      </c>
      <c r="N113">
        <f>VLOOKUP(F113,lookups!$A$2:$I$151,6,0)</f>
        <v>4.5999999999999999E-3</v>
      </c>
      <c r="O113">
        <f>VLOOKUP(F113,lookups!$A$2:$I$151,7,0)</f>
        <v>3.4291</v>
      </c>
      <c r="P113">
        <f t="shared" si="1"/>
        <v>39.169270105925079</v>
      </c>
    </row>
    <row r="114" spans="1:16" x14ac:dyDescent="0.2">
      <c r="A114" s="30">
        <v>44665</v>
      </c>
      <c r="B114" t="s">
        <v>392</v>
      </c>
      <c r="C114" t="s">
        <v>378</v>
      </c>
      <c r="D114">
        <v>1</v>
      </c>
      <c r="F114" t="s">
        <v>345</v>
      </c>
      <c r="G114">
        <v>29</v>
      </c>
      <c r="J114" t="str">
        <f>VLOOKUP(F114,lookups!$A$2:$I$151,2,0)</f>
        <v>Barracuda</v>
      </c>
      <c r="K114" t="str">
        <f>VLOOKUP(F114,lookups!$A$2:$I$151,3,0)</f>
        <v>Sphyraena barracuda</v>
      </c>
      <c r="L114" t="str">
        <f>VLOOKUP(F114,lookups!$A$2:$I$151,4,0)</f>
        <v>Sphyraenidae</v>
      </c>
      <c r="M114" t="str">
        <f>VLOOKUP(F114,lookups!$A$2:$I$151,5,0)</f>
        <v>Carnivores</v>
      </c>
      <c r="N114">
        <f>VLOOKUP(F114,lookups!$A$2:$I$151,6,0)</f>
        <v>5.0000000000000001E-3</v>
      </c>
      <c r="O114">
        <f>VLOOKUP(F114,lookups!$A$2:$I$151,7,0)</f>
        <v>3.0825</v>
      </c>
      <c r="P114">
        <f t="shared" si="1"/>
        <v>160.99479405269906</v>
      </c>
    </row>
    <row r="115" spans="1:16" x14ac:dyDescent="0.2">
      <c r="A115" s="30">
        <v>44665</v>
      </c>
      <c r="B115" t="s">
        <v>392</v>
      </c>
      <c r="C115" t="s">
        <v>378</v>
      </c>
      <c r="D115">
        <v>1</v>
      </c>
      <c r="F115" t="s">
        <v>330</v>
      </c>
      <c r="G115">
        <v>4</v>
      </c>
      <c r="I115" t="s">
        <v>379</v>
      </c>
      <c r="J115" t="str">
        <f>VLOOKUP(F115,lookups!$A$2:$I$151,2,0)</f>
        <v>Redband Parrotfish</v>
      </c>
      <c r="K115" t="str">
        <f>VLOOKUP(F115,lookups!$A$2:$I$151,3,0)</f>
        <v>Sparisoma aurofrenatum</v>
      </c>
      <c r="L115" t="str">
        <f>VLOOKUP(F115,lookups!$A$2:$I$151,4,0)</f>
        <v>Scaridae</v>
      </c>
      <c r="M115" t="str">
        <f>VLOOKUP(F115,lookups!$A$2:$I$151,5,0)</f>
        <v>Herbivores</v>
      </c>
      <c r="N115">
        <f>VLOOKUP(F115,lookups!$A$2:$I$151,6,0)</f>
        <v>4.5999999999999999E-3</v>
      </c>
      <c r="O115">
        <f>VLOOKUP(F115,lookups!$A$2:$I$151,7,0)</f>
        <v>3.4291</v>
      </c>
      <c r="P115">
        <f t="shared" si="1"/>
        <v>0.53368100802107599</v>
      </c>
    </row>
    <row r="116" spans="1:16" x14ac:dyDescent="0.2">
      <c r="A116" s="30">
        <v>44665</v>
      </c>
      <c r="B116" t="s">
        <v>392</v>
      </c>
      <c r="C116" t="s">
        <v>378</v>
      </c>
      <c r="D116">
        <v>2</v>
      </c>
      <c r="F116" t="s">
        <v>339</v>
      </c>
      <c r="G116">
        <v>18</v>
      </c>
      <c r="J116" t="str">
        <f>VLOOKUP(F116,lookups!$A$2:$I$151,2,0)</f>
        <v>Yellowtail parrotfish</v>
      </c>
      <c r="K116" t="str">
        <f>VLOOKUP(F116,lookups!$A$2:$I$151,3,0)</f>
        <v>Sparisoma rubiprinne</v>
      </c>
      <c r="L116" t="str">
        <f>VLOOKUP(F116,lookups!$A$2:$I$151,4,0)</f>
        <v>Scaridae</v>
      </c>
      <c r="M116" t="str">
        <f>VLOOKUP(F116,lookups!$A$2:$I$151,5,0)</f>
        <v>Herbivores</v>
      </c>
      <c r="N116">
        <f>VLOOKUP(F116,lookups!$A$2:$I$151,6,0)</f>
        <v>1.5599999999999999E-2</v>
      </c>
      <c r="O116">
        <f>VLOOKUP(F116,lookups!$A$2:$I$151,7,0)</f>
        <v>3.0640999999999998</v>
      </c>
      <c r="P116">
        <f t="shared" si="1"/>
        <v>109.49772126152578</v>
      </c>
    </row>
    <row r="117" spans="1:16" x14ac:dyDescent="0.2">
      <c r="A117" s="30">
        <v>44665</v>
      </c>
      <c r="B117" t="s">
        <v>392</v>
      </c>
      <c r="C117" t="s">
        <v>378</v>
      </c>
      <c r="D117">
        <v>2</v>
      </c>
      <c r="F117" t="s">
        <v>339</v>
      </c>
      <c r="G117">
        <v>14</v>
      </c>
      <c r="H117">
        <v>2</v>
      </c>
      <c r="J117" t="str">
        <f>VLOOKUP(F117,lookups!$A$2:$I$151,2,0)</f>
        <v>Yellowtail parrotfish</v>
      </c>
      <c r="K117" t="str">
        <f>VLOOKUP(F117,lookups!$A$2:$I$151,3,0)</f>
        <v>Sparisoma rubiprinne</v>
      </c>
      <c r="L117" t="str">
        <f>VLOOKUP(F117,lookups!$A$2:$I$151,4,0)</f>
        <v>Scaridae</v>
      </c>
      <c r="M117" t="str">
        <f>VLOOKUP(F117,lookups!$A$2:$I$151,5,0)</f>
        <v>Herbivores</v>
      </c>
      <c r="N117">
        <f>VLOOKUP(F117,lookups!$A$2:$I$151,6,0)</f>
        <v>1.5599999999999999E-2</v>
      </c>
      <c r="O117">
        <f>VLOOKUP(F117,lookups!$A$2:$I$151,7,0)</f>
        <v>3.0640999999999998</v>
      </c>
      <c r="P117">
        <f t="shared" si="1"/>
        <v>50.696212260857635</v>
      </c>
    </row>
    <row r="118" spans="1:16" x14ac:dyDescent="0.2">
      <c r="A118" s="30">
        <v>44665</v>
      </c>
      <c r="B118" t="s">
        <v>392</v>
      </c>
      <c r="C118" t="s">
        <v>378</v>
      </c>
      <c r="D118">
        <v>2</v>
      </c>
      <c r="F118" t="s">
        <v>245</v>
      </c>
      <c r="G118">
        <v>8</v>
      </c>
      <c r="J118" t="str">
        <f>VLOOKUP(F118,lookups!$A$2:$I$151,2,0)</f>
        <v>Schoolmaster Snapper</v>
      </c>
      <c r="K118" t="str">
        <f>VLOOKUP(F118,lookups!$A$2:$I$151,3,0)</f>
        <v>Lutjanus apodus</v>
      </c>
      <c r="L118" t="str">
        <f>VLOOKUP(F118,lookups!$A$2:$I$151,4,0)</f>
        <v>Lutjanidae</v>
      </c>
      <c r="M118" t="str">
        <f>VLOOKUP(F118,lookups!$A$2:$I$151,5,0)</f>
        <v>Carnivores</v>
      </c>
      <c r="N118">
        <f>VLOOKUP(F118,lookups!$A$2:$I$151,6,0)</f>
        <v>1.9400000000000001E-2</v>
      </c>
      <c r="O118">
        <f>VLOOKUP(F118,lookups!$A$2:$I$151,7,0)</f>
        <v>2.9779</v>
      </c>
      <c r="P118">
        <f t="shared" si="1"/>
        <v>9.4866614495889596</v>
      </c>
    </row>
    <row r="119" spans="1:16" x14ac:dyDescent="0.2">
      <c r="A119" s="30">
        <v>44665</v>
      </c>
      <c r="B119" t="s">
        <v>392</v>
      </c>
      <c r="C119" t="s">
        <v>378</v>
      </c>
      <c r="D119">
        <v>2</v>
      </c>
      <c r="F119" t="s">
        <v>245</v>
      </c>
      <c r="G119">
        <v>10</v>
      </c>
      <c r="J119" t="str">
        <f>VLOOKUP(F119,lookups!$A$2:$I$151,2,0)</f>
        <v>Schoolmaster Snapper</v>
      </c>
      <c r="K119" t="str">
        <f>VLOOKUP(F119,lookups!$A$2:$I$151,3,0)</f>
        <v>Lutjanus apodus</v>
      </c>
      <c r="L119" t="str">
        <f>VLOOKUP(F119,lookups!$A$2:$I$151,4,0)</f>
        <v>Lutjanidae</v>
      </c>
      <c r="M119" t="str">
        <f>VLOOKUP(F119,lookups!$A$2:$I$151,5,0)</f>
        <v>Carnivores</v>
      </c>
      <c r="N119">
        <f>VLOOKUP(F119,lookups!$A$2:$I$151,6,0)</f>
        <v>1.9400000000000001E-2</v>
      </c>
      <c r="O119">
        <f>VLOOKUP(F119,lookups!$A$2:$I$151,7,0)</f>
        <v>2.9779</v>
      </c>
      <c r="P119">
        <f t="shared" si="1"/>
        <v>18.437487119826521</v>
      </c>
    </row>
    <row r="120" spans="1:16" x14ac:dyDescent="0.2">
      <c r="A120" s="30">
        <v>44665</v>
      </c>
      <c r="B120" t="s">
        <v>392</v>
      </c>
      <c r="C120" t="s">
        <v>378</v>
      </c>
      <c r="D120">
        <v>2</v>
      </c>
      <c r="F120" t="s">
        <v>245</v>
      </c>
      <c r="G120">
        <v>18</v>
      </c>
      <c r="J120" t="str">
        <f>VLOOKUP(F120,lookups!$A$2:$I$151,2,0)</f>
        <v>Schoolmaster Snapper</v>
      </c>
      <c r="K120" t="str">
        <f>VLOOKUP(F120,lookups!$A$2:$I$151,3,0)</f>
        <v>Lutjanus apodus</v>
      </c>
      <c r="L120" t="str">
        <f>VLOOKUP(F120,lookups!$A$2:$I$151,4,0)</f>
        <v>Lutjanidae</v>
      </c>
      <c r="M120" t="str">
        <f>VLOOKUP(F120,lookups!$A$2:$I$151,5,0)</f>
        <v>Carnivores</v>
      </c>
      <c r="N120">
        <f>VLOOKUP(F120,lookups!$A$2:$I$151,6,0)</f>
        <v>1.9400000000000001E-2</v>
      </c>
      <c r="O120">
        <f>VLOOKUP(F120,lookups!$A$2:$I$151,7,0)</f>
        <v>2.9779</v>
      </c>
      <c r="P120">
        <f t="shared" si="1"/>
        <v>106.13966751977115</v>
      </c>
    </row>
    <row r="121" spans="1:16" x14ac:dyDescent="0.2">
      <c r="A121" s="30">
        <v>44665</v>
      </c>
      <c r="B121" t="s">
        <v>392</v>
      </c>
      <c r="C121" t="s">
        <v>378</v>
      </c>
      <c r="D121">
        <v>2</v>
      </c>
      <c r="F121" t="s">
        <v>245</v>
      </c>
      <c r="G121">
        <v>10</v>
      </c>
      <c r="H121">
        <v>4</v>
      </c>
      <c r="J121" t="str">
        <f>VLOOKUP(F121,lookups!$A$2:$I$151,2,0)</f>
        <v>Schoolmaster Snapper</v>
      </c>
      <c r="K121" t="str">
        <f>VLOOKUP(F121,lookups!$A$2:$I$151,3,0)</f>
        <v>Lutjanus apodus</v>
      </c>
      <c r="L121" t="str">
        <f>VLOOKUP(F121,lookups!$A$2:$I$151,4,0)</f>
        <v>Lutjanidae</v>
      </c>
      <c r="M121" t="str">
        <f>VLOOKUP(F121,lookups!$A$2:$I$151,5,0)</f>
        <v>Carnivores</v>
      </c>
      <c r="N121">
        <f>VLOOKUP(F121,lookups!$A$2:$I$151,6,0)</f>
        <v>1.9400000000000001E-2</v>
      </c>
      <c r="O121">
        <f>VLOOKUP(F121,lookups!$A$2:$I$151,7,0)</f>
        <v>2.9779</v>
      </c>
      <c r="P121">
        <f t="shared" si="1"/>
        <v>18.437487119826521</v>
      </c>
    </row>
    <row r="122" spans="1:16" x14ac:dyDescent="0.2">
      <c r="A122" s="30">
        <v>44665</v>
      </c>
      <c r="B122" t="s">
        <v>392</v>
      </c>
      <c r="C122" t="s">
        <v>378</v>
      </c>
      <c r="D122">
        <v>2</v>
      </c>
      <c r="F122" t="s">
        <v>250</v>
      </c>
      <c r="G122">
        <v>15</v>
      </c>
      <c r="J122" t="str">
        <f>VLOOKUP(F122,lookups!$A$2:$I$151,2,0)</f>
        <v>Dog Snapper</v>
      </c>
      <c r="K122" t="str">
        <f>VLOOKUP(F122,lookups!$A$2:$I$151,3,0)</f>
        <v>Lutjanus jocu</v>
      </c>
      <c r="L122" t="str">
        <f>VLOOKUP(F122,lookups!$A$2:$I$151,4,0)</f>
        <v>Lutjanidae</v>
      </c>
      <c r="M122" t="str">
        <f>VLOOKUP(F122,lookups!$A$2:$I$151,5,0)</f>
        <v>Carnivores</v>
      </c>
      <c r="N122">
        <f>VLOOKUP(F122,lookups!$A$2:$I$151,6,0)</f>
        <v>3.0800000000000001E-2</v>
      </c>
      <c r="O122">
        <f>VLOOKUP(F122,lookups!$A$2:$I$151,7,0)</f>
        <v>2.8574000000000002</v>
      </c>
      <c r="P122">
        <f t="shared" si="1"/>
        <v>70.650278820514529</v>
      </c>
    </row>
    <row r="123" spans="1:16" x14ac:dyDescent="0.2">
      <c r="A123" s="30">
        <v>44665</v>
      </c>
      <c r="B123" t="s">
        <v>392</v>
      </c>
      <c r="C123" t="s">
        <v>378</v>
      </c>
      <c r="D123">
        <v>2</v>
      </c>
      <c r="F123" t="s">
        <v>250</v>
      </c>
      <c r="G123">
        <v>14</v>
      </c>
      <c r="J123" t="str">
        <f>VLOOKUP(F123,lookups!$A$2:$I$151,2,0)</f>
        <v>Dog Snapper</v>
      </c>
      <c r="K123" t="str">
        <f>VLOOKUP(F123,lookups!$A$2:$I$151,3,0)</f>
        <v>Lutjanus jocu</v>
      </c>
      <c r="L123" t="str">
        <f>VLOOKUP(F123,lookups!$A$2:$I$151,4,0)</f>
        <v>Lutjanidae</v>
      </c>
      <c r="M123" t="str">
        <f>VLOOKUP(F123,lookups!$A$2:$I$151,5,0)</f>
        <v>Carnivores</v>
      </c>
      <c r="N123">
        <f>VLOOKUP(F123,lookups!$A$2:$I$151,6,0)</f>
        <v>3.0800000000000001E-2</v>
      </c>
      <c r="O123">
        <f>VLOOKUP(F123,lookups!$A$2:$I$151,7,0)</f>
        <v>2.8574000000000002</v>
      </c>
      <c r="P123">
        <f t="shared" si="1"/>
        <v>58.009211948903804</v>
      </c>
    </row>
    <row r="124" spans="1:16" x14ac:dyDescent="0.2">
      <c r="A124" s="30">
        <v>44665</v>
      </c>
      <c r="B124" t="s">
        <v>392</v>
      </c>
      <c r="C124" t="s">
        <v>378</v>
      </c>
      <c r="D124">
        <v>2</v>
      </c>
      <c r="F124" t="s">
        <v>149</v>
      </c>
      <c r="G124">
        <v>8</v>
      </c>
      <c r="J124" t="str">
        <f>VLOOKUP(F124,lookups!$A$2:$I$151,2,0)</f>
        <v>Yellowfin Mojarra</v>
      </c>
      <c r="K124" t="str">
        <f>VLOOKUP(F124,lookups!$A$2:$I$151,3,0)</f>
        <v>Gerres cinereus</v>
      </c>
      <c r="L124" t="str">
        <f>VLOOKUP(F124,lookups!$A$2:$I$151,4,0)</f>
        <v>Gerreidae</v>
      </c>
      <c r="M124" t="str">
        <f>VLOOKUP(F124,lookups!$A$2:$I$151,5,0)</f>
        <v>Carnivores</v>
      </c>
      <c r="N124">
        <f>VLOOKUP(F124,lookups!$A$2:$I$151,6,0)</f>
        <v>1.1480000000000001E-2</v>
      </c>
      <c r="O124">
        <f>VLOOKUP(F124,lookups!$A$2:$I$151,7,0)</f>
        <v>3.07</v>
      </c>
      <c r="P124">
        <f t="shared" si="1"/>
        <v>6.7987355398311387</v>
      </c>
    </row>
    <row r="125" spans="1:16" x14ac:dyDescent="0.2">
      <c r="A125" s="30">
        <v>44665</v>
      </c>
      <c r="B125" t="s">
        <v>392</v>
      </c>
      <c r="C125" t="s">
        <v>378</v>
      </c>
      <c r="D125">
        <v>2</v>
      </c>
      <c r="F125" t="s">
        <v>345</v>
      </c>
      <c r="G125">
        <v>8</v>
      </c>
      <c r="J125" t="str">
        <f>VLOOKUP(F125,lookups!$A$2:$I$151,2,0)</f>
        <v>Barracuda</v>
      </c>
      <c r="K125" t="str">
        <f>VLOOKUP(F125,lookups!$A$2:$I$151,3,0)</f>
        <v>Sphyraena barracuda</v>
      </c>
      <c r="L125" t="str">
        <f>VLOOKUP(F125,lookups!$A$2:$I$151,4,0)</f>
        <v>Sphyraenidae</v>
      </c>
      <c r="M125" t="str">
        <f>VLOOKUP(F125,lookups!$A$2:$I$151,5,0)</f>
        <v>Carnivores</v>
      </c>
      <c r="N125">
        <f>VLOOKUP(F125,lookups!$A$2:$I$151,6,0)</f>
        <v>5.0000000000000001E-3</v>
      </c>
      <c r="O125">
        <f>VLOOKUP(F125,lookups!$A$2:$I$151,7,0)</f>
        <v>3.0825</v>
      </c>
      <c r="P125">
        <f t="shared" si="1"/>
        <v>3.03909929105627</v>
      </c>
    </row>
    <row r="126" spans="1:16" x14ac:dyDescent="0.2">
      <c r="A126" s="30">
        <v>44665</v>
      </c>
      <c r="B126" t="s">
        <v>392</v>
      </c>
      <c r="C126" t="s">
        <v>378</v>
      </c>
      <c r="D126">
        <v>2</v>
      </c>
      <c r="F126" t="s">
        <v>179</v>
      </c>
      <c r="G126">
        <v>10</v>
      </c>
      <c r="H126">
        <v>3</v>
      </c>
      <c r="J126" t="str">
        <f>VLOOKUP(F126,lookups!$A$2:$I$151,2,0)</f>
        <v>Bluestriped Grunt</v>
      </c>
      <c r="K126" t="str">
        <f>VLOOKUP(F126,lookups!$A$2:$I$151,3,0)</f>
        <v>Haemulon sciurus</v>
      </c>
      <c r="L126" t="str">
        <f>VLOOKUP(F126,lookups!$A$2:$I$151,4,0)</f>
        <v>Haemulidae</v>
      </c>
      <c r="M126" t="str">
        <f>VLOOKUP(F126,lookups!$A$2:$I$151,5,0)</f>
        <v>Carnivores</v>
      </c>
      <c r="N126">
        <f>VLOOKUP(F126,lookups!$A$2:$I$151,6,0)</f>
        <v>1.9400000000000001E-2</v>
      </c>
      <c r="O126">
        <f>VLOOKUP(F126,lookups!$A$2:$I$151,7,0)</f>
        <v>2.9996</v>
      </c>
      <c r="P126">
        <f t="shared" si="1"/>
        <v>19.382140165698566</v>
      </c>
    </row>
    <row r="127" spans="1:16" x14ac:dyDescent="0.2">
      <c r="A127" s="30">
        <v>44665</v>
      </c>
      <c r="B127" t="s">
        <v>392</v>
      </c>
      <c r="C127" t="s">
        <v>378</v>
      </c>
      <c r="D127">
        <v>2</v>
      </c>
      <c r="F127" t="s">
        <v>179</v>
      </c>
      <c r="G127">
        <v>12</v>
      </c>
      <c r="J127" t="str">
        <f>VLOOKUP(F127,lookups!$A$2:$I$151,2,0)</f>
        <v>Bluestriped Grunt</v>
      </c>
      <c r="K127" t="str">
        <f>VLOOKUP(F127,lookups!$A$2:$I$151,3,0)</f>
        <v>Haemulon sciurus</v>
      </c>
      <c r="L127" t="str">
        <f>VLOOKUP(F127,lookups!$A$2:$I$151,4,0)</f>
        <v>Haemulidae</v>
      </c>
      <c r="M127" t="str">
        <f>VLOOKUP(F127,lookups!$A$2:$I$151,5,0)</f>
        <v>Carnivores</v>
      </c>
      <c r="N127">
        <f>VLOOKUP(F127,lookups!$A$2:$I$151,6,0)</f>
        <v>1.9400000000000001E-2</v>
      </c>
      <c r="O127">
        <f>VLOOKUP(F127,lookups!$A$2:$I$151,7,0)</f>
        <v>2.9996</v>
      </c>
      <c r="P127">
        <f t="shared" si="1"/>
        <v>33.489895745293879</v>
      </c>
    </row>
    <row r="128" spans="1:16" x14ac:dyDescent="0.2">
      <c r="A128" s="30">
        <v>44665</v>
      </c>
      <c r="B128" t="s">
        <v>392</v>
      </c>
      <c r="C128" t="s">
        <v>378</v>
      </c>
      <c r="D128">
        <v>2</v>
      </c>
      <c r="F128" t="s">
        <v>179</v>
      </c>
      <c r="G128">
        <v>8</v>
      </c>
      <c r="H128">
        <v>2</v>
      </c>
      <c r="J128" t="str">
        <f>VLOOKUP(F128,lookups!$A$2:$I$151,2,0)</f>
        <v>Bluestriped Grunt</v>
      </c>
      <c r="K128" t="str">
        <f>VLOOKUP(F128,lookups!$A$2:$I$151,3,0)</f>
        <v>Haemulon sciurus</v>
      </c>
      <c r="L128" t="str">
        <f>VLOOKUP(F128,lookups!$A$2:$I$151,4,0)</f>
        <v>Haemulidae</v>
      </c>
      <c r="M128" t="str">
        <f>VLOOKUP(F128,lookups!$A$2:$I$151,5,0)</f>
        <v>Carnivores</v>
      </c>
      <c r="N128">
        <f>VLOOKUP(F128,lookups!$A$2:$I$151,6,0)</f>
        <v>1.9400000000000001E-2</v>
      </c>
      <c r="O128">
        <f>VLOOKUP(F128,lookups!$A$2:$I$151,7,0)</f>
        <v>2.9996</v>
      </c>
      <c r="P128">
        <f t="shared" si="1"/>
        <v>9.9245415642849117</v>
      </c>
    </row>
    <row r="129" spans="1:16" x14ac:dyDescent="0.2">
      <c r="A129" s="30">
        <v>44665</v>
      </c>
      <c r="B129" t="s">
        <v>392</v>
      </c>
      <c r="C129" t="s">
        <v>378</v>
      </c>
      <c r="D129">
        <v>2</v>
      </c>
      <c r="F129" t="s">
        <v>179</v>
      </c>
      <c r="G129">
        <v>6</v>
      </c>
      <c r="H129">
        <v>5</v>
      </c>
      <c r="J129" t="str">
        <f>VLOOKUP(F129,lookups!$A$2:$I$151,2,0)</f>
        <v>Bluestriped Grunt</v>
      </c>
      <c r="K129" t="str">
        <f>VLOOKUP(F129,lookups!$A$2:$I$151,3,0)</f>
        <v>Haemulon sciurus</v>
      </c>
      <c r="L129" t="str">
        <f>VLOOKUP(F129,lookups!$A$2:$I$151,4,0)</f>
        <v>Haemulidae</v>
      </c>
      <c r="M129" t="str">
        <f>VLOOKUP(F129,lookups!$A$2:$I$151,5,0)</f>
        <v>Carnivores</v>
      </c>
      <c r="N129">
        <f>VLOOKUP(F129,lookups!$A$2:$I$151,6,0)</f>
        <v>1.9400000000000001E-2</v>
      </c>
      <c r="O129">
        <f>VLOOKUP(F129,lookups!$A$2:$I$151,7,0)</f>
        <v>2.9996</v>
      </c>
      <c r="P129">
        <f t="shared" si="1"/>
        <v>4.1873978004204728</v>
      </c>
    </row>
    <row r="130" spans="1:16" x14ac:dyDescent="0.2">
      <c r="A130" s="30">
        <v>44665</v>
      </c>
      <c r="B130" t="s">
        <v>392</v>
      </c>
      <c r="C130" t="s">
        <v>378</v>
      </c>
      <c r="D130">
        <v>2</v>
      </c>
      <c r="F130" t="s">
        <v>179</v>
      </c>
      <c r="G130">
        <v>5</v>
      </c>
      <c r="H130">
        <v>5</v>
      </c>
      <c r="J130" t="str">
        <f>VLOOKUP(F130,lookups!$A$2:$I$151,2,0)</f>
        <v>Bluestriped Grunt</v>
      </c>
      <c r="K130" t="str">
        <f>VLOOKUP(F130,lookups!$A$2:$I$151,3,0)</f>
        <v>Haemulon sciurus</v>
      </c>
      <c r="L130" t="str">
        <f>VLOOKUP(F130,lookups!$A$2:$I$151,4,0)</f>
        <v>Haemulidae</v>
      </c>
      <c r="M130" t="str">
        <f>VLOOKUP(F130,lookups!$A$2:$I$151,5,0)</f>
        <v>Carnivores</v>
      </c>
      <c r="N130">
        <f>VLOOKUP(F130,lookups!$A$2:$I$151,6,0)</f>
        <v>1.9400000000000001E-2</v>
      </c>
      <c r="O130">
        <f>VLOOKUP(F130,lookups!$A$2:$I$151,7,0)</f>
        <v>2.9996</v>
      </c>
      <c r="P130">
        <f t="shared" si="1"/>
        <v>2.4234393476334568</v>
      </c>
    </row>
    <row r="131" spans="1:16" x14ac:dyDescent="0.2">
      <c r="A131" s="30">
        <v>44665</v>
      </c>
      <c r="B131" t="s">
        <v>392</v>
      </c>
      <c r="C131" t="s">
        <v>378</v>
      </c>
      <c r="D131">
        <v>2</v>
      </c>
      <c r="F131" t="s">
        <v>179</v>
      </c>
      <c r="G131">
        <v>4</v>
      </c>
      <c r="H131">
        <v>10</v>
      </c>
      <c r="J131" t="str">
        <f>VLOOKUP(F131,lookups!$A$2:$I$151,2,0)</f>
        <v>Bluestriped Grunt</v>
      </c>
      <c r="K131" t="str">
        <f>VLOOKUP(F131,lookups!$A$2:$I$151,3,0)</f>
        <v>Haemulon sciurus</v>
      </c>
      <c r="L131" t="str">
        <f>VLOOKUP(F131,lookups!$A$2:$I$151,4,0)</f>
        <v>Haemulidae</v>
      </c>
      <c r="M131" t="str">
        <f>VLOOKUP(F131,lookups!$A$2:$I$151,5,0)</f>
        <v>Carnivores</v>
      </c>
      <c r="N131">
        <f>VLOOKUP(F131,lookups!$A$2:$I$151,6,0)</f>
        <v>1.9400000000000001E-2</v>
      </c>
      <c r="O131">
        <f>VLOOKUP(F131,lookups!$A$2:$I$151,7,0)</f>
        <v>2.9996</v>
      </c>
      <c r="P131">
        <f t="shared" ref="P131:P194" si="2">N131*G131^O131</f>
        <v>1.2409117016229625</v>
      </c>
    </row>
    <row r="132" spans="1:16" x14ac:dyDescent="0.2">
      <c r="A132" s="30">
        <v>44665</v>
      </c>
      <c r="B132" t="s">
        <v>392</v>
      </c>
      <c r="C132" t="s">
        <v>378</v>
      </c>
      <c r="D132">
        <v>2</v>
      </c>
      <c r="F132" t="s">
        <v>179</v>
      </c>
      <c r="G132">
        <v>15</v>
      </c>
      <c r="H132">
        <v>2</v>
      </c>
      <c r="J132" t="str">
        <f>VLOOKUP(F132,lookups!$A$2:$I$151,2,0)</f>
        <v>Bluestriped Grunt</v>
      </c>
      <c r="K132" t="str">
        <f>VLOOKUP(F132,lookups!$A$2:$I$151,3,0)</f>
        <v>Haemulon sciurus</v>
      </c>
      <c r="L132" t="str">
        <f>VLOOKUP(F132,lookups!$A$2:$I$151,4,0)</f>
        <v>Haemulidae</v>
      </c>
      <c r="M132" t="str">
        <f>VLOOKUP(F132,lookups!$A$2:$I$151,5,0)</f>
        <v>Carnivores</v>
      </c>
      <c r="N132">
        <f>VLOOKUP(F132,lookups!$A$2:$I$151,6,0)</f>
        <v>1.9400000000000001E-2</v>
      </c>
      <c r="O132">
        <f>VLOOKUP(F132,lookups!$A$2:$I$151,7,0)</f>
        <v>2.9996</v>
      </c>
      <c r="P132">
        <f t="shared" si="2"/>
        <v>65.404114564427957</v>
      </c>
    </row>
    <row r="133" spans="1:16" x14ac:dyDescent="0.2">
      <c r="A133" s="30">
        <v>44665</v>
      </c>
      <c r="B133" t="s">
        <v>392</v>
      </c>
      <c r="C133" t="s">
        <v>378</v>
      </c>
      <c r="D133">
        <v>2</v>
      </c>
      <c r="F133" t="s">
        <v>404</v>
      </c>
      <c r="G133">
        <v>12</v>
      </c>
      <c r="H133">
        <v>3</v>
      </c>
      <c r="J133" t="str">
        <f>VLOOKUP(F133,lookups!$A$2:$I$151,2,0)</f>
        <v>White mullet</v>
      </c>
      <c r="K133" t="str">
        <f>VLOOKUP(F133,lookups!$A$2:$I$151,3,0)</f>
        <v>Mugil curema</v>
      </c>
      <c r="L133" t="str">
        <f>VLOOKUP(F133,lookups!$A$2:$I$151,4,0)</f>
        <v>Mugilidae</v>
      </c>
      <c r="M133" t="str">
        <f>VLOOKUP(F133,lookups!$A$2:$I$151,5,0)</f>
        <v>Omnivores</v>
      </c>
      <c r="N133">
        <f>VLOOKUP(F133,lookups!$A$2:$I$151,6,0)</f>
        <v>1.1480000000000001E-2</v>
      </c>
      <c r="O133">
        <f>VLOOKUP(F133,lookups!$A$2:$I$151,7,0)</f>
        <v>2.95</v>
      </c>
      <c r="P133">
        <f t="shared" si="2"/>
        <v>17.519695912828197</v>
      </c>
    </row>
    <row r="134" spans="1:16" x14ac:dyDescent="0.2">
      <c r="A134" s="30">
        <v>44665</v>
      </c>
      <c r="B134" t="s">
        <v>392</v>
      </c>
      <c r="C134" t="s">
        <v>378</v>
      </c>
      <c r="D134">
        <v>2</v>
      </c>
      <c r="F134" t="s">
        <v>404</v>
      </c>
      <c r="G134">
        <v>8</v>
      </c>
      <c r="H134">
        <v>3</v>
      </c>
      <c r="J134" t="str">
        <f>VLOOKUP(F134,lookups!$A$2:$I$151,2,0)</f>
        <v>White mullet</v>
      </c>
      <c r="K134" t="str">
        <f>VLOOKUP(F134,lookups!$A$2:$I$151,3,0)</f>
        <v>Mugil curema</v>
      </c>
      <c r="L134" t="str">
        <f>VLOOKUP(F134,lookups!$A$2:$I$151,4,0)</f>
        <v>Mugilidae</v>
      </c>
      <c r="M134" t="str">
        <f>VLOOKUP(F134,lookups!$A$2:$I$151,5,0)</f>
        <v>Omnivores</v>
      </c>
      <c r="N134">
        <f>VLOOKUP(F134,lookups!$A$2:$I$151,6,0)</f>
        <v>1.1480000000000001E-2</v>
      </c>
      <c r="O134">
        <f>VLOOKUP(F134,lookups!$A$2:$I$151,7,0)</f>
        <v>2.95</v>
      </c>
      <c r="P134">
        <f t="shared" si="2"/>
        <v>5.2973339191154309</v>
      </c>
    </row>
    <row r="135" spans="1:16" x14ac:dyDescent="0.2">
      <c r="A135" s="30">
        <v>44665</v>
      </c>
      <c r="B135" t="s">
        <v>392</v>
      </c>
      <c r="C135" t="s">
        <v>378</v>
      </c>
      <c r="D135">
        <v>2</v>
      </c>
      <c r="F135" t="s">
        <v>387</v>
      </c>
      <c r="G135">
        <v>14</v>
      </c>
      <c r="J135" t="str">
        <f>VLOOKUP(F135,lookups!$A$2:$I$151,2,0)</f>
        <v>Gray snapper</v>
      </c>
      <c r="K135" t="str">
        <f>VLOOKUP(F135,lookups!$A$2:$I$151,3,0)</f>
        <v>Lutjanis griseus</v>
      </c>
      <c r="L135" t="str">
        <f>VLOOKUP(F135,lookups!$A$2:$I$151,4,0)</f>
        <v>Lutjanidae</v>
      </c>
      <c r="M135" t="str">
        <f>VLOOKUP(F135,lookups!$A$2:$I$151,5,0)</f>
        <v>Carnivores</v>
      </c>
      <c r="N135">
        <f>VLOOKUP(F135,lookups!$A$2:$I$151,6,0)</f>
        <v>0</v>
      </c>
      <c r="O135">
        <f>VLOOKUP(F135,lookups!$A$2:$I$151,7,0)</f>
        <v>0</v>
      </c>
      <c r="P135">
        <f t="shared" si="2"/>
        <v>0</v>
      </c>
    </row>
    <row r="136" spans="1:16" x14ac:dyDescent="0.2">
      <c r="A136" s="30">
        <v>44665</v>
      </c>
      <c r="B136" t="s">
        <v>392</v>
      </c>
      <c r="C136" t="s">
        <v>378</v>
      </c>
      <c r="D136">
        <v>2</v>
      </c>
      <c r="F136" t="s">
        <v>387</v>
      </c>
      <c r="G136">
        <v>10</v>
      </c>
      <c r="J136" t="str">
        <f>VLOOKUP(F136,lookups!$A$2:$I$151,2,0)</f>
        <v>Gray snapper</v>
      </c>
      <c r="K136" t="str">
        <f>VLOOKUP(F136,lookups!$A$2:$I$151,3,0)</f>
        <v>Lutjanis griseus</v>
      </c>
      <c r="L136" t="str">
        <f>VLOOKUP(F136,lookups!$A$2:$I$151,4,0)</f>
        <v>Lutjanidae</v>
      </c>
      <c r="M136" t="str">
        <f>VLOOKUP(F136,lookups!$A$2:$I$151,5,0)</f>
        <v>Carnivores</v>
      </c>
      <c r="N136">
        <f>VLOOKUP(F136,lookups!$A$2:$I$151,6,0)</f>
        <v>0</v>
      </c>
      <c r="O136">
        <f>VLOOKUP(F136,lookups!$A$2:$I$151,7,0)</f>
        <v>0</v>
      </c>
      <c r="P136">
        <f t="shared" si="2"/>
        <v>0</v>
      </c>
    </row>
    <row r="137" spans="1:16" x14ac:dyDescent="0.2">
      <c r="A137" s="30">
        <v>44665</v>
      </c>
      <c r="B137" t="s">
        <v>392</v>
      </c>
      <c r="C137" t="s">
        <v>378</v>
      </c>
      <c r="D137">
        <v>2</v>
      </c>
      <c r="F137" t="s">
        <v>387</v>
      </c>
      <c r="G137">
        <v>8</v>
      </c>
      <c r="H137">
        <v>2</v>
      </c>
      <c r="J137" t="str">
        <f>VLOOKUP(F137,lookups!$A$2:$I$151,2,0)</f>
        <v>Gray snapper</v>
      </c>
      <c r="K137" t="str">
        <f>VLOOKUP(F137,lookups!$A$2:$I$151,3,0)</f>
        <v>Lutjanis griseus</v>
      </c>
      <c r="L137" t="str">
        <f>VLOOKUP(F137,lookups!$A$2:$I$151,4,0)</f>
        <v>Lutjanidae</v>
      </c>
      <c r="M137" t="str">
        <f>VLOOKUP(F137,lookups!$A$2:$I$151,5,0)</f>
        <v>Carnivores</v>
      </c>
      <c r="N137">
        <f>VLOOKUP(F137,lookups!$A$2:$I$151,6,0)</f>
        <v>0</v>
      </c>
      <c r="O137">
        <f>VLOOKUP(F137,lookups!$A$2:$I$151,7,0)</f>
        <v>0</v>
      </c>
      <c r="P137">
        <f t="shared" si="2"/>
        <v>0</v>
      </c>
    </row>
    <row r="138" spans="1:16" x14ac:dyDescent="0.2">
      <c r="A138" s="30">
        <v>44665</v>
      </c>
      <c r="B138" t="s">
        <v>392</v>
      </c>
      <c r="C138" t="s">
        <v>378</v>
      </c>
      <c r="D138">
        <v>2</v>
      </c>
      <c r="F138" t="s">
        <v>387</v>
      </c>
      <c r="G138">
        <v>14</v>
      </c>
      <c r="J138" t="str">
        <f>VLOOKUP(F138,lookups!$A$2:$I$151,2,0)</f>
        <v>Gray snapper</v>
      </c>
      <c r="K138" t="str">
        <f>VLOOKUP(F138,lookups!$A$2:$I$151,3,0)</f>
        <v>Lutjanis griseus</v>
      </c>
      <c r="L138" t="str">
        <f>VLOOKUP(F138,lookups!$A$2:$I$151,4,0)</f>
        <v>Lutjanidae</v>
      </c>
      <c r="M138" t="str">
        <f>VLOOKUP(F138,lookups!$A$2:$I$151,5,0)</f>
        <v>Carnivores</v>
      </c>
      <c r="N138">
        <f>VLOOKUP(F138,lookups!$A$2:$I$151,6,0)</f>
        <v>0</v>
      </c>
      <c r="O138">
        <f>VLOOKUP(F138,lookups!$A$2:$I$151,7,0)</f>
        <v>0</v>
      </c>
      <c r="P138">
        <f t="shared" si="2"/>
        <v>0</v>
      </c>
    </row>
    <row r="139" spans="1:16" x14ac:dyDescent="0.2">
      <c r="A139" s="30">
        <v>44665</v>
      </c>
      <c r="B139" t="s">
        <v>392</v>
      </c>
      <c r="C139" t="s">
        <v>378</v>
      </c>
      <c r="D139">
        <v>2</v>
      </c>
      <c r="F139" t="s">
        <v>387</v>
      </c>
      <c r="G139">
        <v>15</v>
      </c>
      <c r="J139" t="str">
        <f>VLOOKUP(F139,lookups!$A$2:$I$151,2,0)</f>
        <v>Gray snapper</v>
      </c>
      <c r="K139" t="str">
        <f>VLOOKUP(F139,lookups!$A$2:$I$151,3,0)</f>
        <v>Lutjanis griseus</v>
      </c>
      <c r="L139" t="str">
        <f>VLOOKUP(F139,lookups!$A$2:$I$151,4,0)</f>
        <v>Lutjanidae</v>
      </c>
      <c r="M139" t="str">
        <f>VLOOKUP(F139,lookups!$A$2:$I$151,5,0)</f>
        <v>Carnivores</v>
      </c>
      <c r="N139">
        <f>VLOOKUP(F139,lookups!$A$2:$I$151,6,0)</f>
        <v>0</v>
      </c>
      <c r="O139">
        <f>VLOOKUP(F139,lookups!$A$2:$I$151,7,0)</f>
        <v>0</v>
      </c>
      <c r="P139">
        <f t="shared" si="2"/>
        <v>0</v>
      </c>
    </row>
    <row r="140" spans="1:16" x14ac:dyDescent="0.2">
      <c r="A140" s="30">
        <v>44665</v>
      </c>
      <c r="B140" t="s">
        <v>392</v>
      </c>
      <c r="C140" t="s">
        <v>378</v>
      </c>
      <c r="D140">
        <v>2</v>
      </c>
      <c r="F140" t="s">
        <v>387</v>
      </c>
      <c r="G140">
        <v>10</v>
      </c>
      <c r="J140" t="str">
        <f>VLOOKUP(F140,lookups!$A$2:$I$151,2,0)</f>
        <v>Gray snapper</v>
      </c>
      <c r="K140" t="str">
        <f>VLOOKUP(F140,lookups!$A$2:$I$151,3,0)</f>
        <v>Lutjanis griseus</v>
      </c>
      <c r="L140" t="str">
        <f>VLOOKUP(F140,lookups!$A$2:$I$151,4,0)</f>
        <v>Lutjanidae</v>
      </c>
      <c r="M140" t="str">
        <f>VLOOKUP(F140,lookups!$A$2:$I$151,5,0)</f>
        <v>Carnivores</v>
      </c>
      <c r="N140">
        <f>VLOOKUP(F140,lookups!$A$2:$I$151,6,0)</f>
        <v>0</v>
      </c>
      <c r="O140">
        <f>VLOOKUP(F140,lookups!$A$2:$I$151,7,0)</f>
        <v>0</v>
      </c>
      <c r="P140">
        <f t="shared" si="2"/>
        <v>0</v>
      </c>
    </row>
    <row r="141" spans="1:16" x14ac:dyDescent="0.2">
      <c r="A141" s="30">
        <v>44665</v>
      </c>
      <c r="B141" t="s">
        <v>392</v>
      </c>
      <c r="C141" t="s">
        <v>378</v>
      </c>
      <c r="D141">
        <v>2</v>
      </c>
      <c r="F141" t="s">
        <v>387</v>
      </c>
      <c r="G141">
        <v>12</v>
      </c>
      <c r="J141" t="str">
        <f>VLOOKUP(F141,lookups!$A$2:$I$151,2,0)</f>
        <v>Gray snapper</v>
      </c>
      <c r="K141" t="str">
        <f>VLOOKUP(F141,lookups!$A$2:$I$151,3,0)</f>
        <v>Lutjanis griseus</v>
      </c>
      <c r="L141" t="str">
        <f>VLOOKUP(F141,lookups!$A$2:$I$151,4,0)</f>
        <v>Lutjanidae</v>
      </c>
      <c r="M141" t="str">
        <f>VLOOKUP(F141,lookups!$A$2:$I$151,5,0)</f>
        <v>Carnivores</v>
      </c>
      <c r="N141">
        <f>VLOOKUP(F141,lookups!$A$2:$I$151,6,0)</f>
        <v>0</v>
      </c>
      <c r="O141">
        <f>VLOOKUP(F141,lookups!$A$2:$I$151,7,0)</f>
        <v>0</v>
      </c>
      <c r="P141">
        <f t="shared" si="2"/>
        <v>0</v>
      </c>
    </row>
    <row r="142" spans="1:16" x14ac:dyDescent="0.2">
      <c r="A142" s="30">
        <v>44665</v>
      </c>
      <c r="B142" t="s">
        <v>392</v>
      </c>
      <c r="C142" t="s">
        <v>378</v>
      </c>
      <c r="D142">
        <v>2</v>
      </c>
      <c r="F142" t="s">
        <v>387</v>
      </c>
      <c r="G142">
        <v>14</v>
      </c>
      <c r="J142" t="str">
        <f>VLOOKUP(F142,lookups!$A$2:$I$151,2,0)</f>
        <v>Gray snapper</v>
      </c>
      <c r="K142" t="str">
        <f>VLOOKUP(F142,lookups!$A$2:$I$151,3,0)</f>
        <v>Lutjanis griseus</v>
      </c>
      <c r="L142" t="str">
        <f>VLOOKUP(F142,lookups!$A$2:$I$151,4,0)</f>
        <v>Lutjanidae</v>
      </c>
      <c r="M142" t="str">
        <f>VLOOKUP(F142,lookups!$A$2:$I$151,5,0)</f>
        <v>Carnivores</v>
      </c>
      <c r="N142">
        <f>VLOOKUP(F142,lookups!$A$2:$I$151,6,0)</f>
        <v>0</v>
      </c>
      <c r="O142">
        <f>VLOOKUP(F142,lookups!$A$2:$I$151,7,0)</f>
        <v>0</v>
      </c>
      <c r="P142">
        <f t="shared" si="2"/>
        <v>0</v>
      </c>
    </row>
    <row r="143" spans="1:16" x14ac:dyDescent="0.2">
      <c r="A143" s="30">
        <v>44665</v>
      </c>
      <c r="B143" t="s">
        <v>392</v>
      </c>
      <c r="C143" t="s">
        <v>378</v>
      </c>
      <c r="D143">
        <v>2</v>
      </c>
      <c r="F143" t="s">
        <v>387</v>
      </c>
      <c r="G143">
        <v>18</v>
      </c>
      <c r="J143" t="str">
        <f>VLOOKUP(F143,lookups!$A$2:$I$151,2,0)</f>
        <v>Gray snapper</v>
      </c>
      <c r="K143" t="str">
        <f>VLOOKUP(F143,lookups!$A$2:$I$151,3,0)</f>
        <v>Lutjanis griseus</v>
      </c>
      <c r="L143" t="str">
        <f>VLOOKUP(F143,lookups!$A$2:$I$151,4,0)</f>
        <v>Lutjanidae</v>
      </c>
      <c r="M143" t="str">
        <f>VLOOKUP(F143,lookups!$A$2:$I$151,5,0)</f>
        <v>Carnivores</v>
      </c>
      <c r="N143">
        <f>VLOOKUP(F143,lookups!$A$2:$I$151,6,0)</f>
        <v>0</v>
      </c>
      <c r="O143">
        <f>VLOOKUP(F143,lookups!$A$2:$I$151,7,0)</f>
        <v>0</v>
      </c>
      <c r="P143">
        <f t="shared" si="2"/>
        <v>0</v>
      </c>
    </row>
    <row r="144" spans="1:16" x14ac:dyDescent="0.2">
      <c r="A144" s="30">
        <v>44665</v>
      </c>
      <c r="B144" t="s">
        <v>392</v>
      </c>
      <c r="C144" t="s">
        <v>378</v>
      </c>
      <c r="D144">
        <v>2</v>
      </c>
      <c r="F144" t="s">
        <v>387</v>
      </c>
      <c r="G144">
        <v>15</v>
      </c>
      <c r="J144" t="str">
        <f>VLOOKUP(F144,lookups!$A$2:$I$151,2,0)</f>
        <v>Gray snapper</v>
      </c>
      <c r="K144" t="str">
        <f>VLOOKUP(F144,lookups!$A$2:$I$151,3,0)</f>
        <v>Lutjanis griseus</v>
      </c>
      <c r="L144" t="str">
        <f>VLOOKUP(F144,lookups!$A$2:$I$151,4,0)</f>
        <v>Lutjanidae</v>
      </c>
      <c r="M144" t="str">
        <f>VLOOKUP(F144,lookups!$A$2:$I$151,5,0)</f>
        <v>Carnivores</v>
      </c>
      <c r="N144">
        <f>VLOOKUP(F144,lookups!$A$2:$I$151,6,0)</f>
        <v>0</v>
      </c>
      <c r="O144">
        <f>VLOOKUP(F144,lookups!$A$2:$I$151,7,0)</f>
        <v>0</v>
      </c>
      <c r="P144">
        <f t="shared" si="2"/>
        <v>0</v>
      </c>
    </row>
    <row r="145" spans="1:16" x14ac:dyDescent="0.2">
      <c r="A145" s="30">
        <v>44665</v>
      </c>
      <c r="B145" t="s">
        <v>392</v>
      </c>
      <c r="C145" t="s">
        <v>378</v>
      </c>
      <c r="D145">
        <v>2</v>
      </c>
      <c r="F145" t="s">
        <v>170</v>
      </c>
      <c r="G145">
        <v>8</v>
      </c>
      <c r="J145" t="str">
        <f>VLOOKUP(F145,lookups!$A$2:$I$151,2,0)</f>
        <v>French Grunt</v>
      </c>
      <c r="K145" t="str">
        <f>VLOOKUP(F145,lookups!$A$2:$I$151,3,0)</f>
        <v>Haemulon flavolineatum</v>
      </c>
      <c r="L145" t="str">
        <f>VLOOKUP(F145,lookups!$A$2:$I$151,4,0)</f>
        <v>Haemulidae</v>
      </c>
      <c r="M145" t="str">
        <f>VLOOKUP(F145,lookups!$A$2:$I$151,5,0)</f>
        <v>Carnivores</v>
      </c>
      <c r="N145">
        <f>VLOOKUP(F145,lookups!$A$2:$I$151,6,0)</f>
        <v>1.2699999999999999E-2</v>
      </c>
      <c r="O145">
        <f>VLOOKUP(F145,lookups!$A$2:$I$151,7,0)</f>
        <v>3.1581000000000001</v>
      </c>
      <c r="P145">
        <f t="shared" si="2"/>
        <v>9.0334201264139971</v>
      </c>
    </row>
    <row r="146" spans="1:16" x14ac:dyDescent="0.2">
      <c r="A146" s="30">
        <v>44665</v>
      </c>
      <c r="B146" t="s">
        <v>392</v>
      </c>
      <c r="C146" t="s">
        <v>378</v>
      </c>
      <c r="D146">
        <v>2</v>
      </c>
      <c r="F146" t="s">
        <v>170</v>
      </c>
      <c r="G146">
        <v>10</v>
      </c>
      <c r="H146">
        <v>2</v>
      </c>
      <c r="J146" t="str">
        <f>VLOOKUP(F146,lookups!$A$2:$I$151,2,0)</f>
        <v>French Grunt</v>
      </c>
      <c r="K146" t="str">
        <f>VLOOKUP(F146,lookups!$A$2:$I$151,3,0)</f>
        <v>Haemulon flavolineatum</v>
      </c>
      <c r="L146" t="str">
        <f>VLOOKUP(F146,lookups!$A$2:$I$151,4,0)</f>
        <v>Haemulidae</v>
      </c>
      <c r="M146" t="str">
        <f>VLOOKUP(F146,lookups!$A$2:$I$151,5,0)</f>
        <v>Carnivores</v>
      </c>
      <c r="N146">
        <f>VLOOKUP(F146,lookups!$A$2:$I$151,6,0)</f>
        <v>1.2699999999999999E-2</v>
      </c>
      <c r="O146">
        <f>VLOOKUP(F146,lookups!$A$2:$I$151,7,0)</f>
        <v>3.1581000000000001</v>
      </c>
      <c r="P146">
        <f t="shared" si="2"/>
        <v>18.276949882608324</v>
      </c>
    </row>
    <row r="147" spans="1:16" x14ac:dyDescent="0.2">
      <c r="A147" s="30">
        <v>44665</v>
      </c>
      <c r="B147" t="s">
        <v>392</v>
      </c>
      <c r="C147" t="s">
        <v>378</v>
      </c>
      <c r="D147">
        <v>2</v>
      </c>
      <c r="F147" t="s">
        <v>170</v>
      </c>
      <c r="G147">
        <v>6</v>
      </c>
      <c r="H147">
        <v>10</v>
      </c>
      <c r="J147" t="str">
        <f>VLOOKUP(F147,lookups!$A$2:$I$151,2,0)</f>
        <v>French Grunt</v>
      </c>
      <c r="K147" t="str">
        <f>VLOOKUP(F147,lookups!$A$2:$I$151,3,0)</f>
        <v>Haemulon flavolineatum</v>
      </c>
      <c r="L147" t="str">
        <f>VLOOKUP(F147,lookups!$A$2:$I$151,4,0)</f>
        <v>Haemulidae</v>
      </c>
      <c r="M147" t="str">
        <f>VLOOKUP(F147,lookups!$A$2:$I$151,5,0)</f>
        <v>Carnivores</v>
      </c>
      <c r="N147">
        <f>VLOOKUP(F147,lookups!$A$2:$I$151,6,0)</f>
        <v>1.2699999999999999E-2</v>
      </c>
      <c r="O147">
        <f>VLOOKUP(F147,lookups!$A$2:$I$151,7,0)</f>
        <v>3.1581000000000001</v>
      </c>
      <c r="P147">
        <f t="shared" si="2"/>
        <v>3.6415240688494404</v>
      </c>
    </row>
    <row r="148" spans="1:16" x14ac:dyDescent="0.2">
      <c r="A148" s="30">
        <v>44665</v>
      </c>
      <c r="B148" t="s">
        <v>392</v>
      </c>
      <c r="C148" t="s">
        <v>378</v>
      </c>
      <c r="D148">
        <v>2</v>
      </c>
      <c r="F148" t="s">
        <v>170</v>
      </c>
      <c r="G148">
        <v>5</v>
      </c>
      <c r="H148">
        <v>10</v>
      </c>
      <c r="J148" t="str">
        <f>VLOOKUP(F148,lookups!$A$2:$I$151,2,0)</f>
        <v>French Grunt</v>
      </c>
      <c r="K148" t="str">
        <f>VLOOKUP(F148,lookups!$A$2:$I$151,3,0)</f>
        <v>Haemulon flavolineatum</v>
      </c>
      <c r="L148" t="str">
        <f>VLOOKUP(F148,lookups!$A$2:$I$151,4,0)</f>
        <v>Haemulidae</v>
      </c>
      <c r="M148" t="str">
        <f>VLOOKUP(F148,lookups!$A$2:$I$151,5,0)</f>
        <v>Carnivores</v>
      </c>
      <c r="N148">
        <f>VLOOKUP(F148,lookups!$A$2:$I$151,6,0)</f>
        <v>1.2699999999999999E-2</v>
      </c>
      <c r="O148">
        <f>VLOOKUP(F148,lookups!$A$2:$I$151,7,0)</f>
        <v>3.1581000000000001</v>
      </c>
      <c r="P148">
        <f t="shared" si="2"/>
        <v>2.0474857678676552</v>
      </c>
    </row>
    <row r="149" spans="1:16" x14ac:dyDescent="0.2">
      <c r="A149" s="30">
        <v>44665</v>
      </c>
      <c r="B149" t="s">
        <v>392</v>
      </c>
      <c r="C149" t="s">
        <v>378</v>
      </c>
      <c r="D149">
        <v>2</v>
      </c>
      <c r="F149" t="s">
        <v>170</v>
      </c>
      <c r="G149">
        <v>10</v>
      </c>
      <c r="J149" t="str">
        <f>VLOOKUP(F149,lookups!$A$2:$I$151,2,0)</f>
        <v>French Grunt</v>
      </c>
      <c r="K149" t="str">
        <f>VLOOKUP(F149,lookups!$A$2:$I$151,3,0)</f>
        <v>Haemulon flavolineatum</v>
      </c>
      <c r="L149" t="str">
        <f>VLOOKUP(F149,lookups!$A$2:$I$151,4,0)</f>
        <v>Haemulidae</v>
      </c>
      <c r="M149" t="str">
        <f>VLOOKUP(F149,lookups!$A$2:$I$151,5,0)</f>
        <v>Carnivores</v>
      </c>
      <c r="N149">
        <f>VLOOKUP(F149,lookups!$A$2:$I$151,6,0)</f>
        <v>1.2699999999999999E-2</v>
      </c>
      <c r="O149">
        <f>VLOOKUP(F149,lookups!$A$2:$I$151,7,0)</f>
        <v>3.1581000000000001</v>
      </c>
      <c r="P149">
        <f t="shared" si="2"/>
        <v>18.276949882608324</v>
      </c>
    </row>
    <row r="150" spans="1:16" x14ac:dyDescent="0.2">
      <c r="A150" s="30">
        <v>44665</v>
      </c>
      <c r="B150" t="s">
        <v>392</v>
      </c>
      <c r="C150" t="s">
        <v>378</v>
      </c>
      <c r="D150">
        <v>2</v>
      </c>
      <c r="F150" t="s">
        <v>170</v>
      </c>
      <c r="G150">
        <v>4</v>
      </c>
      <c r="H150">
        <v>5</v>
      </c>
      <c r="J150" t="str">
        <f>VLOOKUP(F150,lookups!$A$2:$I$151,2,0)</f>
        <v>French Grunt</v>
      </c>
      <c r="K150" t="str">
        <f>VLOOKUP(F150,lookups!$A$2:$I$151,3,0)</f>
        <v>Haemulon flavolineatum</v>
      </c>
      <c r="L150" t="str">
        <f>VLOOKUP(F150,lookups!$A$2:$I$151,4,0)</f>
        <v>Haemulidae</v>
      </c>
      <c r="M150" t="str">
        <f>VLOOKUP(F150,lookups!$A$2:$I$151,5,0)</f>
        <v>Carnivores</v>
      </c>
      <c r="N150">
        <f>VLOOKUP(F150,lookups!$A$2:$I$151,6,0)</f>
        <v>1.2699999999999999E-2</v>
      </c>
      <c r="O150">
        <f>VLOOKUP(F150,lookups!$A$2:$I$151,7,0)</f>
        <v>3.1581000000000001</v>
      </c>
      <c r="P150">
        <f t="shared" si="2"/>
        <v>1.0119740581880039</v>
      </c>
    </row>
    <row r="151" spans="1:16" x14ac:dyDescent="0.2">
      <c r="A151" s="30">
        <v>44665</v>
      </c>
      <c r="B151" t="s">
        <v>392</v>
      </c>
      <c r="C151" t="s">
        <v>378</v>
      </c>
      <c r="D151">
        <v>2</v>
      </c>
      <c r="F151" t="s">
        <v>170</v>
      </c>
      <c r="G151">
        <v>3</v>
      </c>
      <c r="H151">
        <v>5</v>
      </c>
      <c r="J151" t="str">
        <f>VLOOKUP(F151,lookups!$A$2:$I$151,2,0)</f>
        <v>French Grunt</v>
      </c>
      <c r="K151" t="str">
        <f>VLOOKUP(F151,lookups!$A$2:$I$151,3,0)</f>
        <v>Haemulon flavolineatum</v>
      </c>
      <c r="L151" t="str">
        <f>VLOOKUP(F151,lookups!$A$2:$I$151,4,0)</f>
        <v>Haemulidae</v>
      </c>
      <c r="M151" t="str">
        <f>VLOOKUP(F151,lookups!$A$2:$I$151,5,0)</f>
        <v>Carnivores</v>
      </c>
      <c r="N151">
        <f>VLOOKUP(F151,lookups!$A$2:$I$151,6,0)</f>
        <v>1.2699999999999999E-2</v>
      </c>
      <c r="O151">
        <f>VLOOKUP(F151,lookups!$A$2:$I$151,7,0)</f>
        <v>3.1581000000000001</v>
      </c>
      <c r="P151">
        <f t="shared" si="2"/>
        <v>0.40794381733308699</v>
      </c>
    </row>
    <row r="152" spans="1:16" x14ac:dyDescent="0.2">
      <c r="A152" s="30">
        <v>44665</v>
      </c>
      <c r="B152" t="s">
        <v>392</v>
      </c>
      <c r="C152" t="s">
        <v>378</v>
      </c>
      <c r="D152">
        <v>2</v>
      </c>
      <c r="F152" t="s">
        <v>295</v>
      </c>
      <c r="G152">
        <v>8</v>
      </c>
      <c r="J152" t="str">
        <f>VLOOKUP(F152,lookups!$A$2:$I$151,2,0)</f>
        <v>Spotted Goatfish</v>
      </c>
      <c r="K152" t="str">
        <f>VLOOKUP(F152,lookups!$A$2:$I$151,3,0)</f>
        <v>Pseudupeneus maculatus</v>
      </c>
      <c r="L152" t="str">
        <f>VLOOKUP(F152,lookups!$A$2:$I$151,4,0)</f>
        <v>Mullidae</v>
      </c>
      <c r="M152" t="str">
        <f>VLOOKUP(F152,lookups!$A$2:$I$151,5,0)</f>
        <v>Carnivores</v>
      </c>
      <c r="N152">
        <f>VLOOKUP(F152,lookups!$A$2:$I$151,6,0)</f>
        <v>0.01</v>
      </c>
      <c r="O152">
        <f>VLOOKUP(F152,lookups!$A$2:$I$151,7,0)</f>
        <v>3.12</v>
      </c>
      <c r="P152">
        <f t="shared" si="2"/>
        <v>6.5711405955220679</v>
      </c>
    </row>
    <row r="153" spans="1:16" x14ac:dyDescent="0.2">
      <c r="A153" s="30">
        <v>44665</v>
      </c>
      <c r="B153" t="s">
        <v>392</v>
      </c>
      <c r="C153" t="s">
        <v>378</v>
      </c>
      <c r="D153">
        <v>2</v>
      </c>
      <c r="F153" t="s">
        <v>14</v>
      </c>
      <c r="G153">
        <v>8</v>
      </c>
      <c r="J153" t="str">
        <f>VLOOKUP(F153,lookups!$A$2:$I$151,2,0)</f>
        <v>Sergeant Major</v>
      </c>
      <c r="K153" t="str">
        <f>VLOOKUP(F153,lookups!$A$2:$I$151,3,0)</f>
        <v>Abudefduf saxatilis</v>
      </c>
      <c r="L153" t="str">
        <f>VLOOKUP(F153,lookups!$A$2:$I$151,4,0)</f>
        <v>Pomacentridae</v>
      </c>
      <c r="M153" t="str">
        <f>VLOOKUP(F153,lookups!$A$2:$I$151,5,0)</f>
        <v>Carnivores</v>
      </c>
      <c r="N153">
        <f>VLOOKUP(F153,lookups!$A$2:$I$151,6,0)</f>
        <v>1.8200000000000001E-2</v>
      </c>
      <c r="O153">
        <f>VLOOKUP(F153,lookups!$A$2:$I$151,7,0)</f>
        <v>3.05</v>
      </c>
      <c r="P153">
        <f t="shared" si="2"/>
        <v>10.339412168517002</v>
      </c>
    </row>
    <row r="154" spans="1:16" x14ac:dyDescent="0.2">
      <c r="A154" s="30">
        <v>44665</v>
      </c>
      <c r="B154" t="s">
        <v>392</v>
      </c>
      <c r="C154" t="s">
        <v>378</v>
      </c>
      <c r="D154">
        <v>2</v>
      </c>
      <c r="F154" t="s">
        <v>326</v>
      </c>
      <c r="G154">
        <v>8</v>
      </c>
      <c r="I154" t="s">
        <v>380</v>
      </c>
      <c r="J154" t="str">
        <f>VLOOKUP(F154,lookups!$A$2:$I$151,2,0)</f>
        <v>Greenblotch Parrotfish</v>
      </c>
      <c r="K154" t="str">
        <f>VLOOKUP(F154,lookups!$A$2:$I$151,3,0)</f>
        <v>Sparisoma atomarium</v>
      </c>
      <c r="L154" t="str">
        <f>VLOOKUP(F154,lookups!$A$2:$I$151,4,0)</f>
        <v>Scaridae</v>
      </c>
      <c r="M154" t="str">
        <f>VLOOKUP(F154,lookups!$A$2:$I$151,5,0)</f>
        <v>Herbivores</v>
      </c>
      <c r="N154">
        <f>VLOOKUP(F154,lookups!$A$2:$I$151,6,0)</f>
        <v>1.21E-2</v>
      </c>
      <c r="O154">
        <f>VLOOKUP(F154,lookups!$A$2:$I$151,7,0)</f>
        <v>3.0274999999999999</v>
      </c>
      <c r="P154">
        <f t="shared" si="2"/>
        <v>6.5597955811227795</v>
      </c>
    </row>
    <row r="155" spans="1:16" x14ac:dyDescent="0.2">
      <c r="A155" s="30">
        <v>44665</v>
      </c>
      <c r="B155" t="s">
        <v>392</v>
      </c>
      <c r="C155" t="s">
        <v>378</v>
      </c>
      <c r="D155">
        <v>2</v>
      </c>
      <c r="F155" t="s">
        <v>330</v>
      </c>
      <c r="G155">
        <v>8</v>
      </c>
      <c r="I155" t="s">
        <v>379</v>
      </c>
      <c r="J155" t="str">
        <f>VLOOKUP(F155,lookups!$A$2:$I$151,2,0)</f>
        <v>Redband Parrotfish</v>
      </c>
      <c r="K155" t="str">
        <f>VLOOKUP(F155,lookups!$A$2:$I$151,3,0)</f>
        <v>Sparisoma aurofrenatum</v>
      </c>
      <c r="L155" t="str">
        <f>VLOOKUP(F155,lookups!$A$2:$I$151,4,0)</f>
        <v>Scaridae</v>
      </c>
      <c r="M155" t="str">
        <f>VLOOKUP(F155,lookups!$A$2:$I$151,5,0)</f>
        <v>Herbivores</v>
      </c>
      <c r="N155">
        <f>VLOOKUP(F155,lookups!$A$2:$I$151,6,0)</f>
        <v>4.5999999999999999E-3</v>
      </c>
      <c r="O155">
        <f>VLOOKUP(F155,lookups!$A$2:$I$151,7,0)</f>
        <v>3.4291</v>
      </c>
      <c r="P155">
        <f t="shared" si="2"/>
        <v>5.748356656475992</v>
      </c>
    </row>
    <row r="156" spans="1:16" x14ac:dyDescent="0.2">
      <c r="A156" s="30">
        <v>44665</v>
      </c>
      <c r="B156" t="s">
        <v>392</v>
      </c>
      <c r="C156" t="s">
        <v>378</v>
      </c>
      <c r="D156">
        <v>2</v>
      </c>
      <c r="F156" t="s">
        <v>179</v>
      </c>
      <c r="G156">
        <v>6</v>
      </c>
      <c r="H156">
        <v>5</v>
      </c>
      <c r="J156" t="str">
        <f>VLOOKUP(F156,lookups!$A$2:$I$151,2,0)</f>
        <v>Bluestriped Grunt</v>
      </c>
      <c r="K156" t="str">
        <f>VLOOKUP(F156,lookups!$A$2:$I$151,3,0)</f>
        <v>Haemulon sciurus</v>
      </c>
      <c r="L156" t="str">
        <f>VLOOKUP(F156,lookups!$A$2:$I$151,4,0)</f>
        <v>Haemulidae</v>
      </c>
      <c r="M156" t="str">
        <f>VLOOKUP(F156,lookups!$A$2:$I$151,5,0)</f>
        <v>Carnivores</v>
      </c>
      <c r="N156">
        <f>VLOOKUP(F156,lookups!$A$2:$I$151,6,0)</f>
        <v>1.9400000000000001E-2</v>
      </c>
      <c r="O156">
        <f>VLOOKUP(F156,lookups!$A$2:$I$151,7,0)</f>
        <v>2.9996</v>
      </c>
      <c r="P156">
        <f t="shared" si="2"/>
        <v>4.1873978004204728</v>
      </c>
    </row>
    <row r="157" spans="1:16" x14ac:dyDescent="0.2">
      <c r="A157" s="30">
        <v>44665</v>
      </c>
      <c r="B157" t="s">
        <v>392</v>
      </c>
      <c r="C157" t="s">
        <v>378</v>
      </c>
      <c r="D157">
        <v>2</v>
      </c>
      <c r="F157" t="s">
        <v>179</v>
      </c>
      <c r="G157">
        <v>5</v>
      </c>
      <c r="H157">
        <v>5</v>
      </c>
      <c r="J157" t="str">
        <f>VLOOKUP(F157,lookups!$A$2:$I$151,2,0)</f>
        <v>Bluestriped Grunt</v>
      </c>
      <c r="K157" t="str">
        <f>VLOOKUP(F157,lookups!$A$2:$I$151,3,0)</f>
        <v>Haemulon sciurus</v>
      </c>
      <c r="L157" t="str">
        <f>VLOOKUP(F157,lookups!$A$2:$I$151,4,0)</f>
        <v>Haemulidae</v>
      </c>
      <c r="M157" t="str">
        <f>VLOOKUP(F157,lookups!$A$2:$I$151,5,0)</f>
        <v>Carnivores</v>
      </c>
      <c r="N157">
        <f>VLOOKUP(F157,lookups!$A$2:$I$151,6,0)</f>
        <v>1.9400000000000001E-2</v>
      </c>
      <c r="O157">
        <f>VLOOKUP(F157,lookups!$A$2:$I$151,7,0)</f>
        <v>2.9996</v>
      </c>
      <c r="P157">
        <f t="shared" si="2"/>
        <v>2.4234393476334568</v>
      </c>
    </row>
    <row r="158" spans="1:16" x14ac:dyDescent="0.2">
      <c r="A158" s="30">
        <v>44665</v>
      </c>
      <c r="B158" t="s">
        <v>392</v>
      </c>
      <c r="C158" t="s">
        <v>378</v>
      </c>
      <c r="D158">
        <v>2</v>
      </c>
      <c r="F158" t="s">
        <v>179</v>
      </c>
      <c r="G158">
        <v>15</v>
      </c>
      <c r="H158">
        <v>3</v>
      </c>
      <c r="J158" t="str">
        <f>VLOOKUP(F158,lookups!$A$2:$I$151,2,0)</f>
        <v>Bluestriped Grunt</v>
      </c>
      <c r="K158" t="str">
        <f>VLOOKUP(F158,lookups!$A$2:$I$151,3,0)</f>
        <v>Haemulon sciurus</v>
      </c>
      <c r="L158" t="str">
        <f>VLOOKUP(F158,lookups!$A$2:$I$151,4,0)</f>
        <v>Haemulidae</v>
      </c>
      <c r="M158" t="str">
        <f>VLOOKUP(F158,lookups!$A$2:$I$151,5,0)</f>
        <v>Carnivores</v>
      </c>
      <c r="N158">
        <f>VLOOKUP(F158,lookups!$A$2:$I$151,6,0)</f>
        <v>1.9400000000000001E-2</v>
      </c>
      <c r="O158">
        <f>VLOOKUP(F158,lookups!$A$2:$I$151,7,0)</f>
        <v>2.9996</v>
      </c>
      <c r="P158">
        <f t="shared" si="2"/>
        <v>65.404114564427957</v>
      </c>
    </row>
    <row r="159" spans="1:16" x14ac:dyDescent="0.2">
      <c r="A159" s="30">
        <v>44665</v>
      </c>
      <c r="B159" t="s">
        <v>392</v>
      </c>
      <c r="C159" t="s">
        <v>378</v>
      </c>
      <c r="D159">
        <v>2</v>
      </c>
      <c r="F159" t="s">
        <v>149</v>
      </c>
      <c r="G159">
        <v>5</v>
      </c>
      <c r="J159" t="str">
        <f>VLOOKUP(F159,lookups!$A$2:$I$151,2,0)</f>
        <v>Yellowfin Mojarra</v>
      </c>
      <c r="K159" t="str">
        <f>VLOOKUP(F159,lookups!$A$2:$I$151,3,0)</f>
        <v>Gerres cinereus</v>
      </c>
      <c r="L159" t="str">
        <f>VLOOKUP(F159,lookups!$A$2:$I$151,4,0)</f>
        <v>Gerreidae</v>
      </c>
      <c r="M159" t="str">
        <f>VLOOKUP(F159,lookups!$A$2:$I$151,5,0)</f>
        <v>Carnivores</v>
      </c>
      <c r="N159">
        <f>VLOOKUP(F159,lookups!$A$2:$I$151,6,0)</f>
        <v>1.1480000000000001E-2</v>
      </c>
      <c r="O159">
        <f>VLOOKUP(F159,lookups!$A$2:$I$151,7,0)</f>
        <v>3.07</v>
      </c>
      <c r="P159">
        <f t="shared" si="2"/>
        <v>1.606126698414585</v>
      </c>
    </row>
    <row r="160" spans="1:16" x14ac:dyDescent="0.2">
      <c r="A160" s="30">
        <v>44665</v>
      </c>
      <c r="B160" t="s">
        <v>392</v>
      </c>
      <c r="C160" t="s">
        <v>378</v>
      </c>
      <c r="D160">
        <v>3</v>
      </c>
      <c r="F160" t="s">
        <v>182</v>
      </c>
      <c r="G160">
        <v>3</v>
      </c>
      <c r="H160">
        <v>2</v>
      </c>
      <c r="J160" t="str">
        <f>VLOOKUP(F160,lookups!$A$2:$I$151,2,0)</f>
        <v>Grunt (juvenile)</v>
      </c>
      <c r="K160" t="str">
        <f>VLOOKUP(F160,lookups!$A$2:$I$151,3,0)</f>
        <v>Haemulon spp.</v>
      </c>
      <c r="L160" t="str">
        <f>VLOOKUP(F160,lookups!$A$2:$I$151,4,0)</f>
        <v>Haemulidae</v>
      </c>
      <c r="M160" t="str">
        <f>VLOOKUP(F160,lookups!$A$2:$I$151,5,0)</f>
        <v>Carnivores</v>
      </c>
      <c r="N160">
        <f>VLOOKUP(F160,lookups!$A$2:$I$151,6,0)</f>
        <v>1.2699999999999999E-2</v>
      </c>
      <c r="O160">
        <f>VLOOKUP(F160,lookups!$A$2:$I$151,7,0)</f>
        <v>3.1581000000000001</v>
      </c>
      <c r="P160">
        <f t="shared" si="2"/>
        <v>0.40794381733308699</v>
      </c>
    </row>
    <row r="161" spans="1:16" x14ac:dyDescent="0.2">
      <c r="A161" s="30">
        <v>44665</v>
      </c>
      <c r="B161" t="s">
        <v>392</v>
      </c>
      <c r="C161" t="s">
        <v>378</v>
      </c>
      <c r="D161">
        <v>3</v>
      </c>
      <c r="F161" t="s">
        <v>245</v>
      </c>
      <c r="G161">
        <v>10</v>
      </c>
      <c r="H161">
        <v>2</v>
      </c>
      <c r="J161" t="str">
        <f>VLOOKUP(F161,lookups!$A$2:$I$151,2,0)</f>
        <v>Schoolmaster Snapper</v>
      </c>
      <c r="K161" t="str">
        <f>VLOOKUP(F161,lookups!$A$2:$I$151,3,0)</f>
        <v>Lutjanus apodus</v>
      </c>
      <c r="L161" t="str">
        <f>VLOOKUP(F161,lookups!$A$2:$I$151,4,0)</f>
        <v>Lutjanidae</v>
      </c>
      <c r="M161" t="str">
        <f>VLOOKUP(F161,lookups!$A$2:$I$151,5,0)</f>
        <v>Carnivores</v>
      </c>
      <c r="N161">
        <f>VLOOKUP(F161,lookups!$A$2:$I$151,6,0)</f>
        <v>1.9400000000000001E-2</v>
      </c>
      <c r="O161">
        <f>VLOOKUP(F161,lookups!$A$2:$I$151,7,0)</f>
        <v>2.9779</v>
      </c>
      <c r="P161">
        <f t="shared" si="2"/>
        <v>18.437487119826521</v>
      </c>
    </row>
    <row r="162" spans="1:16" x14ac:dyDescent="0.2">
      <c r="A162" s="30">
        <v>44665</v>
      </c>
      <c r="B162" t="s">
        <v>392</v>
      </c>
      <c r="C162" t="s">
        <v>378</v>
      </c>
      <c r="D162">
        <v>3</v>
      </c>
      <c r="F162" t="s">
        <v>245</v>
      </c>
      <c r="G162">
        <v>11</v>
      </c>
      <c r="J162" t="str">
        <f>VLOOKUP(F162,lookups!$A$2:$I$151,2,0)</f>
        <v>Schoolmaster Snapper</v>
      </c>
      <c r="K162" t="str">
        <f>VLOOKUP(F162,lookups!$A$2:$I$151,3,0)</f>
        <v>Lutjanus apodus</v>
      </c>
      <c r="L162" t="str">
        <f>VLOOKUP(F162,lookups!$A$2:$I$151,4,0)</f>
        <v>Lutjanidae</v>
      </c>
      <c r="M162" t="str">
        <f>VLOOKUP(F162,lookups!$A$2:$I$151,5,0)</f>
        <v>Carnivores</v>
      </c>
      <c r="N162">
        <f>VLOOKUP(F162,lookups!$A$2:$I$151,6,0)</f>
        <v>1.9400000000000001E-2</v>
      </c>
      <c r="O162">
        <f>VLOOKUP(F162,lookups!$A$2:$I$151,7,0)</f>
        <v>2.9779</v>
      </c>
      <c r="P162">
        <f t="shared" si="2"/>
        <v>24.488659184454711</v>
      </c>
    </row>
    <row r="163" spans="1:16" x14ac:dyDescent="0.2">
      <c r="A163" s="30">
        <v>44665</v>
      </c>
      <c r="B163" t="s">
        <v>392</v>
      </c>
      <c r="C163" t="s">
        <v>378</v>
      </c>
      <c r="D163">
        <v>3</v>
      </c>
      <c r="F163" t="s">
        <v>14</v>
      </c>
      <c r="G163">
        <v>2</v>
      </c>
      <c r="H163">
        <v>2</v>
      </c>
      <c r="J163" t="str">
        <f>VLOOKUP(F163,lookups!$A$2:$I$151,2,0)</f>
        <v>Sergeant Major</v>
      </c>
      <c r="K163" t="str">
        <f>VLOOKUP(F163,lookups!$A$2:$I$151,3,0)</f>
        <v>Abudefduf saxatilis</v>
      </c>
      <c r="L163" t="str">
        <f>VLOOKUP(F163,lookups!$A$2:$I$151,4,0)</f>
        <v>Pomacentridae</v>
      </c>
      <c r="M163" t="str">
        <f>VLOOKUP(F163,lookups!$A$2:$I$151,5,0)</f>
        <v>Carnivores</v>
      </c>
      <c r="N163">
        <f>VLOOKUP(F163,lookups!$A$2:$I$151,6,0)</f>
        <v>1.8200000000000001E-2</v>
      </c>
      <c r="O163">
        <f>VLOOKUP(F163,lookups!$A$2:$I$151,7,0)</f>
        <v>3.05</v>
      </c>
      <c r="P163">
        <f t="shared" si="2"/>
        <v>0.15073457291130454</v>
      </c>
    </row>
    <row r="164" spans="1:16" x14ac:dyDescent="0.2">
      <c r="A164" s="30">
        <v>44665</v>
      </c>
      <c r="B164" t="s">
        <v>392</v>
      </c>
      <c r="C164" t="s">
        <v>378</v>
      </c>
      <c r="D164">
        <v>3</v>
      </c>
      <c r="F164" t="s">
        <v>407</v>
      </c>
      <c r="G164">
        <v>4</v>
      </c>
      <c r="H164">
        <v>250</v>
      </c>
      <c r="J164" t="str">
        <f>VLOOKUP(F164,lookups!$A$2:$I$151,2,0)</f>
        <v>Redear herring</v>
      </c>
      <c r="K164" t="str">
        <f>VLOOKUP(F164,lookups!$A$2:$I$151,3,0)</f>
        <v>Harengula humerali</v>
      </c>
      <c r="L164" t="str">
        <f>VLOOKUP(F164,lookups!$A$2:$I$151,4,0)</f>
        <v>Clupeidae</v>
      </c>
      <c r="M164" t="str">
        <f>VLOOKUP(F164,lookups!$A$2:$I$151,5,0)</f>
        <v>Omnivores</v>
      </c>
      <c r="N164">
        <f>VLOOKUP(F164,lookups!$A$2:$I$151,6,0)</f>
        <v>1.023E-2</v>
      </c>
      <c r="O164">
        <f>VLOOKUP(F164,lookups!$A$2:$I$151,7,0)</f>
        <v>3.08</v>
      </c>
      <c r="P164">
        <f t="shared" si="2"/>
        <v>0.7315102350386441</v>
      </c>
    </row>
    <row r="165" spans="1:16" x14ac:dyDescent="0.2">
      <c r="A165" s="30">
        <v>44665</v>
      </c>
      <c r="B165" t="s">
        <v>392</v>
      </c>
      <c r="C165" t="s">
        <v>378</v>
      </c>
      <c r="D165">
        <v>3</v>
      </c>
      <c r="F165" t="s">
        <v>170</v>
      </c>
      <c r="G165">
        <v>10</v>
      </c>
      <c r="H165">
        <v>5</v>
      </c>
      <c r="J165" t="str">
        <f>VLOOKUP(F165,lookups!$A$2:$I$151,2,0)</f>
        <v>French Grunt</v>
      </c>
      <c r="K165" t="str">
        <f>VLOOKUP(F165,lookups!$A$2:$I$151,3,0)</f>
        <v>Haemulon flavolineatum</v>
      </c>
      <c r="L165" t="str">
        <f>VLOOKUP(F165,lookups!$A$2:$I$151,4,0)</f>
        <v>Haemulidae</v>
      </c>
      <c r="M165" t="str">
        <f>VLOOKUP(F165,lookups!$A$2:$I$151,5,0)</f>
        <v>Carnivores</v>
      </c>
      <c r="N165">
        <f>VLOOKUP(F165,lookups!$A$2:$I$151,6,0)</f>
        <v>1.2699999999999999E-2</v>
      </c>
      <c r="O165">
        <f>VLOOKUP(F165,lookups!$A$2:$I$151,7,0)</f>
        <v>3.1581000000000001</v>
      </c>
      <c r="P165">
        <f t="shared" si="2"/>
        <v>18.276949882608324</v>
      </c>
    </row>
    <row r="166" spans="1:16" x14ac:dyDescent="0.2">
      <c r="A166" s="30">
        <v>44665</v>
      </c>
      <c r="B166" t="s">
        <v>392</v>
      </c>
      <c r="C166" t="s">
        <v>378</v>
      </c>
      <c r="D166">
        <v>3</v>
      </c>
      <c r="F166" t="s">
        <v>170</v>
      </c>
      <c r="G166">
        <v>8</v>
      </c>
      <c r="H166">
        <v>5</v>
      </c>
      <c r="J166" t="str">
        <f>VLOOKUP(F166,lookups!$A$2:$I$151,2,0)</f>
        <v>French Grunt</v>
      </c>
      <c r="K166" t="str">
        <f>VLOOKUP(F166,lookups!$A$2:$I$151,3,0)</f>
        <v>Haemulon flavolineatum</v>
      </c>
      <c r="L166" t="str">
        <f>VLOOKUP(F166,lookups!$A$2:$I$151,4,0)</f>
        <v>Haemulidae</v>
      </c>
      <c r="M166" t="str">
        <f>VLOOKUP(F166,lookups!$A$2:$I$151,5,0)</f>
        <v>Carnivores</v>
      </c>
      <c r="N166">
        <f>VLOOKUP(F166,lookups!$A$2:$I$151,6,0)</f>
        <v>1.2699999999999999E-2</v>
      </c>
      <c r="O166">
        <f>VLOOKUP(F166,lookups!$A$2:$I$151,7,0)</f>
        <v>3.1581000000000001</v>
      </c>
      <c r="P166">
        <f t="shared" si="2"/>
        <v>9.0334201264139971</v>
      </c>
    </row>
    <row r="167" spans="1:16" x14ac:dyDescent="0.2">
      <c r="A167" s="30">
        <v>44665</v>
      </c>
      <c r="B167" t="s">
        <v>392</v>
      </c>
      <c r="C167" t="s">
        <v>378</v>
      </c>
      <c r="D167">
        <v>3</v>
      </c>
      <c r="F167" t="s">
        <v>170</v>
      </c>
      <c r="G167">
        <v>3</v>
      </c>
      <c r="H167">
        <v>5</v>
      </c>
      <c r="J167" t="str">
        <f>VLOOKUP(F167,lookups!$A$2:$I$151,2,0)</f>
        <v>French Grunt</v>
      </c>
      <c r="K167" t="str">
        <f>VLOOKUP(F167,lookups!$A$2:$I$151,3,0)</f>
        <v>Haemulon flavolineatum</v>
      </c>
      <c r="L167" t="str">
        <f>VLOOKUP(F167,lookups!$A$2:$I$151,4,0)</f>
        <v>Haemulidae</v>
      </c>
      <c r="M167" t="str">
        <f>VLOOKUP(F167,lookups!$A$2:$I$151,5,0)</f>
        <v>Carnivores</v>
      </c>
      <c r="N167">
        <f>VLOOKUP(F167,lookups!$A$2:$I$151,6,0)</f>
        <v>1.2699999999999999E-2</v>
      </c>
      <c r="O167">
        <f>VLOOKUP(F167,lookups!$A$2:$I$151,7,0)</f>
        <v>3.1581000000000001</v>
      </c>
      <c r="P167">
        <f t="shared" si="2"/>
        <v>0.40794381733308699</v>
      </c>
    </row>
    <row r="168" spans="1:16" x14ac:dyDescent="0.2">
      <c r="A168" s="30">
        <v>44665</v>
      </c>
      <c r="B168" t="s">
        <v>392</v>
      </c>
      <c r="C168" t="s">
        <v>378</v>
      </c>
      <c r="D168">
        <v>3</v>
      </c>
      <c r="F168" t="s">
        <v>170</v>
      </c>
      <c r="G168">
        <v>4</v>
      </c>
      <c r="H168">
        <v>5</v>
      </c>
      <c r="J168" t="str">
        <f>VLOOKUP(F168,lookups!$A$2:$I$151,2,0)</f>
        <v>French Grunt</v>
      </c>
      <c r="K168" t="str">
        <f>VLOOKUP(F168,lookups!$A$2:$I$151,3,0)</f>
        <v>Haemulon flavolineatum</v>
      </c>
      <c r="L168" t="str">
        <f>VLOOKUP(F168,lookups!$A$2:$I$151,4,0)</f>
        <v>Haemulidae</v>
      </c>
      <c r="M168" t="str">
        <f>VLOOKUP(F168,lookups!$A$2:$I$151,5,0)</f>
        <v>Carnivores</v>
      </c>
      <c r="N168">
        <f>VLOOKUP(F168,lookups!$A$2:$I$151,6,0)</f>
        <v>1.2699999999999999E-2</v>
      </c>
      <c r="O168">
        <f>VLOOKUP(F168,lookups!$A$2:$I$151,7,0)</f>
        <v>3.1581000000000001</v>
      </c>
      <c r="P168">
        <f t="shared" si="2"/>
        <v>1.0119740581880039</v>
      </c>
    </row>
    <row r="169" spans="1:16" x14ac:dyDescent="0.2">
      <c r="A169" s="30">
        <v>44665</v>
      </c>
      <c r="B169" t="s">
        <v>392</v>
      </c>
      <c r="C169" t="s">
        <v>378</v>
      </c>
      <c r="D169">
        <v>3</v>
      </c>
      <c r="F169" t="s">
        <v>170</v>
      </c>
      <c r="G169">
        <v>2</v>
      </c>
      <c r="H169">
        <v>5</v>
      </c>
      <c r="J169" t="str">
        <f>VLOOKUP(F169,lookups!$A$2:$I$151,2,0)</f>
        <v>French Grunt</v>
      </c>
      <c r="K169" t="str">
        <f>VLOOKUP(F169,lookups!$A$2:$I$151,3,0)</f>
        <v>Haemulon flavolineatum</v>
      </c>
      <c r="L169" t="str">
        <f>VLOOKUP(F169,lookups!$A$2:$I$151,4,0)</f>
        <v>Haemulidae</v>
      </c>
      <c r="M169" t="str">
        <f>VLOOKUP(F169,lookups!$A$2:$I$151,5,0)</f>
        <v>Carnivores</v>
      </c>
      <c r="N169">
        <f>VLOOKUP(F169,lookups!$A$2:$I$151,6,0)</f>
        <v>1.2699999999999999E-2</v>
      </c>
      <c r="O169">
        <f>VLOOKUP(F169,lookups!$A$2:$I$151,7,0)</f>
        <v>3.1581000000000001</v>
      </c>
      <c r="P169">
        <f t="shared" si="2"/>
        <v>0.11336697287564686</v>
      </c>
    </row>
    <row r="170" spans="1:16" x14ac:dyDescent="0.2">
      <c r="A170" s="30">
        <v>44665</v>
      </c>
      <c r="B170" t="s">
        <v>428</v>
      </c>
      <c r="C170" t="s">
        <v>378</v>
      </c>
      <c r="D170">
        <v>1</v>
      </c>
      <c r="F170" t="s">
        <v>413</v>
      </c>
      <c r="G170">
        <v>4</v>
      </c>
      <c r="H170">
        <v>500</v>
      </c>
      <c r="J170" t="str">
        <f>VLOOKUP(F170,lookups!$A$2:$I$151,2,0)</f>
        <v>Reef silverside</v>
      </c>
      <c r="K170" t="str">
        <f>VLOOKUP(F170,lookups!$A$2:$I$151,3,0)</f>
        <v>Hypoatherina harringtonensis</v>
      </c>
      <c r="L170" t="str">
        <f>VLOOKUP(F170,lookups!$A$2:$I$151,4,0)</f>
        <v>Atherinidae</v>
      </c>
      <c r="M170" t="str">
        <f>VLOOKUP(F170,lookups!$A$2:$I$151,5,0)</f>
        <v>Planktivore</v>
      </c>
      <c r="N170">
        <f>VLOOKUP(F170,lookups!$A$2:$I$151,6,0)</f>
        <v>5.8900000000000003E-3</v>
      </c>
      <c r="O170">
        <f>VLOOKUP(F170,lookups!$A$2:$I$151,7,0)</f>
        <v>3.14</v>
      </c>
      <c r="P170">
        <f t="shared" si="2"/>
        <v>0.45770290362155691</v>
      </c>
    </row>
    <row r="171" spans="1:16" x14ac:dyDescent="0.2">
      <c r="A171" s="30">
        <v>44665</v>
      </c>
      <c r="B171" t="s">
        <v>428</v>
      </c>
      <c r="C171" t="s">
        <v>378</v>
      </c>
      <c r="D171">
        <v>1</v>
      </c>
      <c r="F171" t="s">
        <v>170</v>
      </c>
      <c r="G171">
        <v>4</v>
      </c>
      <c r="H171">
        <v>10</v>
      </c>
      <c r="I171" t="s">
        <v>379</v>
      </c>
      <c r="J171" t="str">
        <f>VLOOKUP(F171,lookups!$A$2:$I$151,2,0)</f>
        <v>French Grunt</v>
      </c>
      <c r="K171" t="str">
        <f>VLOOKUP(F171,lookups!$A$2:$I$151,3,0)</f>
        <v>Haemulon flavolineatum</v>
      </c>
      <c r="L171" t="str">
        <f>VLOOKUP(F171,lookups!$A$2:$I$151,4,0)</f>
        <v>Haemulidae</v>
      </c>
      <c r="M171" t="str">
        <f>VLOOKUP(F171,lookups!$A$2:$I$151,5,0)</f>
        <v>Carnivores</v>
      </c>
      <c r="N171">
        <f>VLOOKUP(F171,lookups!$A$2:$I$151,6,0)</f>
        <v>1.2699999999999999E-2</v>
      </c>
      <c r="O171">
        <f>VLOOKUP(F171,lookups!$A$2:$I$151,7,0)</f>
        <v>3.1581000000000001</v>
      </c>
      <c r="P171">
        <f t="shared" si="2"/>
        <v>1.0119740581880039</v>
      </c>
    </row>
    <row r="172" spans="1:16" x14ac:dyDescent="0.2">
      <c r="A172" s="30">
        <v>44665</v>
      </c>
      <c r="B172" t="s">
        <v>428</v>
      </c>
      <c r="C172" t="s">
        <v>378</v>
      </c>
      <c r="D172">
        <v>1</v>
      </c>
      <c r="F172" t="s">
        <v>170</v>
      </c>
      <c r="G172">
        <v>5</v>
      </c>
      <c r="H172">
        <v>10</v>
      </c>
      <c r="I172" t="s">
        <v>379</v>
      </c>
      <c r="J172" t="str">
        <f>VLOOKUP(F172,lookups!$A$2:$I$151,2,0)</f>
        <v>French Grunt</v>
      </c>
      <c r="K172" t="str">
        <f>VLOOKUP(F172,lookups!$A$2:$I$151,3,0)</f>
        <v>Haemulon flavolineatum</v>
      </c>
      <c r="L172" t="str">
        <f>VLOOKUP(F172,lookups!$A$2:$I$151,4,0)</f>
        <v>Haemulidae</v>
      </c>
      <c r="M172" t="str">
        <f>VLOOKUP(F172,lookups!$A$2:$I$151,5,0)</f>
        <v>Carnivores</v>
      </c>
      <c r="N172">
        <f>VLOOKUP(F172,lookups!$A$2:$I$151,6,0)</f>
        <v>1.2699999999999999E-2</v>
      </c>
      <c r="O172">
        <f>VLOOKUP(F172,lookups!$A$2:$I$151,7,0)</f>
        <v>3.1581000000000001</v>
      </c>
      <c r="P172">
        <f t="shared" si="2"/>
        <v>2.0474857678676552</v>
      </c>
    </row>
    <row r="173" spans="1:16" x14ac:dyDescent="0.2">
      <c r="A173" s="30">
        <v>44665</v>
      </c>
      <c r="B173" t="s">
        <v>428</v>
      </c>
      <c r="C173" t="s">
        <v>378</v>
      </c>
      <c r="D173">
        <v>1</v>
      </c>
      <c r="F173" t="s">
        <v>170</v>
      </c>
      <c r="G173">
        <v>6</v>
      </c>
      <c r="H173">
        <v>10</v>
      </c>
      <c r="I173" t="s">
        <v>379</v>
      </c>
      <c r="J173" t="str">
        <f>VLOOKUP(F173,lookups!$A$2:$I$151,2,0)</f>
        <v>French Grunt</v>
      </c>
      <c r="K173" t="str">
        <f>VLOOKUP(F173,lookups!$A$2:$I$151,3,0)</f>
        <v>Haemulon flavolineatum</v>
      </c>
      <c r="L173" t="str">
        <f>VLOOKUP(F173,lookups!$A$2:$I$151,4,0)</f>
        <v>Haemulidae</v>
      </c>
      <c r="M173" t="str">
        <f>VLOOKUP(F173,lookups!$A$2:$I$151,5,0)</f>
        <v>Carnivores</v>
      </c>
      <c r="N173">
        <f>VLOOKUP(F173,lookups!$A$2:$I$151,6,0)</f>
        <v>1.2699999999999999E-2</v>
      </c>
      <c r="O173">
        <f>VLOOKUP(F173,lookups!$A$2:$I$151,7,0)</f>
        <v>3.1581000000000001</v>
      </c>
      <c r="P173">
        <f t="shared" si="2"/>
        <v>3.6415240688494404</v>
      </c>
    </row>
    <row r="174" spans="1:16" x14ac:dyDescent="0.2">
      <c r="A174" s="30">
        <v>44665</v>
      </c>
      <c r="B174" t="s">
        <v>428</v>
      </c>
      <c r="C174" t="s">
        <v>378</v>
      </c>
      <c r="D174">
        <v>1</v>
      </c>
      <c r="F174" t="s">
        <v>330</v>
      </c>
      <c r="G174">
        <v>4</v>
      </c>
      <c r="H174">
        <v>10</v>
      </c>
      <c r="I174" t="s">
        <v>379</v>
      </c>
      <c r="J174" t="str">
        <f>VLOOKUP(F174,lookups!$A$2:$I$151,2,0)</f>
        <v>Redband Parrotfish</v>
      </c>
      <c r="K174" t="str">
        <f>VLOOKUP(F174,lookups!$A$2:$I$151,3,0)</f>
        <v>Sparisoma aurofrenatum</v>
      </c>
      <c r="L174" t="str">
        <f>VLOOKUP(F174,lookups!$A$2:$I$151,4,0)</f>
        <v>Scaridae</v>
      </c>
      <c r="M174" t="str">
        <f>VLOOKUP(F174,lookups!$A$2:$I$151,5,0)</f>
        <v>Herbivores</v>
      </c>
      <c r="N174">
        <f>VLOOKUP(F174,lookups!$A$2:$I$151,6,0)</f>
        <v>4.5999999999999999E-3</v>
      </c>
      <c r="O174">
        <f>VLOOKUP(F174,lookups!$A$2:$I$151,7,0)</f>
        <v>3.4291</v>
      </c>
      <c r="P174">
        <f t="shared" si="2"/>
        <v>0.53368100802107599</v>
      </c>
    </row>
    <row r="175" spans="1:16" x14ac:dyDescent="0.2">
      <c r="A175" s="30">
        <v>44665</v>
      </c>
      <c r="B175" t="s">
        <v>428</v>
      </c>
      <c r="C175" t="s">
        <v>378</v>
      </c>
      <c r="D175">
        <v>1</v>
      </c>
      <c r="F175" t="s">
        <v>330</v>
      </c>
      <c r="G175">
        <v>3</v>
      </c>
      <c r="H175">
        <v>10</v>
      </c>
      <c r="I175" t="s">
        <v>379</v>
      </c>
      <c r="J175" t="str">
        <f>VLOOKUP(F175,lookups!$A$2:$I$151,2,0)</f>
        <v>Redband Parrotfish</v>
      </c>
      <c r="K175" t="str">
        <f>VLOOKUP(F175,lookups!$A$2:$I$151,3,0)</f>
        <v>Sparisoma aurofrenatum</v>
      </c>
      <c r="L175" t="str">
        <f>VLOOKUP(F175,lookups!$A$2:$I$151,4,0)</f>
        <v>Scaridae</v>
      </c>
      <c r="M175" t="str">
        <f>VLOOKUP(F175,lookups!$A$2:$I$151,5,0)</f>
        <v>Herbivores</v>
      </c>
      <c r="N175">
        <f>VLOOKUP(F175,lookups!$A$2:$I$151,6,0)</f>
        <v>4.5999999999999999E-3</v>
      </c>
      <c r="O175">
        <f>VLOOKUP(F175,lookups!$A$2:$I$151,7,0)</f>
        <v>3.4291</v>
      </c>
      <c r="P175">
        <f t="shared" si="2"/>
        <v>0.19900057269145616</v>
      </c>
    </row>
    <row r="176" spans="1:16" x14ac:dyDescent="0.2">
      <c r="A176" s="30">
        <v>44665</v>
      </c>
      <c r="B176" t="s">
        <v>428</v>
      </c>
      <c r="C176" t="s">
        <v>378</v>
      </c>
      <c r="D176">
        <v>1</v>
      </c>
      <c r="F176" t="s">
        <v>330</v>
      </c>
      <c r="G176">
        <v>5</v>
      </c>
      <c r="H176">
        <v>5</v>
      </c>
      <c r="I176" t="s">
        <v>379</v>
      </c>
      <c r="J176" t="str">
        <f>VLOOKUP(F176,lookups!$A$2:$I$151,2,0)</f>
        <v>Redband Parrotfish</v>
      </c>
      <c r="K176" t="str">
        <f>VLOOKUP(F176,lookups!$A$2:$I$151,3,0)</f>
        <v>Sparisoma aurofrenatum</v>
      </c>
      <c r="L176" t="str">
        <f>VLOOKUP(F176,lookups!$A$2:$I$151,4,0)</f>
        <v>Scaridae</v>
      </c>
      <c r="M176" t="str">
        <f>VLOOKUP(F176,lookups!$A$2:$I$151,5,0)</f>
        <v>Herbivores</v>
      </c>
      <c r="N176">
        <f>VLOOKUP(F176,lookups!$A$2:$I$151,6,0)</f>
        <v>4.5999999999999999E-3</v>
      </c>
      <c r="O176">
        <f>VLOOKUP(F176,lookups!$A$2:$I$151,7,0)</f>
        <v>3.4291</v>
      </c>
      <c r="P176">
        <f t="shared" si="2"/>
        <v>1.1470857206847838</v>
      </c>
    </row>
    <row r="177" spans="1:16" x14ac:dyDescent="0.2">
      <c r="A177" s="30">
        <v>44665</v>
      </c>
      <c r="B177" t="s">
        <v>428</v>
      </c>
      <c r="C177" t="s">
        <v>378</v>
      </c>
      <c r="D177">
        <v>1</v>
      </c>
      <c r="F177" t="s">
        <v>330</v>
      </c>
      <c r="G177">
        <v>6</v>
      </c>
      <c r="H177">
        <v>10</v>
      </c>
      <c r="I177" t="s">
        <v>379</v>
      </c>
      <c r="J177" t="str">
        <f>VLOOKUP(F177,lookups!$A$2:$I$151,2,0)</f>
        <v>Redband Parrotfish</v>
      </c>
      <c r="K177" t="str">
        <f>VLOOKUP(F177,lookups!$A$2:$I$151,3,0)</f>
        <v>Sparisoma aurofrenatum</v>
      </c>
      <c r="L177" t="str">
        <f>VLOOKUP(F177,lookups!$A$2:$I$151,4,0)</f>
        <v>Scaridae</v>
      </c>
      <c r="M177" t="str">
        <f>VLOOKUP(F177,lookups!$A$2:$I$151,5,0)</f>
        <v>Herbivores</v>
      </c>
      <c r="N177">
        <f>VLOOKUP(F177,lookups!$A$2:$I$151,6,0)</f>
        <v>4.5999999999999999E-3</v>
      </c>
      <c r="O177">
        <f>VLOOKUP(F177,lookups!$A$2:$I$151,7,0)</f>
        <v>3.4291</v>
      </c>
      <c r="P177">
        <f t="shared" si="2"/>
        <v>2.1434644468897606</v>
      </c>
    </row>
    <row r="178" spans="1:16" x14ac:dyDescent="0.2">
      <c r="A178" s="30">
        <v>44665</v>
      </c>
      <c r="B178" t="s">
        <v>428</v>
      </c>
      <c r="C178" t="s">
        <v>378</v>
      </c>
      <c r="D178">
        <v>1</v>
      </c>
      <c r="F178" t="s">
        <v>330</v>
      </c>
      <c r="G178">
        <v>4</v>
      </c>
      <c r="I178" t="s">
        <v>379</v>
      </c>
      <c r="J178" t="str">
        <f>VLOOKUP(F178,lookups!$A$2:$I$151,2,0)</f>
        <v>Redband Parrotfish</v>
      </c>
      <c r="K178" t="str">
        <f>VLOOKUP(F178,lookups!$A$2:$I$151,3,0)</f>
        <v>Sparisoma aurofrenatum</v>
      </c>
      <c r="L178" t="str">
        <f>VLOOKUP(F178,lookups!$A$2:$I$151,4,0)</f>
        <v>Scaridae</v>
      </c>
      <c r="M178" t="str">
        <f>VLOOKUP(F178,lookups!$A$2:$I$151,5,0)</f>
        <v>Herbivores</v>
      </c>
      <c r="N178">
        <f>VLOOKUP(F178,lookups!$A$2:$I$151,6,0)</f>
        <v>4.5999999999999999E-3</v>
      </c>
      <c r="O178">
        <f>VLOOKUP(F178,lookups!$A$2:$I$151,7,0)</f>
        <v>3.4291</v>
      </c>
      <c r="P178">
        <f t="shared" si="2"/>
        <v>0.53368100802107599</v>
      </c>
    </row>
    <row r="179" spans="1:16" x14ac:dyDescent="0.2">
      <c r="A179" s="30">
        <v>44665</v>
      </c>
      <c r="B179" t="s">
        <v>428</v>
      </c>
      <c r="C179" t="s">
        <v>378</v>
      </c>
      <c r="D179">
        <v>1</v>
      </c>
      <c r="F179" t="s">
        <v>330</v>
      </c>
      <c r="G179">
        <v>12</v>
      </c>
      <c r="I179" t="s">
        <v>379</v>
      </c>
      <c r="J179" t="str">
        <f>VLOOKUP(F179,lookups!$A$2:$I$151,2,0)</f>
        <v>Redband Parrotfish</v>
      </c>
      <c r="K179" t="str">
        <f>VLOOKUP(F179,lookups!$A$2:$I$151,3,0)</f>
        <v>Sparisoma aurofrenatum</v>
      </c>
      <c r="L179" t="str">
        <f>VLOOKUP(F179,lookups!$A$2:$I$151,4,0)</f>
        <v>Scaridae</v>
      </c>
      <c r="M179" t="str">
        <f>VLOOKUP(F179,lookups!$A$2:$I$151,5,0)</f>
        <v>Herbivores</v>
      </c>
      <c r="N179">
        <f>VLOOKUP(F179,lookups!$A$2:$I$151,6,0)</f>
        <v>4.5999999999999999E-3</v>
      </c>
      <c r="O179">
        <f>VLOOKUP(F179,lookups!$A$2:$I$151,7,0)</f>
        <v>3.4291</v>
      </c>
      <c r="P179">
        <f t="shared" si="2"/>
        <v>23.087570919727767</v>
      </c>
    </row>
    <row r="180" spans="1:16" x14ac:dyDescent="0.2">
      <c r="A180" s="30">
        <v>44665</v>
      </c>
      <c r="B180" t="s">
        <v>428</v>
      </c>
      <c r="C180" t="s">
        <v>378</v>
      </c>
      <c r="D180">
        <v>1</v>
      </c>
      <c r="F180" t="s">
        <v>330</v>
      </c>
      <c r="G180">
        <v>6</v>
      </c>
      <c r="H180">
        <v>2</v>
      </c>
      <c r="I180" t="s">
        <v>379</v>
      </c>
      <c r="J180" t="str">
        <f>VLOOKUP(F180,lookups!$A$2:$I$151,2,0)</f>
        <v>Redband Parrotfish</v>
      </c>
      <c r="K180" t="str">
        <f>VLOOKUP(F180,lookups!$A$2:$I$151,3,0)</f>
        <v>Sparisoma aurofrenatum</v>
      </c>
      <c r="L180" t="str">
        <f>VLOOKUP(F180,lookups!$A$2:$I$151,4,0)</f>
        <v>Scaridae</v>
      </c>
      <c r="M180" t="str">
        <f>VLOOKUP(F180,lookups!$A$2:$I$151,5,0)</f>
        <v>Herbivores</v>
      </c>
      <c r="N180">
        <f>VLOOKUP(F180,lookups!$A$2:$I$151,6,0)</f>
        <v>4.5999999999999999E-3</v>
      </c>
      <c r="O180">
        <f>VLOOKUP(F180,lookups!$A$2:$I$151,7,0)</f>
        <v>3.4291</v>
      </c>
      <c r="P180">
        <f t="shared" si="2"/>
        <v>2.1434644468897606</v>
      </c>
    </row>
    <row r="181" spans="1:16" x14ac:dyDescent="0.2">
      <c r="A181" s="30">
        <v>44665</v>
      </c>
      <c r="B181" t="s">
        <v>428</v>
      </c>
      <c r="C181" t="s">
        <v>378</v>
      </c>
      <c r="D181">
        <v>1</v>
      </c>
      <c r="F181" t="s">
        <v>330</v>
      </c>
      <c r="G181">
        <v>7</v>
      </c>
      <c r="I181" t="s">
        <v>379</v>
      </c>
      <c r="J181" t="str">
        <f>VLOOKUP(F181,lookups!$A$2:$I$151,2,0)</f>
        <v>Redband Parrotfish</v>
      </c>
      <c r="K181" t="str">
        <f>VLOOKUP(F181,lookups!$A$2:$I$151,3,0)</f>
        <v>Sparisoma aurofrenatum</v>
      </c>
      <c r="L181" t="str">
        <f>VLOOKUP(F181,lookups!$A$2:$I$151,4,0)</f>
        <v>Scaridae</v>
      </c>
      <c r="M181" t="str">
        <f>VLOOKUP(F181,lookups!$A$2:$I$151,5,0)</f>
        <v>Herbivores</v>
      </c>
      <c r="N181">
        <f>VLOOKUP(F181,lookups!$A$2:$I$151,6,0)</f>
        <v>4.5999999999999999E-3</v>
      </c>
      <c r="O181">
        <f>VLOOKUP(F181,lookups!$A$2:$I$151,7,0)</f>
        <v>3.4291</v>
      </c>
      <c r="P181">
        <f t="shared" si="2"/>
        <v>3.6364994037087026</v>
      </c>
    </row>
    <row r="182" spans="1:16" x14ac:dyDescent="0.2">
      <c r="A182" s="30">
        <v>44665</v>
      </c>
      <c r="B182" t="s">
        <v>428</v>
      </c>
      <c r="C182" t="s">
        <v>378</v>
      </c>
      <c r="D182">
        <v>1</v>
      </c>
      <c r="F182" t="s">
        <v>330</v>
      </c>
      <c r="G182">
        <v>9</v>
      </c>
      <c r="I182" t="s">
        <v>379</v>
      </c>
      <c r="J182" t="str">
        <f>VLOOKUP(F182,lookups!$A$2:$I$151,2,0)</f>
        <v>Redband Parrotfish</v>
      </c>
      <c r="K182" t="str">
        <f>VLOOKUP(F182,lookups!$A$2:$I$151,3,0)</f>
        <v>Sparisoma aurofrenatum</v>
      </c>
      <c r="L182" t="str">
        <f>VLOOKUP(F182,lookups!$A$2:$I$151,4,0)</f>
        <v>Scaridae</v>
      </c>
      <c r="M182" t="str">
        <f>VLOOKUP(F182,lookups!$A$2:$I$151,5,0)</f>
        <v>Herbivores</v>
      </c>
      <c r="N182">
        <f>VLOOKUP(F182,lookups!$A$2:$I$151,6,0)</f>
        <v>4.5999999999999999E-3</v>
      </c>
      <c r="O182">
        <f>VLOOKUP(F182,lookups!$A$2:$I$151,7,0)</f>
        <v>3.4291</v>
      </c>
      <c r="P182">
        <f t="shared" si="2"/>
        <v>8.6089625938103325</v>
      </c>
    </row>
    <row r="183" spans="1:16" x14ac:dyDescent="0.2">
      <c r="A183" s="30">
        <v>44665</v>
      </c>
      <c r="B183" t="s">
        <v>428</v>
      </c>
      <c r="C183" t="s">
        <v>378</v>
      </c>
      <c r="D183">
        <v>1</v>
      </c>
      <c r="F183" t="s">
        <v>330</v>
      </c>
      <c r="G183">
        <v>10</v>
      </c>
      <c r="I183" t="s">
        <v>379</v>
      </c>
      <c r="J183" t="str">
        <f>VLOOKUP(F183,lookups!$A$2:$I$151,2,0)</f>
        <v>Redband Parrotfish</v>
      </c>
      <c r="K183" t="str">
        <f>VLOOKUP(F183,lookups!$A$2:$I$151,3,0)</f>
        <v>Sparisoma aurofrenatum</v>
      </c>
      <c r="L183" t="str">
        <f>VLOOKUP(F183,lookups!$A$2:$I$151,4,0)</f>
        <v>Scaridae</v>
      </c>
      <c r="M183" t="str">
        <f>VLOOKUP(F183,lookups!$A$2:$I$151,5,0)</f>
        <v>Herbivores</v>
      </c>
      <c r="N183">
        <f>VLOOKUP(F183,lookups!$A$2:$I$151,6,0)</f>
        <v>4.5999999999999999E-3</v>
      </c>
      <c r="O183">
        <f>VLOOKUP(F183,lookups!$A$2:$I$151,7,0)</f>
        <v>3.4291</v>
      </c>
      <c r="P183">
        <f t="shared" si="2"/>
        <v>12.355429065196462</v>
      </c>
    </row>
    <row r="184" spans="1:16" x14ac:dyDescent="0.2">
      <c r="A184" s="30">
        <v>44665</v>
      </c>
      <c r="B184" t="s">
        <v>428</v>
      </c>
      <c r="C184" t="s">
        <v>378</v>
      </c>
      <c r="D184">
        <v>1</v>
      </c>
      <c r="F184" t="s">
        <v>179</v>
      </c>
      <c r="G184">
        <v>12</v>
      </c>
      <c r="J184" t="str">
        <f>VLOOKUP(F184,lookups!$A$2:$I$151,2,0)</f>
        <v>Bluestriped Grunt</v>
      </c>
      <c r="K184" t="str">
        <f>VLOOKUP(F184,lookups!$A$2:$I$151,3,0)</f>
        <v>Haemulon sciurus</v>
      </c>
      <c r="L184" t="str">
        <f>VLOOKUP(F184,lookups!$A$2:$I$151,4,0)</f>
        <v>Haemulidae</v>
      </c>
      <c r="M184" t="str">
        <f>VLOOKUP(F184,lookups!$A$2:$I$151,5,0)</f>
        <v>Carnivores</v>
      </c>
      <c r="N184">
        <f>VLOOKUP(F184,lookups!$A$2:$I$151,6,0)</f>
        <v>1.9400000000000001E-2</v>
      </c>
      <c r="O184">
        <f>VLOOKUP(F184,lookups!$A$2:$I$151,7,0)</f>
        <v>2.9996</v>
      </c>
      <c r="P184">
        <f t="shared" si="2"/>
        <v>33.489895745293879</v>
      </c>
    </row>
    <row r="185" spans="1:16" x14ac:dyDescent="0.2">
      <c r="A185" s="30">
        <v>44665</v>
      </c>
      <c r="B185" t="s">
        <v>428</v>
      </c>
      <c r="C185" t="s">
        <v>378</v>
      </c>
      <c r="D185">
        <v>1</v>
      </c>
      <c r="F185" t="s">
        <v>179</v>
      </c>
      <c r="G185">
        <v>8</v>
      </c>
      <c r="H185">
        <v>10</v>
      </c>
      <c r="J185" t="str">
        <f>VLOOKUP(F185,lookups!$A$2:$I$151,2,0)</f>
        <v>Bluestriped Grunt</v>
      </c>
      <c r="K185" t="str">
        <f>VLOOKUP(F185,lookups!$A$2:$I$151,3,0)</f>
        <v>Haemulon sciurus</v>
      </c>
      <c r="L185" t="str">
        <f>VLOOKUP(F185,lookups!$A$2:$I$151,4,0)</f>
        <v>Haemulidae</v>
      </c>
      <c r="M185" t="str">
        <f>VLOOKUP(F185,lookups!$A$2:$I$151,5,0)</f>
        <v>Carnivores</v>
      </c>
      <c r="N185">
        <f>VLOOKUP(F185,lookups!$A$2:$I$151,6,0)</f>
        <v>1.9400000000000001E-2</v>
      </c>
      <c r="O185">
        <f>VLOOKUP(F185,lookups!$A$2:$I$151,7,0)</f>
        <v>2.9996</v>
      </c>
      <c r="P185">
        <f t="shared" si="2"/>
        <v>9.9245415642849117</v>
      </c>
    </row>
    <row r="186" spans="1:16" x14ac:dyDescent="0.2">
      <c r="A186" s="30">
        <v>44665</v>
      </c>
      <c r="B186" t="s">
        <v>428</v>
      </c>
      <c r="C186" t="s">
        <v>378</v>
      </c>
      <c r="D186">
        <v>1</v>
      </c>
      <c r="F186" t="s">
        <v>179</v>
      </c>
      <c r="G186">
        <v>10</v>
      </c>
      <c r="H186">
        <v>5</v>
      </c>
      <c r="J186" t="str">
        <f>VLOOKUP(F186,lookups!$A$2:$I$151,2,0)</f>
        <v>Bluestriped Grunt</v>
      </c>
      <c r="K186" t="str">
        <f>VLOOKUP(F186,lookups!$A$2:$I$151,3,0)</f>
        <v>Haemulon sciurus</v>
      </c>
      <c r="L186" t="str">
        <f>VLOOKUP(F186,lookups!$A$2:$I$151,4,0)</f>
        <v>Haemulidae</v>
      </c>
      <c r="M186" t="str">
        <f>VLOOKUP(F186,lookups!$A$2:$I$151,5,0)</f>
        <v>Carnivores</v>
      </c>
      <c r="N186">
        <f>VLOOKUP(F186,lookups!$A$2:$I$151,6,0)</f>
        <v>1.9400000000000001E-2</v>
      </c>
      <c r="O186">
        <f>VLOOKUP(F186,lookups!$A$2:$I$151,7,0)</f>
        <v>2.9996</v>
      </c>
      <c r="P186">
        <f t="shared" si="2"/>
        <v>19.382140165698566</v>
      </c>
    </row>
    <row r="187" spans="1:16" x14ac:dyDescent="0.2">
      <c r="A187" s="30">
        <v>44665</v>
      </c>
      <c r="B187" t="s">
        <v>428</v>
      </c>
      <c r="C187" t="s">
        <v>378</v>
      </c>
      <c r="D187">
        <v>1</v>
      </c>
      <c r="F187" t="s">
        <v>387</v>
      </c>
      <c r="G187">
        <v>15</v>
      </c>
      <c r="J187" t="str">
        <f>VLOOKUP(F187,lookups!$A$2:$I$151,2,0)</f>
        <v>Gray snapper</v>
      </c>
      <c r="K187" t="str">
        <f>VLOOKUP(F187,lookups!$A$2:$I$151,3,0)</f>
        <v>Lutjanis griseus</v>
      </c>
      <c r="L187" t="str">
        <f>VLOOKUP(F187,lookups!$A$2:$I$151,4,0)</f>
        <v>Lutjanidae</v>
      </c>
      <c r="M187" t="str">
        <f>VLOOKUP(F187,lookups!$A$2:$I$151,5,0)</f>
        <v>Carnivores</v>
      </c>
      <c r="N187">
        <f>VLOOKUP(F187,lookups!$A$2:$I$151,6,0)</f>
        <v>0</v>
      </c>
      <c r="O187">
        <f>VLOOKUP(F187,lookups!$A$2:$I$151,7,0)</f>
        <v>0</v>
      </c>
      <c r="P187">
        <f t="shared" si="2"/>
        <v>0</v>
      </c>
    </row>
    <row r="188" spans="1:16" x14ac:dyDescent="0.2">
      <c r="A188" s="30">
        <v>44665</v>
      </c>
      <c r="B188" t="s">
        <v>428</v>
      </c>
      <c r="C188" t="s">
        <v>378</v>
      </c>
      <c r="D188">
        <v>1</v>
      </c>
      <c r="F188" t="s">
        <v>387</v>
      </c>
      <c r="G188">
        <v>12</v>
      </c>
      <c r="J188" t="str">
        <f>VLOOKUP(F188,lookups!$A$2:$I$151,2,0)</f>
        <v>Gray snapper</v>
      </c>
      <c r="K188" t="str">
        <f>VLOOKUP(F188,lookups!$A$2:$I$151,3,0)</f>
        <v>Lutjanis griseus</v>
      </c>
      <c r="L188" t="str">
        <f>VLOOKUP(F188,lookups!$A$2:$I$151,4,0)</f>
        <v>Lutjanidae</v>
      </c>
      <c r="M188" t="str">
        <f>VLOOKUP(F188,lookups!$A$2:$I$151,5,0)</f>
        <v>Carnivores</v>
      </c>
      <c r="N188">
        <f>VLOOKUP(F188,lookups!$A$2:$I$151,6,0)</f>
        <v>0</v>
      </c>
      <c r="O188">
        <f>VLOOKUP(F188,lookups!$A$2:$I$151,7,0)</f>
        <v>0</v>
      </c>
      <c r="P188">
        <f t="shared" si="2"/>
        <v>0</v>
      </c>
    </row>
    <row r="189" spans="1:16" x14ac:dyDescent="0.2">
      <c r="A189" s="30">
        <v>44665</v>
      </c>
      <c r="B189" t="s">
        <v>428</v>
      </c>
      <c r="C189" t="s">
        <v>378</v>
      </c>
      <c r="D189">
        <v>1</v>
      </c>
      <c r="F189" t="s">
        <v>387</v>
      </c>
      <c r="G189">
        <v>10</v>
      </c>
      <c r="J189" t="str">
        <f>VLOOKUP(F189,lookups!$A$2:$I$151,2,0)</f>
        <v>Gray snapper</v>
      </c>
      <c r="K189" t="str">
        <f>VLOOKUP(F189,lookups!$A$2:$I$151,3,0)</f>
        <v>Lutjanis griseus</v>
      </c>
      <c r="L189" t="str">
        <f>VLOOKUP(F189,lookups!$A$2:$I$151,4,0)</f>
        <v>Lutjanidae</v>
      </c>
      <c r="M189" t="str">
        <f>VLOOKUP(F189,lookups!$A$2:$I$151,5,0)</f>
        <v>Carnivores</v>
      </c>
      <c r="N189">
        <f>VLOOKUP(F189,lookups!$A$2:$I$151,6,0)</f>
        <v>0</v>
      </c>
      <c r="O189">
        <f>VLOOKUP(F189,lookups!$A$2:$I$151,7,0)</f>
        <v>0</v>
      </c>
      <c r="P189">
        <f t="shared" si="2"/>
        <v>0</v>
      </c>
    </row>
    <row r="190" spans="1:16" x14ac:dyDescent="0.2">
      <c r="A190" s="30">
        <v>44665</v>
      </c>
      <c r="B190" t="s">
        <v>428</v>
      </c>
      <c r="C190" t="s">
        <v>378</v>
      </c>
      <c r="D190">
        <v>1</v>
      </c>
      <c r="F190" t="s">
        <v>387</v>
      </c>
      <c r="G190">
        <v>14</v>
      </c>
      <c r="J190" t="str">
        <f>VLOOKUP(F190,lookups!$A$2:$I$151,2,0)</f>
        <v>Gray snapper</v>
      </c>
      <c r="K190" t="str">
        <f>VLOOKUP(F190,lookups!$A$2:$I$151,3,0)</f>
        <v>Lutjanis griseus</v>
      </c>
      <c r="L190" t="str">
        <f>VLOOKUP(F190,lookups!$A$2:$I$151,4,0)</f>
        <v>Lutjanidae</v>
      </c>
      <c r="M190" t="str">
        <f>VLOOKUP(F190,lookups!$A$2:$I$151,5,0)</f>
        <v>Carnivores</v>
      </c>
      <c r="N190">
        <f>VLOOKUP(F190,lookups!$A$2:$I$151,6,0)</f>
        <v>0</v>
      </c>
      <c r="O190">
        <f>VLOOKUP(F190,lookups!$A$2:$I$151,7,0)</f>
        <v>0</v>
      </c>
      <c r="P190">
        <f t="shared" si="2"/>
        <v>0</v>
      </c>
    </row>
    <row r="191" spans="1:16" x14ac:dyDescent="0.2">
      <c r="A191" s="30">
        <v>44665</v>
      </c>
      <c r="B191" t="s">
        <v>428</v>
      </c>
      <c r="C191" t="s">
        <v>378</v>
      </c>
      <c r="D191">
        <v>1</v>
      </c>
      <c r="F191" t="s">
        <v>387</v>
      </c>
      <c r="G191">
        <v>22</v>
      </c>
      <c r="H191">
        <v>2</v>
      </c>
      <c r="J191" t="str">
        <f>VLOOKUP(F191,lookups!$A$2:$I$151,2,0)</f>
        <v>Gray snapper</v>
      </c>
      <c r="K191" t="str">
        <f>VLOOKUP(F191,lookups!$A$2:$I$151,3,0)</f>
        <v>Lutjanis griseus</v>
      </c>
      <c r="L191" t="str">
        <f>VLOOKUP(F191,lookups!$A$2:$I$151,4,0)</f>
        <v>Lutjanidae</v>
      </c>
      <c r="M191" t="str">
        <f>VLOOKUP(F191,lookups!$A$2:$I$151,5,0)</f>
        <v>Carnivores</v>
      </c>
      <c r="N191">
        <f>VLOOKUP(F191,lookups!$A$2:$I$151,6,0)</f>
        <v>0</v>
      </c>
      <c r="O191">
        <f>VLOOKUP(F191,lookups!$A$2:$I$151,7,0)</f>
        <v>0</v>
      </c>
      <c r="P191">
        <f t="shared" si="2"/>
        <v>0</v>
      </c>
    </row>
    <row r="192" spans="1:16" x14ac:dyDescent="0.2">
      <c r="A192" s="30">
        <v>44665</v>
      </c>
      <c r="B192" t="s">
        <v>428</v>
      </c>
      <c r="C192" t="s">
        <v>378</v>
      </c>
      <c r="D192">
        <v>1</v>
      </c>
      <c r="F192" t="s">
        <v>387</v>
      </c>
      <c r="G192">
        <v>10</v>
      </c>
      <c r="J192" t="str">
        <f>VLOOKUP(F192,lookups!$A$2:$I$151,2,0)</f>
        <v>Gray snapper</v>
      </c>
      <c r="K192" t="str">
        <f>VLOOKUP(F192,lookups!$A$2:$I$151,3,0)</f>
        <v>Lutjanis griseus</v>
      </c>
      <c r="L192" t="str">
        <f>VLOOKUP(F192,lookups!$A$2:$I$151,4,0)</f>
        <v>Lutjanidae</v>
      </c>
      <c r="M192" t="str">
        <f>VLOOKUP(F192,lookups!$A$2:$I$151,5,0)</f>
        <v>Carnivores</v>
      </c>
      <c r="N192">
        <f>VLOOKUP(F192,lookups!$A$2:$I$151,6,0)</f>
        <v>0</v>
      </c>
      <c r="O192">
        <f>VLOOKUP(F192,lookups!$A$2:$I$151,7,0)</f>
        <v>0</v>
      </c>
      <c r="P192">
        <f t="shared" si="2"/>
        <v>0</v>
      </c>
    </row>
    <row r="193" spans="1:16" x14ac:dyDescent="0.2">
      <c r="A193" s="30">
        <v>44665</v>
      </c>
      <c r="B193" t="s">
        <v>428</v>
      </c>
      <c r="C193" t="s">
        <v>378</v>
      </c>
      <c r="D193">
        <v>1</v>
      </c>
      <c r="F193" t="s">
        <v>387</v>
      </c>
      <c r="G193">
        <v>12</v>
      </c>
      <c r="J193" t="str">
        <f>VLOOKUP(F193,lookups!$A$2:$I$151,2,0)</f>
        <v>Gray snapper</v>
      </c>
      <c r="K193" t="str">
        <f>VLOOKUP(F193,lookups!$A$2:$I$151,3,0)</f>
        <v>Lutjanis griseus</v>
      </c>
      <c r="L193" t="str">
        <f>VLOOKUP(F193,lookups!$A$2:$I$151,4,0)</f>
        <v>Lutjanidae</v>
      </c>
      <c r="M193" t="str">
        <f>VLOOKUP(F193,lookups!$A$2:$I$151,5,0)</f>
        <v>Carnivores</v>
      </c>
      <c r="N193">
        <f>VLOOKUP(F193,lookups!$A$2:$I$151,6,0)</f>
        <v>0</v>
      </c>
      <c r="O193">
        <f>VLOOKUP(F193,lookups!$A$2:$I$151,7,0)</f>
        <v>0</v>
      </c>
      <c r="P193">
        <f t="shared" si="2"/>
        <v>0</v>
      </c>
    </row>
    <row r="194" spans="1:16" x14ac:dyDescent="0.2">
      <c r="A194" s="30">
        <v>44665</v>
      </c>
      <c r="B194" t="s">
        <v>428</v>
      </c>
      <c r="C194" t="s">
        <v>378</v>
      </c>
      <c r="D194">
        <v>1</v>
      </c>
      <c r="F194" t="s">
        <v>387</v>
      </c>
      <c r="G194">
        <v>5</v>
      </c>
      <c r="J194" t="str">
        <f>VLOOKUP(F194,lookups!$A$2:$I$151,2,0)</f>
        <v>Gray snapper</v>
      </c>
      <c r="K194" t="str">
        <f>VLOOKUP(F194,lookups!$A$2:$I$151,3,0)</f>
        <v>Lutjanis griseus</v>
      </c>
      <c r="L194" t="str">
        <f>VLOOKUP(F194,lookups!$A$2:$I$151,4,0)</f>
        <v>Lutjanidae</v>
      </c>
      <c r="M194" t="str">
        <f>VLOOKUP(F194,lookups!$A$2:$I$151,5,0)</f>
        <v>Carnivores</v>
      </c>
      <c r="N194">
        <f>VLOOKUP(F194,lookups!$A$2:$I$151,6,0)</f>
        <v>0</v>
      </c>
      <c r="O194">
        <f>VLOOKUP(F194,lookups!$A$2:$I$151,7,0)</f>
        <v>0</v>
      </c>
      <c r="P194">
        <f t="shared" si="2"/>
        <v>0</v>
      </c>
    </row>
    <row r="195" spans="1:16" x14ac:dyDescent="0.2">
      <c r="A195" s="30">
        <v>44665</v>
      </c>
      <c r="B195" t="s">
        <v>428</v>
      </c>
      <c r="C195" t="s">
        <v>378</v>
      </c>
      <c r="D195">
        <v>1</v>
      </c>
      <c r="F195" t="s">
        <v>245</v>
      </c>
      <c r="G195">
        <v>10</v>
      </c>
      <c r="J195" t="str">
        <f>VLOOKUP(F195,lookups!$A$2:$I$151,2,0)</f>
        <v>Schoolmaster Snapper</v>
      </c>
      <c r="K195" t="str">
        <f>VLOOKUP(F195,lookups!$A$2:$I$151,3,0)</f>
        <v>Lutjanus apodus</v>
      </c>
      <c r="L195" t="str">
        <f>VLOOKUP(F195,lookups!$A$2:$I$151,4,0)</f>
        <v>Lutjanidae</v>
      </c>
      <c r="M195" t="str">
        <f>VLOOKUP(F195,lookups!$A$2:$I$151,5,0)</f>
        <v>Carnivores</v>
      </c>
      <c r="N195">
        <f>VLOOKUP(F195,lookups!$A$2:$I$151,6,0)</f>
        <v>1.9400000000000001E-2</v>
      </c>
      <c r="O195">
        <f>VLOOKUP(F195,lookups!$A$2:$I$151,7,0)</f>
        <v>2.9779</v>
      </c>
      <c r="P195">
        <f t="shared" ref="P195:P258" si="3">N195*G195^O195</f>
        <v>18.437487119826521</v>
      </c>
    </row>
    <row r="196" spans="1:16" x14ac:dyDescent="0.2">
      <c r="A196" s="30">
        <v>44665</v>
      </c>
      <c r="B196" t="s">
        <v>428</v>
      </c>
      <c r="C196" t="s">
        <v>378</v>
      </c>
      <c r="D196">
        <v>1</v>
      </c>
      <c r="F196" t="s">
        <v>245</v>
      </c>
      <c r="G196">
        <v>12</v>
      </c>
      <c r="H196">
        <v>2</v>
      </c>
      <c r="J196" t="str">
        <f>VLOOKUP(F196,lookups!$A$2:$I$151,2,0)</f>
        <v>Schoolmaster Snapper</v>
      </c>
      <c r="K196" t="str">
        <f>VLOOKUP(F196,lookups!$A$2:$I$151,3,0)</f>
        <v>Lutjanus apodus</v>
      </c>
      <c r="L196" t="str">
        <f>VLOOKUP(F196,lookups!$A$2:$I$151,4,0)</f>
        <v>Lutjanidae</v>
      </c>
      <c r="M196" t="str">
        <f>VLOOKUP(F196,lookups!$A$2:$I$151,5,0)</f>
        <v>Carnivores</v>
      </c>
      <c r="N196">
        <f>VLOOKUP(F196,lookups!$A$2:$I$151,6,0)</f>
        <v>1.9400000000000001E-2</v>
      </c>
      <c r="O196">
        <f>VLOOKUP(F196,lookups!$A$2:$I$151,7,0)</f>
        <v>2.9779</v>
      </c>
      <c r="P196">
        <f t="shared" si="3"/>
        <v>31.731862411966997</v>
      </c>
    </row>
    <row r="197" spans="1:16" x14ac:dyDescent="0.2">
      <c r="A197" s="30">
        <v>44665</v>
      </c>
      <c r="B197" t="s">
        <v>428</v>
      </c>
      <c r="C197" t="s">
        <v>378</v>
      </c>
      <c r="D197">
        <v>1</v>
      </c>
      <c r="F197" t="s">
        <v>245</v>
      </c>
      <c r="G197">
        <v>10</v>
      </c>
      <c r="H197">
        <v>2</v>
      </c>
      <c r="J197" t="str">
        <f>VLOOKUP(F197,lookups!$A$2:$I$151,2,0)</f>
        <v>Schoolmaster Snapper</v>
      </c>
      <c r="K197" t="str">
        <f>VLOOKUP(F197,lookups!$A$2:$I$151,3,0)</f>
        <v>Lutjanus apodus</v>
      </c>
      <c r="L197" t="str">
        <f>VLOOKUP(F197,lookups!$A$2:$I$151,4,0)</f>
        <v>Lutjanidae</v>
      </c>
      <c r="M197" t="str">
        <f>VLOOKUP(F197,lookups!$A$2:$I$151,5,0)</f>
        <v>Carnivores</v>
      </c>
      <c r="N197">
        <f>VLOOKUP(F197,lookups!$A$2:$I$151,6,0)</f>
        <v>1.9400000000000001E-2</v>
      </c>
      <c r="O197">
        <f>VLOOKUP(F197,lookups!$A$2:$I$151,7,0)</f>
        <v>2.9779</v>
      </c>
      <c r="P197">
        <f t="shared" si="3"/>
        <v>18.437487119826521</v>
      </c>
    </row>
    <row r="198" spans="1:16" x14ac:dyDescent="0.2">
      <c r="A198" s="30">
        <v>44665</v>
      </c>
      <c r="B198" t="s">
        <v>428</v>
      </c>
      <c r="C198" t="s">
        <v>378</v>
      </c>
      <c r="D198">
        <v>1</v>
      </c>
      <c r="F198" t="s">
        <v>245</v>
      </c>
      <c r="G198">
        <v>10</v>
      </c>
      <c r="H198">
        <v>4</v>
      </c>
      <c r="J198" t="str">
        <f>VLOOKUP(F198,lookups!$A$2:$I$151,2,0)</f>
        <v>Schoolmaster Snapper</v>
      </c>
      <c r="K198" t="str">
        <f>VLOOKUP(F198,lookups!$A$2:$I$151,3,0)</f>
        <v>Lutjanus apodus</v>
      </c>
      <c r="L198" t="str">
        <f>VLOOKUP(F198,lookups!$A$2:$I$151,4,0)</f>
        <v>Lutjanidae</v>
      </c>
      <c r="M198" t="str">
        <f>VLOOKUP(F198,lookups!$A$2:$I$151,5,0)</f>
        <v>Carnivores</v>
      </c>
      <c r="N198">
        <f>VLOOKUP(F198,lookups!$A$2:$I$151,6,0)</f>
        <v>1.9400000000000001E-2</v>
      </c>
      <c r="O198">
        <f>VLOOKUP(F198,lookups!$A$2:$I$151,7,0)</f>
        <v>2.9779</v>
      </c>
      <c r="P198">
        <f t="shared" si="3"/>
        <v>18.437487119826521</v>
      </c>
    </row>
    <row r="199" spans="1:16" x14ac:dyDescent="0.2">
      <c r="A199" s="30">
        <v>44665</v>
      </c>
      <c r="B199" t="s">
        <v>428</v>
      </c>
      <c r="C199" t="s">
        <v>378</v>
      </c>
      <c r="D199">
        <v>1</v>
      </c>
      <c r="F199" t="s">
        <v>345</v>
      </c>
      <c r="G199">
        <v>22</v>
      </c>
      <c r="J199" t="str">
        <f>VLOOKUP(F199,lookups!$A$2:$I$151,2,0)</f>
        <v>Barracuda</v>
      </c>
      <c r="K199" t="str">
        <f>VLOOKUP(F199,lookups!$A$2:$I$151,3,0)</f>
        <v>Sphyraena barracuda</v>
      </c>
      <c r="L199" t="str">
        <f>VLOOKUP(F199,lookups!$A$2:$I$151,4,0)</f>
        <v>Sphyraenidae</v>
      </c>
      <c r="M199" t="str">
        <f>VLOOKUP(F199,lookups!$A$2:$I$151,5,0)</f>
        <v>Carnivores</v>
      </c>
      <c r="N199">
        <f>VLOOKUP(F199,lookups!$A$2:$I$151,6,0)</f>
        <v>5.0000000000000001E-3</v>
      </c>
      <c r="O199">
        <f>VLOOKUP(F199,lookups!$A$2:$I$151,7,0)</f>
        <v>3.0825</v>
      </c>
      <c r="P199">
        <f t="shared" si="3"/>
        <v>68.704932610406374</v>
      </c>
    </row>
    <row r="200" spans="1:16" x14ac:dyDescent="0.2">
      <c r="A200" s="30">
        <v>44665</v>
      </c>
      <c r="B200" t="s">
        <v>428</v>
      </c>
      <c r="C200" t="s">
        <v>378</v>
      </c>
      <c r="D200">
        <v>1</v>
      </c>
      <c r="F200" t="s">
        <v>345</v>
      </c>
      <c r="G200">
        <v>18</v>
      </c>
      <c r="J200" t="str">
        <f>VLOOKUP(F200,lookups!$A$2:$I$151,2,0)</f>
        <v>Barracuda</v>
      </c>
      <c r="K200" t="str">
        <f>VLOOKUP(F200,lookups!$A$2:$I$151,3,0)</f>
        <v>Sphyraena barracuda</v>
      </c>
      <c r="L200" t="str">
        <f>VLOOKUP(F200,lookups!$A$2:$I$151,4,0)</f>
        <v>Sphyraenidae</v>
      </c>
      <c r="M200" t="str">
        <f>VLOOKUP(F200,lookups!$A$2:$I$151,5,0)</f>
        <v>Carnivores</v>
      </c>
      <c r="N200">
        <f>VLOOKUP(F200,lookups!$A$2:$I$151,6,0)</f>
        <v>5.0000000000000001E-3</v>
      </c>
      <c r="O200">
        <f>VLOOKUP(F200,lookups!$A$2:$I$151,7,0)</f>
        <v>3.0825</v>
      </c>
      <c r="P200">
        <f t="shared" si="3"/>
        <v>37.012421671979311</v>
      </c>
    </row>
    <row r="201" spans="1:16" x14ac:dyDescent="0.2">
      <c r="A201" s="30">
        <v>44665</v>
      </c>
      <c r="B201" t="s">
        <v>428</v>
      </c>
      <c r="C201" t="s">
        <v>378</v>
      </c>
      <c r="D201">
        <v>1</v>
      </c>
      <c r="F201" t="s">
        <v>250</v>
      </c>
      <c r="G201">
        <v>29</v>
      </c>
      <c r="J201" t="str">
        <f>VLOOKUP(F201,lookups!$A$2:$I$151,2,0)</f>
        <v>Dog Snapper</v>
      </c>
      <c r="K201" t="str">
        <f>VLOOKUP(F201,lookups!$A$2:$I$151,3,0)</f>
        <v>Lutjanus jocu</v>
      </c>
      <c r="L201" t="str">
        <f>VLOOKUP(F201,lookups!$A$2:$I$151,4,0)</f>
        <v>Lutjanidae</v>
      </c>
      <c r="M201" t="str">
        <f>VLOOKUP(F201,lookups!$A$2:$I$151,5,0)</f>
        <v>Carnivores</v>
      </c>
      <c r="N201">
        <f>VLOOKUP(F201,lookups!$A$2:$I$151,6,0)</f>
        <v>3.0800000000000001E-2</v>
      </c>
      <c r="O201">
        <f>VLOOKUP(F201,lookups!$A$2:$I$151,7,0)</f>
        <v>2.8574000000000002</v>
      </c>
      <c r="P201">
        <f t="shared" si="3"/>
        <v>464.7364708592977</v>
      </c>
    </row>
    <row r="202" spans="1:16" x14ac:dyDescent="0.2">
      <c r="A202" s="30">
        <v>44665</v>
      </c>
      <c r="B202" t="s">
        <v>428</v>
      </c>
      <c r="C202" t="s">
        <v>378</v>
      </c>
      <c r="D202">
        <v>1</v>
      </c>
      <c r="F202" t="s">
        <v>407</v>
      </c>
      <c r="G202">
        <v>6</v>
      </c>
      <c r="H202">
        <v>50</v>
      </c>
      <c r="J202" t="str">
        <f>VLOOKUP(F202,lookups!$A$2:$I$151,2,0)</f>
        <v>Redear herring</v>
      </c>
      <c r="K202" t="str">
        <f>VLOOKUP(F202,lookups!$A$2:$I$151,3,0)</f>
        <v>Harengula humerali</v>
      </c>
      <c r="L202" t="str">
        <f>VLOOKUP(F202,lookups!$A$2:$I$151,4,0)</f>
        <v>Clupeidae</v>
      </c>
      <c r="M202" t="str">
        <f>VLOOKUP(F202,lookups!$A$2:$I$151,5,0)</f>
        <v>Omnivores</v>
      </c>
      <c r="N202">
        <f>VLOOKUP(F202,lookups!$A$2:$I$151,6,0)</f>
        <v>1.023E-2</v>
      </c>
      <c r="O202">
        <f>VLOOKUP(F202,lookups!$A$2:$I$151,7,0)</f>
        <v>3.08</v>
      </c>
      <c r="P202">
        <f t="shared" si="3"/>
        <v>2.5502425344685391</v>
      </c>
    </row>
    <row r="203" spans="1:16" x14ac:dyDescent="0.2">
      <c r="A203" s="30">
        <v>44665</v>
      </c>
      <c r="B203" t="s">
        <v>428</v>
      </c>
      <c r="C203" t="s">
        <v>378</v>
      </c>
      <c r="D203">
        <v>1</v>
      </c>
      <c r="F203" t="s">
        <v>407</v>
      </c>
      <c r="G203">
        <v>8</v>
      </c>
      <c r="H203">
        <v>500</v>
      </c>
      <c r="J203" t="str">
        <f>VLOOKUP(F203,lookups!$A$2:$I$151,2,0)</f>
        <v>Redear herring</v>
      </c>
      <c r="K203" t="str">
        <f>VLOOKUP(F203,lookups!$A$2:$I$151,3,0)</f>
        <v>Harengula humerali</v>
      </c>
      <c r="L203" t="str">
        <f>VLOOKUP(F203,lookups!$A$2:$I$151,4,0)</f>
        <v>Clupeidae</v>
      </c>
      <c r="M203" t="str">
        <f>VLOOKUP(F203,lookups!$A$2:$I$151,5,0)</f>
        <v>Omnivores</v>
      </c>
      <c r="N203">
        <f>VLOOKUP(F203,lookups!$A$2:$I$151,6,0)</f>
        <v>1.023E-2</v>
      </c>
      <c r="O203">
        <f>VLOOKUP(F203,lookups!$A$2:$I$151,7,0)</f>
        <v>3.08</v>
      </c>
      <c r="P203">
        <f t="shared" si="3"/>
        <v>6.1857561223291313</v>
      </c>
    </row>
    <row r="204" spans="1:16" x14ac:dyDescent="0.2">
      <c r="A204" s="30">
        <v>44665</v>
      </c>
      <c r="B204" t="s">
        <v>428</v>
      </c>
      <c r="C204" t="s">
        <v>378</v>
      </c>
      <c r="D204">
        <v>1</v>
      </c>
      <c r="F204" t="s">
        <v>35</v>
      </c>
      <c r="G204">
        <v>6</v>
      </c>
      <c r="J204" t="str">
        <f>VLOOKUP(F204,lookups!$A$2:$I$151,2,0)</f>
        <v>Doctorfish</v>
      </c>
      <c r="K204" t="str">
        <f>VLOOKUP(F204,lookups!$A$2:$I$151,3,0)</f>
        <v>Acanthurus chirurgus</v>
      </c>
      <c r="L204" t="str">
        <f>VLOOKUP(F204,lookups!$A$2:$I$151,4,0)</f>
        <v>Acanthuridae</v>
      </c>
      <c r="M204" t="str">
        <f>VLOOKUP(F204,lookups!$A$2:$I$151,5,0)</f>
        <v>Herbivores</v>
      </c>
      <c r="N204">
        <f>VLOOKUP(F204,lookups!$A$2:$I$151,6,0)</f>
        <v>4.0000000000000001E-3</v>
      </c>
      <c r="O204">
        <f>VLOOKUP(F204,lookups!$A$2:$I$151,7,0)</f>
        <v>3.5327999999999999</v>
      </c>
      <c r="P204">
        <f t="shared" si="3"/>
        <v>2.2444644379451457</v>
      </c>
    </row>
    <row r="205" spans="1:16" x14ac:dyDescent="0.2">
      <c r="A205" s="30">
        <v>44665</v>
      </c>
      <c r="B205" t="s">
        <v>428</v>
      </c>
      <c r="C205" t="s">
        <v>378</v>
      </c>
      <c r="D205">
        <v>1</v>
      </c>
      <c r="F205" t="s">
        <v>170</v>
      </c>
      <c r="G205">
        <v>10</v>
      </c>
      <c r="H205">
        <v>10</v>
      </c>
      <c r="J205" t="str">
        <f>VLOOKUP(F205,lookups!$A$2:$I$151,2,0)</f>
        <v>French Grunt</v>
      </c>
      <c r="K205" t="str">
        <f>VLOOKUP(F205,lookups!$A$2:$I$151,3,0)</f>
        <v>Haemulon flavolineatum</v>
      </c>
      <c r="L205" t="str">
        <f>VLOOKUP(F205,lookups!$A$2:$I$151,4,0)</f>
        <v>Haemulidae</v>
      </c>
      <c r="M205" t="str">
        <f>VLOOKUP(F205,lookups!$A$2:$I$151,5,0)</f>
        <v>Carnivores</v>
      </c>
      <c r="N205">
        <f>VLOOKUP(F205,lookups!$A$2:$I$151,6,0)</f>
        <v>1.2699999999999999E-2</v>
      </c>
      <c r="O205">
        <f>VLOOKUP(F205,lookups!$A$2:$I$151,7,0)</f>
        <v>3.1581000000000001</v>
      </c>
      <c r="P205">
        <f t="shared" si="3"/>
        <v>18.276949882608324</v>
      </c>
    </row>
    <row r="206" spans="1:16" x14ac:dyDescent="0.2">
      <c r="A206" s="30">
        <v>44665</v>
      </c>
      <c r="B206" t="s">
        <v>428</v>
      </c>
      <c r="C206" t="s">
        <v>378</v>
      </c>
      <c r="D206">
        <v>2</v>
      </c>
      <c r="F206" t="s">
        <v>330</v>
      </c>
      <c r="G206">
        <v>2</v>
      </c>
      <c r="I206" t="s">
        <v>379</v>
      </c>
      <c r="J206" t="str">
        <f>VLOOKUP(F206,lookups!$A$2:$I$151,2,0)</f>
        <v>Redband Parrotfish</v>
      </c>
      <c r="K206" t="str">
        <f>VLOOKUP(F206,lookups!$A$2:$I$151,3,0)</f>
        <v>Sparisoma aurofrenatum</v>
      </c>
      <c r="L206" t="str">
        <f>VLOOKUP(F206,lookups!$A$2:$I$151,4,0)</f>
        <v>Scaridae</v>
      </c>
      <c r="M206" t="str">
        <f>VLOOKUP(F206,lookups!$A$2:$I$151,5,0)</f>
        <v>Herbivores</v>
      </c>
      <c r="N206">
        <f>VLOOKUP(F206,lookups!$A$2:$I$151,6,0)</f>
        <v>4.5999999999999999E-3</v>
      </c>
      <c r="O206">
        <f>VLOOKUP(F206,lookups!$A$2:$I$151,7,0)</f>
        <v>3.4291</v>
      </c>
      <c r="P206">
        <f t="shared" si="3"/>
        <v>4.9547276785883491E-2</v>
      </c>
    </row>
    <row r="207" spans="1:16" x14ac:dyDescent="0.2">
      <c r="A207" s="30">
        <v>44665</v>
      </c>
      <c r="B207" t="s">
        <v>428</v>
      </c>
      <c r="C207" t="s">
        <v>378</v>
      </c>
      <c r="D207">
        <v>2</v>
      </c>
      <c r="F207" t="s">
        <v>330</v>
      </c>
      <c r="G207">
        <v>10</v>
      </c>
      <c r="I207" t="s">
        <v>379</v>
      </c>
      <c r="J207" t="str">
        <f>VLOOKUP(F207,lookups!$A$2:$I$151,2,0)</f>
        <v>Redband Parrotfish</v>
      </c>
      <c r="K207" t="str">
        <f>VLOOKUP(F207,lookups!$A$2:$I$151,3,0)</f>
        <v>Sparisoma aurofrenatum</v>
      </c>
      <c r="L207" t="str">
        <f>VLOOKUP(F207,lookups!$A$2:$I$151,4,0)</f>
        <v>Scaridae</v>
      </c>
      <c r="M207" t="str">
        <f>VLOOKUP(F207,lookups!$A$2:$I$151,5,0)</f>
        <v>Herbivores</v>
      </c>
      <c r="N207">
        <f>VLOOKUP(F207,lookups!$A$2:$I$151,6,0)</f>
        <v>4.5999999999999999E-3</v>
      </c>
      <c r="O207">
        <f>VLOOKUP(F207,lookups!$A$2:$I$151,7,0)</f>
        <v>3.4291</v>
      </c>
      <c r="P207">
        <f t="shared" si="3"/>
        <v>12.355429065196462</v>
      </c>
    </row>
    <row r="208" spans="1:16" x14ac:dyDescent="0.2">
      <c r="A208" s="30">
        <v>44665</v>
      </c>
      <c r="B208" t="s">
        <v>428</v>
      </c>
      <c r="C208" t="s">
        <v>378</v>
      </c>
      <c r="D208">
        <v>2</v>
      </c>
      <c r="F208" t="s">
        <v>35</v>
      </c>
      <c r="G208">
        <v>10</v>
      </c>
      <c r="H208">
        <v>2</v>
      </c>
      <c r="J208" t="str">
        <f>VLOOKUP(F208,lookups!$A$2:$I$151,2,0)</f>
        <v>Doctorfish</v>
      </c>
      <c r="K208" t="str">
        <f>VLOOKUP(F208,lookups!$A$2:$I$151,3,0)</f>
        <v>Acanthurus chirurgus</v>
      </c>
      <c r="L208" t="str">
        <f>VLOOKUP(F208,lookups!$A$2:$I$151,4,0)</f>
        <v>Acanthuridae</v>
      </c>
      <c r="M208" t="str">
        <f>VLOOKUP(F208,lookups!$A$2:$I$151,5,0)</f>
        <v>Herbivores</v>
      </c>
      <c r="N208">
        <f>VLOOKUP(F208,lookups!$A$2:$I$151,6,0)</f>
        <v>4.0000000000000001E-3</v>
      </c>
      <c r="O208">
        <f>VLOOKUP(F208,lookups!$A$2:$I$151,7,0)</f>
        <v>3.5327999999999999</v>
      </c>
      <c r="P208">
        <f t="shared" si="3"/>
        <v>13.641432906133977</v>
      </c>
    </row>
    <row r="209" spans="1:16" x14ac:dyDescent="0.2">
      <c r="A209" s="30">
        <v>44665</v>
      </c>
      <c r="B209" t="s">
        <v>428</v>
      </c>
      <c r="C209" t="s">
        <v>378</v>
      </c>
      <c r="D209">
        <v>2</v>
      </c>
      <c r="F209" t="s">
        <v>393</v>
      </c>
      <c r="G209">
        <v>3</v>
      </c>
      <c r="H209">
        <v>5</v>
      </c>
      <c r="J209" t="str">
        <f>VLOOKUP(F209,lookups!$A$2:$I$151,2,0)</f>
        <v>Parrotfish (juvenile)</v>
      </c>
      <c r="K209" t="str">
        <f>VLOOKUP(F209,lookups!$A$2:$I$151,3,0)</f>
        <v>Sparisoma spp.</v>
      </c>
      <c r="L209" t="str">
        <f>VLOOKUP(F209,lookups!$A$2:$I$151,4,0)</f>
        <v>Scaridae</v>
      </c>
      <c r="M209" t="str">
        <f>VLOOKUP(F209,lookups!$A$2:$I$151,5,0)</f>
        <v>Herbivores</v>
      </c>
      <c r="N209">
        <f>VLOOKUP(F209,lookups!$A$2:$I$151,6,0)</f>
        <v>4.5999999999999999E-3</v>
      </c>
      <c r="O209">
        <f>VLOOKUP(F209,lookups!$A$2:$I$151,7,0)</f>
        <v>3.4291</v>
      </c>
      <c r="P209">
        <f t="shared" si="3"/>
        <v>0.19900057269145616</v>
      </c>
    </row>
    <row r="210" spans="1:16" x14ac:dyDescent="0.2">
      <c r="A210" s="30">
        <v>44665</v>
      </c>
      <c r="B210" t="s">
        <v>428</v>
      </c>
      <c r="C210" t="s">
        <v>378</v>
      </c>
      <c r="D210">
        <v>2</v>
      </c>
      <c r="F210" t="s">
        <v>393</v>
      </c>
      <c r="G210">
        <v>4</v>
      </c>
      <c r="H210">
        <v>5</v>
      </c>
      <c r="J210" t="str">
        <f>VLOOKUP(F210,lookups!$A$2:$I$151,2,0)</f>
        <v>Parrotfish (juvenile)</v>
      </c>
      <c r="K210" t="str">
        <f>VLOOKUP(F210,lookups!$A$2:$I$151,3,0)</f>
        <v>Sparisoma spp.</v>
      </c>
      <c r="L210" t="str">
        <f>VLOOKUP(F210,lookups!$A$2:$I$151,4,0)</f>
        <v>Scaridae</v>
      </c>
      <c r="M210" t="str">
        <f>VLOOKUP(F210,lookups!$A$2:$I$151,5,0)</f>
        <v>Herbivores</v>
      </c>
      <c r="N210">
        <f>VLOOKUP(F210,lookups!$A$2:$I$151,6,0)</f>
        <v>4.5999999999999999E-3</v>
      </c>
      <c r="O210">
        <f>VLOOKUP(F210,lookups!$A$2:$I$151,7,0)</f>
        <v>3.4291</v>
      </c>
      <c r="P210">
        <f t="shared" si="3"/>
        <v>0.53368100802107599</v>
      </c>
    </row>
    <row r="211" spans="1:16" x14ac:dyDescent="0.2">
      <c r="A211" s="30">
        <v>44665</v>
      </c>
      <c r="B211" t="s">
        <v>428</v>
      </c>
      <c r="C211" t="s">
        <v>378</v>
      </c>
      <c r="D211">
        <v>2</v>
      </c>
      <c r="F211" t="s">
        <v>393</v>
      </c>
      <c r="G211">
        <v>6</v>
      </c>
      <c r="H211">
        <v>5</v>
      </c>
      <c r="J211" t="str">
        <f>VLOOKUP(F211,lookups!$A$2:$I$151,2,0)</f>
        <v>Parrotfish (juvenile)</v>
      </c>
      <c r="K211" t="str">
        <f>VLOOKUP(F211,lookups!$A$2:$I$151,3,0)</f>
        <v>Sparisoma spp.</v>
      </c>
      <c r="L211" t="str">
        <f>VLOOKUP(F211,lookups!$A$2:$I$151,4,0)</f>
        <v>Scaridae</v>
      </c>
      <c r="M211" t="str">
        <f>VLOOKUP(F211,lookups!$A$2:$I$151,5,0)</f>
        <v>Herbivores</v>
      </c>
      <c r="N211">
        <f>VLOOKUP(F211,lookups!$A$2:$I$151,6,0)</f>
        <v>4.5999999999999999E-3</v>
      </c>
      <c r="O211">
        <f>VLOOKUP(F211,lookups!$A$2:$I$151,7,0)</f>
        <v>3.4291</v>
      </c>
      <c r="P211">
        <f t="shared" si="3"/>
        <v>2.1434644468897606</v>
      </c>
    </row>
    <row r="212" spans="1:16" x14ac:dyDescent="0.2">
      <c r="A212" s="30">
        <v>44665</v>
      </c>
      <c r="B212" t="s">
        <v>428</v>
      </c>
      <c r="C212" t="s">
        <v>378</v>
      </c>
      <c r="D212">
        <v>2</v>
      </c>
      <c r="F212" t="s">
        <v>393</v>
      </c>
      <c r="G212">
        <v>7</v>
      </c>
      <c r="H212">
        <v>10</v>
      </c>
      <c r="J212" t="str">
        <f>VLOOKUP(F212,lookups!$A$2:$I$151,2,0)</f>
        <v>Parrotfish (juvenile)</v>
      </c>
      <c r="K212" t="str">
        <f>VLOOKUP(F212,lookups!$A$2:$I$151,3,0)</f>
        <v>Sparisoma spp.</v>
      </c>
      <c r="L212" t="str">
        <f>VLOOKUP(F212,lookups!$A$2:$I$151,4,0)</f>
        <v>Scaridae</v>
      </c>
      <c r="M212" t="str">
        <f>VLOOKUP(F212,lookups!$A$2:$I$151,5,0)</f>
        <v>Herbivores</v>
      </c>
      <c r="N212">
        <f>VLOOKUP(F212,lookups!$A$2:$I$151,6,0)</f>
        <v>4.5999999999999999E-3</v>
      </c>
      <c r="O212">
        <f>VLOOKUP(F212,lookups!$A$2:$I$151,7,0)</f>
        <v>3.4291</v>
      </c>
      <c r="P212">
        <f t="shared" si="3"/>
        <v>3.6364994037087026</v>
      </c>
    </row>
    <row r="213" spans="1:16" x14ac:dyDescent="0.2">
      <c r="A213" s="30">
        <v>44665</v>
      </c>
      <c r="B213" t="s">
        <v>428</v>
      </c>
      <c r="C213" t="s">
        <v>378</v>
      </c>
      <c r="D213">
        <v>2</v>
      </c>
      <c r="F213" t="s">
        <v>393</v>
      </c>
      <c r="G213">
        <v>6</v>
      </c>
      <c r="H213">
        <v>5</v>
      </c>
      <c r="J213" t="str">
        <f>VLOOKUP(F213,lookups!$A$2:$I$151,2,0)</f>
        <v>Parrotfish (juvenile)</v>
      </c>
      <c r="K213" t="str">
        <f>VLOOKUP(F213,lookups!$A$2:$I$151,3,0)</f>
        <v>Sparisoma spp.</v>
      </c>
      <c r="L213" t="str">
        <f>VLOOKUP(F213,lookups!$A$2:$I$151,4,0)</f>
        <v>Scaridae</v>
      </c>
      <c r="M213" t="str">
        <f>VLOOKUP(F213,lookups!$A$2:$I$151,5,0)</f>
        <v>Herbivores</v>
      </c>
      <c r="N213">
        <f>VLOOKUP(F213,lookups!$A$2:$I$151,6,0)</f>
        <v>4.5999999999999999E-3</v>
      </c>
      <c r="O213">
        <f>VLOOKUP(F213,lookups!$A$2:$I$151,7,0)</f>
        <v>3.4291</v>
      </c>
      <c r="P213">
        <f t="shared" si="3"/>
        <v>2.1434644468897606</v>
      </c>
    </row>
    <row r="214" spans="1:16" x14ac:dyDescent="0.2">
      <c r="A214" s="30">
        <v>44665</v>
      </c>
      <c r="B214" t="s">
        <v>428</v>
      </c>
      <c r="C214" t="s">
        <v>378</v>
      </c>
      <c r="D214">
        <v>2</v>
      </c>
      <c r="F214" t="s">
        <v>245</v>
      </c>
      <c r="G214">
        <v>10</v>
      </c>
      <c r="H214">
        <v>4</v>
      </c>
      <c r="J214" t="str">
        <f>VLOOKUP(F214,lookups!$A$2:$I$151,2,0)</f>
        <v>Schoolmaster Snapper</v>
      </c>
      <c r="K214" t="str">
        <f>VLOOKUP(F214,lookups!$A$2:$I$151,3,0)</f>
        <v>Lutjanus apodus</v>
      </c>
      <c r="L214" t="str">
        <f>VLOOKUP(F214,lookups!$A$2:$I$151,4,0)</f>
        <v>Lutjanidae</v>
      </c>
      <c r="M214" t="str">
        <f>VLOOKUP(F214,lookups!$A$2:$I$151,5,0)</f>
        <v>Carnivores</v>
      </c>
      <c r="N214">
        <f>VLOOKUP(F214,lookups!$A$2:$I$151,6,0)</f>
        <v>1.9400000000000001E-2</v>
      </c>
      <c r="O214">
        <f>VLOOKUP(F214,lookups!$A$2:$I$151,7,0)</f>
        <v>2.9779</v>
      </c>
      <c r="P214">
        <f t="shared" si="3"/>
        <v>18.437487119826521</v>
      </c>
    </row>
    <row r="215" spans="1:16" x14ac:dyDescent="0.2">
      <c r="A215" s="30">
        <v>44665</v>
      </c>
      <c r="B215" t="s">
        <v>428</v>
      </c>
      <c r="C215" t="s">
        <v>378</v>
      </c>
      <c r="D215">
        <v>2</v>
      </c>
      <c r="F215" t="s">
        <v>245</v>
      </c>
      <c r="G215">
        <v>8</v>
      </c>
      <c r="H215">
        <v>3</v>
      </c>
      <c r="J215" t="str">
        <f>VLOOKUP(F215,lookups!$A$2:$I$151,2,0)</f>
        <v>Schoolmaster Snapper</v>
      </c>
      <c r="K215" t="str">
        <f>VLOOKUP(F215,lookups!$A$2:$I$151,3,0)</f>
        <v>Lutjanus apodus</v>
      </c>
      <c r="L215" t="str">
        <f>VLOOKUP(F215,lookups!$A$2:$I$151,4,0)</f>
        <v>Lutjanidae</v>
      </c>
      <c r="M215" t="str">
        <f>VLOOKUP(F215,lookups!$A$2:$I$151,5,0)</f>
        <v>Carnivores</v>
      </c>
      <c r="N215">
        <f>VLOOKUP(F215,lookups!$A$2:$I$151,6,0)</f>
        <v>1.9400000000000001E-2</v>
      </c>
      <c r="O215">
        <f>VLOOKUP(F215,lookups!$A$2:$I$151,7,0)</f>
        <v>2.9779</v>
      </c>
      <c r="P215">
        <f t="shared" si="3"/>
        <v>9.4866614495889596</v>
      </c>
    </row>
    <row r="216" spans="1:16" x14ac:dyDescent="0.2">
      <c r="A216" s="30">
        <v>44665</v>
      </c>
      <c r="B216" t="s">
        <v>428</v>
      </c>
      <c r="C216" t="s">
        <v>378</v>
      </c>
      <c r="D216">
        <v>2</v>
      </c>
      <c r="F216" t="s">
        <v>245</v>
      </c>
      <c r="G216">
        <v>12</v>
      </c>
      <c r="J216" t="str">
        <f>VLOOKUP(F216,lookups!$A$2:$I$151,2,0)</f>
        <v>Schoolmaster Snapper</v>
      </c>
      <c r="K216" t="str">
        <f>VLOOKUP(F216,lookups!$A$2:$I$151,3,0)</f>
        <v>Lutjanus apodus</v>
      </c>
      <c r="L216" t="str">
        <f>VLOOKUP(F216,lookups!$A$2:$I$151,4,0)</f>
        <v>Lutjanidae</v>
      </c>
      <c r="M216" t="str">
        <f>VLOOKUP(F216,lookups!$A$2:$I$151,5,0)</f>
        <v>Carnivores</v>
      </c>
      <c r="N216">
        <f>VLOOKUP(F216,lookups!$A$2:$I$151,6,0)</f>
        <v>1.9400000000000001E-2</v>
      </c>
      <c r="O216">
        <f>VLOOKUP(F216,lookups!$A$2:$I$151,7,0)</f>
        <v>2.9779</v>
      </c>
      <c r="P216">
        <f t="shared" si="3"/>
        <v>31.731862411966997</v>
      </c>
    </row>
    <row r="217" spans="1:16" x14ac:dyDescent="0.2">
      <c r="A217" s="30">
        <v>44665</v>
      </c>
      <c r="B217" t="s">
        <v>428</v>
      </c>
      <c r="C217" t="s">
        <v>378</v>
      </c>
      <c r="D217">
        <v>2</v>
      </c>
      <c r="F217" t="s">
        <v>245</v>
      </c>
      <c r="G217">
        <v>5</v>
      </c>
      <c r="J217" t="str">
        <f>VLOOKUP(F217,lookups!$A$2:$I$151,2,0)</f>
        <v>Schoolmaster Snapper</v>
      </c>
      <c r="K217" t="str">
        <f>VLOOKUP(F217,lookups!$A$2:$I$151,3,0)</f>
        <v>Lutjanus apodus</v>
      </c>
      <c r="L217" t="str">
        <f>VLOOKUP(F217,lookups!$A$2:$I$151,4,0)</f>
        <v>Lutjanidae</v>
      </c>
      <c r="M217" t="str">
        <f>VLOOKUP(F217,lookups!$A$2:$I$151,5,0)</f>
        <v>Carnivores</v>
      </c>
      <c r="N217">
        <f>VLOOKUP(F217,lookups!$A$2:$I$151,6,0)</f>
        <v>1.9400000000000001E-2</v>
      </c>
      <c r="O217">
        <f>VLOOKUP(F217,lookups!$A$2:$I$151,7,0)</f>
        <v>2.9779</v>
      </c>
      <c r="P217">
        <f t="shared" si="3"/>
        <v>2.3402621348243233</v>
      </c>
    </row>
    <row r="218" spans="1:16" x14ac:dyDescent="0.2">
      <c r="A218" s="30">
        <v>44665</v>
      </c>
      <c r="B218" t="s">
        <v>428</v>
      </c>
      <c r="C218" t="s">
        <v>378</v>
      </c>
      <c r="D218">
        <v>2</v>
      </c>
      <c r="F218" t="s">
        <v>245</v>
      </c>
      <c r="G218">
        <v>16</v>
      </c>
      <c r="H218">
        <v>2</v>
      </c>
      <c r="J218" t="str">
        <f>VLOOKUP(F218,lookups!$A$2:$I$151,2,0)</f>
        <v>Schoolmaster Snapper</v>
      </c>
      <c r="K218" t="str">
        <f>VLOOKUP(F218,lookups!$A$2:$I$151,3,0)</f>
        <v>Lutjanus apodus</v>
      </c>
      <c r="L218" t="str">
        <f>VLOOKUP(F218,lookups!$A$2:$I$151,4,0)</f>
        <v>Lutjanidae</v>
      </c>
      <c r="M218" t="str">
        <f>VLOOKUP(F218,lookups!$A$2:$I$151,5,0)</f>
        <v>Carnivores</v>
      </c>
      <c r="N218">
        <f>VLOOKUP(F218,lookups!$A$2:$I$151,6,0)</f>
        <v>1.9400000000000001E-2</v>
      </c>
      <c r="O218">
        <f>VLOOKUP(F218,lookups!$A$2:$I$151,7,0)</f>
        <v>2.9779</v>
      </c>
      <c r="P218">
        <f t="shared" si="3"/>
        <v>74.73957540234322</v>
      </c>
    </row>
    <row r="219" spans="1:16" x14ac:dyDescent="0.2">
      <c r="A219" s="30">
        <v>44665</v>
      </c>
      <c r="B219" t="s">
        <v>428</v>
      </c>
      <c r="C219" t="s">
        <v>378</v>
      </c>
      <c r="D219">
        <v>2</v>
      </c>
      <c r="F219" t="s">
        <v>245</v>
      </c>
      <c r="G219">
        <v>14</v>
      </c>
      <c r="H219">
        <v>4</v>
      </c>
      <c r="J219" t="str">
        <f>VLOOKUP(F219,lookups!$A$2:$I$151,2,0)</f>
        <v>Schoolmaster Snapper</v>
      </c>
      <c r="K219" t="str">
        <f>VLOOKUP(F219,lookups!$A$2:$I$151,3,0)</f>
        <v>Lutjanus apodus</v>
      </c>
      <c r="L219" t="str">
        <f>VLOOKUP(F219,lookups!$A$2:$I$151,4,0)</f>
        <v>Lutjanidae</v>
      </c>
      <c r="M219" t="str">
        <f>VLOOKUP(F219,lookups!$A$2:$I$151,5,0)</f>
        <v>Carnivores</v>
      </c>
      <c r="N219">
        <f>VLOOKUP(F219,lookups!$A$2:$I$151,6,0)</f>
        <v>1.9400000000000001E-2</v>
      </c>
      <c r="O219">
        <f>VLOOKUP(F219,lookups!$A$2:$I$151,7,0)</f>
        <v>2.9779</v>
      </c>
      <c r="P219">
        <f t="shared" si="3"/>
        <v>50.217652531963758</v>
      </c>
    </row>
    <row r="220" spans="1:16" x14ac:dyDescent="0.2">
      <c r="A220" s="30">
        <v>44665</v>
      </c>
      <c r="B220" t="s">
        <v>428</v>
      </c>
      <c r="C220" t="s">
        <v>378</v>
      </c>
      <c r="D220">
        <v>2</v>
      </c>
      <c r="F220" t="s">
        <v>245</v>
      </c>
      <c r="G220">
        <v>8</v>
      </c>
      <c r="J220" t="str">
        <f>VLOOKUP(F220,lookups!$A$2:$I$151,2,0)</f>
        <v>Schoolmaster Snapper</v>
      </c>
      <c r="K220" t="str">
        <f>VLOOKUP(F220,lookups!$A$2:$I$151,3,0)</f>
        <v>Lutjanus apodus</v>
      </c>
      <c r="L220" t="str">
        <f>VLOOKUP(F220,lookups!$A$2:$I$151,4,0)</f>
        <v>Lutjanidae</v>
      </c>
      <c r="M220" t="str">
        <f>VLOOKUP(F220,lookups!$A$2:$I$151,5,0)</f>
        <v>Carnivores</v>
      </c>
      <c r="N220">
        <f>VLOOKUP(F220,lookups!$A$2:$I$151,6,0)</f>
        <v>1.9400000000000001E-2</v>
      </c>
      <c r="O220">
        <f>VLOOKUP(F220,lookups!$A$2:$I$151,7,0)</f>
        <v>2.9779</v>
      </c>
      <c r="P220">
        <f t="shared" si="3"/>
        <v>9.4866614495889596</v>
      </c>
    </row>
    <row r="221" spans="1:16" x14ac:dyDescent="0.2">
      <c r="A221" s="30">
        <v>44665</v>
      </c>
      <c r="B221" t="s">
        <v>428</v>
      </c>
      <c r="C221" t="s">
        <v>378</v>
      </c>
      <c r="D221">
        <v>2</v>
      </c>
      <c r="F221" t="s">
        <v>179</v>
      </c>
      <c r="G221">
        <v>10</v>
      </c>
      <c r="J221" t="str">
        <f>VLOOKUP(F221,lookups!$A$2:$I$151,2,0)</f>
        <v>Bluestriped Grunt</v>
      </c>
      <c r="K221" t="str">
        <f>VLOOKUP(F221,lookups!$A$2:$I$151,3,0)</f>
        <v>Haemulon sciurus</v>
      </c>
      <c r="L221" t="str">
        <f>VLOOKUP(F221,lookups!$A$2:$I$151,4,0)</f>
        <v>Haemulidae</v>
      </c>
      <c r="M221" t="str">
        <f>VLOOKUP(F221,lookups!$A$2:$I$151,5,0)</f>
        <v>Carnivores</v>
      </c>
      <c r="N221">
        <f>VLOOKUP(F221,lookups!$A$2:$I$151,6,0)</f>
        <v>1.9400000000000001E-2</v>
      </c>
      <c r="O221">
        <f>VLOOKUP(F221,lookups!$A$2:$I$151,7,0)</f>
        <v>2.9996</v>
      </c>
      <c r="P221">
        <f t="shared" si="3"/>
        <v>19.382140165698566</v>
      </c>
    </row>
    <row r="222" spans="1:16" x14ac:dyDescent="0.2">
      <c r="A222" s="30">
        <v>44665</v>
      </c>
      <c r="B222" t="s">
        <v>428</v>
      </c>
      <c r="C222" t="s">
        <v>378</v>
      </c>
      <c r="D222">
        <v>2</v>
      </c>
      <c r="F222" t="s">
        <v>179</v>
      </c>
      <c r="G222">
        <v>6</v>
      </c>
      <c r="J222" t="str">
        <f>VLOOKUP(F222,lookups!$A$2:$I$151,2,0)</f>
        <v>Bluestriped Grunt</v>
      </c>
      <c r="K222" t="str">
        <f>VLOOKUP(F222,lookups!$A$2:$I$151,3,0)</f>
        <v>Haemulon sciurus</v>
      </c>
      <c r="L222" t="str">
        <f>VLOOKUP(F222,lookups!$A$2:$I$151,4,0)</f>
        <v>Haemulidae</v>
      </c>
      <c r="M222" t="str">
        <f>VLOOKUP(F222,lookups!$A$2:$I$151,5,0)</f>
        <v>Carnivores</v>
      </c>
      <c r="N222">
        <f>VLOOKUP(F222,lookups!$A$2:$I$151,6,0)</f>
        <v>1.9400000000000001E-2</v>
      </c>
      <c r="O222">
        <f>VLOOKUP(F222,lookups!$A$2:$I$151,7,0)</f>
        <v>2.9996</v>
      </c>
      <c r="P222">
        <f t="shared" si="3"/>
        <v>4.1873978004204728</v>
      </c>
    </row>
    <row r="223" spans="1:16" x14ac:dyDescent="0.2">
      <c r="A223" s="30">
        <v>44665</v>
      </c>
      <c r="B223" t="s">
        <v>428</v>
      </c>
      <c r="C223" t="s">
        <v>378</v>
      </c>
      <c r="D223">
        <v>2</v>
      </c>
      <c r="F223" t="s">
        <v>179</v>
      </c>
      <c r="G223">
        <v>7</v>
      </c>
      <c r="J223" t="str">
        <f>VLOOKUP(F223,lookups!$A$2:$I$151,2,0)</f>
        <v>Bluestriped Grunt</v>
      </c>
      <c r="K223" t="str">
        <f>VLOOKUP(F223,lookups!$A$2:$I$151,3,0)</f>
        <v>Haemulon sciurus</v>
      </c>
      <c r="L223" t="str">
        <f>VLOOKUP(F223,lookups!$A$2:$I$151,4,0)</f>
        <v>Haemulidae</v>
      </c>
      <c r="M223" t="str">
        <f>VLOOKUP(F223,lookups!$A$2:$I$151,5,0)</f>
        <v>Carnivores</v>
      </c>
      <c r="N223">
        <f>VLOOKUP(F223,lookups!$A$2:$I$151,6,0)</f>
        <v>1.9400000000000001E-2</v>
      </c>
      <c r="O223">
        <f>VLOOKUP(F223,lookups!$A$2:$I$151,7,0)</f>
        <v>2.9996</v>
      </c>
      <c r="P223">
        <f t="shared" si="3"/>
        <v>6.6490226250771354</v>
      </c>
    </row>
    <row r="224" spans="1:16" x14ac:dyDescent="0.2">
      <c r="A224" s="30">
        <v>44665</v>
      </c>
      <c r="B224" t="s">
        <v>428</v>
      </c>
      <c r="C224" t="s">
        <v>378</v>
      </c>
      <c r="D224">
        <v>2</v>
      </c>
      <c r="F224" t="s">
        <v>179</v>
      </c>
      <c r="G224">
        <v>5</v>
      </c>
      <c r="H224">
        <v>20</v>
      </c>
      <c r="J224" t="str">
        <f>VLOOKUP(F224,lookups!$A$2:$I$151,2,0)</f>
        <v>Bluestriped Grunt</v>
      </c>
      <c r="K224" t="str">
        <f>VLOOKUP(F224,lookups!$A$2:$I$151,3,0)</f>
        <v>Haemulon sciurus</v>
      </c>
      <c r="L224" t="str">
        <f>VLOOKUP(F224,lookups!$A$2:$I$151,4,0)</f>
        <v>Haemulidae</v>
      </c>
      <c r="M224" t="str">
        <f>VLOOKUP(F224,lookups!$A$2:$I$151,5,0)</f>
        <v>Carnivores</v>
      </c>
      <c r="N224">
        <f>VLOOKUP(F224,lookups!$A$2:$I$151,6,0)</f>
        <v>1.9400000000000001E-2</v>
      </c>
      <c r="O224">
        <f>VLOOKUP(F224,lookups!$A$2:$I$151,7,0)</f>
        <v>2.9996</v>
      </c>
      <c r="P224">
        <f t="shared" si="3"/>
        <v>2.4234393476334568</v>
      </c>
    </row>
    <row r="225" spans="1:16" x14ac:dyDescent="0.2">
      <c r="A225" s="30">
        <v>44665</v>
      </c>
      <c r="B225" t="s">
        <v>428</v>
      </c>
      <c r="C225" t="s">
        <v>378</v>
      </c>
      <c r="D225">
        <v>2</v>
      </c>
      <c r="F225" t="s">
        <v>179</v>
      </c>
      <c r="G225">
        <v>6</v>
      </c>
      <c r="H225">
        <v>10</v>
      </c>
      <c r="J225" t="str">
        <f>VLOOKUP(F225,lookups!$A$2:$I$151,2,0)</f>
        <v>Bluestriped Grunt</v>
      </c>
      <c r="K225" t="str">
        <f>VLOOKUP(F225,lookups!$A$2:$I$151,3,0)</f>
        <v>Haemulon sciurus</v>
      </c>
      <c r="L225" t="str">
        <f>VLOOKUP(F225,lookups!$A$2:$I$151,4,0)</f>
        <v>Haemulidae</v>
      </c>
      <c r="M225" t="str">
        <f>VLOOKUP(F225,lookups!$A$2:$I$151,5,0)</f>
        <v>Carnivores</v>
      </c>
      <c r="N225">
        <f>VLOOKUP(F225,lookups!$A$2:$I$151,6,0)</f>
        <v>1.9400000000000001E-2</v>
      </c>
      <c r="O225">
        <f>VLOOKUP(F225,lookups!$A$2:$I$151,7,0)</f>
        <v>2.9996</v>
      </c>
      <c r="P225">
        <f t="shared" si="3"/>
        <v>4.1873978004204728</v>
      </c>
    </row>
    <row r="226" spans="1:16" x14ac:dyDescent="0.2">
      <c r="A226" s="30">
        <v>44665</v>
      </c>
      <c r="B226" t="s">
        <v>428</v>
      </c>
      <c r="C226" t="s">
        <v>378</v>
      </c>
      <c r="D226">
        <v>2</v>
      </c>
      <c r="F226" t="s">
        <v>179</v>
      </c>
      <c r="G226">
        <v>8</v>
      </c>
      <c r="J226" t="str">
        <f>VLOOKUP(F226,lookups!$A$2:$I$151,2,0)</f>
        <v>Bluestriped Grunt</v>
      </c>
      <c r="K226" t="str">
        <f>VLOOKUP(F226,lookups!$A$2:$I$151,3,0)</f>
        <v>Haemulon sciurus</v>
      </c>
      <c r="L226" t="str">
        <f>VLOOKUP(F226,lookups!$A$2:$I$151,4,0)</f>
        <v>Haemulidae</v>
      </c>
      <c r="M226" t="str">
        <f>VLOOKUP(F226,lookups!$A$2:$I$151,5,0)</f>
        <v>Carnivores</v>
      </c>
      <c r="N226">
        <f>VLOOKUP(F226,lookups!$A$2:$I$151,6,0)</f>
        <v>1.9400000000000001E-2</v>
      </c>
      <c r="O226">
        <f>VLOOKUP(F226,lookups!$A$2:$I$151,7,0)</f>
        <v>2.9996</v>
      </c>
      <c r="P226">
        <f t="shared" si="3"/>
        <v>9.9245415642849117</v>
      </c>
    </row>
    <row r="227" spans="1:16" x14ac:dyDescent="0.2">
      <c r="A227" s="30">
        <v>44665</v>
      </c>
      <c r="B227" t="s">
        <v>428</v>
      </c>
      <c r="C227" t="s">
        <v>378</v>
      </c>
      <c r="D227">
        <v>2</v>
      </c>
      <c r="F227" t="s">
        <v>170</v>
      </c>
      <c r="G227">
        <v>8</v>
      </c>
      <c r="J227" t="str">
        <f>VLOOKUP(F227,lookups!$A$2:$I$151,2,0)</f>
        <v>French Grunt</v>
      </c>
      <c r="K227" t="str">
        <f>VLOOKUP(F227,lookups!$A$2:$I$151,3,0)</f>
        <v>Haemulon flavolineatum</v>
      </c>
      <c r="L227" t="str">
        <f>VLOOKUP(F227,lookups!$A$2:$I$151,4,0)</f>
        <v>Haemulidae</v>
      </c>
      <c r="M227" t="str">
        <f>VLOOKUP(F227,lookups!$A$2:$I$151,5,0)</f>
        <v>Carnivores</v>
      </c>
      <c r="N227">
        <f>VLOOKUP(F227,lookups!$A$2:$I$151,6,0)</f>
        <v>1.2699999999999999E-2</v>
      </c>
      <c r="O227">
        <f>VLOOKUP(F227,lookups!$A$2:$I$151,7,0)</f>
        <v>3.1581000000000001</v>
      </c>
      <c r="P227">
        <f t="shared" si="3"/>
        <v>9.0334201264139971</v>
      </c>
    </row>
    <row r="228" spans="1:16" x14ac:dyDescent="0.2">
      <c r="A228" s="30">
        <v>44665</v>
      </c>
      <c r="B228" t="s">
        <v>428</v>
      </c>
      <c r="C228" t="s">
        <v>378</v>
      </c>
      <c r="D228">
        <v>2</v>
      </c>
      <c r="F228" t="s">
        <v>170</v>
      </c>
      <c r="G228">
        <v>6</v>
      </c>
      <c r="H228">
        <v>13</v>
      </c>
      <c r="J228" t="str">
        <f>VLOOKUP(F228,lookups!$A$2:$I$151,2,0)</f>
        <v>French Grunt</v>
      </c>
      <c r="K228" t="str">
        <f>VLOOKUP(F228,lookups!$A$2:$I$151,3,0)</f>
        <v>Haemulon flavolineatum</v>
      </c>
      <c r="L228" t="str">
        <f>VLOOKUP(F228,lookups!$A$2:$I$151,4,0)</f>
        <v>Haemulidae</v>
      </c>
      <c r="M228" t="str">
        <f>VLOOKUP(F228,lookups!$A$2:$I$151,5,0)</f>
        <v>Carnivores</v>
      </c>
      <c r="N228">
        <f>VLOOKUP(F228,lookups!$A$2:$I$151,6,0)</f>
        <v>1.2699999999999999E-2</v>
      </c>
      <c r="O228">
        <f>VLOOKUP(F228,lookups!$A$2:$I$151,7,0)</f>
        <v>3.1581000000000001</v>
      </c>
      <c r="P228">
        <f t="shared" si="3"/>
        <v>3.6415240688494404</v>
      </c>
    </row>
    <row r="229" spans="1:16" x14ac:dyDescent="0.2">
      <c r="A229" s="30">
        <v>44665</v>
      </c>
      <c r="B229" t="s">
        <v>428</v>
      </c>
      <c r="C229" t="s">
        <v>378</v>
      </c>
      <c r="D229">
        <v>2</v>
      </c>
      <c r="F229" t="s">
        <v>320</v>
      </c>
      <c r="G229">
        <v>5</v>
      </c>
      <c r="H229">
        <v>2</v>
      </c>
      <c r="I229" t="s">
        <v>379</v>
      </c>
      <c r="J229" t="str">
        <f>VLOOKUP(F229,lookups!$A$2:$I$151,2,0)</f>
        <v>Queen Parrotfish</v>
      </c>
      <c r="K229" t="str">
        <f>VLOOKUP(F229,lookups!$A$2:$I$151,3,0)</f>
        <v>Scarus vetula</v>
      </c>
      <c r="L229" t="str">
        <f>VLOOKUP(F229,lookups!$A$2:$I$151,4,0)</f>
        <v>Scaridae</v>
      </c>
      <c r="M229" t="str">
        <f>VLOOKUP(F229,lookups!$A$2:$I$151,5,0)</f>
        <v>Herbivores</v>
      </c>
      <c r="N229">
        <f>VLOOKUP(F229,lookups!$A$2:$I$151,6,0)</f>
        <v>2.5000000000000001E-2</v>
      </c>
      <c r="O229">
        <f>VLOOKUP(F229,lookups!$A$2:$I$151,7,0)</f>
        <v>2.9214000000000002</v>
      </c>
      <c r="P229">
        <f t="shared" si="3"/>
        <v>2.7536642058777425</v>
      </c>
    </row>
    <row r="230" spans="1:16" x14ac:dyDescent="0.2">
      <c r="A230" s="30">
        <v>44665</v>
      </c>
      <c r="B230" t="s">
        <v>428</v>
      </c>
      <c r="C230" t="s">
        <v>378</v>
      </c>
      <c r="D230">
        <v>2</v>
      </c>
      <c r="F230" t="s">
        <v>320</v>
      </c>
      <c r="G230">
        <v>8</v>
      </c>
      <c r="J230" t="str">
        <f>VLOOKUP(F230,lookups!$A$2:$I$151,2,0)</f>
        <v>Queen Parrotfish</v>
      </c>
      <c r="K230" t="str">
        <f>VLOOKUP(F230,lookups!$A$2:$I$151,3,0)</f>
        <v>Scarus vetula</v>
      </c>
      <c r="L230" t="str">
        <f>VLOOKUP(F230,lookups!$A$2:$I$151,4,0)</f>
        <v>Scaridae</v>
      </c>
      <c r="M230" t="str">
        <f>VLOOKUP(F230,lookups!$A$2:$I$151,5,0)</f>
        <v>Herbivores</v>
      </c>
      <c r="N230">
        <f>VLOOKUP(F230,lookups!$A$2:$I$151,6,0)</f>
        <v>2.5000000000000001E-2</v>
      </c>
      <c r="O230">
        <f>VLOOKUP(F230,lookups!$A$2:$I$151,7,0)</f>
        <v>2.9214000000000002</v>
      </c>
      <c r="P230">
        <f t="shared" si="3"/>
        <v>10.869938743553069</v>
      </c>
    </row>
    <row r="231" spans="1:16" x14ac:dyDescent="0.2">
      <c r="A231" s="30">
        <v>44665</v>
      </c>
      <c r="B231" t="s">
        <v>428</v>
      </c>
      <c r="C231" t="s">
        <v>378</v>
      </c>
      <c r="D231">
        <v>2</v>
      </c>
      <c r="F231" t="s">
        <v>364</v>
      </c>
      <c r="G231">
        <v>8</v>
      </c>
      <c r="J231" t="str">
        <f>VLOOKUP(F231,lookups!$A$2:$I$151,2,0)</f>
        <v>Cocoa Damselfish</v>
      </c>
      <c r="K231" t="str">
        <f>VLOOKUP(F231,lookups!$A$2:$I$151,3,0)</f>
        <v>Stegastes variabilis</v>
      </c>
      <c r="L231" t="str">
        <f>VLOOKUP(F231,lookups!$A$2:$I$151,4,0)</f>
        <v>Pomacentridae</v>
      </c>
      <c r="M231" t="str">
        <f>VLOOKUP(F231,lookups!$A$2:$I$151,5,0)</f>
        <v>Herbivores</v>
      </c>
      <c r="N231">
        <f>VLOOKUP(F231,lookups!$A$2:$I$151,6,0)</f>
        <v>1.66E-2</v>
      </c>
      <c r="O231">
        <f>VLOOKUP(F231,lookups!$A$2:$I$151,7,0)</f>
        <v>2.99</v>
      </c>
      <c r="P231">
        <f t="shared" si="3"/>
        <v>8.3242889932508088</v>
      </c>
    </row>
    <row r="232" spans="1:16" x14ac:dyDescent="0.2">
      <c r="A232" s="30">
        <v>44665</v>
      </c>
      <c r="B232" t="s">
        <v>428</v>
      </c>
      <c r="C232" t="s">
        <v>378</v>
      </c>
      <c r="D232">
        <v>2</v>
      </c>
      <c r="F232" t="s">
        <v>170</v>
      </c>
      <c r="G232">
        <v>8</v>
      </c>
      <c r="J232" t="str">
        <f>VLOOKUP(F232,lookups!$A$2:$I$151,2,0)</f>
        <v>French Grunt</v>
      </c>
      <c r="K232" t="str">
        <f>VLOOKUP(F232,lookups!$A$2:$I$151,3,0)</f>
        <v>Haemulon flavolineatum</v>
      </c>
      <c r="L232" t="str">
        <f>VLOOKUP(F232,lookups!$A$2:$I$151,4,0)</f>
        <v>Haemulidae</v>
      </c>
      <c r="M232" t="str">
        <f>VLOOKUP(F232,lookups!$A$2:$I$151,5,0)</f>
        <v>Carnivores</v>
      </c>
      <c r="N232">
        <f>VLOOKUP(F232,lookups!$A$2:$I$151,6,0)</f>
        <v>1.2699999999999999E-2</v>
      </c>
      <c r="O232">
        <f>VLOOKUP(F232,lookups!$A$2:$I$151,7,0)</f>
        <v>3.1581000000000001</v>
      </c>
      <c r="P232">
        <f t="shared" si="3"/>
        <v>9.0334201264139971</v>
      </c>
    </row>
    <row r="233" spans="1:16" x14ac:dyDescent="0.2">
      <c r="A233" s="30">
        <v>44665</v>
      </c>
      <c r="B233" t="s">
        <v>428</v>
      </c>
      <c r="C233" t="s">
        <v>378</v>
      </c>
      <c r="D233">
        <v>2</v>
      </c>
      <c r="F233" t="s">
        <v>333</v>
      </c>
      <c r="G233">
        <v>6</v>
      </c>
      <c r="I233" t="s">
        <v>379</v>
      </c>
      <c r="J233" t="str">
        <f>VLOOKUP(F233,lookups!$A$2:$I$151,2,0)</f>
        <v>Redtail Parrotfish</v>
      </c>
      <c r="K233" t="str">
        <f>VLOOKUP(F233,lookups!$A$2:$I$151,3,0)</f>
        <v>Sparisoma chrysopterum</v>
      </c>
      <c r="L233" t="str">
        <f>VLOOKUP(F233,lookups!$A$2:$I$151,4,0)</f>
        <v>Scaridae</v>
      </c>
      <c r="M233" t="str">
        <f>VLOOKUP(F233,lookups!$A$2:$I$151,5,0)</f>
        <v>Herbivores</v>
      </c>
      <c r="N233">
        <f>VLOOKUP(F233,lookups!$A$2:$I$151,6,0)</f>
        <v>9.9000000000000008E-3</v>
      </c>
      <c r="O233">
        <f>VLOOKUP(F233,lookups!$A$2:$I$151,7,0)</f>
        <v>3.1707999999999998</v>
      </c>
      <c r="P233">
        <f t="shared" si="3"/>
        <v>2.9040037932774778</v>
      </c>
    </row>
    <row r="234" spans="1:16" x14ac:dyDescent="0.2">
      <c r="A234" s="30">
        <v>44665</v>
      </c>
      <c r="B234" t="s">
        <v>428</v>
      </c>
      <c r="C234" t="s">
        <v>378</v>
      </c>
      <c r="D234">
        <v>2</v>
      </c>
      <c r="F234" t="s">
        <v>339</v>
      </c>
      <c r="G234">
        <v>8</v>
      </c>
      <c r="I234" t="s">
        <v>379</v>
      </c>
      <c r="J234" t="str">
        <f>VLOOKUP(F234,lookups!$A$2:$I$151,2,0)</f>
        <v>Yellowtail parrotfish</v>
      </c>
      <c r="K234" t="str">
        <f>VLOOKUP(F234,lookups!$A$2:$I$151,3,0)</f>
        <v>Sparisoma rubiprinne</v>
      </c>
      <c r="L234" t="str">
        <f>VLOOKUP(F234,lookups!$A$2:$I$151,4,0)</f>
        <v>Scaridae</v>
      </c>
      <c r="M234" t="str">
        <f>VLOOKUP(F234,lookups!$A$2:$I$151,5,0)</f>
        <v>Herbivores</v>
      </c>
      <c r="N234">
        <f>VLOOKUP(F234,lookups!$A$2:$I$151,6,0)</f>
        <v>1.5599999999999999E-2</v>
      </c>
      <c r="O234">
        <f>VLOOKUP(F234,lookups!$A$2:$I$151,7,0)</f>
        <v>3.0640999999999998</v>
      </c>
      <c r="P234">
        <f t="shared" si="3"/>
        <v>9.1260454533364399</v>
      </c>
    </row>
    <row r="235" spans="1:16" x14ac:dyDescent="0.2">
      <c r="A235" s="30">
        <v>44665</v>
      </c>
      <c r="B235" t="s">
        <v>428</v>
      </c>
      <c r="C235" t="s">
        <v>378</v>
      </c>
      <c r="D235">
        <v>2</v>
      </c>
      <c r="F235" t="s">
        <v>387</v>
      </c>
      <c r="G235">
        <v>18</v>
      </c>
      <c r="J235" t="str">
        <f>VLOOKUP(F235,lookups!$A$2:$I$151,2,0)</f>
        <v>Gray snapper</v>
      </c>
      <c r="K235" t="str">
        <f>VLOOKUP(F235,lookups!$A$2:$I$151,3,0)</f>
        <v>Lutjanis griseus</v>
      </c>
      <c r="L235" t="str">
        <f>VLOOKUP(F235,lookups!$A$2:$I$151,4,0)</f>
        <v>Lutjanidae</v>
      </c>
      <c r="M235" t="str">
        <f>VLOOKUP(F235,lookups!$A$2:$I$151,5,0)</f>
        <v>Carnivores</v>
      </c>
      <c r="N235">
        <f>VLOOKUP(F235,lookups!$A$2:$I$151,6,0)</f>
        <v>0</v>
      </c>
      <c r="O235">
        <f>VLOOKUP(F235,lookups!$A$2:$I$151,7,0)</f>
        <v>0</v>
      </c>
      <c r="P235">
        <f t="shared" si="3"/>
        <v>0</v>
      </c>
    </row>
    <row r="236" spans="1:16" x14ac:dyDescent="0.2">
      <c r="A236" s="30">
        <v>44665</v>
      </c>
      <c r="B236" t="s">
        <v>428</v>
      </c>
      <c r="C236" t="s">
        <v>378</v>
      </c>
      <c r="D236">
        <v>2</v>
      </c>
      <c r="F236" t="s">
        <v>387</v>
      </c>
      <c r="G236">
        <v>20</v>
      </c>
      <c r="H236">
        <v>2</v>
      </c>
      <c r="J236" t="str">
        <f>VLOOKUP(F236,lookups!$A$2:$I$151,2,0)</f>
        <v>Gray snapper</v>
      </c>
      <c r="K236" t="str">
        <f>VLOOKUP(F236,lookups!$A$2:$I$151,3,0)</f>
        <v>Lutjanis griseus</v>
      </c>
      <c r="L236" t="str">
        <f>VLOOKUP(F236,lookups!$A$2:$I$151,4,0)</f>
        <v>Lutjanidae</v>
      </c>
      <c r="M236" t="str">
        <f>VLOOKUP(F236,lookups!$A$2:$I$151,5,0)</f>
        <v>Carnivores</v>
      </c>
      <c r="N236">
        <f>VLOOKUP(F236,lookups!$A$2:$I$151,6,0)</f>
        <v>0</v>
      </c>
      <c r="O236">
        <f>VLOOKUP(F236,lookups!$A$2:$I$151,7,0)</f>
        <v>0</v>
      </c>
      <c r="P236">
        <f t="shared" si="3"/>
        <v>0</v>
      </c>
    </row>
    <row r="237" spans="1:16" x14ac:dyDescent="0.2">
      <c r="A237" s="30">
        <v>44665</v>
      </c>
      <c r="B237" t="s">
        <v>428</v>
      </c>
      <c r="C237" t="s">
        <v>378</v>
      </c>
      <c r="D237">
        <v>2</v>
      </c>
      <c r="F237" t="s">
        <v>387</v>
      </c>
      <c r="G237">
        <v>10</v>
      </c>
      <c r="J237" t="str">
        <f>VLOOKUP(F237,lookups!$A$2:$I$151,2,0)</f>
        <v>Gray snapper</v>
      </c>
      <c r="K237" t="str">
        <f>VLOOKUP(F237,lookups!$A$2:$I$151,3,0)</f>
        <v>Lutjanis griseus</v>
      </c>
      <c r="L237" t="str">
        <f>VLOOKUP(F237,lookups!$A$2:$I$151,4,0)</f>
        <v>Lutjanidae</v>
      </c>
      <c r="M237" t="str">
        <f>VLOOKUP(F237,lookups!$A$2:$I$151,5,0)</f>
        <v>Carnivores</v>
      </c>
      <c r="N237">
        <f>VLOOKUP(F237,lookups!$A$2:$I$151,6,0)</f>
        <v>0</v>
      </c>
      <c r="O237">
        <f>VLOOKUP(F237,lookups!$A$2:$I$151,7,0)</f>
        <v>0</v>
      </c>
      <c r="P237">
        <f t="shared" si="3"/>
        <v>0</v>
      </c>
    </row>
    <row r="238" spans="1:16" x14ac:dyDescent="0.2">
      <c r="A238" s="30">
        <v>44665</v>
      </c>
      <c r="B238" t="s">
        <v>428</v>
      </c>
      <c r="C238" t="s">
        <v>378</v>
      </c>
      <c r="D238">
        <v>2</v>
      </c>
      <c r="F238" t="s">
        <v>387</v>
      </c>
      <c r="G238">
        <v>18</v>
      </c>
      <c r="H238">
        <v>6</v>
      </c>
      <c r="J238" t="str">
        <f>VLOOKUP(F238,lookups!$A$2:$I$151,2,0)</f>
        <v>Gray snapper</v>
      </c>
      <c r="K238" t="str">
        <f>VLOOKUP(F238,lookups!$A$2:$I$151,3,0)</f>
        <v>Lutjanis griseus</v>
      </c>
      <c r="L238" t="str">
        <f>VLOOKUP(F238,lookups!$A$2:$I$151,4,0)</f>
        <v>Lutjanidae</v>
      </c>
      <c r="M238" t="str">
        <f>VLOOKUP(F238,lookups!$A$2:$I$151,5,0)</f>
        <v>Carnivores</v>
      </c>
      <c r="N238">
        <f>VLOOKUP(F238,lookups!$A$2:$I$151,6,0)</f>
        <v>0</v>
      </c>
      <c r="O238">
        <f>VLOOKUP(F238,lookups!$A$2:$I$151,7,0)</f>
        <v>0</v>
      </c>
      <c r="P238">
        <f t="shared" si="3"/>
        <v>0</v>
      </c>
    </row>
    <row r="239" spans="1:16" x14ac:dyDescent="0.2">
      <c r="A239" s="30">
        <v>44665</v>
      </c>
      <c r="B239" t="s">
        <v>428</v>
      </c>
      <c r="C239" t="s">
        <v>378</v>
      </c>
      <c r="D239">
        <v>2</v>
      </c>
      <c r="F239" t="s">
        <v>387</v>
      </c>
      <c r="G239">
        <v>15</v>
      </c>
      <c r="H239">
        <v>2</v>
      </c>
      <c r="J239" t="str">
        <f>VLOOKUP(F239,lookups!$A$2:$I$151,2,0)</f>
        <v>Gray snapper</v>
      </c>
      <c r="K239" t="str">
        <f>VLOOKUP(F239,lookups!$A$2:$I$151,3,0)</f>
        <v>Lutjanis griseus</v>
      </c>
      <c r="L239" t="str">
        <f>VLOOKUP(F239,lookups!$A$2:$I$151,4,0)</f>
        <v>Lutjanidae</v>
      </c>
      <c r="M239" t="str">
        <f>VLOOKUP(F239,lookups!$A$2:$I$151,5,0)</f>
        <v>Carnivores</v>
      </c>
      <c r="N239">
        <f>VLOOKUP(F239,lookups!$A$2:$I$151,6,0)</f>
        <v>0</v>
      </c>
      <c r="O239">
        <f>VLOOKUP(F239,lookups!$A$2:$I$151,7,0)</f>
        <v>0</v>
      </c>
      <c r="P239">
        <f t="shared" si="3"/>
        <v>0</v>
      </c>
    </row>
    <row r="240" spans="1:16" x14ac:dyDescent="0.2">
      <c r="A240" s="30">
        <v>44665</v>
      </c>
      <c r="B240" t="s">
        <v>428</v>
      </c>
      <c r="C240" t="s">
        <v>378</v>
      </c>
      <c r="D240">
        <v>2</v>
      </c>
      <c r="F240" t="s">
        <v>387</v>
      </c>
      <c r="G240">
        <v>10</v>
      </c>
      <c r="H240">
        <v>2</v>
      </c>
      <c r="J240" t="str">
        <f>VLOOKUP(F240,lookups!$A$2:$I$151,2,0)</f>
        <v>Gray snapper</v>
      </c>
      <c r="K240" t="str">
        <f>VLOOKUP(F240,lookups!$A$2:$I$151,3,0)</f>
        <v>Lutjanis griseus</v>
      </c>
      <c r="L240" t="str">
        <f>VLOOKUP(F240,lookups!$A$2:$I$151,4,0)</f>
        <v>Lutjanidae</v>
      </c>
      <c r="M240" t="str">
        <f>VLOOKUP(F240,lookups!$A$2:$I$151,5,0)</f>
        <v>Carnivores</v>
      </c>
      <c r="N240">
        <f>VLOOKUP(F240,lookups!$A$2:$I$151,6,0)</f>
        <v>0</v>
      </c>
      <c r="O240">
        <f>VLOOKUP(F240,lookups!$A$2:$I$151,7,0)</f>
        <v>0</v>
      </c>
      <c r="P240">
        <f t="shared" si="3"/>
        <v>0</v>
      </c>
    </row>
    <row r="241" spans="1:16" x14ac:dyDescent="0.2">
      <c r="A241" s="30">
        <v>44665</v>
      </c>
      <c r="B241" t="s">
        <v>428</v>
      </c>
      <c r="C241" t="s">
        <v>378</v>
      </c>
      <c r="D241">
        <v>2</v>
      </c>
      <c r="F241" t="s">
        <v>387</v>
      </c>
      <c r="G241">
        <v>8</v>
      </c>
      <c r="H241">
        <v>3</v>
      </c>
      <c r="J241" t="str">
        <f>VLOOKUP(F241,lookups!$A$2:$I$151,2,0)</f>
        <v>Gray snapper</v>
      </c>
      <c r="K241" t="str">
        <f>VLOOKUP(F241,lookups!$A$2:$I$151,3,0)</f>
        <v>Lutjanis griseus</v>
      </c>
      <c r="L241" t="str">
        <f>VLOOKUP(F241,lookups!$A$2:$I$151,4,0)</f>
        <v>Lutjanidae</v>
      </c>
      <c r="M241" t="str">
        <f>VLOOKUP(F241,lookups!$A$2:$I$151,5,0)</f>
        <v>Carnivores</v>
      </c>
      <c r="N241">
        <f>VLOOKUP(F241,lookups!$A$2:$I$151,6,0)</f>
        <v>0</v>
      </c>
      <c r="O241">
        <f>VLOOKUP(F241,lookups!$A$2:$I$151,7,0)</f>
        <v>0</v>
      </c>
      <c r="P241">
        <f t="shared" si="3"/>
        <v>0</v>
      </c>
    </row>
    <row r="242" spans="1:16" x14ac:dyDescent="0.2">
      <c r="A242" s="30">
        <v>44665</v>
      </c>
      <c r="B242" t="s">
        <v>428</v>
      </c>
      <c r="C242" t="s">
        <v>378</v>
      </c>
      <c r="D242">
        <v>2</v>
      </c>
      <c r="F242" t="s">
        <v>345</v>
      </c>
      <c r="G242">
        <v>5</v>
      </c>
      <c r="J242" t="str">
        <f>VLOOKUP(F242,lookups!$A$2:$I$151,2,0)</f>
        <v>Barracuda</v>
      </c>
      <c r="K242" t="str">
        <f>VLOOKUP(F242,lookups!$A$2:$I$151,3,0)</f>
        <v>Sphyraena barracuda</v>
      </c>
      <c r="L242" t="str">
        <f>VLOOKUP(F242,lookups!$A$2:$I$151,4,0)</f>
        <v>Sphyraenidae</v>
      </c>
      <c r="M242" t="str">
        <f>VLOOKUP(F242,lookups!$A$2:$I$151,5,0)</f>
        <v>Carnivores</v>
      </c>
      <c r="N242">
        <f>VLOOKUP(F242,lookups!$A$2:$I$151,6,0)</f>
        <v>5.0000000000000001E-3</v>
      </c>
      <c r="O242">
        <f>VLOOKUP(F242,lookups!$A$2:$I$151,7,0)</f>
        <v>3.0825</v>
      </c>
      <c r="P242">
        <f t="shared" si="3"/>
        <v>0.71374822743404975</v>
      </c>
    </row>
    <row r="243" spans="1:16" x14ac:dyDescent="0.2">
      <c r="A243" s="30">
        <v>44665</v>
      </c>
      <c r="B243" t="s">
        <v>428</v>
      </c>
      <c r="C243" t="s">
        <v>378</v>
      </c>
      <c r="D243">
        <v>2</v>
      </c>
      <c r="F243" t="s">
        <v>345</v>
      </c>
      <c r="G243">
        <v>12</v>
      </c>
      <c r="J243" t="str">
        <f>VLOOKUP(F243,lookups!$A$2:$I$151,2,0)</f>
        <v>Barracuda</v>
      </c>
      <c r="K243" t="str">
        <f>VLOOKUP(F243,lookups!$A$2:$I$151,3,0)</f>
        <v>Sphyraena barracuda</v>
      </c>
      <c r="L243" t="str">
        <f>VLOOKUP(F243,lookups!$A$2:$I$151,4,0)</f>
        <v>Sphyraenidae</v>
      </c>
      <c r="M243" t="str">
        <f>VLOOKUP(F243,lookups!$A$2:$I$151,5,0)</f>
        <v>Carnivores</v>
      </c>
      <c r="N243">
        <f>VLOOKUP(F243,lookups!$A$2:$I$151,6,0)</f>
        <v>5.0000000000000001E-3</v>
      </c>
      <c r="O243">
        <f>VLOOKUP(F243,lookups!$A$2:$I$151,7,0)</f>
        <v>3.0825</v>
      </c>
      <c r="P243">
        <f t="shared" si="3"/>
        <v>10.605867454554966</v>
      </c>
    </row>
    <row r="244" spans="1:16" x14ac:dyDescent="0.2">
      <c r="A244" s="30">
        <v>44665</v>
      </c>
      <c r="B244" t="s">
        <v>428</v>
      </c>
      <c r="C244" t="s">
        <v>378</v>
      </c>
      <c r="D244">
        <v>2</v>
      </c>
      <c r="F244" t="s">
        <v>339</v>
      </c>
      <c r="G244">
        <v>20</v>
      </c>
      <c r="I244" t="s">
        <v>380</v>
      </c>
      <c r="J244" t="str">
        <f>VLOOKUP(F244,lookups!$A$2:$I$151,2,0)</f>
        <v>Yellowtail parrotfish</v>
      </c>
      <c r="K244" t="str">
        <f>VLOOKUP(F244,lookups!$A$2:$I$151,3,0)</f>
        <v>Sparisoma rubiprinne</v>
      </c>
      <c r="L244" t="str">
        <f>VLOOKUP(F244,lookups!$A$2:$I$151,4,0)</f>
        <v>Scaridae</v>
      </c>
      <c r="M244" t="str">
        <f>VLOOKUP(F244,lookups!$A$2:$I$151,5,0)</f>
        <v>Herbivores</v>
      </c>
      <c r="N244">
        <f>VLOOKUP(F244,lookups!$A$2:$I$151,6,0)</f>
        <v>1.5599999999999999E-2</v>
      </c>
      <c r="O244">
        <f>VLOOKUP(F244,lookups!$A$2:$I$151,7,0)</f>
        <v>3.0640999999999998</v>
      </c>
      <c r="P244">
        <f t="shared" si="3"/>
        <v>151.22047854249809</v>
      </c>
    </row>
    <row r="245" spans="1:16" x14ac:dyDescent="0.2">
      <c r="A245" s="30">
        <v>44665</v>
      </c>
      <c r="B245" t="s">
        <v>428</v>
      </c>
      <c r="C245" t="s">
        <v>378</v>
      </c>
      <c r="D245">
        <v>2</v>
      </c>
      <c r="F245" t="s">
        <v>339</v>
      </c>
      <c r="G245">
        <v>15</v>
      </c>
      <c r="I245" t="s">
        <v>380</v>
      </c>
      <c r="J245" t="str">
        <f>VLOOKUP(F245,lookups!$A$2:$I$151,2,0)</f>
        <v>Yellowtail parrotfish</v>
      </c>
      <c r="K245" t="str">
        <f>VLOOKUP(F245,lookups!$A$2:$I$151,3,0)</f>
        <v>Sparisoma rubiprinne</v>
      </c>
      <c r="L245" t="str">
        <f>VLOOKUP(F245,lookups!$A$2:$I$151,4,0)</f>
        <v>Scaridae</v>
      </c>
      <c r="M245" t="str">
        <f>VLOOKUP(F245,lookups!$A$2:$I$151,5,0)</f>
        <v>Herbivores</v>
      </c>
      <c r="N245">
        <f>VLOOKUP(F245,lookups!$A$2:$I$151,6,0)</f>
        <v>1.5599999999999999E-2</v>
      </c>
      <c r="O245">
        <f>VLOOKUP(F245,lookups!$A$2:$I$151,7,0)</f>
        <v>3.0640999999999998</v>
      </c>
      <c r="P245">
        <f t="shared" si="3"/>
        <v>62.630492269558026</v>
      </c>
    </row>
    <row r="246" spans="1:16" x14ac:dyDescent="0.2">
      <c r="A246" s="30">
        <v>44665</v>
      </c>
      <c r="B246" t="s">
        <v>428</v>
      </c>
      <c r="C246" t="s">
        <v>378</v>
      </c>
      <c r="D246">
        <v>2</v>
      </c>
      <c r="F246" t="s">
        <v>110</v>
      </c>
      <c r="G246">
        <v>2</v>
      </c>
      <c r="J246" t="str">
        <f>VLOOKUP(F246,lookups!$A$2:$I$151,2,0)</f>
        <v>Foureye Butterflyfish</v>
      </c>
      <c r="K246" t="str">
        <f>VLOOKUP(F246,lookups!$A$2:$I$151,3,0)</f>
        <v>Chaetodon capistratus</v>
      </c>
      <c r="L246" t="str">
        <f>VLOOKUP(F246,lookups!$A$2:$I$151,4,0)</f>
        <v>Chaetodontidae</v>
      </c>
      <c r="M246" t="str">
        <f>VLOOKUP(F246,lookups!$A$2:$I$151,5,0)</f>
        <v>Carnivores</v>
      </c>
      <c r="N246">
        <f>VLOOKUP(F246,lookups!$A$2:$I$151,6,0)</f>
        <v>2.1999999999999999E-2</v>
      </c>
      <c r="O246">
        <f>VLOOKUP(F246,lookups!$A$2:$I$151,7,0)</f>
        <v>3.1897000000000002</v>
      </c>
      <c r="P246">
        <f t="shared" si="3"/>
        <v>0.20073266846766566</v>
      </c>
    </row>
    <row r="247" spans="1:16" x14ac:dyDescent="0.2">
      <c r="A247" s="30">
        <v>44665</v>
      </c>
      <c r="B247" t="s">
        <v>394</v>
      </c>
      <c r="C247" t="s">
        <v>378</v>
      </c>
      <c r="D247">
        <v>1</v>
      </c>
      <c r="F247" t="s">
        <v>414</v>
      </c>
      <c r="G247">
        <v>2</v>
      </c>
      <c r="H247">
        <v>500</v>
      </c>
      <c r="J247" t="str">
        <f>VLOOKUP(F247,lookups!$A$2:$I$151,2,0)</f>
        <v>Hardhead silverside</v>
      </c>
      <c r="K247" t="str">
        <f>VLOOKUP(F247,lookups!$A$2:$I$151,3,0)</f>
        <v>Atherinomorus stipes</v>
      </c>
      <c r="L247" t="str">
        <f>VLOOKUP(F247,lookups!$A$2:$I$151,4,0)</f>
        <v>Atherinidae</v>
      </c>
      <c r="M247" t="str">
        <f>VLOOKUP(F247,lookups!$A$2:$I$151,5,0)</f>
        <v>Planktivore</v>
      </c>
      <c r="N247">
        <f>VLOOKUP(F247,lookups!$A$2:$I$151,6,0)</f>
        <v>7.2399999999999999E-3</v>
      </c>
      <c r="O247">
        <f>VLOOKUP(F247,lookups!$A$2:$I$151,7,0)</f>
        <v>3.21</v>
      </c>
      <c r="P247">
        <f t="shared" si="3"/>
        <v>6.6995379611794262E-2</v>
      </c>
    </row>
    <row r="248" spans="1:16" x14ac:dyDescent="0.2">
      <c r="A248" s="30">
        <v>44665</v>
      </c>
      <c r="B248" t="s">
        <v>394</v>
      </c>
      <c r="C248" t="s">
        <v>378</v>
      </c>
      <c r="D248">
        <v>1</v>
      </c>
      <c r="F248" t="s">
        <v>413</v>
      </c>
      <c r="G248">
        <v>3</v>
      </c>
      <c r="H248">
        <v>3000</v>
      </c>
      <c r="J248" t="str">
        <f>VLOOKUP(F248,lookups!$A$2:$I$151,2,0)</f>
        <v>Reef silverside</v>
      </c>
      <c r="K248" t="str">
        <f>VLOOKUP(F248,lookups!$A$2:$I$151,3,0)</f>
        <v>Hypoatherina harringtonensis</v>
      </c>
      <c r="L248" t="str">
        <f>VLOOKUP(F248,lookups!$A$2:$I$151,4,0)</f>
        <v>Atherinidae</v>
      </c>
      <c r="M248" t="str">
        <f>VLOOKUP(F248,lookups!$A$2:$I$151,5,0)</f>
        <v>Planktivore</v>
      </c>
      <c r="N248">
        <f>VLOOKUP(F248,lookups!$A$2:$I$151,6,0)</f>
        <v>5.8900000000000003E-3</v>
      </c>
      <c r="O248">
        <f>VLOOKUP(F248,lookups!$A$2:$I$151,7,0)</f>
        <v>3.14</v>
      </c>
      <c r="P248">
        <f t="shared" si="3"/>
        <v>0.18547100899295971</v>
      </c>
    </row>
    <row r="249" spans="1:16" x14ac:dyDescent="0.2">
      <c r="A249" s="30">
        <v>44665</v>
      </c>
      <c r="B249" t="s">
        <v>394</v>
      </c>
      <c r="C249" t="s">
        <v>378</v>
      </c>
      <c r="D249">
        <v>1</v>
      </c>
      <c r="F249" t="s">
        <v>223</v>
      </c>
      <c r="G249">
        <v>6</v>
      </c>
      <c r="J249" t="str">
        <f>VLOOKUP(F249,lookups!$A$2:$I$151,2,0)</f>
        <v>Hamlet spp.</v>
      </c>
      <c r="K249" t="str">
        <f>VLOOKUP(F249,lookups!$A$2:$I$151,3,0)</f>
        <v>Hypoplectrus puella</v>
      </c>
      <c r="L249" t="str">
        <f>VLOOKUP(F249,lookups!$A$2:$I$151,4,0)</f>
        <v>Serranidae</v>
      </c>
      <c r="M249" t="str">
        <f>VLOOKUP(F249,lookups!$A$2:$I$151,5,0)</f>
        <v>Carnivores</v>
      </c>
      <c r="N249">
        <f>VLOOKUP(F249,lookups!$A$2:$I$151,6,0)</f>
        <v>1.7780000000000001E-2</v>
      </c>
      <c r="O249">
        <f>VLOOKUP(F249,lookups!$A$2:$I$151,7,0)</f>
        <v>3.03</v>
      </c>
      <c r="P249">
        <f t="shared" si="3"/>
        <v>4.0525655223098624</v>
      </c>
    </row>
    <row r="250" spans="1:16" x14ac:dyDescent="0.2">
      <c r="A250" s="30">
        <v>44665</v>
      </c>
      <c r="B250" t="s">
        <v>394</v>
      </c>
      <c r="C250" t="s">
        <v>378</v>
      </c>
      <c r="D250">
        <v>1</v>
      </c>
      <c r="F250" t="s">
        <v>245</v>
      </c>
      <c r="G250">
        <v>12</v>
      </c>
      <c r="J250" t="str">
        <f>VLOOKUP(F250,lookups!$A$2:$I$151,2,0)</f>
        <v>Schoolmaster Snapper</v>
      </c>
      <c r="K250" t="str">
        <f>VLOOKUP(F250,lookups!$A$2:$I$151,3,0)</f>
        <v>Lutjanus apodus</v>
      </c>
      <c r="L250" t="str">
        <f>VLOOKUP(F250,lookups!$A$2:$I$151,4,0)</f>
        <v>Lutjanidae</v>
      </c>
      <c r="M250" t="str">
        <f>VLOOKUP(F250,lookups!$A$2:$I$151,5,0)</f>
        <v>Carnivores</v>
      </c>
      <c r="N250">
        <f>VLOOKUP(F250,lookups!$A$2:$I$151,6,0)</f>
        <v>1.9400000000000001E-2</v>
      </c>
      <c r="O250">
        <f>VLOOKUP(F250,lookups!$A$2:$I$151,7,0)</f>
        <v>2.9779</v>
      </c>
      <c r="P250">
        <f t="shared" si="3"/>
        <v>31.731862411966997</v>
      </c>
    </row>
    <row r="251" spans="1:16" x14ac:dyDescent="0.2">
      <c r="A251" s="30">
        <v>44665</v>
      </c>
      <c r="B251" t="s">
        <v>394</v>
      </c>
      <c r="C251" t="s">
        <v>378</v>
      </c>
      <c r="D251">
        <v>1</v>
      </c>
      <c r="F251" t="s">
        <v>245</v>
      </c>
      <c r="G251">
        <v>10</v>
      </c>
      <c r="H251">
        <v>3</v>
      </c>
      <c r="J251" t="str">
        <f>VLOOKUP(F251,lookups!$A$2:$I$151,2,0)</f>
        <v>Schoolmaster Snapper</v>
      </c>
      <c r="K251" t="str">
        <f>VLOOKUP(F251,lookups!$A$2:$I$151,3,0)</f>
        <v>Lutjanus apodus</v>
      </c>
      <c r="L251" t="str">
        <f>VLOOKUP(F251,lookups!$A$2:$I$151,4,0)</f>
        <v>Lutjanidae</v>
      </c>
      <c r="M251" t="str">
        <f>VLOOKUP(F251,lookups!$A$2:$I$151,5,0)</f>
        <v>Carnivores</v>
      </c>
      <c r="N251">
        <f>VLOOKUP(F251,lookups!$A$2:$I$151,6,0)</f>
        <v>1.9400000000000001E-2</v>
      </c>
      <c r="O251">
        <f>VLOOKUP(F251,lookups!$A$2:$I$151,7,0)</f>
        <v>2.9779</v>
      </c>
      <c r="P251">
        <f t="shared" si="3"/>
        <v>18.437487119826521</v>
      </c>
    </row>
    <row r="252" spans="1:16" x14ac:dyDescent="0.2">
      <c r="A252" s="30">
        <v>44665</v>
      </c>
      <c r="B252" t="s">
        <v>394</v>
      </c>
      <c r="C252" t="s">
        <v>378</v>
      </c>
      <c r="D252">
        <v>1</v>
      </c>
      <c r="F252" t="s">
        <v>245</v>
      </c>
      <c r="G252">
        <v>15</v>
      </c>
      <c r="H252">
        <v>2</v>
      </c>
      <c r="J252" t="str">
        <f>VLOOKUP(F252,lookups!$A$2:$I$151,2,0)</f>
        <v>Schoolmaster Snapper</v>
      </c>
      <c r="K252" t="str">
        <f>VLOOKUP(F252,lookups!$A$2:$I$151,3,0)</f>
        <v>Lutjanus apodus</v>
      </c>
      <c r="L252" t="str">
        <f>VLOOKUP(F252,lookups!$A$2:$I$151,4,0)</f>
        <v>Lutjanidae</v>
      </c>
      <c r="M252" t="str">
        <f>VLOOKUP(F252,lookups!$A$2:$I$151,5,0)</f>
        <v>Carnivores</v>
      </c>
      <c r="N252">
        <f>VLOOKUP(F252,lookups!$A$2:$I$151,6,0)</f>
        <v>1.9400000000000001E-2</v>
      </c>
      <c r="O252">
        <f>VLOOKUP(F252,lookups!$A$2:$I$151,7,0)</f>
        <v>2.9779</v>
      </c>
      <c r="P252">
        <f t="shared" si="3"/>
        <v>61.671411762469752</v>
      </c>
    </row>
    <row r="253" spans="1:16" x14ac:dyDescent="0.2">
      <c r="A253" s="30">
        <v>44665</v>
      </c>
      <c r="B253" t="s">
        <v>394</v>
      </c>
      <c r="C253" t="s">
        <v>378</v>
      </c>
      <c r="D253">
        <v>1</v>
      </c>
      <c r="F253" t="s">
        <v>245</v>
      </c>
      <c r="G253">
        <v>14</v>
      </c>
      <c r="J253" t="str">
        <f>VLOOKUP(F253,lookups!$A$2:$I$151,2,0)</f>
        <v>Schoolmaster Snapper</v>
      </c>
      <c r="K253" t="str">
        <f>VLOOKUP(F253,lookups!$A$2:$I$151,3,0)</f>
        <v>Lutjanus apodus</v>
      </c>
      <c r="L253" t="str">
        <f>VLOOKUP(F253,lookups!$A$2:$I$151,4,0)</f>
        <v>Lutjanidae</v>
      </c>
      <c r="M253" t="str">
        <f>VLOOKUP(F253,lookups!$A$2:$I$151,5,0)</f>
        <v>Carnivores</v>
      </c>
      <c r="N253">
        <f>VLOOKUP(F253,lookups!$A$2:$I$151,6,0)</f>
        <v>1.9400000000000001E-2</v>
      </c>
      <c r="O253">
        <f>VLOOKUP(F253,lookups!$A$2:$I$151,7,0)</f>
        <v>2.9779</v>
      </c>
      <c r="P253">
        <f t="shared" si="3"/>
        <v>50.217652531963758</v>
      </c>
    </row>
    <row r="254" spans="1:16" x14ac:dyDescent="0.2">
      <c r="A254" s="30">
        <v>44665</v>
      </c>
      <c r="B254" t="s">
        <v>394</v>
      </c>
      <c r="C254" t="s">
        <v>378</v>
      </c>
      <c r="D254">
        <v>1</v>
      </c>
      <c r="F254" t="s">
        <v>361</v>
      </c>
      <c r="G254">
        <v>6</v>
      </c>
      <c r="H254">
        <v>2</v>
      </c>
      <c r="J254" t="str">
        <f>VLOOKUP(F254,lookups!$A$2:$I$151,2,0)</f>
        <v>3-spot Damselfish</v>
      </c>
      <c r="K254" t="str">
        <f>VLOOKUP(F254,lookups!$A$2:$I$151,3,0)</f>
        <v>Stegastes planifrons</v>
      </c>
      <c r="L254" t="str">
        <f>VLOOKUP(F254,lookups!$A$2:$I$151,4,0)</f>
        <v>Pomacentridae</v>
      </c>
      <c r="M254" t="str">
        <f>VLOOKUP(F254,lookups!$A$2:$I$151,5,0)</f>
        <v>Omnivores</v>
      </c>
      <c r="N254">
        <f>VLOOKUP(F254,lookups!$A$2:$I$151,6,0)</f>
        <v>2.188E-2</v>
      </c>
      <c r="O254">
        <f>VLOOKUP(F254,lookups!$A$2:$I$151,7,0)</f>
        <v>2.96</v>
      </c>
      <c r="P254">
        <f t="shared" si="3"/>
        <v>4.3992132912140169</v>
      </c>
    </row>
    <row r="255" spans="1:16" x14ac:dyDescent="0.2">
      <c r="A255" s="30">
        <v>44665</v>
      </c>
      <c r="B255" t="s">
        <v>394</v>
      </c>
      <c r="C255" t="s">
        <v>378</v>
      </c>
      <c r="D255">
        <v>1</v>
      </c>
      <c r="F255" t="s">
        <v>345</v>
      </c>
      <c r="G255">
        <v>40</v>
      </c>
      <c r="J255" t="str">
        <f>VLOOKUP(F255,lookups!$A$2:$I$151,2,0)</f>
        <v>Barracuda</v>
      </c>
      <c r="K255" t="str">
        <f>VLOOKUP(F255,lookups!$A$2:$I$151,3,0)</f>
        <v>Sphyraena barracuda</v>
      </c>
      <c r="L255" t="str">
        <f>VLOOKUP(F255,lookups!$A$2:$I$151,4,0)</f>
        <v>Sphyraenidae</v>
      </c>
      <c r="M255" t="str">
        <f>VLOOKUP(F255,lookups!$A$2:$I$151,5,0)</f>
        <v>Carnivores</v>
      </c>
      <c r="N255">
        <f>VLOOKUP(F255,lookups!$A$2:$I$151,6,0)</f>
        <v>5.0000000000000001E-3</v>
      </c>
      <c r="O255">
        <f>VLOOKUP(F255,lookups!$A$2:$I$151,7,0)</f>
        <v>3.0825</v>
      </c>
      <c r="P255">
        <f t="shared" si="3"/>
        <v>433.83034639749803</v>
      </c>
    </row>
    <row r="256" spans="1:16" x14ac:dyDescent="0.2">
      <c r="A256" s="30">
        <v>44665</v>
      </c>
      <c r="B256" t="s">
        <v>394</v>
      </c>
      <c r="C256" t="s">
        <v>378</v>
      </c>
      <c r="D256">
        <v>1</v>
      </c>
      <c r="F256" t="s">
        <v>387</v>
      </c>
      <c r="G256">
        <v>12</v>
      </c>
      <c r="J256" t="str">
        <f>VLOOKUP(F256,lookups!$A$2:$I$151,2,0)</f>
        <v>Gray snapper</v>
      </c>
      <c r="K256" t="str">
        <f>VLOOKUP(F256,lookups!$A$2:$I$151,3,0)</f>
        <v>Lutjanis griseus</v>
      </c>
      <c r="L256" t="str">
        <f>VLOOKUP(F256,lookups!$A$2:$I$151,4,0)</f>
        <v>Lutjanidae</v>
      </c>
      <c r="M256" t="str">
        <f>VLOOKUP(F256,lookups!$A$2:$I$151,5,0)</f>
        <v>Carnivores</v>
      </c>
      <c r="N256">
        <f>VLOOKUP(F256,lookups!$A$2:$I$151,6,0)</f>
        <v>0</v>
      </c>
      <c r="O256">
        <f>VLOOKUP(F256,lookups!$A$2:$I$151,7,0)</f>
        <v>0</v>
      </c>
      <c r="P256">
        <f t="shared" si="3"/>
        <v>0</v>
      </c>
    </row>
    <row r="257" spans="1:16" x14ac:dyDescent="0.2">
      <c r="A257" s="30">
        <v>44665</v>
      </c>
      <c r="B257" t="s">
        <v>394</v>
      </c>
      <c r="C257" t="s">
        <v>378</v>
      </c>
      <c r="D257">
        <v>1</v>
      </c>
      <c r="F257" t="s">
        <v>387</v>
      </c>
      <c r="G257">
        <v>14</v>
      </c>
      <c r="H257">
        <v>4</v>
      </c>
      <c r="J257" t="str">
        <f>VLOOKUP(F257,lookups!$A$2:$I$151,2,0)</f>
        <v>Gray snapper</v>
      </c>
      <c r="K257" t="str">
        <f>VLOOKUP(F257,lookups!$A$2:$I$151,3,0)</f>
        <v>Lutjanis griseus</v>
      </c>
      <c r="L257" t="str">
        <f>VLOOKUP(F257,lookups!$A$2:$I$151,4,0)</f>
        <v>Lutjanidae</v>
      </c>
      <c r="M257" t="str">
        <f>VLOOKUP(F257,lookups!$A$2:$I$151,5,0)</f>
        <v>Carnivores</v>
      </c>
      <c r="N257">
        <f>VLOOKUP(F257,lookups!$A$2:$I$151,6,0)</f>
        <v>0</v>
      </c>
      <c r="O257">
        <f>VLOOKUP(F257,lookups!$A$2:$I$151,7,0)</f>
        <v>0</v>
      </c>
      <c r="P257">
        <f t="shared" si="3"/>
        <v>0</v>
      </c>
    </row>
    <row r="258" spans="1:16" x14ac:dyDescent="0.2">
      <c r="A258" s="30">
        <v>44665</v>
      </c>
      <c r="B258" t="s">
        <v>394</v>
      </c>
      <c r="C258" t="s">
        <v>378</v>
      </c>
      <c r="D258">
        <v>1</v>
      </c>
      <c r="F258" t="s">
        <v>387</v>
      </c>
      <c r="G258">
        <v>16</v>
      </c>
      <c r="J258" t="str">
        <f>VLOOKUP(F258,lookups!$A$2:$I$151,2,0)</f>
        <v>Gray snapper</v>
      </c>
      <c r="K258" t="str">
        <f>VLOOKUP(F258,lookups!$A$2:$I$151,3,0)</f>
        <v>Lutjanis griseus</v>
      </c>
      <c r="L258" t="str">
        <f>VLOOKUP(F258,lookups!$A$2:$I$151,4,0)</f>
        <v>Lutjanidae</v>
      </c>
      <c r="M258" t="str">
        <f>VLOOKUP(F258,lookups!$A$2:$I$151,5,0)</f>
        <v>Carnivores</v>
      </c>
      <c r="N258">
        <f>VLOOKUP(F258,lookups!$A$2:$I$151,6,0)</f>
        <v>0</v>
      </c>
      <c r="O258">
        <f>VLOOKUP(F258,lookups!$A$2:$I$151,7,0)</f>
        <v>0</v>
      </c>
      <c r="P258">
        <f t="shared" si="3"/>
        <v>0</v>
      </c>
    </row>
    <row r="259" spans="1:16" x14ac:dyDescent="0.2">
      <c r="A259" s="30">
        <v>44665</v>
      </c>
      <c r="B259" t="s">
        <v>394</v>
      </c>
      <c r="C259" t="s">
        <v>378</v>
      </c>
      <c r="D259">
        <v>1</v>
      </c>
      <c r="F259" t="s">
        <v>387</v>
      </c>
      <c r="G259">
        <v>8</v>
      </c>
      <c r="J259" t="str">
        <f>VLOOKUP(F259,lookups!$A$2:$I$151,2,0)</f>
        <v>Gray snapper</v>
      </c>
      <c r="K259" t="str">
        <f>VLOOKUP(F259,lookups!$A$2:$I$151,3,0)</f>
        <v>Lutjanis griseus</v>
      </c>
      <c r="L259" t="str">
        <f>VLOOKUP(F259,lookups!$A$2:$I$151,4,0)</f>
        <v>Lutjanidae</v>
      </c>
      <c r="M259" t="str">
        <f>VLOOKUP(F259,lookups!$A$2:$I$151,5,0)</f>
        <v>Carnivores</v>
      </c>
      <c r="N259">
        <f>VLOOKUP(F259,lookups!$A$2:$I$151,6,0)</f>
        <v>0</v>
      </c>
      <c r="O259">
        <f>VLOOKUP(F259,lookups!$A$2:$I$151,7,0)</f>
        <v>0</v>
      </c>
      <c r="P259">
        <f t="shared" ref="P259:P265" si="4">N259*G259^O259</f>
        <v>0</v>
      </c>
    </row>
    <row r="260" spans="1:16" x14ac:dyDescent="0.2">
      <c r="A260" s="30">
        <v>44665</v>
      </c>
      <c r="B260" t="s">
        <v>394</v>
      </c>
      <c r="C260" t="s">
        <v>378</v>
      </c>
      <c r="D260">
        <v>1</v>
      </c>
      <c r="F260" t="s">
        <v>269</v>
      </c>
      <c r="G260">
        <v>12</v>
      </c>
      <c r="H260">
        <v>2</v>
      </c>
      <c r="J260" t="str">
        <f>VLOOKUP(F260,lookups!$A$2:$I$151,2,0)</f>
        <v>Goatfish</v>
      </c>
      <c r="K260" t="str">
        <f>VLOOKUP(F260,lookups!$A$2:$I$151,3,0)</f>
        <v>Mulloidichthys martinicus</v>
      </c>
      <c r="L260" t="str">
        <f>VLOOKUP(F260,lookups!$A$2:$I$151,4,0)</f>
        <v>Mullidae</v>
      </c>
      <c r="M260" t="str">
        <f>VLOOKUP(F260,lookups!$A$2:$I$151,5,0)</f>
        <v>Carnivores</v>
      </c>
      <c r="N260">
        <f>VLOOKUP(F260,lookups!$A$2:$I$151,6,0)</f>
        <v>9.7699999999999992E-3</v>
      </c>
      <c r="O260">
        <f>VLOOKUP(F260,lookups!$A$2:$I$151,7,0)</f>
        <v>3.12</v>
      </c>
      <c r="P260">
        <f t="shared" si="4"/>
        <v>22.747834053184654</v>
      </c>
    </row>
    <row r="261" spans="1:16" x14ac:dyDescent="0.2">
      <c r="A261" s="30">
        <v>44665</v>
      </c>
      <c r="B261" t="s">
        <v>394</v>
      </c>
      <c r="C261" t="s">
        <v>378</v>
      </c>
      <c r="D261">
        <v>1</v>
      </c>
      <c r="F261" t="s">
        <v>400</v>
      </c>
      <c r="G261">
        <v>12</v>
      </c>
      <c r="H261">
        <v>4</v>
      </c>
      <c r="J261" t="str">
        <f>VLOOKUP(F261,lookups!$A$2:$I$151,2,0)</f>
        <v>Sea bream</v>
      </c>
      <c r="K261" t="str">
        <f>VLOOKUP(F261,lookups!$A$2:$I$151,3,0)</f>
        <v>Archosargus rhomboidalis</v>
      </c>
      <c r="L261" t="str">
        <f>VLOOKUP(F261,lookups!$A$2:$I$151,4,0)</f>
        <v>Sparidae</v>
      </c>
      <c r="M261" t="str">
        <f>VLOOKUP(F261,lookups!$A$2:$I$151,5,0)</f>
        <v>Omnivores</v>
      </c>
      <c r="N261">
        <f>VLOOKUP(F261,lookups!$A$2:$I$151,6,0)</f>
        <v>2.0420000000000001E-2</v>
      </c>
      <c r="O261">
        <f>VLOOKUP(F261,lookups!$A$2:$I$151,7,0)</f>
        <v>2.98</v>
      </c>
      <c r="P261">
        <f t="shared" si="4"/>
        <v>33.57498682897738</v>
      </c>
    </row>
    <row r="262" spans="1:16" x14ac:dyDescent="0.2">
      <c r="A262" s="30">
        <v>44665</v>
      </c>
      <c r="B262" t="s">
        <v>394</v>
      </c>
      <c r="C262" t="s">
        <v>378</v>
      </c>
      <c r="D262">
        <v>1</v>
      </c>
      <c r="F262" t="s">
        <v>400</v>
      </c>
      <c r="G262">
        <v>15</v>
      </c>
      <c r="H262">
        <v>3</v>
      </c>
      <c r="J262" t="str">
        <f>VLOOKUP(F262,lookups!$A$2:$I$151,2,0)</f>
        <v>Sea bream</v>
      </c>
      <c r="K262" t="str">
        <f>VLOOKUP(F262,lookups!$A$2:$I$151,3,0)</f>
        <v>Archosargus rhomboidalis</v>
      </c>
      <c r="L262" t="str">
        <f>VLOOKUP(F262,lookups!$A$2:$I$151,4,0)</f>
        <v>Sparidae</v>
      </c>
      <c r="M262" t="str">
        <f>VLOOKUP(F262,lookups!$A$2:$I$151,5,0)</f>
        <v>Omnivores</v>
      </c>
      <c r="N262">
        <f>VLOOKUP(F262,lookups!$A$2:$I$151,6,0)</f>
        <v>2.0420000000000001E-2</v>
      </c>
      <c r="O262">
        <f>VLOOKUP(F262,lookups!$A$2:$I$151,7,0)</f>
        <v>2.98</v>
      </c>
      <c r="P262">
        <f t="shared" si="4"/>
        <v>65.284140344463736</v>
      </c>
    </row>
    <row r="263" spans="1:16" x14ac:dyDescent="0.2">
      <c r="A263" s="30">
        <v>44665</v>
      </c>
      <c r="B263" t="s">
        <v>394</v>
      </c>
      <c r="C263" t="s">
        <v>378</v>
      </c>
      <c r="D263">
        <v>1</v>
      </c>
      <c r="F263" t="s">
        <v>179</v>
      </c>
      <c r="G263">
        <v>15</v>
      </c>
      <c r="J263" t="str">
        <f>VLOOKUP(F263,lookups!$A$2:$I$151,2,0)</f>
        <v>Bluestriped Grunt</v>
      </c>
      <c r="K263" t="str">
        <f>VLOOKUP(F263,lookups!$A$2:$I$151,3,0)</f>
        <v>Haemulon sciurus</v>
      </c>
      <c r="L263" t="str">
        <f>VLOOKUP(F263,lookups!$A$2:$I$151,4,0)</f>
        <v>Haemulidae</v>
      </c>
      <c r="M263" t="str">
        <f>VLOOKUP(F263,lookups!$A$2:$I$151,5,0)</f>
        <v>Carnivores</v>
      </c>
      <c r="N263">
        <f>VLOOKUP(F263,lookups!$A$2:$I$151,6,0)</f>
        <v>1.9400000000000001E-2</v>
      </c>
      <c r="O263">
        <f>VLOOKUP(F263,lookups!$A$2:$I$151,7,0)</f>
        <v>2.9996</v>
      </c>
      <c r="P263">
        <f t="shared" si="4"/>
        <v>65.404114564427957</v>
      </c>
    </row>
    <row r="264" spans="1:16" x14ac:dyDescent="0.2">
      <c r="A264" s="30">
        <v>44665</v>
      </c>
      <c r="B264" t="s">
        <v>394</v>
      </c>
      <c r="C264" t="s">
        <v>378</v>
      </c>
      <c r="D264">
        <v>1</v>
      </c>
      <c r="F264" t="s">
        <v>179</v>
      </c>
      <c r="G264">
        <v>14</v>
      </c>
      <c r="J264" t="str">
        <f>VLOOKUP(F264,lookups!$A$2:$I$151,2,0)</f>
        <v>Bluestriped Grunt</v>
      </c>
      <c r="K264" t="str">
        <f>VLOOKUP(F264,lookups!$A$2:$I$151,3,0)</f>
        <v>Haemulon sciurus</v>
      </c>
      <c r="L264" t="str">
        <f>VLOOKUP(F264,lookups!$A$2:$I$151,4,0)</f>
        <v>Haemulidae</v>
      </c>
      <c r="M264" t="str">
        <f>VLOOKUP(F264,lookups!$A$2:$I$151,5,0)</f>
        <v>Carnivores</v>
      </c>
      <c r="N264">
        <f>VLOOKUP(F264,lookups!$A$2:$I$151,6,0)</f>
        <v>1.9400000000000001E-2</v>
      </c>
      <c r="O264">
        <f>VLOOKUP(F264,lookups!$A$2:$I$151,7,0)</f>
        <v>2.9996</v>
      </c>
      <c r="P264">
        <f t="shared" si="4"/>
        <v>53.177435040820249</v>
      </c>
    </row>
    <row r="265" spans="1:16" x14ac:dyDescent="0.2">
      <c r="A265" s="30">
        <v>44665</v>
      </c>
      <c r="B265" t="s">
        <v>394</v>
      </c>
      <c r="C265" t="s">
        <v>378</v>
      </c>
      <c r="D265">
        <v>1</v>
      </c>
      <c r="F265" t="s">
        <v>35</v>
      </c>
      <c r="G265">
        <v>12</v>
      </c>
      <c r="J265" t="str">
        <f>VLOOKUP(F265,lookups!$A$2:$I$151,2,0)</f>
        <v>Doctorfish</v>
      </c>
      <c r="K265" t="str">
        <f>VLOOKUP(F265,lookups!$A$2:$I$151,3,0)</f>
        <v>Acanthurus chirurgus</v>
      </c>
      <c r="L265" t="str">
        <f>VLOOKUP(F265,lookups!$A$2:$I$151,4,0)</f>
        <v>Acanthuridae</v>
      </c>
      <c r="M265" t="str">
        <f>VLOOKUP(F265,lookups!$A$2:$I$151,5,0)</f>
        <v>Herbivores</v>
      </c>
      <c r="N265">
        <f>VLOOKUP(F265,lookups!$A$2:$I$151,6,0)</f>
        <v>4.0000000000000001E-3</v>
      </c>
      <c r="O265">
        <f>VLOOKUP(F265,lookups!$A$2:$I$151,7,0)</f>
        <v>3.5327999999999999</v>
      </c>
      <c r="P265">
        <f t="shared" si="4"/>
        <v>25.977149715624531</v>
      </c>
    </row>
    <row r="266" spans="1:16" x14ac:dyDescent="0.2">
      <c r="A266" s="30">
        <v>44678</v>
      </c>
      <c r="B266" t="s">
        <v>429</v>
      </c>
      <c r="C266" t="s">
        <v>378</v>
      </c>
      <c r="D266">
        <v>1</v>
      </c>
      <c r="E266" s="31">
        <v>0.56805555555555554</v>
      </c>
      <c r="F266" t="s">
        <v>245</v>
      </c>
      <c r="G266">
        <v>12</v>
      </c>
      <c r="J266" t="str">
        <f>VLOOKUP(F266,lookups!$A$2:$I$151,2,0)</f>
        <v>Schoolmaster Snapper</v>
      </c>
      <c r="K266" t="str">
        <f>VLOOKUP(F266,lookups!$A$2:$I$151,3,0)</f>
        <v>Lutjanus apodus</v>
      </c>
      <c r="L266" t="str">
        <f>VLOOKUP(F266,lookups!$A$2:$I$151,4,0)</f>
        <v>Lutjanidae</v>
      </c>
      <c r="M266" t="str">
        <f>VLOOKUP(F266,lookups!$A$2:$I$151,5,0)</f>
        <v>Carnivores</v>
      </c>
      <c r="N266">
        <f>VLOOKUP(F266,lookups!$A$2:$I$151,6,0)</f>
        <v>1.9400000000000001E-2</v>
      </c>
      <c r="O266">
        <f>VLOOKUP(F266,lookups!$A$2:$I$151,7,0)</f>
        <v>2.9779</v>
      </c>
      <c r="P266">
        <f t="shared" ref="P266:P329" si="5">N266*G266^O266</f>
        <v>31.731862411966997</v>
      </c>
    </row>
    <row r="267" spans="1:16" x14ac:dyDescent="0.2">
      <c r="A267" s="30">
        <v>44678</v>
      </c>
      <c r="B267" t="s">
        <v>429</v>
      </c>
      <c r="C267" t="s">
        <v>378</v>
      </c>
      <c r="D267">
        <v>1</v>
      </c>
      <c r="E267" s="31">
        <v>0.56805555555555554</v>
      </c>
      <c r="F267" t="s">
        <v>245</v>
      </c>
      <c r="G267">
        <v>10</v>
      </c>
      <c r="J267" t="str">
        <f>VLOOKUP(F267,lookups!$A$2:$I$151,2,0)</f>
        <v>Schoolmaster Snapper</v>
      </c>
      <c r="K267" t="str">
        <f>VLOOKUP(F267,lookups!$A$2:$I$151,3,0)</f>
        <v>Lutjanus apodus</v>
      </c>
      <c r="L267" t="str">
        <f>VLOOKUP(F267,lookups!$A$2:$I$151,4,0)</f>
        <v>Lutjanidae</v>
      </c>
      <c r="M267" t="str">
        <f>VLOOKUP(F267,lookups!$A$2:$I$151,5,0)</f>
        <v>Carnivores</v>
      </c>
      <c r="N267">
        <f>VLOOKUP(F267,lookups!$A$2:$I$151,6,0)</f>
        <v>1.9400000000000001E-2</v>
      </c>
      <c r="O267">
        <f>VLOOKUP(F267,lookups!$A$2:$I$151,7,0)</f>
        <v>2.9779</v>
      </c>
      <c r="P267">
        <f t="shared" si="5"/>
        <v>18.437487119826521</v>
      </c>
    </row>
    <row r="268" spans="1:16" x14ac:dyDescent="0.2">
      <c r="A268" s="30">
        <v>44678</v>
      </c>
      <c r="B268" t="s">
        <v>429</v>
      </c>
      <c r="C268" t="s">
        <v>378</v>
      </c>
      <c r="D268">
        <v>1</v>
      </c>
      <c r="E268" s="31">
        <v>0.56805555555555598</v>
      </c>
      <c r="F268" t="s">
        <v>245</v>
      </c>
      <c r="G268">
        <v>14</v>
      </c>
      <c r="J268" t="str">
        <f>VLOOKUP(F268,lookups!$A$2:$I$151,2,0)</f>
        <v>Schoolmaster Snapper</v>
      </c>
      <c r="K268" t="str">
        <f>VLOOKUP(F268,lookups!$A$2:$I$151,3,0)</f>
        <v>Lutjanus apodus</v>
      </c>
      <c r="L268" t="str">
        <f>VLOOKUP(F268,lookups!$A$2:$I$151,4,0)</f>
        <v>Lutjanidae</v>
      </c>
      <c r="M268" t="str">
        <f>VLOOKUP(F268,lookups!$A$2:$I$151,5,0)</f>
        <v>Carnivores</v>
      </c>
      <c r="N268">
        <f>VLOOKUP(F268,lookups!$A$2:$I$151,6,0)</f>
        <v>1.9400000000000001E-2</v>
      </c>
      <c r="O268">
        <f>VLOOKUP(F268,lookups!$A$2:$I$151,7,0)</f>
        <v>2.9779</v>
      </c>
      <c r="P268">
        <f t="shared" si="5"/>
        <v>50.217652531963758</v>
      </c>
    </row>
    <row r="269" spans="1:16" x14ac:dyDescent="0.2">
      <c r="A269" s="30">
        <v>44678</v>
      </c>
      <c r="B269" t="s">
        <v>429</v>
      </c>
      <c r="C269" t="s">
        <v>378</v>
      </c>
      <c r="D269">
        <v>1</v>
      </c>
      <c r="E269" s="31">
        <v>0.56805555555555598</v>
      </c>
      <c r="F269" t="s">
        <v>245</v>
      </c>
      <c r="G269">
        <v>15</v>
      </c>
      <c r="J269" t="str">
        <f>VLOOKUP(F269,lookups!$A$2:$I$151,2,0)</f>
        <v>Schoolmaster Snapper</v>
      </c>
      <c r="K269" t="str">
        <f>VLOOKUP(F269,lookups!$A$2:$I$151,3,0)</f>
        <v>Lutjanus apodus</v>
      </c>
      <c r="L269" t="str">
        <f>VLOOKUP(F269,lookups!$A$2:$I$151,4,0)</f>
        <v>Lutjanidae</v>
      </c>
      <c r="M269" t="str">
        <f>VLOOKUP(F269,lookups!$A$2:$I$151,5,0)</f>
        <v>Carnivores</v>
      </c>
      <c r="N269">
        <f>VLOOKUP(F269,lookups!$A$2:$I$151,6,0)</f>
        <v>1.9400000000000001E-2</v>
      </c>
      <c r="O269">
        <f>VLOOKUP(F269,lookups!$A$2:$I$151,7,0)</f>
        <v>2.9779</v>
      </c>
      <c r="P269">
        <f t="shared" si="5"/>
        <v>61.671411762469752</v>
      </c>
    </row>
    <row r="270" spans="1:16" x14ac:dyDescent="0.2">
      <c r="A270" s="30">
        <v>44678</v>
      </c>
      <c r="B270" t="s">
        <v>429</v>
      </c>
      <c r="C270" t="s">
        <v>378</v>
      </c>
      <c r="D270">
        <v>1</v>
      </c>
      <c r="E270" s="31">
        <v>0.56805555555555598</v>
      </c>
      <c r="F270" t="s">
        <v>245</v>
      </c>
      <c r="G270">
        <v>16</v>
      </c>
      <c r="J270" t="str">
        <f>VLOOKUP(F270,lookups!$A$2:$I$151,2,0)</f>
        <v>Schoolmaster Snapper</v>
      </c>
      <c r="K270" t="str">
        <f>VLOOKUP(F270,lookups!$A$2:$I$151,3,0)</f>
        <v>Lutjanus apodus</v>
      </c>
      <c r="L270" t="str">
        <f>VLOOKUP(F270,lookups!$A$2:$I$151,4,0)</f>
        <v>Lutjanidae</v>
      </c>
      <c r="M270" t="str">
        <f>VLOOKUP(F270,lookups!$A$2:$I$151,5,0)</f>
        <v>Carnivores</v>
      </c>
      <c r="N270">
        <f>VLOOKUP(F270,lookups!$A$2:$I$151,6,0)</f>
        <v>1.9400000000000001E-2</v>
      </c>
      <c r="O270">
        <f>VLOOKUP(F270,lookups!$A$2:$I$151,7,0)</f>
        <v>2.9779</v>
      </c>
      <c r="P270">
        <f t="shared" si="5"/>
        <v>74.73957540234322</v>
      </c>
    </row>
    <row r="271" spans="1:16" x14ac:dyDescent="0.2">
      <c r="A271" s="30">
        <v>44678</v>
      </c>
      <c r="B271" t="s">
        <v>429</v>
      </c>
      <c r="C271" t="s">
        <v>378</v>
      </c>
      <c r="D271">
        <v>1</v>
      </c>
      <c r="E271" s="31">
        <v>0.56805555555555598</v>
      </c>
      <c r="F271" t="s">
        <v>170</v>
      </c>
      <c r="G271">
        <v>10</v>
      </c>
      <c r="H271">
        <v>5</v>
      </c>
      <c r="J271" t="str">
        <f>VLOOKUP(F271,lookups!$A$2:$I$151,2,0)</f>
        <v>French Grunt</v>
      </c>
      <c r="K271" t="str">
        <f>VLOOKUP(F271,lookups!$A$2:$I$151,3,0)</f>
        <v>Haemulon flavolineatum</v>
      </c>
      <c r="L271" t="str">
        <f>VLOOKUP(F271,lookups!$A$2:$I$151,4,0)</f>
        <v>Haemulidae</v>
      </c>
      <c r="M271" t="str">
        <f>VLOOKUP(F271,lookups!$A$2:$I$151,5,0)</f>
        <v>Carnivores</v>
      </c>
      <c r="N271">
        <f>VLOOKUP(F271,lookups!$A$2:$I$151,6,0)</f>
        <v>1.2699999999999999E-2</v>
      </c>
      <c r="O271">
        <f>VLOOKUP(F271,lookups!$A$2:$I$151,7,0)</f>
        <v>3.1581000000000001</v>
      </c>
      <c r="P271">
        <f t="shared" si="5"/>
        <v>18.276949882608324</v>
      </c>
    </row>
    <row r="272" spans="1:16" x14ac:dyDescent="0.2">
      <c r="A272" s="30">
        <v>44678</v>
      </c>
      <c r="B272" t="s">
        <v>429</v>
      </c>
      <c r="C272" t="s">
        <v>378</v>
      </c>
      <c r="D272">
        <v>1</v>
      </c>
      <c r="E272" s="31">
        <v>0.56805555555555598</v>
      </c>
      <c r="F272" t="s">
        <v>170</v>
      </c>
      <c r="G272">
        <v>5</v>
      </c>
      <c r="H272">
        <v>25</v>
      </c>
      <c r="J272" t="str">
        <f>VLOOKUP(F272,lookups!$A$2:$I$151,2,0)</f>
        <v>French Grunt</v>
      </c>
      <c r="K272" t="str">
        <f>VLOOKUP(F272,lookups!$A$2:$I$151,3,0)</f>
        <v>Haemulon flavolineatum</v>
      </c>
      <c r="L272" t="str">
        <f>VLOOKUP(F272,lookups!$A$2:$I$151,4,0)</f>
        <v>Haemulidae</v>
      </c>
      <c r="M272" t="str">
        <f>VLOOKUP(F272,lookups!$A$2:$I$151,5,0)</f>
        <v>Carnivores</v>
      </c>
      <c r="N272">
        <f>VLOOKUP(F272,lookups!$A$2:$I$151,6,0)</f>
        <v>1.2699999999999999E-2</v>
      </c>
      <c r="O272">
        <f>VLOOKUP(F272,lookups!$A$2:$I$151,7,0)</f>
        <v>3.1581000000000001</v>
      </c>
      <c r="P272">
        <f t="shared" si="5"/>
        <v>2.0474857678676552</v>
      </c>
    </row>
    <row r="273" spans="1:16" x14ac:dyDescent="0.2">
      <c r="A273" s="30">
        <v>44678</v>
      </c>
      <c r="B273" t="s">
        <v>429</v>
      </c>
      <c r="C273" t="s">
        <v>378</v>
      </c>
      <c r="D273">
        <v>1</v>
      </c>
      <c r="E273" s="31">
        <v>0.56805555555555598</v>
      </c>
      <c r="F273" t="s">
        <v>170</v>
      </c>
      <c r="G273">
        <v>8</v>
      </c>
      <c r="H273">
        <v>30</v>
      </c>
      <c r="J273" t="str">
        <f>VLOOKUP(F273,lookups!$A$2:$I$151,2,0)</f>
        <v>French Grunt</v>
      </c>
      <c r="K273" t="str">
        <f>VLOOKUP(F273,lookups!$A$2:$I$151,3,0)</f>
        <v>Haemulon flavolineatum</v>
      </c>
      <c r="L273" t="str">
        <f>VLOOKUP(F273,lookups!$A$2:$I$151,4,0)</f>
        <v>Haemulidae</v>
      </c>
      <c r="M273" t="str">
        <f>VLOOKUP(F273,lookups!$A$2:$I$151,5,0)</f>
        <v>Carnivores</v>
      </c>
      <c r="N273">
        <f>VLOOKUP(F273,lookups!$A$2:$I$151,6,0)</f>
        <v>1.2699999999999999E-2</v>
      </c>
      <c r="O273">
        <f>VLOOKUP(F273,lookups!$A$2:$I$151,7,0)</f>
        <v>3.1581000000000001</v>
      </c>
      <c r="P273">
        <f t="shared" si="5"/>
        <v>9.0334201264139971</v>
      </c>
    </row>
    <row r="274" spans="1:16" x14ac:dyDescent="0.2">
      <c r="A274" s="30">
        <v>44678</v>
      </c>
      <c r="B274" t="s">
        <v>429</v>
      </c>
      <c r="C274" t="s">
        <v>378</v>
      </c>
      <c r="D274">
        <v>1</v>
      </c>
      <c r="E274" s="31">
        <v>0.56805555555555598</v>
      </c>
      <c r="F274" t="s">
        <v>170</v>
      </c>
      <c r="G274">
        <v>6</v>
      </c>
      <c r="H274">
        <v>50</v>
      </c>
      <c r="J274" t="str">
        <f>VLOOKUP(F274,lookups!$A$2:$I$151,2,0)</f>
        <v>French Grunt</v>
      </c>
      <c r="K274" t="str">
        <f>VLOOKUP(F274,lookups!$A$2:$I$151,3,0)</f>
        <v>Haemulon flavolineatum</v>
      </c>
      <c r="L274" t="str">
        <f>VLOOKUP(F274,lookups!$A$2:$I$151,4,0)</f>
        <v>Haemulidae</v>
      </c>
      <c r="M274" t="str">
        <f>VLOOKUP(F274,lookups!$A$2:$I$151,5,0)</f>
        <v>Carnivores</v>
      </c>
      <c r="N274">
        <f>VLOOKUP(F274,lookups!$A$2:$I$151,6,0)</f>
        <v>1.2699999999999999E-2</v>
      </c>
      <c r="O274">
        <f>VLOOKUP(F274,lookups!$A$2:$I$151,7,0)</f>
        <v>3.1581000000000001</v>
      </c>
      <c r="P274">
        <f t="shared" si="5"/>
        <v>3.6415240688494404</v>
      </c>
    </row>
    <row r="275" spans="1:16" x14ac:dyDescent="0.2">
      <c r="A275" s="30">
        <v>44678</v>
      </c>
      <c r="B275" t="s">
        <v>429</v>
      </c>
      <c r="C275" t="s">
        <v>378</v>
      </c>
      <c r="D275">
        <v>1</v>
      </c>
      <c r="E275" s="31">
        <v>0.56805555555555598</v>
      </c>
      <c r="F275" t="s">
        <v>179</v>
      </c>
      <c r="G275">
        <v>12</v>
      </c>
      <c r="H275">
        <v>2</v>
      </c>
      <c r="J275" t="str">
        <f>VLOOKUP(F275,lookups!$A$2:$I$151,2,0)</f>
        <v>Bluestriped Grunt</v>
      </c>
      <c r="K275" t="str">
        <f>VLOOKUP(F275,lookups!$A$2:$I$151,3,0)</f>
        <v>Haemulon sciurus</v>
      </c>
      <c r="L275" t="str">
        <f>VLOOKUP(F275,lookups!$A$2:$I$151,4,0)</f>
        <v>Haemulidae</v>
      </c>
      <c r="M275" t="str">
        <f>VLOOKUP(F275,lookups!$A$2:$I$151,5,0)</f>
        <v>Carnivores</v>
      </c>
      <c r="N275">
        <f>VLOOKUP(F275,lookups!$A$2:$I$151,6,0)</f>
        <v>1.9400000000000001E-2</v>
      </c>
      <c r="O275">
        <f>VLOOKUP(F275,lookups!$A$2:$I$151,7,0)</f>
        <v>2.9996</v>
      </c>
      <c r="P275">
        <f t="shared" si="5"/>
        <v>33.489895745293879</v>
      </c>
    </row>
    <row r="276" spans="1:16" x14ac:dyDescent="0.2">
      <c r="A276" s="30">
        <v>44678</v>
      </c>
      <c r="B276" t="s">
        <v>429</v>
      </c>
      <c r="C276" t="s">
        <v>378</v>
      </c>
      <c r="D276">
        <v>1</v>
      </c>
      <c r="E276" s="31">
        <v>0.56805555555555598</v>
      </c>
      <c r="F276" t="s">
        <v>179</v>
      </c>
      <c r="G276">
        <v>10</v>
      </c>
      <c r="H276">
        <v>2</v>
      </c>
      <c r="J276" t="str">
        <f>VLOOKUP(F276,lookups!$A$2:$I$151,2,0)</f>
        <v>Bluestriped Grunt</v>
      </c>
      <c r="K276" t="str">
        <f>VLOOKUP(F276,lookups!$A$2:$I$151,3,0)</f>
        <v>Haemulon sciurus</v>
      </c>
      <c r="L276" t="str">
        <f>VLOOKUP(F276,lookups!$A$2:$I$151,4,0)</f>
        <v>Haemulidae</v>
      </c>
      <c r="M276" t="str">
        <f>VLOOKUP(F276,lookups!$A$2:$I$151,5,0)</f>
        <v>Carnivores</v>
      </c>
      <c r="N276">
        <f>VLOOKUP(F276,lookups!$A$2:$I$151,6,0)</f>
        <v>1.9400000000000001E-2</v>
      </c>
      <c r="O276">
        <f>VLOOKUP(F276,lookups!$A$2:$I$151,7,0)</f>
        <v>2.9996</v>
      </c>
      <c r="P276">
        <f t="shared" si="5"/>
        <v>19.382140165698566</v>
      </c>
    </row>
    <row r="277" spans="1:16" x14ac:dyDescent="0.2">
      <c r="A277" s="30">
        <v>44678</v>
      </c>
      <c r="B277" t="s">
        <v>429</v>
      </c>
      <c r="C277" t="s">
        <v>378</v>
      </c>
      <c r="D277">
        <v>1</v>
      </c>
      <c r="E277" s="31">
        <v>0.56805555555555598</v>
      </c>
      <c r="F277" t="s">
        <v>179</v>
      </c>
      <c r="G277">
        <v>12</v>
      </c>
      <c r="J277" t="str">
        <f>VLOOKUP(F277,lookups!$A$2:$I$151,2,0)</f>
        <v>Bluestriped Grunt</v>
      </c>
      <c r="K277" t="str">
        <f>VLOOKUP(F277,lookups!$A$2:$I$151,3,0)</f>
        <v>Haemulon sciurus</v>
      </c>
      <c r="L277" t="str">
        <f>VLOOKUP(F277,lookups!$A$2:$I$151,4,0)</f>
        <v>Haemulidae</v>
      </c>
      <c r="M277" t="str">
        <f>VLOOKUP(F277,lookups!$A$2:$I$151,5,0)</f>
        <v>Carnivores</v>
      </c>
      <c r="N277">
        <f>VLOOKUP(F277,lookups!$A$2:$I$151,6,0)</f>
        <v>1.9400000000000001E-2</v>
      </c>
      <c r="O277">
        <f>VLOOKUP(F277,lookups!$A$2:$I$151,7,0)</f>
        <v>2.9996</v>
      </c>
      <c r="P277">
        <f t="shared" si="5"/>
        <v>33.489895745293879</v>
      </c>
    </row>
    <row r="278" spans="1:16" x14ac:dyDescent="0.2">
      <c r="A278" s="30">
        <v>44678</v>
      </c>
      <c r="B278" t="s">
        <v>429</v>
      </c>
      <c r="C278" t="s">
        <v>378</v>
      </c>
      <c r="D278">
        <v>1</v>
      </c>
      <c r="E278" s="31">
        <v>0.56805555555555598</v>
      </c>
      <c r="F278" t="s">
        <v>179</v>
      </c>
      <c r="G278">
        <v>5</v>
      </c>
      <c r="H278">
        <v>12</v>
      </c>
      <c r="J278" t="str">
        <f>VLOOKUP(F278,lookups!$A$2:$I$151,2,0)</f>
        <v>Bluestriped Grunt</v>
      </c>
      <c r="K278" t="str">
        <f>VLOOKUP(F278,lookups!$A$2:$I$151,3,0)</f>
        <v>Haemulon sciurus</v>
      </c>
      <c r="L278" t="str">
        <f>VLOOKUP(F278,lookups!$A$2:$I$151,4,0)</f>
        <v>Haemulidae</v>
      </c>
      <c r="M278" t="str">
        <f>VLOOKUP(F278,lookups!$A$2:$I$151,5,0)</f>
        <v>Carnivores</v>
      </c>
      <c r="N278">
        <f>VLOOKUP(F278,lookups!$A$2:$I$151,6,0)</f>
        <v>1.9400000000000001E-2</v>
      </c>
      <c r="O278">
        <f>VLOOKUP(F278,lookups!$A$2:$I$151,7,0)</f>
        <v>2.9996</v>
      </c>
      <c r="P278">
        <f t="shared" si="5"/>
        <v>2.4234393476334568</v>
      </c>
    </row>
    <row r="279" spans="1:16" x14ac:dyDescent="0.2">
      <c r="A279" s="30">
        <v>44678</v>
      </c>
      <c r="B279" t="s">
        <v>429</v>
      </c>
      <c r="C279" t="s">
        <v>378</v>
      </c>
      <c r="D279">
        <v>1</v>
      </c>
      <c r="E279" s="31">
        <v>0.56805555555555598</v>
      </c>
      <c r="F279" t="s">
        <v>179</v>
      </c>
      <c r="G279">
        <v>10</v>
      </c>
      <c r="H279">
        <v>2</v>
      </c>
      <c r="J279" t="str">
        <f>VLOOKUP(F279,lookups!$A$2:$I$151,2,0)</f>
        <v>Bluestriped Grunt</v>
      </c>
      <c r="K279" t="str">
        <f>VLOOKUP(F279,lookups!$A$2:$I$151,3,0)</f>
        <v>Haemulon sciurus</v>
      </c>
      <c r="L279" t="str">
        <f>VLOOKUP(F279,lookups!$A$2:$I$151,4,0)</f>
        <v>Haemulidae</v>
      </c>
      <c r="M279" t="str">
        <f>VLOOKUP(F279,lookups!$A$2:$I$151,5,0)</f>
        <v>Carnivores</v>
      </c>
      <c r="N279">
        <f>VLOOKUP(F279,lookups!$A$2:$I$151,6,0)</f>
        <v>1.9400000000000001E-2</v>
      </c>
      <c r="O279">
        <f>VLOOKUP(F279,lookups!$A$2:$I$151,7,0)</f>
        <v>2.9996</v>
      </c>
      <c r="P279">
        <f t="shared" si="5"/>
        <v>19.382140165698566</v>
      </c>
    </row>
    <row r="280" spans="1:16" x14ac:dyDescent="0.2">
      <c r="A280" s="30">
        <v>44678</v>
      </c>
      <c r="B280" t="s">
        <v>429</v>
      </c>
      <c r="C280" t="s">
        <v>378</v>
      </c>
      <c r="D280">
        <v>1</v>
      </c>
      <c r="E280" s="31">
        <v>0.56805555555555598</v>
      </c>
      <c r="F280" t="s">
        <v>179</v>
      </c>
      <c r="G280">
        <v>16</v>
      </c>
      <c r="J280" t="str">
        <f>VLOOKUP(F280,lookups!$A$2:$I$151,2,0)</f>
        <v>Bluestriped Grunt</v>
      </c>
      <c r="K280" t="str">
        <f>VLOOKUP(F280,lookups!$A$2:$I$151,3,0)</f>
        <v>Haemulon sciurus</v>
      </c>
      <c r="L280" t="str">
        <f>VLOOKUP(F280,lookups!$A$2:$I$151,4,0)</f>
        <v>Haemulidae</v>
      </c>
      <c r="M280" t="str">
        <f>VLOOKUP(F280,lookups!$A$2:$I$151,5,0)</f>
        <v>Carnivores</v>
      </c>
      <c r="N280">
        <f>VLOOKUP(F280,lookups!$A$2:$I$151,6,0)</f>
        <v>1.9400000000000001E-2</v>
      </c>
      <c r="O280">
        <f>VLOOKUP(F280,lookups!$A$2:$I$151,7,0)</f>
        <v>2.9996</v>
      </c>
      <c r="P280">
        <f t="shared" si="5"/>
        <v>79.374322228082278</v>
      </c>
    </row>
    <row r="281" spans="1:16" x14ac:dyDescent="0.2">
      <c r="A281" s="30">
        <v>44678</v>
      </c>
      <c r="B281" t="s">
        <v>429</v>
      </c>
      <c r="C281" t="s">
        <v>378</v>
      </c>
      <c r="D281">
        <v>1</v>
      </c>
      <c r="E281" s="31">
        <v>0.56805555555555598</v>
      </c>
      <c r="F281" t="s">
        <v>345</v>
      </c>
      <c r="G281">
        <v>20</v>
      </c>
      <c r="J281" t="str">
        <f>VLOOKUP(F281,lookups!$A$2:$I$151,2,0)</f>
        <v>Barracuda</v>
      </c>
      <c r="K281" t="str">
        <f>VLOOKUP(F281,lookups!$A$2:$I$151,3,0)</f>
        <v>Sphyraena barracuda</v>
      </c>
      <c r="L281" t="str">
        <f>VLOOKUP(F281,lookups!$A$2:$I$151,4,0)</f>
        <v>Sphyraenidae</v>
      </c>
      <c r="M281" t="str">
        <f>VLOOKUP(F281,lookups!$A$2:$I$151,5,0)</f>
        <v>Carnivores</v>
      </c>
      <c r="N281">
        <f>VLOOKUP(F281,lookups!$A$2:$I$151,6,0)</f>
        <v>5.0000000000000001E-3</v>
      </c>
      <c r="O281">
        <f>VLOOKUP(F281,lookups!$A$2:$I$151,7,0)</f>
        <v>3.0825</v>
      </c>
      <c r="P281">
        <f t="shared" si="5"/>
        <v>51.214739254530159</v>
      </c>
    </row>
    <row r="282" spans="1:16" x14ac:dyDescent="0.2">
      <c r="A282" s="30">
        <v>44678</v>
      </c>
      <c r="B282" t="s">
        <v>429</v>
      </c>
      <c r="C282" t="s">
        <v>378</v>
      </c>
      <c r="D282">
        <v>1</v>
      </c>
      <c r="E282" s="31">
        <v>0.56805555555555598</v>
      </c>
      <c r="F282" t="s">
        <v>345</v>
      </c>
      <c r="G282">
        <v>10</v>
      </c>
      <c r="J282" t="str">
        <f>VLOOKUP(F282,lookups!$A$2:$I$151,2,0)</f>
        <v>Barracuda</v>
      </c>
      <c r="K282" t="str">
        <f>VLOOKUP(F282,lookups!$A$2:$I$151,3,0)</f>
        <v>Sphyraena barracuda</v>
      </c>
      <c r="L282" t="str">
        <f>VLOOKUP(F282,lookups!$A$2:$I$151,4,0)</f>
        <v>Sphyraenidae</v>
      </c>
      <c r="M282" t="str">
        <f>VLOOKUP(F282,lookups!$A$2:$I$151,5,0)</f>
        <v>Carnivores</v>
      </c>
      <c r="N282">
        <f>VLOOKUP(F282,lookups!$A$2:$I$151,6,0)</f>
        <v>5.0000000000000001E-3</v>
      </c>
      <c r="O282">
        <f>VLOOKUP(F282,lookups!$A$2:$I$151,7,0)</f>
        <v>3.0825</v>
      </c>
      <c r="P282">
        <f t="shared" si="5"/>
        <v>6.0460259147160471</v>
      </c>
    </row>
    <row r="283" spans="1:16" x14ac:dyDescent="0.2">
      <c r="A283" s="30">
        <v>44678</v>
      </c>
      <c r="B283" t="s">
        <v>429</v>
      </c>
      <c r="C283" t="s">
        <v>378</v>
      </c>
      <c r="D283">
        <v>1</v>
      </c>
      <c r="E283" s="31">
        <v>0.56805555555555598</v>
      </c>
      <c r="F283" t="s">
        <v>110</v>
      </c>
      <c r="G283">
        <v>8</v>
      </c>
      <c r="J283" t="str">
        <f>VLOOKUP(F283,lookups!$A$2:$I$151,2,0)</f>
        <v>Foureye Butterflyfish</v>
      </c>
      <c r="K283" t="str">
        <f>VLOOKUP(F283,lookups!$A$2:$I$151,3,0)</f>
        <v>Chaetodon capistratus</v>
      </c>
      <c r="L283" t="str">
        <f>VLOOKUP(F283,lookups!$A$2:$I$151,4,0)</f>
        <v>Chaetodontidae</v>
      </c>
      <c r="M283" t="str">
        <f>VLOOKUP(F283,lookups!$A$2:$I$151,5,0)</f>
        <v>Carnivores</v>
      </c>
      <c r="N283">
        <f>VLOOKUP(F283,lookups!$A$2:$I$151,6,0)</f>
        <v>2.1999999999999999E-2</v>
      </c>
      <c r="O283">
        <f>VLOOKUP(F283,lookups!$A$2:$I$151,7,0)</f>
        <v>3.1897000000000002</v>
      </c>
      <c r="P283">
        <f t="shared" si="5"/>
        <v>16.711245229893951</v>
      </c>
    </row>
    <row r="284" spans="1:16" x14ac:dyDescent="0.2">
      <c r="A284" s="30">
        <v>44678</v>
      </c>
      <c r="B284" t="s">
        <v>429</v>
      </c>
      <c r="C284" t="s">
        <v>378</v>
      </c>
      <c r="D284">
        <v>1</v>
      </c>
      <c r="E284" s="31">
        <v>0.56805555555555598</v>
      </c>
      <c r="F284" t="s">
        <v>14</v>
      </c>
      <c r="G284">
        <v>5</v>
      </c>
      <c r="J284" t="str">
        <f>VLOOKUP(F284,lookups!$A$2:$I$151,2,0)</f>
        <v>Sergeant Major</v>
      </c>
      <c r="K284" t="str">
        <f>VLOOKUP(F284,lookups!$A$2:$I$151,3,0)</f>
        <v>Abudefduf saxatilis</v>
      </c>
      <c r="L284" t="str">
        <f>VLOOKUP(F284,lookups!$A$2:$I$151,4,0)</f>
        <v>Pomacentridae</v>
      </c>
      <c r="M284" t="str">
        <f>VLOOKUP(F284,lookups!$A$2:$I$151,5,0)</f>
        <v>Carnivores</v>
      </c>
      <c r="N284">
        <f>VLOOKUP(F284,lookups!$A$2:$I$151,6,0)</f>
        <v>1.8200000000000001E-2</v>
      </c>
      <c r="O284">
        <f>VLOOKUP(F284,lookups!$A$2:$I$151,7,0)</f>
        <v>3.05</v>
      </c>
      <c r="P284">
        <f t="shared" si="5"/>
        <v>2.4656413298206865</v>
      </c>
    </row>
    <row r="285" spans="1:16" x14ac:dyDescent="0.2">
      <c r="A285" s="30">
        <v>44678</v>
      </c>
      <c r="B285" t="s">
        <v>429</v>
      </c>
      <c r="C285" t="s">
        <v>378</v>
      </c>
      <c r="D285">
        <v>1</v>
      </c>
      <c r="E285" s="31">
        <v>0.56805555555555598</v>
      </c>
      <c r="F285" t="s">
        <v>14</v>
      </c>
      <c r="G285">
        <v>6</v>
      </c>
      <c r="H285">
        <v>2</v>
      </c>
      <c r="J285" t="str">
        <f>VLOOKUP(F285,lookups!$A$2:$I$151,2,0)</f>
        <v>Sergeant Major</v>
      </c>
      <c r="K285" t="str">
        <f>VLOOKUP(F285,lookups!$A$2:$I$151,3,0)</f>
        <v>Abudefduf saxatilis</v>
      </c>
      <c r="L285" t="str">
        <f>VLOOKUP(F285,lookups!$A$2:$I$151,4,0)</f>
        <v>Pomacentridae</v>
      </c>
      <c r="M285" t="str">
        <f>VLOOKUP(F285,lookups!$A$2:$I$151,5,0)</f>
        <v>Carnivores</v>
      </c>
      <c r="N285">
        <f>VLOOKUP(F285,lookups!$A$2:$I$151,6,0)</f>
        <v>1.8200000000000001E-2</v>
      </c>
      <c r="O285">
        <f>VLOOKUP(F285,lookups!$A$2:$I$151,7,0)</f>
        <v>3.05</v>
      </c>
      <c r="P285">
        <f t="shared" si="5"/>
        <v>4.2996460108221886</v>
      </c>
    </row>
    <row r="286" spans="1:16" x14ac:dyDescent="0.2">
      <c r="A286" s="30">
        <v>44678</v>
      </c>
      <c r="B286" t="s">
        <v>429</v>
      </c>
      <c r="C286" t="s">
        <v>378</v>
      </c>
      <c r="D286">
        <v>1</v>
      </c>
      <c r="E286" s="31">
        <v>0.56805555555555598</v>
      </c>
      <c r="F286" t="s">
        <v>283</v>
      </c>
      <c r="G286">
        <v>12</v>
      </c>
      <c r="J286" t="str">
        <f>VLOOKUP(F286,lookups!$A$2:$I$151,2,0)</f>
        <v>Yellowtail Snapper</v>
      </c>
      <c r="K286" t="str">
        <f>VLOOKUP(F286,lookups!$A$2:$I$151,3,0)</f>
        <v>Ocyurus chrysurus</v>
      </c>
      <c r="L286" t="str">
        <f>VLOOKUP(F286,lookups!$A$2:$I$151,4,0)</f>
        <v>Lutjanidae</v>
      </c>
      <c r="M286" t="str">
        <f>VLOOKUP(F286,lookups!$A$2:$I$151,5,0)</f>
        <v>Carnivores</v>
      </c>
      <c r="N286">
        <f>VLOOKUP(F286,lookups!$A$2:$I$151,6,0)</f>
        <v>4.0500000000000001E-2</v>
      </c>
      <c r="O286">
        <f>VLOOKUP(F286,lookups!$A$2:$I$151,7,0)</f>
        <v>2.718</v>
      </c>
      <c r="P286">
        <f t="shared" si="5"/>
        <v>34.727190543401591</v>
      </c>
    </row>
    <row r="287" spans="1:16" x14ac:dyDescent="0.2">
      <c r="A287" s="30">
        <v>44678</v>
      </c>
      <c r="B287" t="s">
        <v>429</v>
      </c>
      <c r="C287" t="s">
        <v>378</v>
      </c>
      <c r="D287">
        <v>1</v>
      </c>
      <c r="E287" s="31">
        <v>0.56805555555555598</v>
      </c>
      <c r="F287" t="s">
        <v>283</v>
      </c>
      <c r="G287">
        <v>10</v>
      </c>
      <c r="H287">
        <v>2</v>
      </c>
      <c r="J287" t="str">
        <f>VLOOKUP(F287,lookups!$A$2:$I$151,2,0)</f>
        <v>Yellowtail Snapper</v>
      </c>
      <c r="K287" t="str">
        <f>VLOOKUP(F287,lookups!$A$2:$I$151,3,0)</f>
        <v>Ocyurus chrysurus</v>
      </c>
      <c r="L287" t="str">
        <f>VLOOKUP(F287,lookups!$A$2:$I$151,4,0)</f>
        <v>Lutjanidae</v>
      </c>
      <c r="M287" t="str">
        <f>VLOOKUP(F287,lookups!$A$2:$I$151,5,0)</f>
        <v>Carnivores</v>
      </c>
      <c r="N287">
        <f>VLOOKUP(F287,lookups!$A$2:$I$151,6,0)</f>
        <v>4.0500000000000001E-2</v>
      </c>
      <c r="O287">
        <f>VLOOKUP(F287,lookups!$A$2:$I$151,7,0)</f>
        <v>2.718</v>
      </c>
      <c r="P287">
        <f t="shared" si="5"/>
        <v>21.157045654464355</v>
      </c>
    </row>
    <row r="288" spans="1:16" x14ac:dyDescent="0.2">
      <c r="A288" s="30">
        <v>44678</v>
      </c>
      <c r="B288" t="s">
        <v>429</v>
      </c>
      <c r="C288" t="s">
        <v>378</v>
      </c>
      <c r="D288">
        <v>1</v>
      </c>
      <c r="E288" s="31">
        <v>0.56805555555555598</v>
      </c>
      <c r="F288" t="s">
        <v>315</v>
      </c>
      <c r="G288">
        <v>5</v>
      </c>
      <c r="H288">
        <v>70</v>
      </c>
      <c r="I288" t="s">
        <v>379</v>
      </c>
      <c r="J288" t="str">
        <f>VLOOKUP(F288,lookups!$A$2:$I$151,2,0)</f>
        <v>Striped Parrotfish</v>
      </c>
      <c r="K288" t="str">
        <f>VLOOKUP(F288,lookups!$A$2:$I$151,3,0)</f>
        <v>Scarus iserti</v>
      </c>
      <c r="L288" t="str">
        <f>VLOOKUP(F288,lookups!$A$2:$I$151,4,0)</f>
        <v>Scaridae</v>
      </c>
      <c r="M288" t="str">
        <f>VLOOKUP(F288,lookups!$A$2:$I$151,5,0)</f>
        <v>Herbivores</v>
      </c>
      <c r="N288">
        <f>VLOOKUP(F288,lookups!$A$2:$I$151,6,0)</f>
        <v>1.47E-2</v>
      </c>
      <c r="O288">
        <f>VLOOKUP(F288,lookups!$A$2:$I$151,7,0)</f>
        <v>3.0548000000000002</v>
      </c>
      <c r="P288">
        <f t="shared" si="5"/>
        <v>2.0069238957862789</v>
      </c>
    </row>
    <row r="289" spans="1:16" x14ac:dyDescent="0.2">
      <c r="A289" s="30">
        <v>44678</v>
      </c>
      <c r="B289" t="s">
        <v>429</v>
      </c>
      <c r="C289" t="s">
        <v>378</v>
      </c>
      <c r="D289">
        <v>1</v>
      </c>
      <c r="E289" s="31">
        <v>0.56805555555555598</v>
      </c>
      <c r="F289" t="s">
        <v>315</v>
      </c>
      <c r="G289">
        <v>4</v>
      </c>
      <c r="H289">
        <v>30</v>
      </c>
      <c r="I289" t="s">
        <v>379</v>
      </c>
      <c r="J289" t="str">
        <f>VLOOKUP(F289,lookups!$A$2:$I$151,2,0)</f>
        <v>Striped Parrotfish</v>
      </c>
      <c r="K289" t="str">
        <f>VLOOKUP(F289,lookups!$A$2:$I$151,3,0)</f>
        <v>Scarus iserti</v>
      </c>
      <c r="L289" t="str">
        <f>VLOOKUP(F289,lookups!$A$2:$I$151,4,0)</f>
        <v>Scaridae</v>
      </c>
      <c r="M289" t="str">
        <f>VLOOKUP(F289,lookups!$A$2:$I$151,5,0)</f>
        <v>Herbivores</v>
      </c>
      <c r="N289">
        <f>VLOOKUP(F289,lookups!$A$2:$I$151,6,0)</f>
        <v>1.47E-2</v>
      </c>
      <c r="O289">
        <f>VLOOKUP(F289,lookups!$A$2:$I$151,7,0)</f>
        <v>3.0548000000000002</v>
      </c>
      <c r="P289">
        <f t="shared" si="5"/>
        <v>1.0150564524775472</v>
      </c>
    </row>
    <row r="290" spans="1:16" x14ac:dyDescent="0.2">
      <c r="A290" s="30">
        <v>44678</v>
      </c>
      <c r="B290" t="s">
        <v>429</v>
      </c>
      <c r="C290" t="s">
        <v>378</v>
      </c>
      <c r="D290">
        <v>1</v>
      </c>
      <c r="E290" s="31">
        <v>0.56805555555555598</v>
      </c>
      <c r="F290" t="s">
        <v>342</v>
      </c>
      <c r="G290">
        <v>5</v>
      </c>
      <c r="I290" t="s">
        <v>379</v>
      </c>
      <c r="J290" t="str">
        <f>VLOOKUP(F290,lookups!$A$2:$I$151,2,0)</f>
        <v>Stoplight Parrotfish</v>
      </c>
      <c r="K290" t="str">
        <f>VLOOKUP(F290,lookups!$A$2:$I$151,3,0)</f>
        <v>Sparisoma viride</v>
      </c>
      <c r="L290" t="str">
        <f>VLOOKUP(F290,lookups!$A$2:$I$151,4,0)</f>
        <v>Scaridae</v>
      </c>
      <c r="M290" t="str">
        <f>VLOOKUP(F290,lookups!$A$2:$I$151,5,0)</f>
        <v>Herbivores</v>
      </c>
      <c r="N290">
        <f>VLOOKUP(F290,lookups!$A$2:$I$151,6,0)</f>
        <v>2.5000000000000001E-2</v>
      </c>
      <c r="O290">
        <f>VLOOKUP(F290,lookups!$A$2:$I$151,7,0)</f>
        <v>2.9214000000000002</v>
      </c>
      <c r="P290">
        <f t="shared" si="5"/>
        <v>2.7536642058777425</v>
      </c>
    </row>
    <row r="291" spans="1:16" x14ac:dyDescent="0.2">
      <c r="A291" s="30">
        <v>44678</v>
      </c>
      <c r="B291" t="s">
        <v>429</v>
      </c>
      <c r="C291" t="s">
        <v>378</v>
      </c>
      <c r="D291">
        <v>1</v>
      </c>
      <c r="E291" s="31">
        <v>0.56805555555555598</v>
      </c>
      <c r="F291" t="s">
        <v>342</v>
      </c>
      <c r="G291">
        <v>4</v>
      </c>
      <c r="I291" t="s">
        <v>379</v>
      </c>
      <c r="J291" t="str">
        <f>VLOOKUP(F291,lookups!$A$2:$I$151,2,0)</f>
        <v>Stoplight Parrotfish</v>
      </c>
      <c r="K291" t="str">
        <f>VLOOKUP(F291,lookups!$A$2:$I$151,3,0)</f>
        <v>Sparisoma viride</v>
      </c>
      <c r="L291" t="str">
        <f>VLOOKUP(F291,lookups!$A$2:$I$151,4,0)</f>
        <v>Scaridae</v>
      </c>
      <c r="M291" t="str">
        <f>VLOOKUP(F291,lookups!$A$2:$I$151,5,0)</f>
        <v>Herbivores</v>
      </c>
      <c r="N291">
        <f>VLOOKUP(F291,lookups!$A$2:$I$151,6,0)</f>
        <v>2.5000000000000001E-2</v>
      </c>
      <c r="O291">
        <f>VLOOKUP(F291,lookups!$A$2:$I$151,7,0)</f>
        <v>2.9214000000000002</v>
      </c>
      <c r="P291">
        <f t="shared" si="5"/>
        <v>1.4348221330880631</v>
      </c>
    </row>
    <row r="292" spans="1:16" x14ac:dyDescent="0.2">
      <c r="A292" s="30">
        <v>44678</v>
      </c>
      <c r="B292" t="s">
        <v>429</v>
      </c>
      <c r="C292" t="s">
        <v>378</v>
      </c>
      <c r="D292">
        <v>1</v>
      </c>
      <c r="E292" s="31">
        <v>0.56805555555555598</v>
      </c>
      <c r="F292" t="s">
        <v>342</v>
      </c>
      <c r="G292">
        <v>8</v>
      </c>
      <c r="I292" t="s">
        <v>379</v>
      </c>
      <c r="J292" t="str">
        <f>VLOOKUP(F292,lookups!$A$2:$I$151,2,0)</f>
        <v>Stoplight Parrotfish</v>
      </c>
      <c r="K292" t="str">
        <f>VLOOKUP(F292,lookups!$A$2:$I$151,3,0)</f>
        <v>Sparisoma viride</v>
      </c>
      <c r="L292" t="str">
        <f>VLOOKUP(F292,lookups!$A$2:$I$151,4,0)</f>
        <v>Scaridae</v>
      </c>
      <c r="M292" t="str">
        <f>VLOOKUP(F292,lookups!$A$2:$I$151,5,0)</f>
        <v>Herbivores</v>
      </c>
      <c r="N292">
        <f>VLOOKUP(F292,lookups!$A$2:$I$151,6,0)</f>
        <v>2.5000000000000001E-2</v>
      </c>
      <c r="O292">
        <f>VLOOKUP(F292,lookups!$A$2:$I$151,7,0)</f>
        <v>2.9214000000000002</v>
      </c>
      <c r="P292">
        <f t="shared" si="5"/>
        <v>10.869938743553069</v>
      </c>
    </row>
    <row r="293" spans="1:16" x14ac:dyDescent="0.2">
      <c r="A293" s="30">
        <v>44678</v>
      </c>
      <c r="B293" t="s">
        <v>429</v>
      </c>
      <c r="C293" t="s">
        <v>378</v>
      </c>
      <c r="D293">
        <v>1</v>
      </c>
      <c r="E293" s="31">
        <v>0.56805555555555598</v>
      </c>
      <c r="F293" t="s">
        <v>182</v>
      </c>
      <c r="G293">
        <v>4</v>
      </c>
      <c r="H293">
        <v>15</v>
      </c>
      <c r="J293" t="str">
        <f>VLOOKUP(F293,lookups!$A$2:$I$151,2,0)</f>
        <v>Grunt (juvenile)</v>
      </c>
      <c r="K293" t="str">
        <f>VLOOKUP(F293,lookups!$A$2:$I$151,3,0)</f>
        <v>Haemulon spp.</v>
      </c>
      <c r="L293" t="str">
        <f>VLOOKUP(F293,lookups!$A$2:$I$151,4,0)</f>
        <v>Haemulidae</v>
      </c>
      <c r="M293" t="str">
        <f>VLOOKUP(F293,lookups!$A$2:$I$151,5,0)</f>
        <v>Carnivores</v>
      </c>
      <c r="N293">
        <f>VLOOKUP(F293,lookups!$A$2:$I$151,6,0)</f>
        <v>1.2699999999999999E-2</v>
      </c>
      <c r="O293">
        <f>VLOOKUP(F293,lookups!$A$2:$I$151,7,0)</f>
        <v>3.1581000000000001</v>
      </c>
      <c r="P293">
        <f t="shared" si="5"/>
        <v>1.0119740581880039</v>
      </c>
    </row>
    <row r="294" spans="1:16" x14ac:dyDescent="0.2">
      <c r="A294" s="30">
        <v>44678</v>
      </c>
      <c r="B294" t="s">
        <v>429</v>
      </c>
      <c r="C294" t="s">
        <v>378</v>
      </c>
      <c r="D294">
        <v>1</v>
      </c>
      <c r="E294" s="31">
        <v>0.56805555555555598</v>
      </c>
      <c r="F294" t="s">
        <v>182</v>
      </c>
      <c r="G294">
        <v>5</v>
      </c>
      <c r="H294">
        <v>5</v>
      </c>
      <c r="J294" t="str">
        <f>VLOOKUP(F294,lookups!$A$2:$I$151,2,0)</f>
        <v>Grunt (juvenile)</v>
      </c>
      <c r="K294" t="str">
        <f>VLOOKUP(F294,lookups!$A$2:$I$151,3,0)</f>
        <v>Haemulon spp.</v>
      </c>
      <c r="L294" t="str">
        <f>VLOOKUP(F294,lookups!$A$2:$I$151,4,0)</f>
        <v>Haemulidae</v>
      </c>
      <c r="M294" t="str">
        <f>VLOOKUP(F294,lookups!$A$2:$I$151,5,0)</f>
        <v>Carnivores</v>
      </c>
      <c r="N294">
        <f>VLOOKUP(F294,lookups!$A$2:$I$151,6,0)</f>
        <v>1.2699999999999999E-2</v>
      </c>
      <c r="O294">
        <f>VLOOKUP(F294,lookups!$A$2:$I$151,7,0)</f>
        <v>3.1581000000000001</v>
      </c>
      <c r="P294">
        <f t="shared" si="5"/>
        <v>2.0474857678676552</v>
      </c>
    </row>
    <row r="295" spans="1:16" x14ac:dyDescent="0.2">
      <c r="A295" s="30">
        <v>44678</v>
      </c>
      <c r="B295" t="s">
        <v>429</v>
      </c>
      <c r="C295" t="s">
        <v>378</v>
      </c>
      <c r="D295">
        <v>1</v>
      </c>
      <c r="E295" s="31">
        <v>0.56805555555555598</v>
      </c>
      <c r="F295" t="s">
        <v>352</v>
      </c>
      <c r="G295">
        <v>4</v>
      </c>
      <c r="H295">
        <v>3</v>
      </c>
      <c r="J295" t="str">
        <f>VLOOKUP(F295,lookups!$A$2:$I$151,2,0)</f>
        <v>Longfin Damselfish</v>
      </c>
      <c r="K295" t="str">
        <f>VLOOKUP(F295,lookups!$A$2:$I$151,3,0)</f>
        <v>Stegastes diencaeus</v>
      </c>
      <c r="L295" t="str">
        <f>VLOOKUP(F295,lookups!$A$2:$I$151,4,0)</f>
        <v>Pomacentridae</v>
      </c>
      <c r="M295" t="str">
        <f>VLOOKUP(F295,lookups!$A$2:$I$151,5,0)</f>
        <v>Herbivores</v>
      </c>
      <c r="N295">
        <f>VLOOKUP(F295,lookups!$A$2:$I$151,6,0)</f>
        <v>1.9949999999999999E-2</v>
      </c>
      <c r="O295">
        <f>VLOOKUP(F295,lookups!$A$2:$I$151,7,0)</f>
        <v>2.99</v>
      </c>
      <c r="P295">
        <f t="shared" si="5"/>
        <v>1.2592219170971211</v>
      </c>
    </row>
    <row r="296" spans="1:16" x14ac:dyDescent="0.2">
      <c r="A296" s="30">
        <v>44678</v>
      </c>
      <c r="B296" t="s">
        <v>429</v>
      </c>
      <c r="C296" t="s">
        <v>378</v>
      </c>
      <c r="D296">
        <v>1</v>
      </c>
      <c r="E296" s="31">
        <v>0.56805555555555598</v>
      </c>
      <c r="F296" t="s">
        <v>352</v>
      </c>
      <c r="G296">
        <v>5</v>
      </c>
      <c r="H296">
        <v>3</v>
      </c>
      <c r="J296" t="str">
        <f>VLOOKUP(F296,lookups!$A$2:$I$151,2,0)</f>
        <v>Longfin Damselfish</v>
      </c>
      <c r="K296" t="str">
        <f>VLOOKUP(F296,lookups!$A$2:$I$151,3,0)</f>
        <v>Stegastes diencaeus</v>
      </c>
      <c r="L296" t="str">
        <f>VLOOKUP(F296,lookups!$A$2:$I$151,4,0)</f>
        <v>Pomacentridae</v>
      </c>
      <c r="M296" t="str">
        <f>VLOOKUP(F296,lookups!$A$2:$I$151,5,0)</f>
        <v>Herbivores</v>
      </c>
      <c r="N296">
        <f>VLOOKUP(F296,lookups!$A$2:$I$151,6,0)</f>
        <v>1.9949999999999999E-2</v>
      </c>
      <c r="O296">
        <f>VLOOKUP(F296,lookups!$A$2:$I$151,7,0)</f>
        <v>2.99</v>
      </c>
      <c r="P296">
        <f t="shared" si="5"/>
        <v>2.4539358931376221</v>
      </c>
    </row>
    <row r="297" spans="1:16" x14ac:dyDescent="0.2">
      <c r="A297" s="30">
        <v>44678</v>
      </c>
      <c r="B297" t="s">
        <v>429</v>
      </c>
      <c r="C297" t="s">
        <v>378</v>
      </c>
      <c r="D297">
        <v>1</v>
      </c>
      <c r="E297" s="31">
        <v>0.56805555555555598</v>
      </c>
      <c r="F297" t="s">
        <v>370</v>
      </c>
      <c r="G297">
        <v>5</v>
      </c>
      <c r="J297" t="str">
        <f>VLOOKUP(F297,lookups!$A$2:$I$151,2,0)</f>
        <v>Bluehead Wrasse</v>
      </c>
      <c r="K297" t="str">
        <f>VLOOKUP(F297,lookups!$A$2:$I$151,3,0)</f>
        <v>Thalassoma bifasciatum</v>
      </c>
      <c r="L297" t="str">
        <f>VLOOKUP(F297,lookups!$A$2:$I$151,4,0)</f>
        <v>Labridae</v>
      </c>
      <c r="M297" t="str">
        <f>VLOOKUP(F297,lookups!$A$2:$I$151,5,0)</f>
        <v>Carnivores</v>
      </c>
      <c r="N297">
        <f>VLOOKUP(F297,lookups!$A$2:$I$151,6,0)</f>
        <v>8.9099999999999995E-3</v>
      </c>
      <c r="O297">
        <f>VLOOKUP(F297,lookups!$A$2:$I$151,7,0)</f>
        <v>3.01</v>
      </c>
      <c r="P297">
        <f t="shared" si="5"/>
        <v>1.1318201385239828</v>
      </c>
    </row>
    <row r="298" spans="1:16" x14ac:dyDescent="0.2">
      <c r="A298" s="30">
        <v>44678</v>
      </c>
      <c r="B298" t="s">
        <v>429</v>
      </c>
      <c r="C298" t="s">
        <v>378</v>
      </c>
      <c r="D298">
        <v>1</v>
      </c>
      <c r="E298" s="31">
        <v>0.56805555555555598</v>
      </c>
      <c r="F298" t="s">
        <v>370</v>
      </c>
      <c r="G298">
        <v>8</v>
      </c>
      <c r="J298" t="str">
        <f>VLOOKUP(F298,lookups!$A$2:$I$151,2,0)</f>
        <v>Bluehead Wrasse</v>
      </c>
      <c r="K298" t="str">
        <f>VLOOKUP(F298,lookups!$A$2:$I$151,3,0)</f>
        <v>Thalassoma bifasciatum</v>
      </c>
      <c r="L298" t="str">
        <f>VLOOKUP(F298,lookups!$A$2:$I$151,4,0)</f>
        <v>Labridae</v>
      </c>
      <c r="M298" t="str">
        <f>VLOOKUP(F298,lookups!$A$2:$I$151,5,0)</f>
        <v>Carnivores</v>
      </c>
      <c r="N298">
        <f>VLOOKUP(F298,lookups!$A$2:$I$151,6,0)</f>
        <v>8.9099999999999995E-3</v>
      </c>
      <c r="O298">
        <f>VLOOKUP(F298,lookups!$A$2:$I$151,7,0)</f>
        <v>3.01</v>
      </c>
      <c r="P298">
        <f t="shared" si="5"/>
        <v>4.6577756365061544</v>
      </c>
    </row>
    <row r="299" spans="1:16" x14ac:dyDescent="0.2">
      <c r="A299" s="30">
        <v>44678</v>
      </c>
      <c r="B299" t="s">
        <v>429</v>
      </c>
      <c r="C299" t="s">
        <v>378</v>
      </c>
      <c r="D299">
        <v>1</v>
      </c>
      <c r="E299" s="31">
        <v>0.56805555555555598</v>
      </c>
      <c r="F299" t="s">
        <v>413</v>
      </c>
      <c r="G299">
        <v>4</v>
      </c>
      <c r="H299">
        <v>50</v>
      </c>
      <c r="J299" t="str">
        <f>VLOOKUP(F299,lookups!$A$2:$I$151,2,0)</f>
        <v>Reef silverside</v>
      </c>
      <c r="K299" t="str">
        <f>VLOOKUP(F299,lookups!$A$2:$I$151,3,0)</f>
        <v>Hypoatherina harringtonensis</v>
      </c>
      <c r="L299" t="str">
        <f>VLOOKUP(F299,lookups!$A$2:$I$151,4,0)</f>
        <v>Atherinidae</v>
      </c>
      <c r="M299" t="str">
        <f>VLOOKUP(F299,lookups!$A$2:$I$151,5,0)</f>
        <v>Planktivore</v>
      </c>
      <c r="N299">
        <f>VLOOKUP(F299,lookups!$A$2:$I$151,6,0)</f>
        <v>5.8900000000000003E-3</v>
      </c>
      <c r="O299">
        <f>VLOOKUP(F299,lookups!$A$2:$I$151,7,0)</f>
        <v>3.14</v>
      </c>
      <c r="P299">
        <f t="shared" si="5"/>
        <v>0.45770290362155691</v>
      </c>
    </row>
    <row r="300" spans="1:16" x14ac:dyDescent="0.2">
      <c r="A300" s="30">
        <v>44678</v>
      </c>
      <c r="B300" t="s">
        <v>429</v>
      </c>
      <c r="C300" t="s">
        <v>378</v>
      </c>
      <c r="D300">
        <v>1</v>
      </c>
      <c r="E300" s="31">
        <v>0.56805555555555598</v>
      </c>
      <c r="F300" t="s">
        <v>330</v>
      </c>
      <c r="G300">
        <v>8</v>
      </c>
      <c r="I300" t="s">
        <v>379</v>
      </c>
      <c r="J300" t="str">
        <f>VLOOKUP(F300,lookups!$A$2:$I$151,2,0)</f>
        <v>Redband Parrotfish</v>
      </c>
      <c r="K300" t="str">
        <f>VLOOKUP(F300,lookups!$A$2:$I$151,3,0)</f>
        <v>Sparisoma aurofrenatum</v>
      </c>
      <c r="L300" t="str">
        <f>VLOOKUP(F300,lookups!$A$2:$I$151,4,0)</f>
        <v>Scaridae</v>
      </c>
      <c r="M300" t="str">
        <f>VLOOKUP(F300,lookups!$A$2:$I$151,5,0)</f>
        <v>Herbivores</v>
      </c>
      <c r="N300">
        <f>VLOOKUP(F300,lookups!$A$2:$I$151,6,0)</f>
        <v>4.5999999999999999E-3</v>
      </c>
      <c r="O300">
        <f>VLOOKUP(F300,lookups!$A$2:$I$151,7,0)</f>
        <v>3.4291</v>
      </c>
      <c r="P300">
        <f t="shared" si="5"/>
        <v>5.748356656475992</v>
      </c>
    </row>
    <row r="301" spans="1:16" x14ac:dyDescent="0.2">
      <c r="A301" s="30">
        <v>44678</v>
      </c>
      <c r="B301" t="s">
        <v>429</v>
      </c>
      <c r="C301" t="s">
        <v>378</v>
      </c>
      <c r="D301">
        <v>1</v>
      </c>
      <c r="E301" s="31">
        <v>0.56805555555555598</v>
      </c>
      <c r="F301" t="s">
        <v>361</v>
      </c>
      <c r="G301">
        <v>6</v>
      </c>
      <c r="J301" t="str">
        <f>VLOOKUP(F301,lookups!$A$2:$I$151,2,0)</f>
        <v>3-spot Damselfish</v>
      </c>
      <c r="K301" t="str">
        <f>VLOOKUP(F301,lookups!$A$2:$I$151,3,0)</f>
        <v>Stegastes planifrons</v>
      </c>
      <c r="L301" t="str">
        <f>VLOOKUP(F301,lookups!$A$2:$I$151,4,0)</f>
        <v>Pomacentridae</v>
      </c>
      <c r="M301" t="str">
        <f>VLOOKUP(F301,lookups!$A$2:$I$151,5,0)</f>
        <v>Omnivores</v>
      </c>
      <c r="N301">
        <f>VLOOKUP(F301,lookups!$A$2:$I$151,6,0)</f>
        <v>2.188E-2</v>
      </c>
      <c r="O301">
        <f>VLOOKUP(F301,lookups!$A$2:$I$151,7,0)</f>
        <v>2.96</v>
      </c>
      <c r="P301">
        <f t="shared" si="5"/>
        <v>4.3992132912140169</v>
      </c>
    </row>
    <row r="302" spans="1:16" x14ac:dyDescent="0.2">
      <c r="A302" s="30">
        <v>44678</v>
      </c>
      <c r="B302" t="s">
        <v>429</v>
      </c>
      <c r="C302" t="s">
        <v>378</v>
      </c>
      <c r="D302">
        <v>1</v>
      </c>
      <c r="E302" s="31">
        <v>0.56805555555555598</v>
      </c>
      <c r="F302" t="s">
        <v>361</v>
      </c>
      <c r="G302">
        <v>8</v>
      </c>
      <c r="J302" t="str">
        <f>VLOOKUP(F302,lookups!$A$2:$I$151,2,0)</f>
        <v>3-spot Damselfish</v>
      </c>
      <c r="K302" t="str">
        <f>VLOOKUP(F302,lookups!$A$2:$I$151,3,0)</f>
        <v>Stegastes planifrons</v>
      </c>
      <c r="L302" t="str">
        <f>VLOOKUP(F302,lookups!$A$2:$I$151,4,0)</f>
        <v>Pomacentridae</v>
      </c>
      <c r="M302" t="str">
        <f>VLOOKUP(F302,lookups!$A$2:$I$151,5,0)</f>
        <v>Omnivores</v>
      </c>
      <c r="N302">
        <f>VLOOKUP(F302,lookups!$A$2:$I$151,6,0)</f>
        <v>2.188E-2</v>
      </c>
      <c r="O302">
        <f>VLOOKUP(F302,lookups!$A$2:$I$151,7,0)</f>
        <v>2.96</v>
      </c>
      <c r="P302">
        <f t="shared" si="5"/>
        <v>10.308457367384195</v>
      </c>
    </row>
    <row r="303" spans="1:16" x14ac:dyDescent="0.2">
      <c r="A303" s="30">
        <v>44678</v>
      </c>
      <c r="B303" t="s">
        <v>429</v>
      </c>
      <c r="C303" t="s">
        <v>378</v>
      </c>
      <c r="D303">
        <v>1</v>
      </c>
      <c r="E303" s="31">
        <v>0.56805555555555598</v>
      </c>
      <c r="F303" t="s">
        <v>361</v>
      </c>
      <c r="G303">
        <v>10</v>
      </c>
      <c r="J303" t="str">
        <f>VLOOKUP(F303,lookups!$A$2:$I$151,2,0)</f>
        <v>3-spot Damselfish</v>
      </c>
      <c r="K303" t="str">
        <f>VLOOKUP(F303,lookups!$A$2:$I$151,3,0)</f>
        <v>Stegastes planifrons</v>
      </c>
      <c r="L303" t="str">
        <f>VLOOKUP(F303,lookups!$A$2:$I$151,4,0)</f>
        <v>Pomacentridae</v>
      </c>
      <c r="M303" t="str">
        <f>VLOOKUP(F303,lookups!$A$2:$I$151,5,0)</f>
        <v>Omnivores</v>
      </c>
      <c r="N303">
        <f>VLOOKUP(F303,lookups!$A$2:$I$151,6,0)</f>
        <v>2.188E-2</v>
      </c>
      <c r="O303">
        <f>VLOOKUP(F303,lookups!$A$2:$I$151,7,0)</f>
        <v>2.96</v>
      </c>
      <c r="P303">
        <f t="shared" si="5"/>
        <v>19.954797165107308</v>
      </c>
    </row>
    <row r="304" spans="1:16" x14ac:dyDescent="0.2">
      <c r="A304" s="30">
        <v>44678</v>
      </c>
      <c r="B304" t="s">
        <v>429</v>
      </c>
      <c r="C304" t="s">
        <v>378</v>
      </c>
      <c r="D304">
        <v>1</v>
      </c>
      <c r="E304" s="31">
        <v>0.56805555555555598</v>
      </c>
      <c r="F304" t="s">
        <v>35</v>
      </c>
      <c r="G304">
        <v>8</v>
      </c>
      <c r="J304" t="str">
        <f>VLOOKUP(F304,lookups!$A$2:$I$151,2,0)</f>
        <v>Doctorfish</v>
      </c>
      <c r="K304" t="str">
        <f>VLOOKUP(F304,lookups!$A$2:$I$151,3,0)</f>
        <v>Acanthurus chirurgus</v>
      </c>
      <c r="L304" t="str">
        <f>VLOOKUP(F304,lookups!$A$2:$I$151,4,0)</f>
        <v>Acanthuridae</v>
      </c>
      <c r="M304" t="str">
        <f>VLOOKUP(F304,lookups!$A$2:$I$151,5,0)</f>
        <v>Herbivores</v>
      </c>
      <c r="N304">
        <f>VLOOKUP(F304,lookups!$A$2:$I$151,6,0)</f>
        <v>4.0000000000000001E-3</v>
      </c>
      <c r="O304">
        <f>VLOOKUP(F304,lookups!$A$2:$I$151,7,0)</f>
        <v>3.5327999999999999</v>
      </c>
      <c r="P304">
        <f t="shared" si="5"/>
        <v>6.2014935647751912</v>
      </c>
    </row>
    <row r="305" spans="1:16" x14ac:dyDescent="0.2">
      <c r="A305" s="30">
        <v>44678</v>
      </c>
      <c r="B305" t="s">
        <v>429</v>
      </c>
      <c r="C305" t="s">
        <v>378</v>
      </c>
      <c r="D305">
        <v>1</v>
      </c>
      <c r="E305" s="31">
        <v>0.56805555555555598</v>
      </c>
      <c r="F305" t="s">
        <v>35</v>
      </c>
      <c r="G305">
        <v>6</v>
      </c>
      <c r="J305" t="str">
        <f>VLOOKUP(F305,lookups!$A$2:$I$151,2,0)</f>
        <v>Doctorfish</v>
      </c>
      <c r="K305" t="str">
        <f>VLOOKUP(F305,lookups!$A$2:$I$151,3,0)</f>
        <v>Acanthurus chirurgus</v>
      </c>
      <c r="L305" t="str">
        <f>VLOOKUP(F305,lookups!$A$2:$I$151,4,0)</f>
        <v>Acanthuridae</v>
      </c>
      <c r="M305" t="str">
        <f>VLOOKUP(F305,lookups!$A$2:$I$151,5,0)</f>
        <v>Herbivores</v>
      </c>
      <c r="N305">
        <f>VLOOKUP(F305,lookups!$A$2:$I$151,6,0)</f>
        <v>4.0000000000000001E-3</v>
      </c>
      <c r="O305">
        <f>VLOOKUP(F305,lookups!$A$2:$I$151,7,0)</f>
        <v>3.5327999999999999</v>
      </c>
      <c r="P305">
        <f t="shared" si="5"/>
        <v>2.2444644379451457</v>
      </c>
    </row>
    <row r="306" spans="1:16" x14ac:dyDescent="0.2">
      <c r="A306" s="30">
        <v>44678</v>
      </c>
      <c r="B306" t="s">
        <v>429</v>
      </c>
      <c r="C306" t="s">
        <v>378</v>
      </c>
      <c r="D306">
        <v>1</v>
      </c>
      <c r="E306" s="31">
        <v>0.56805555555555598</v>
      </c>
      <c r="F306" t="s">
        <v>186</v>
      </c>
      <c r="G306">
        <v>7</v>
      </c>
      <c r="H306">
        <v>20</v>
      </c>
      <c r="J306" t="str">
        <f>VLOOKUP(F306,lookups!$A$2:$I$151,2,0)</f>
        <v>Tomate</v>
      </c>
      <c r="K306" t="str">
        <f>VLOOKUP(F306,lookups!$A$2:$I$151,3,0)</f>
        <v>Haemulon aurolineatum</v>
      </c>
      <c r="L306" t="str">
        <f>VLOOKUP(F306,lookups!$A$2:$I$151,4,0)</f>
        <v>Haemulidae</v>
      </c>
      <c r="M306" t="str">
        <f>VLOOKUP(F306,lookups!$A$2:$I$151,5,0)</f>
        <v>Carnivores</v>
      </c>
      <c r="N306">
        <f>VLOOKUP(F306,lookups!$A$2:$I$151,6,0)</f>
        <v>0.01</v>
      </c>
      <c r="O306">
        <f>VLOOKUP(F306,lookups!$A$2:$I$151,7,0)</f>
        <v>3.2077</v>
      </c>
      <c r="P306">
        <f t="shared" si="5"/>
        <v>5.1383180543504308</v>
      </c>
    </row>
    <row r="307" spans="1:16" x14ac:dyDescent="0.2">
      <c r="A307" s="30">
        <v>44678</v>
      </c>
      <c r="B307" t="s">
        <v>429</v>
      </c>
      <c r="C307" t="s">
        <v>378</v>
      </c>
      <c r="D307">
        <v>1</v>
      </c>
      <c r="E307" s="31">
        <v>0.56805555555555598</v>
      </c>
      <c r="F307" t="s">
        <v>295</v>
      </c>
      <c r="G307">
        <v>5</v>
      </c>
      <c r="H307">
        <v>2</v>
      </c>
      <c r="J307" t="str">
        <f>VLOOKUP(F307,lookups!$A$2:$I$151,2,0)</f>
        <v>Spotted Goatfish</v>
      </c>
      <c r="K307" t="str">
        <f>VLOOKUP(F307,lookups!$A$2:$I$151,3,0)</f>
        <v>Pseudupeneus maculatus</v>
      </c>
      <c r="L307" t="str">
        <f>VLOOKUP(F307,lookups!$A$2:$I$151,4,0)</f>
        <v>Mullidae</v>
      </c>
      <c r="M307" t="str">
        <f>VLOOKUP(F307,lookups!$A$2:$I$151,5,0)</f>
        <v>Carnivores</v>
      </c>
      <c r="N307">
        <f>VLOOKUP(F307,lookups!$A$2:$I$151,6,0)</f>
        <v>0.01</v>
      </c>
      <c r="O307">
        <f>VLOOKUP(F307,lookups!$A$2:$I$151,7,0)</f>
        <v>3.12</v>
      </c>
      <c r="P307">
        <f t="shared" si="5"/>
        <v>1.5163044639657874</v>
      </c>
    </row>
    <row r="308" spans="1:16" x14ac:dyDescent="0.2">
      <c r="A308" s="30">
        <v>44678</v>
      </c>
      <c r="B308" t="s">
        <v>429</v>
      </c>
      <c r="C308" t="s">
        <v>378</v>
      </c>
      <c r="D308">
        <v>1</v>
      </c>
      <c r="E308" s="31">
        <v>0.56805555555555598</v>
      </c>
      <c r="F308" t="s">
        <v>189</v>
      </c>
      <c r="G308">
        <v>3</v>
      </c>
      <c r="J308" t="str">
        <f>VLOOKUP(F308,lookups!$A$2:$I$151,2,0)</f>
        <v>Slippery Dick</v>
      </c>
      <c r="K308" t="str">
        <f>VLOOKUP(F308,lookups!$A$2:$I$151,3,0)</f>
        <v>Halichoeres bivittatus</v>
      </c>
      <c r="L308" t="str">
        <f>VLOOKUP(F308,lookups!$A$2:$I$151,4,0)</f>
        <v>Labridae</v>
      </c>
      <c r="M308" t="str">
        <f>VLOOKUP(F308,lookups!$A$2:$I$151,5,0)</f>
        <v>Carnivores</v>
      </c>
      <c r="N308">
        <f>VLOOKUP(F308,lookups!$A$2:$I$151,6,0)</f>
        <v>9.3299999999999998E-3</v>
      </c>
      <c r="O308">
        <f>VLOOKUP(F308,lookups!$A$2:$I$151,7,0)</f>
        <v>3.06</v>
      </c>
      <c r="P308">
        <f t="shared" si="5"/>
        <v>0.26907458751730307</v>
      </c>
    </row>
    <row r="309" spans="1:16" x14ac:dyDescent="0.2">
      <c r="A309" s="30">
        <v>44678</v>
      </c>
      <c r="B309" t="s">
        <v>429</v>
      </c>
      <c r="C309" t="s">
        <v>378</v>
      </c>
      <c r="D309">
        <v>1</v>
      </c>
      <c r="E309" s="31">
        <v>0.56805555555555598</v>
      </c>
      <c r="F309" t="s">
        <v>189</v>
      </c>
      <c r="G309">
        <v>5</v>
      </c>
      <c r="J309" t="str">
        <f>VLOOKUP(F309,lookups!$A$2:$I$151,2,0)</f>
        <v>Slippery Dick</v>
      </c>
      <c r="K309" t="str">
        <f>VLOOKUP(F309,lookups!$A$2:$I$151,3,0)</f>
        <v>Halichoeres bivittatus</v>
      </c>
      <c r="L309" t="str">
        <f>VLOOKUP(F309,lookups!$A$2:$I$151,4,0)</f>
        <v>Labridae</v>
      </c>
      <c r="M309" t="str">
        <f>VLOOKUP(F309,lookups!$A$2:$I$151,5,0)</f>
        <v>Carnivores</v>
      </c>
      <c r="N309">
        <f>VLOOKUP(F309,lookups!$A$2:$I$151,6,0)</f>
        <v>9.3299999999999998E-3</v>
      </c>
      <c r="O309">
        <f>VLOOKUP(F309,lookups!$A$2:$I$151,7,0)</f>
        <v>3.06</v>
      </c>
      <c r="P309">
        <f t="shared" si="5"/>
        <v>1.284487425265967</v>
      </c>
    </row>
    <row r="310" spans="1:16" x14ac:dyDescent="0.2">
      <c r="A310" s="30">
        <v>44678</v>
      </c>
      <c r="B310" t="s">
        <v>429</v>
      </c>
      <c r="C310" t="s">
        <v>378</v>
      </c>
      <c r="D310">
        <v>1</v>
      </c>
      <c r="E310" s="31">
        <v>0.56805555555555598</v>
      </c>
      <c r="F310" t="s">
        <v>352</v>
      </c>
      <c r="G310">
        <v>8</v>
      </c>
      <c r="H310">
        <v>2</v>
      </c>
      <c r="J310" t="str">
        <f>VLOOKUP(F310,lookups!$A$2:$I$151,2,0)</f>
        <v>Longfin Damselfish</v>
      </c>
      <c r="K310" t="str">
        <f>VLOOKUP(F310,lookups!$A$2:$I$151,3,0)</f>
        <v>Stegastes diencaeus</v>
      </c>
      <c r="L310" t="str">
        <f>VLOOKUP(F310,lookups!$A$2:$I$151,4,0)</f>
        <v>Pomacentridae</v>
      </c>
      <c r="M310" t="str">
        <f>VLOOKUP(F310,lookups!$A$2:$I$151,5,0)</f>
        <v>Herbivores</v>
      </c>
      <c r="N310">
        <f>VLOOKUP(F310,lookups!$A$2:$I$151,6,0)</f>
        <v>1.9949999999999999E-2</v>
      </c>
      <c r="O310">
        <f>VLOOKUP(F310,lookups!$A$2:$I$151,7,0)</f>
        <v>2.99</v>
      </c>
      <c r="P310">
        <f t="shared" si="5"/>
        <v>10.004190687671905</v>
      </c>
    </row>
    <row r="311" spans="1:16" x14ac:dyDescent="0.2">
      <c r="A311" s="30">
        <v>44678</v>
      </c>
      <c r="B311" t="s">
        <v>429</v>
      </c>
      <c r="C311" t="s">
        <v>378</v>
      </c>
      <c r="D311">
        <v>1</v>
      </c>
      <c r="E311" s="31">
        <v>0.56805555555555598</v>
      </c>
      <c r="F311" t="s">
        <v>352</v>
      </c>
      <c r="G311">
        <v>9</v>
      </c>
      <c r="J311" t="str">
        <f>VLOOKUP(F311,lookups!$A$2:$I$151,2,0)</f>
        <v>Longfin Damselfish</v>
      </c>
      <c r="K311" t="str">
        <f>VLOOKUP(F311,lookups!$A$2:$I$151,3,0)</f>
        <v>Stegastes diencaeus</v>
      </c>
      <c r="L311" t="str">
        <f>VLOOKUP(F311,lookups!$A$2:$I$151,4,0)</f>
        <v>Pomacentridae</v>
      </c>
      <c r="M311" t="str">
        <f>VLOOKUP(F311,lookups!$A$2:$I$151,5,0)</f>
        <v>Herbivores</v>
      </c>
      <c r="N311">
        <f>VLOOKUP(F311,lookups!$A$2:$I$151,6,0)</f>
        <v>1.9949999999999999E-2</v>
      </c>
      <c r="O311">
        <f>VLOOKUP(F311,lookups!$A$2:$I$151,7,0)</f>
        <v>2.99</v>
      </c>
      <c r="P311">
        <f t="shared" si="5"/>
        <v>14.227480637721499</v>
      </c>
    </row>
    <row r="312" spans="1:16" x14ac:dyDescent="0.2">
      <c r="A312" s="30">
        <v>44678</v>
      </c>
      <c r="B312" t="s">
        <v>429</v>
      </c>
      <c r="C312" t="s">
        <v>378</v>
      </c>
      <c r="D312">
        <v>1</v>
      </c>
      <c r="E312" s="31">
        <v>0.56805555555555598</v>
      </c>
      <c r="F312" t="s">
        <v>315</v>
      </c>
      <c r="G312">
        <v>10</v>
      </c>
      <c r="I312" t="s">
        <v>380</v>
      </c>
      <c r="J312" t="str">
        <f>VLOOKUP(F312,lookups!$A$2:$I$151,2,0)</f>
        <v>Striped Parrotfish</v>
      </c>
      <c r="K312" t="str">
        <f>VLOOKUP(F312,lookups!$A$2:$I$151,3,0)</f>
        <v>Scarus iserti</v>
      </c>
      <c r="L312" t="str">
        <f>VLOOKUP(F312,lookups!$A$2:$I$151,4,0)</f>
        <v>Scaridae</v>
      </c>
      <c r="M312" t="str">
        <f>VLOOKUP(F312,lookups!$A$2:$I$151,5,0)</f>
        <v>Herbivores</v>
      </c>
      <c r="N312">
        <f>VLOOKUP(F312,lookups!$A$2:$I$151,6,0)</f>
        <v>1.47E-2</v>
      </c>
      <c r="O312">
        <f>VLOOKUP(F312,lookups!$A$2:$I$151,7,0)</f>
        <v>3.0548000000000002</v>
      </c>
      <c r="P312">
        <f t="shared" si="5"/>
        <v>16.676977189904147</v>
      </c>
    </row>
    <row r="313" spans="1:16" x14ac:dyDescent="0.2">
      <c r="A313" s="30">
        <v>44678</v>
      </c>
      <c r="B313" t="s">
        <v>429</v>
      </c>
      <c r="C313" t="s">
        <v>378</v>
      </c>
      <c r="D313">
        <v>1</v>
      </c>
      <c r="E313" s="31">
        <v>0.56805555555555598</v>
      </c>
      <c r="F313" t="s">
        <v>342</v>
      </c>
      <c r="G313">
        <v>11</v>
      </c>
      <c r="I313" t="s">
        <v>380</v>
      </c>
      <c r="J313" t="str">
        <f>VLOOKUP(F313,lookups!$A$2:$I$151,2,0)</f>
        <v>Stoplight Parrotfish</v>
      </c>
      <c r="K313" t="str">
        <f>VLOOKUP(F313,lookups!$A$2:$I$151,3,0)</f>
        <v>Sparisoma viride</v>
      </c>
      <c r="L313" t="str">
        <f>VLOOKUP(F313,lookups!$A$2:$I$151,4,0)</f>
        <v>Scaridae</v>
      </c>
      <c r="M313" t="str">
        <f>VLOOKUP(F313,lookups!$A$2:$I$151,5,0)</f>
        <v>Herbivores</v>
      </c>
      <c r="N313">
        <f>VLOOKUP(F313,lookups!$A$2:$I$151,6,0)</f>
        <v>2.5000000000000001E-2</v>
      </c>
      <c r="O313">
        <f>VLOOKUP(F313,lookups!$A$2:$I$151,7,0)</f>
        <v>2.9214000000000002</v>
      </c>
      <c r="P313">
        <f t="shared" si="5"/>
        <v>27.559072613163718</v>
      </c>
    </row>
    <row r="314" spans="1:16" x14ac:dyDescent="0.2">
      <c r="A314" s="30">
        <v>44678</v>
      </c>
      <c r="B314" t="s">
        <v>429</v>
      </c>
      <c r="C314" t="s">
        <v>378</v>
      </c>
      <c r="D314">
        <v>1</v>
      </c>
      <c r="E314" s="31">
        <v>0.56805555555555598</v>
      </c>
      <c r="F314" t="s">
        <v>345</v>
      </c>
      <c r="G314">
        <v>30</v>
      </c>
      <c r="J314" t="str">
        <f>VLOOKUP(F314,lookups!$A$2:$I$151,2,0)</f>
        <v>Barracuda</v>
      </c>
      <c r="K314" t="str">
        <f>VLOOKUP(F314,lookups!$A$2:$I$151,3,0)</f>
        <v>Sphyraena barracuda</v>
      </c>
      <c r="L314" t="str">
        <f>VLOOKUP(F314,lookups!$A$2:$I$151,4,0)</f>
        <v>Sphyraenidae</v>
      </c>
      <c r="M314" t="str">
        <f>VLOOKUP(F314,lookups!$A$2:$I$151,5,0)</f>
        <v>Carnivores</v>
      </c>
      <c r="N314">
        <f>VLOOKUP(F314,lookups!$A$2:$I$151,6,0)</f>
        <v>5.0000000000000001E-3</v>
      </c>
      <c r="O314">
        <f>VLOOKUP(F314,lookups!$A$2:$I$151,7,0)</f>
        <v>3.0825</v>
      </c>
      <c r="P314">
        <f t="shared" si="5"/>
        <v>178.72951300131871</v>
      </c>
    </row>
    <row r="315" spans="1:16" x14ac:dyDescent="0.2">
      <c r="A315" s="30">
        <v>44678</v>
      </c>
      <c r="B315" t="s">
        <v>429</v>
      </c>
      <c r="C315" t="s">
        <v>378</v>
      </c>
      <c r="D315">
        <v>1</v>
      </c>
      <c r="E315" s="31">
        <v>0.56805555555555598</v>
      </c>
      <c r="F315" t="s">
        <v>393</v>
      </c>
      <c r="G315">
        <v>5</v>
      </c>
      <c r="H315">
        <v>5</v>
      </c>
      <c r="J315" t="str">
        <f>VLOOKUP(F315,lookups!$A$2:$I$151,2,0)</f>
        <v>Parrotfish (juvenile)</v>
      </c>
      <c r="K315" t="str">
        <f>VLOOKUP(F315,lookups!$A$2:$I$151,3,0)</f>
        <v>Sparisoma spp.</v>
      </c>
      <c r="L315" t="str">
        <f>VLOOKUP(F315,lookups!$A$2:$I$151,4,0)</f>
        <v>Scaridae</v>
      </c>
      <c r="M315" t="str">
        <f>VLOOKUP(F315,lookups!$A$2:$I$151,5,0)</f>
        <v>Herbivores</v>
      </c>
      <c r="N315">
        <f>VLOOKUP(F315,lookups!$A$2:$I$151,6,0)</f>
        <v>4.5999999999999999E-3</v>
      </c>
      <c r="O315">
        <f>VLOOKUP(F315,lookups!$A$2:$I$151,7,0)</f>
        <v>3.4291</v>
      </c>
      <c r="P315">
        <f t="shared" si="5"/>
        <v>1.1470857206847838</v>
      </c>
    </row>
    <row r="316" spans="1:16" x14ac:dyDescent="0.2">
      <c r="A316" s="30">
        <v>44678</v>
      </c>
      <c r="B316" t="s">
        <v>429</v>
      </c>
      <c r="C316" t="s">
        <v>378</v>
      </c>
      <c r="D316">
        <v>1</v>
      </c>
      <c r="E316" s="31">
        <v>0.56805555555555598</v>
      </c>
      <c r="F316" t="s">
        <v>330</v>
      </c>
      <c r="G316">
        <v>10</v>
      </c>
      <c r="I316" t="s">
        <v>380</v>
      </c>
      <c r="J316" t="str">
        <f>VLOOKUP(F316,lookups!$A$2:$I$151,2,0)</f>
        <v>Redband Parrotfish</v>
      </c>
      <c r="K316" t="str">
        <f>VLOOKUP(F316,lookups!$A$2:$I$151,3,0)</f>
        <v>Sparisoma aurofrenatum</v>
      </c>
      <c r="L316" t="str">
        <f>VLOOKUP(F316,lookups!$A$2:$I$151,4,0)</f>
        <v>Scaridae</v>
      </c>
      <c r="M316" t="str">
        <f>VLOOKUP(F316,lookups!$A$2:$I$151,5,0)</f>
        <v>Herbivores</v>
      </c>
      <c r="N316">
        <f>VLOOKUP(F316,lookups!$A$2:$I$151,6,0)</f>
        <v>4.5999999999999999E-3</v>
      </c>
      <c r="O316">
        <f>VLOOKUP(F316,lookups!$A$2:$I$151,7,0)</f>
        <v>3.4291</v>
      </c>
      <c r="P316">
        <f t="shared" si="5"/>
        <v>12.355429065196462</v>
      </c>
    </row>
    <row r="317" spans="1:16" x14ac:dyDescent="0.2">
      <c r="A317" s="30">
        <v>44678</v>
      </c>
      <c r="B317" t="s">
        <v>429</v>
      </c>
      <c r="C317" t="s">
        <v>378</v>
      </c>
      <c r="D317">
        <v>1</v>
      </c>
      <c r="E317" s="31">
        <v>0.56805555555555598</v>
      </c>
      <c r="F317" t="s">
        <v>29</v>
      </c>
      <c r="G317">
        <v>5</v>
      </c>
      <c r="H317">
        <v>2</v>
      </c>
      <c r="J317" t="str">
        <f>VLOOKUP(F317,lookups!$A$2:$I$151,2,0)</f>
        <v>Ocean Surgeonfish</v>
      </c>
      <c r="K317" t="str">
        <f>VLOOKUP(F317,lookups!$A$2:$I$151,3,0)</f>
        <v>Acanthurus bahianus</v>
      </c>
      <c r="L317" t="str">
        <f>VLOOKUP(F317,lookups!$A$2:$I$151,4,0)</f>
        <v>Acanthuridae</v>
      </c>
      <c r="M317" t="str">
        <f>VLOOKUP(F317,lookups!$A$2:$I$151,5,0)</f>
        <v>Herbivores</v>
      </c>
      <c r="N317">
        <f>VLOOKUP(F317,lookups!$A$2:$I$151,6,0)</f>
        <v>2.3699999999999999E-2</v>
      </c>
      <c r="O317">
        <f>VLOOKUP(F317,lookups!$A$2:$I$151,7,0)</f>
        <v>2.9752000000000001</v>
      </c>
      <c r="P317">
        <f t="shared" si="5"/>
        <v>2.846583337699113</v>
      </c>
    </row>
    <row r="318" spans="1:16" x14ac:dyDescent="0.2">
      <c r="A318" s="30">
        <v>44678</v>
      </c>
      <c r="B318" t="s">
        <v>429</v>
      </c>
      <c r="C318" t="s">
        <v>378</v>
      </c>
      <c r="D318">
        <v>1</v>
      </c>
      <c r="E318" s="31">
        <v>0.56805555555555598</v>
      </c>
      <c r="F318" t="s">
        <v>361</v>
      </c>
      <c r="G318">
        <v>6</v>
      </c>
      <c r="J318" t="str">
        <f>VLOOKUP(F318,lookups!$A$2:$I$151,2,0)</f>
        <v>3-spot Damselfish</v>
      </c>
      <c r="K318" t="str">
        <f>VLOOKUP(F318,lookups!$A$2:$I$151,3,0)</f>
        <v>Stegastes planifrons</v>
      </c>
      <c r="L318" t="str">
        <f>VLOOKUP(F318,lookups!$A$2:$I$151,4,0)</f>
        <v>Pomacentridae</v>
      </c>
      <c r="M318" t="str">
        <f>VLOOKUP(F318,lookups!$A$2:$I$151,5,0)</f>
        <v>Omnivores</v>
      </c>
      <c r="N318">
        <f>VLOOKUP(F318,lookups!$A$2:$I$151,6,0)</f>
        <v>2.188E-2</v>
      </c>
      <c r="O318">
        <f>VLOOKUP(F318,lookups!$A$2:$I$151,7,0)</f>
        <v>2.96</v>
      </c>
      <c r="P318">
        <f t="shared" si="5"/>
        <v>4.3992132912140169</v>
      </c>
    </row>
    <row r="319" spans="1:16" x14ac:dyDescent="0.2">
      <c r="A319" s="30">
        <v>44678</v>
      </c>
      <c r="B319" t="s">
        <v>429</v>
      </c>
      <c r="C319" t="s">
        <v>378</v>
      </c>
      <c r="D319">
        <v>1</v>
      </c>
      <c r="E319" s="31">
        <v>0.56805555555555598</v>
      </c>
      <c r="F319" t="s">
        <v>361</v>
      </c>
      <c r="G319">
        <v>8</v>
      </c>
      <c r="J319" t="str">
        <f>VLOOKUP(F319,lookups!$A$2:$I$151,2,0)</f>
        <v>3-spot Damselfish</v>
      </c>
      <c r="K319" t="str">
        <f>VLOOKUP(F319,lookups!$A$2:$I$151,3,0)</f>
        <v>Stegastes planifrons</v>
      </c>
      <c r="L319" t="str">
        <f>VLOOKUP(F319,lookups!$A$2:$I$151,4,0)</f>
        <v>Pomacentridae</v>
      </c>
      <c r="M319" t="str">
        <f>VLOOKUP(F319,lookups!$A$2:$I$151,5,0)</f>
        <v>Omnivores</v>
      </c>
      <c r="N319">
        <f>VLOOKUP(F319,lookups!$A$2:$I$151,6,0)</f>
        <v>2.188E-2</v>
      </c>
      <c r="O319">
        <f>VLOOKUP(F319,lookups!$A$2:$I$151,7,0)</f>
        <v>2.96</v>
      </c>
      <c r="P319">
        <f t="shared" si="5"/>
        <v>10.308457367384195</v>
      </c>
    </row>
    <row r="320" spans="1:16" x14ac:dyDescent="0.2">
      <c r="A320" s="30">
        <v>44678</v>
      </c>
      <c r="B320" t="s">
        <v>429</v>
      </c>
      <c r="C320" t="s">
        <v>378</v>
      </c>
      <c r="D320">
        <v>2</v>
      </c>
      <c r="E320" s="31">
        <v>0.58888888888888891</v>
      </c>
      <c r="F320" t="s">
        <v>170</v>
      </c>
      <c r="G320">
        <v>6</v>
      </c>
      <c r="H320">
        <v>15</v>
      </c>
      <c r="J320" t="str">
        <f>VLOOKUP(F320,lookups!$A$2:$I$151,2,0)</f>
        <v>French Grunt</v>
      </c>
      <c r="K320" t="str">
        <f>VLOOKUP(F320,lookups!$A$2:$I$151,3,0)</f>
        <v>Haemulon flavolineatum</v>
      </c>
      <c r="L320" t="str">
        <f>VLOOKUP(F320,lookups!$A$2:$I$151,4,0)</f>
        <v>Haemulidae</v>
      </c>
      <c r="M320" t="str">
        <f>VLOOKUP(F320,lookups!$A$2:$I$151,5,0)</f>
        <v>Carnivores</v>
      </c>
      <c r="N320">
        <f>VLOOKUP(F320,lookups!$A$2:$I$151,6,0)</f>
        <v>1.2699999999999999E-2</v>
      </c>
      <c r="O320">
        <f>VLOOKUP(F320,lookups!$A$2:$I$151,7,0)</f>
        <v>3.1581000000000001</v>
      </c>
      <c r="P320">
        <f t="shared" si="5"/>
        <v>3.6415240688494404</v>
      </c>
    </row>
    <row r="321" spans="1:16" x14ac:dyDescent="0.2">
      <c r="A321" s="30">
        <v>44678</v>
      </c>
      <c r="B321" t="s">
        <v>429</v>
      </c>
      <c r="C321" t="s">
        <v>378</v>
      </c>
      <c r="D321">
        <v>2</v>
      </c>
      <c r="E321" s="31">
        <v>0.58888888888888891</v>
      </c>
      <c r="F321" t="s">
        <v>170</v>
      </c>
      <c r="G321">
        <v>8</v>
      </c>
      <c r="H321">
        <v>17</v>
      </c>
      <c r="J321" t="str">
        <f>VLOOKUP(F321,lookups!$A$2:$I$151,2,0)</f>
        <v>French Grunt</v>
      </c>
      <c r="K321" t="str">
        <f>VLOOKUP(F321,lookups!$A$2:$I$151,3,0)</f>
        <v>Haemulon flavolineatum</v>
      </c>
      <c r="L321" t="str">
        <f>VLOOKUP(F321,lookups!$A$2:$I$151,4,0)</f>
        <v>Haemulidae</v>
      </c>
      <c r="M321" t="str">
        <f>VLOOKUP(F321,lookups!$A$2:$I$151,5,0)</f>
        <v>Carnivores</v>
      </c>
      <c r="N321">
        <f>VLOOKUP(F321,lookups!$A$2:$I$151,6,0)</f>
        <v>1.2699999999999999E-2</v>
      </c>
      <c r="O321">
        <f>VLOOKUP(F321,lookups!$A$2:$I$151,7,0)</f>
        <v>3.1581000000000001</v>
      </c>
      <c r="P321">
        <f t="shared" si="5"/>
        <v>9.0334201264139971</v>
      </c>
    </row>
    <row r="322" spans="1:16" x14ac:dyDescent="0.2">
      <c r="A322" s="30">
        <v>44678</v>
      </c>
      <c r="B322" t="s">
        <v>429</v>
      </c>
      <c r="C322" t="s">
        <v>378</v>
      </c>
      <c r="D322">
        <v>2</v>
      </c>
      <c r="E322" s="31">
        <v>0.58888888888888902</v>
      </c>
      <c r="F322" t="s">
        <v>170</v>
      </c>
      <c r="G322">
        <v>10</v>
      </c>
      <c r="H322">
        <v>20</v>
      </c>
      <c r="J322" t="str">
        <f>VLOOKUP(F322,lookups!$A$2:$I$151,2,0)</f>
        <v>French Grunt</v>
      </c>
      <c r="K322" t="str">
        <f>VLOOKUP(F322,lookups!$A$2:$I$151,3,0)</f>
        <v>Haemulon flavolineatum</v>
      </c>
      <c r="L322" t="str">
        <f>VLOOKUP(F322,lookups!$A$2:$I$151,4,0)</f>
        <v>Haemulidae</v>
      </c>
      <c r="M322" t="str">
        <f>VLOOKUP(F322,lookups!$A$2:$I$151,5,0)</f>
        <v>Carnivores</v>
      </c>
      <c r="N322">
        <f>VLOOKUP(F322,lookups!$A$2:$I$151,6,0)</f>
        <v>1.2699999999999999E-2</v>
      </c>
      <c r="O322">
        <f>VLOOKUP(F322,lookups!$A$2:$I$151,7,0)</f>
        <v>3.1581000000000001</v>
      </c>
      <c r="P322">
        <f t="shared" si="5"/>
        <v>18.276949882608324</v>
      </c>
    </row>
    <row r="323" spans="1:16" x14ac:dyDescent="0.2">
      <c r="A323" s="30">
        <v>44678</v>
      </c>
      <c r="B323" t="s">
        <v>429</v>
      </c>
      <c r="C323" t="s">
        <v>378</v>
      </c>
      <c r="D323">
        <v>2</v>
      </c>
      <c r="E323" s="31">
        <v>0.58888888888888902</v>
      </c>
      <c r="F323" t="s">
        <v>170</v>
      </c>
      <c r="G323">
        <v>6</v>
      </c>
      <c r="H323">
        <v>30</v>
      </c>
      <c r="J323" t="str">
        <f>VLOOKUP(F323,lookups!$A$2:$I$151,2,0)</f>
        <v>French Grunt</v>
      </c>
      <c r="K323" t="str">
        <f>VLOOKUP(F323,lookups!$A$2:$I$151,3,0)</f>
        <v>Haemulon flavolineatum</v>
      </c>
      <c r="L323" t="str">
        <f>VLOOKUP(F323,lookups!$A$2:$I$151,4,0)</f>
        <v>Haemulidae</v>
      </c>
      <c r="M323" t="str">
        <f>VLOOKUP(F323,lookups!$A$2:$I$151,5,0)</f>
        <v>Carnivores</v>
      </c>
      <c r="N323">
        <f>VLOOKUP(F323,lookups!$A$2:$I$151,6,0)</f>
        <v>1.2699999999999999E-2</v>
      </c>
      <c r="O323">
        <f>VLOOKUP(F323,lookups!$A$2:$I$151,7,0)</f>
        <v>3.1581000000000001</v>
      </c>
      <c r="P323">
        <f t="shared" si="5"/>
        <v>3.6415240688494404</v>
      </c>
    </row>
    <row r="324" spans="1:16" x14ac:dyDescent="0.2">
      <c r="A324" s="30">
        <v>44678</v>
      </c>
      <c r="B324" t="s">
        <v>429</v>
      </c>
      <c r="C324" t="s">
        <v>378</v>
      </c>
      <c r="D324">
        <v>2</v>
      </c>
      <c r="E324" s="31">
        <v>0.58888888888888902</v>
      </c>
      <c r="F324" t="s">
        <v>315</v>
      </c>
      <c r="G324">
        <v>6</v>
      </c>
      <c r="H324">
        <v>4</v>
      </c>
      <c r="I324" t="s">
        <v>379</v>
      </c>
      <c r="J324" t="str">
        <f>VLOOKUP(F324,lookups!$A$2:$I$151,2,0)</f>
        <v>Striped Parrotfish</v>
      </c>
      <c r="K324" t="str">
        <f>VLOOKUP(F324,lookups!$A$2:$I$151,3,0)</f>
        <v>Scarus iserti</v>
      </c>
      <c r="L324" t="str">
        <f>VLOOKUP(F324,lookups!$A$2:$I$151,4,0)</f>
        <v>Scaridae</v>
      </c>
      <c r="M324" t="str">
        <f>VLOOKUP(F324,lookups!$A$2:$I$151,5,0)</f>
        <v>Herbivores</v>
      </c>
      <c r="N324">
        <f>VLOOKUP(F324,lookups!$A$2:$I$151,6,0)</f>
        <v>1.47E-2</v>
      </c>
      <c r="O324">
        <f>VLOOKUP(F324,lookups!$A$2:$I$151,7,0)</f>
        <v>3.0548000000000002</v>
      </c>
      <c r="P324">
        <f t="shared" si="5"/>
        <v>3.5027873644931384</v>
      </c>
    </row>
    <row r="325" spans="1:16" x14ac:dyDescent="0.2">
      <c r="A325" s="30">
        <v>44678</v>
      </c>
      <c r="B325" t="s">
        <v>429</v>
      </c>
      <c r="C325" t="s">
        <v>378</v>
      </c>
      <c r="D325">
        <v>2</v>
      </c>
      <c r="E325" s="31">
        <v>0.58888888888888902</v>
      </c>
      <c r="F325" t="s">
        <v>245</v>
      </c>
      <c r="G325">
        <v>17</v>
      </c>
      <c r="J325" t="str">
        <f>VLOOKUP(F325,lookups!$A$2:$I$151,2,0)</f>
        <v>Schoolmaster Snapper</v>
      </c>
      <c r="K325" t="str">
        <f>VLOOKUP(F325,lookups!$A$2:$I$151,3,0)</f>
        <v>Lutjanus apodus</v>
      </c>
      <c r="L325" t="str">
        <f>VLOOKUP(F325,lookups!$A$2:$I$151,4,0)</f>
        <v>Lutjanidae</v>
      </c>
      <c r="M325" t="str">
        <f>VLOOKUP(F325,lookups!$A$2:$I$151,5,0)</f>
        <v>Carnivores</v>
      </c>
      <c r="N325">
        <f>VLOOKUP(F325,lookups!$A$2:$I$151,6,0)</f>
        <v>1.9400000000000001E-2</v>
      </c>
      <c r="O325">
        <f>VLOOKUP(F325,lookups!$A$2:$I$151,7,0)</f>
        <v>2.9779</v>
      </c>
      <c r="P325">
        <f t="shared" si="5"/>
        <v>89.527317695067538</v>
      </c>
    </row>
    <row r="326" spans="1:16" x14ac:dyDescent="0.2">
      <c r="A326" s="30">
        <v>44678</v>
      </c>
      <c r="B326" t="s">
        <v>429</v>
      </c>
      <c r="C326" t="s">
        <v>378</v>
      </c>
      <c r="D326">
        <v>2</v>
      </c>
      <c r="E326" s="31">
        <v>0.58888888888888902</v>
      </c>
      <c r="F326" t="s">
        <v>245</v>
      </c>
      <c r="G326">
        <v>14</v>
      </c>
      <c r="J326" t="str">
        <f>VLOOKUP(F326,lookups!$A$2:$I$151,2,0)</f>
        <v>Schoolmaster Snapper</v>
      </c>
      <c r="K326" t="str">
        <f>VLOOKUP(F326,lookups!$A$2:$I$151,3,0)</f>
        <v>Lutjanus apodus</v>
      </c>
      <c r="L326" t="str">
        <f>VLOOKUP(F326,lookups!$A$2:$I$151,4,0)</f>
        <v>Lutjanidae</v>
      </c>
      <c r="M326" t="str">
        <f>VLOOKUP(F326,lookups!$A$2:$I$151,5,0)</f>
        <v>Carnivores</v>
      </c>
      <c r="N326">
        <f>VLOOKUP(F326,lookups!$A$2:$I$151,6,0)</f>
        <v>1.9400000000000001E-2</v>
      </c>
      <c r="O326">
        <f>VLOOKUP(F326,lookups!$A$2:$I$151,7,0)</f>
        <v>2.9779</v>
      </c>
      <c r="P326">
        <f t="shared" si="5"/>
        <v>50.217652531963758</v>
      </c>
    </row>
    <row r="327" spans="1:16" x14ac:dyDescent="0.2">
      <c r="A327" s="30">
        <v>44678</v>
      </c>
      <c r="B327" t="s">
        <v>429</v>
      </c>
      <c r="C327" t="s">
        <v>378</v>
      </c>
      <c r="D327">
        <v>2</v>
      </c>
      <c r="E327" s="31">
        <v>0.58888888888888902</v>
      </c>
      <c r="F327" t="s">
        <v>245</v>
      </c>
      <c r="G327">
        <v>18</v>
      </c>
      <c r="J327" t="str">
        <f>VLOOKUP(F327,lookups!$A$2:$I$151,2,0)</f>
        <v>Schoolmaster Snapper</v>
      </c>
      <c r="K327" t="str">
        <f>VLOOKUP(F327,lookups!$A$2:$I$151,3,0)</f>
        <v>Lutjanus apodus</v>
      </c>
      <c r="L327" t="str">
        <f>VLOOKUP(F327,lookups!$A$2:$I$151,4,0)</f>
        <v>Lutjanidae</v>
      </c>
      <c r="M327" t="str">
        <f>VLOOKUP(F327,lookups!$A$2:$I$151,5,0)</f>
        <v>Carnivores</v>
      </c>
      <c r="N327">
        <f>VLOOKUP(F327,lookups!$A$2:$I$151,6,0)</f>
        <v>1.9400000000000001E-2</v>
      </c>
      <c r="O327">
        <f>VLOOKUP(F327,lookups!$A$2:$I$151,7,0)</f>
        <v>2.9779</v>
      </c>
      <c r="P327">
        <f t="shared" si="5"/>
        <v>106.13966751977115</v>
      </c>
    </row>
    <row r="328" spans="1:16" x14ac:dyDescent="0.2">
      <c r="A328" s="30">
        <v>44678</v>
      </c>
      <c r="B328" t="s">
        <v>429</v>
      </c>
      <c r="C328" t="s">
        <v>378</v>
      </c>
      <c r="D328">
        <v>2</v>
      </c>
      <c r="E328" s="31">
        <v>0.58888888888888902</v>
      </c>
      <c r="F328" t="s">
        <v>110</v>
      </c>
      <c r="G328">
        <v>6</v>
      </c>
      <c r="J328" t="str">
        <f>VLOOKUP(F328,lookups!$A$2:$I$151,2,0)</f>
        <v>Foureye Butterflyfish</v>
      </c>
      <c r="K328" t="str">
        <f>VLOOKUP(F328,lookups!$A$2:$I$151,3,0)</f>
        <v>Chaetodon capistratus</v>
      </c>
      <c r="L328" t="str">
        <f>VLOOKUP(F328,lookups!$A$2:$I$151,4,0)</f>
        <v>Chaetodontidae</v>
      </c>
      <c r="M328" t="str">
        <f>VLOOKUP(F328,lookups!$A$2:$I$151,5,0)</f>
        <v>Carnivores</v>
      </c>
      <c r="N328">
        <f>VLOOKUP(F328,lookups!$A$2:$I$151,6,0)</f>
        <v>2.1999999999999999E-2</v>
      </c>
      <c r="O328">
        <f>VLOOKUP(F328,lookups!$A$2:$I$151,7,0)</f>
        <v>3.1897000000000002</v>
      </c>
      <c r="P328">
        <f t="shared" si="5"/>
        <v>6.6756217991125668</v>
      </c>
    </row>
    <row r="329" spans="1:16" x14ac:dyDescent="0.2">
      <c r="A329" s="30">
        <v>44678</v>
      </c>
      <c r="B329" t="s">
        <v>429</v>
      </c>
      <c r="C329" t="s">
        <v>378</v>
      </c>
      <c r="D329">
        <v>2</v>
      </c>
      <c r="E329" s="31">
        <v>0.58888888888888902</v>
      </c>
      <c r="F329" t="s">
        <v>345</v>
      </c>
      <c r="G329">
        <v>10</v>
      </c>
      <c r="J329" t="str">
        <f>VLOOKUP(F329,lookups!$A$2:$I$151,2,0)</f>
        <v>Barracuda</v>
      </c>
      <c r="K329" t="str">
        <f>VLOOKUP(F329,lookups!$A$2:$I$151,3,0)</f>
        <v>Sphyraena barracuda</v>
      </c>
      <c r="L329" t="str">
        <f>VLOOKUP(F329,lookups!$A$2:$I$151,4,0)</f>
        <v>Sphyraenidae</v>
      </c>
      <c r="M329" t="str">
        <f>VLOOKUP(F329,lookups!$A$2:$I$151,5,0)</f>
        <v>Carnivores</v>
      </c>
      <c r="N329">
        <f>VLOOKUP(F329,lookups!$A$2:$I$151,6,0)</f>
        <v>5.0000000000000001E-3</v>
      </c>
      <c r="O329">
        <f>VLOOKUP(F329,lookups!$A$2:$I$151,7,0)</f>
        <v>3.0825</v>
      </c>
      <c r="P329">
        <f t="shared" si="5"/>
        <v>6.0460259147160471</v>
      </c>
    </row>
    <row r="330" spans="1:16" x14ac:dyDescent="0.2">
      <c r="A330" s="30">
        <v>44678</v>
      </c>
      <c r="B330" t="s">
        <v>429</v>
      </c>
      <c r="C330" t="s">
        <v>378</v>
      </c>
      <c r="D330">
        <v>2</v>
      </c>
      <c r="E330" s="31">
        <v>0.58888888888888902</v>
      </c>
      <c r="F330" t="s">
        <v>179</v>
      </c>
      <c r="G330">
        <v>10</v>
      </c>
      <c r="H330">
        <v>2</v>
      </c>
      <c r="J330" t="str">
        <f>VLOOKUP(F330,lookups!$A$2:$I$151,2,0)</f>
        <v>Bluestriped Grunt</v>
      </c>
      <c r="K330" t="str">
        <f>VLOOKUP(F330,lookups!$A$2:$I$151,3,0)</f>
        <v>Haemulon sciurus</v>
      </c>
      <c r="L330" t="str">
        <f>VLOOKUP(F330,lookups!$A$2:$I$151,4,0)</f>
        <v>Haemulidae</v>
      </c>
      <c r="M330" t="str">
        <f>VLOOKUP(F330,lookups!$A$2:$I$151,5,0)</f>
        <v>Carnivores</v>
      </c>
      <c r="N330">
        <f>VLOOKUP(F330,lookups!$A$2:$I$151,6,0)</f>
        <v>1.9400000000000001E-2</v>
      </c>
      <c r="O330">
        <f>VLOOKUP(F330,lookups!$A$2:$I$151,7,0)</f>
        <v>2.9996</v>
      </c>
      <c r="P330">
        <f t="shared" ref="P330:P353" si="6">N330*G330^O330</f>
        <v>19.382140165698566</v>
      </c>
    </row>
    <row r="331" spans="1:16" x14ac:dyDescent="0.2">
      <c r="A331" s="30">
        <v>44678</v>
      </c>
      <c r="B331" t="s">
        <v>429</v>
      </c>
      <c r="C331" t="s">
        <v>378</v>
      </c>
      <c r="D331">
        <v>2</v>
      </c>
      <c r="E331" s="31">
        <v>0.58888888888888902</v>
      </c>
      <c r="F331" t="s">
        <v>179</v>
      </c>
      <c r="G331">
        <v>12</v>
      </c>
      <c r="H331">
        <v>3</v>
      </c>
      <c r="J331" t="str">
        <f>VLOOKUP(F331,lookups!$A$2:$I$151,2,0)</f>
        <v>Bluestriped Grunt</v>
      </c>
      <c r="K331" t="str">
        <f>VLOOKUP(F331,lookups!$A$2:$I$151,3,0)</f>
        <v>Haemulon sciurus</v>
      </c>
      <c r="L331" t="str">
        <f>VLOOKUP(F331,lookups!$A$2:$I$151,4,0)</f>
        <v>Haemulidae</v>
      </c>
      <c r="M331" t="str">
        <f>VLOOKUP(F331,lookups!$A$2:$I$151,5,0)</f>
        <v>Carnivores</v>
      </c>
      <c r="N331">
        <f>VLOOKUP(F331,lookups!$A$2:$I$151,6,0)</f>
        <v>1.9400000000000001E-2</v>
      </c>
      <c r="O331">
        <f>VLOOKUP(F331,lookups!$A$2:$I$151,7,0)</f>
        <v>2.9996</v>
      </c>
      <c r="P331">
        <f t="shared" si="6"/>
        <v>33.489895745293879</v>
      </c>
    </row>
    <row r="332" spans="1:16" x14ac:dyDescent="0.2">
      <c r="A332" s="30">
        <v>44678</v>
      </c>
      <c r="B332" t="s">
        <v>429</v>
      </c>
      <c r="C332" t="s">
        <v>378</v>
      </c>
      <c r="D332">
        <v>2</v>
      </c>
      <c r="E332" s="31">
        <v>0.58888888888888902</v>
      </c>
      <c r="F332" t="s">
        <v>179</v>
      </c>
      <c r="G332">
        <v>16</v>
      </c>
      <c r="H332">
        <v>5</v>
      </c>
      <c r="J332" t="str">
        <f>VLOOKUP(F332,lookups!$A$2:$I$151,2,0)</f>
        <v>Bluestriped Grunt</v>
      </c>
      <c r="K332" t="str">
        <f>VLOOKUP(F332,lookups!$A$2:$I$151,3,0)</f>
        <v>Haemulon sciurus</v>
      </c>
      <c r="L332" t="str">
        <f>VLOOKUP(F332,lookups!$A$2:$I$151,4,0)</f>
        <v>Haemulidae</v>
      </c>
      <c r="M332" t="str">
        <f>VLOOKUP(F332,lookups!$A$2:$I$151,5,0)</f>
        <v>Carnivores</v>
      </c>
      <c r="N332">
        <f>VLOOKUP(F332,lookups!$A$2:$I$151,6,0)</f>
        <v>1.9400000000000001E-2</v>
      </c>
      <c r="O332">
        <f>VLOOKUP(F332,lookups!$A$2:$I$151,7,0)</f>
        <v>2.9996</v>
      </c>
      <c r="P332">
        <f t="shared" si="6"/>
        <v>79.374322228082278</v>
      </c>
    </row>
    <row r="333" spans="1:16" x14ac:dyDescent="0.2">
      <c r="A333" s="30">
        <v>44678</v>
      </c>
      <c r="B333" t="s">
        <v>429</v>
      </c>
      <c r="C333" t="s">
        <v>378</v>
      </c>
      <c r="D333">
        <v>2</v>
      </c>
      <c r="E333" s="31">
        <v>0.58888888888888902</v>
      </c>
      <c r="F333" t="s">
        <v>179</v>
      </c>
      <c r="G333">
        <v>8</v>
      </c>
      <c r="H333">
        <v>10</v>
      </c>
      <c r="J333" t="str">
        <f>VLOOKUP(F333,lookups!$A$2:$I$151,2,0)</f>
        <v>Bluestriped Grunt</v>
      </c>
      <c r="K333" t="str">
        <f>VLOOKUP(F333,lookups!$A$2:$I$151,3,0)</f>
        <v>Haemulon sciurus</v>
      </c>
      <c r="L333" t="str">
        <f>VLOOKUP(F333,lookups!$A$2:$I$151,4,0)</f>
        <v>Haemulidae</v>
      </c>
      <c r="M333" t="str">
        <f>VLOOKUP(F333,lookups!$A$2:$I$151,5,0)</f>
        <v>Carnivores</v>
      </c>
      <c r="N333">
        <f>VLOOKUP(F333,lookups!$A$2:$I$151,6,0)</f>
        <v>1.9400000000000001E-2</v>
      </c>
      <c r="O333">
        <f>VLOOKUP(F333,lookups!$A$2:$I$151,7,0)</f>
        <v>2.9996</v>
      </c>
      <c r="P333">
        <f t="shared" si="6"/>
        <v>9.9245415642849117</v>
      </c>
    </row>
    <row r="334" spans="1:16" x14ac:dyDescent="0.2">
      <c r="A334" s="30">
        <v>44678</v>
      </c>
      <c r="B334" t="s">
        <v>429</v>
      </c>
      <c r="C334" t="s">
        <v>378</v>
      </c>
      <c r="D334">
        <v>2</v>
      </c>
      <c r="E334" s="31">
        <v>0.58888888888888902</v>
      </c>
      <c r="F334" t="s">
        <v>179</v>
      </c>
      <c r="G334">
        <v>14</v>
      </c>
      <c r="H334">
        <v>3</v>
      </c>
      <c r="J334" t="str">
        <f>VLOOKUP(F334,lookups!$A$2:$I$151,2,0)</f>
        <v>Bluestriped Grunt</v>
      </c>
      <c r="K334" t="str">
        <f>VLOOKUP(F334,lookups!$A$2:$I$151,3,0)</f>
        <v>Haemulon sciurus</v>
      </c>
      <c r="L334" t="str">
        <f>VLOOKUP(F334,lookups!$A$2:$I$151,4,0)</f>
        <v>Haemulidae</v>
      </c>
      <c r="M334" t="str">
        <f>VLOOKUP(F334,lookups!$A$2:$I$151,5,0)</f>
        <v>Carnivores</v>
      </c>
      <c r="N334">
        <f>VLOOKUP(F334,lookups!$A$2:$I$151,6,0)</f>
        <v>1.9400000000000001E-2</v>
      </c>
      <c r="O334">
        <f>VLOOKUP(F334,lookups!$A$2:$I$151,7,0)</f>
        <v>2.9996</v>
      </c>
      <c r="P334">
        <f t="shared" si="6"/>
        <v>53.177435040820249</v>
      </c>
    </row>
    <row r="335" spans="1:16" x14ac:dyDescent="0.2">
      <c r="A335" s="30">
        <v>44678</v>
      </c>
      <c r="B335" t="s">
        <v>429</v>
      </c>
      <c r="C335" t="s">
        <v>378</v>
      </c>
      <c r="D335">
        <v>2</v>
      </c>
      <c r="E335" s="31">
        <v>0.58888888888888902</v>
      </c>
      <c r="F335" t="s">
        <v>330</v>
      </c>
      <c r="G335">
        <v>12</v>
      </c>
      <c r="H335">
        <v>2</v>
      </c>
      <c r="I335" t="s">
        <v>380</v>
      </c>
      <c r="J335" t="str">
        <f>VLOOKUP(F335,lookups!$A$2:$I$151,2,0)</f>
        <v>Redband Parrotfish</v>
      </c>
      <c r="K335" t="str">
        <f>VLOOKUP(F335,lookups!$A$2:$I$151,3,0)</f>
        <v>Sparisoma aurofrenatum</v>
      </c>
      <c r="L335" t="str">
        <f>VLOOKUP(F335,lookups!$A$2:$I$151,4,0)</f>
        <v>Scaridae</v>
      </c>
      <c r="M335" t="str">
        <f>VLOOKUP(F335,lookups!$A$2:$I$151,5,0)</f>
        <v>Herbivores</v>
      </c>
      <c r="N335">
        <f>VLOOKUP(F335,lookups!$A$2:$I$151,6,0)</f>
        <v>4.5999999999999999E-3</v>
      </c>
      <c r="O335">
        <f>VLOOKUP(F335,lookups!$A$2:$I$151,7,0)</f>
        <v>3.4291</v>
      </c>
      <c r="P335">
        <f t="shared" si="6"/>
        <v>23.087570919727767</v>
      </c>
    </row>
    <row r="336" spans="1:16" x14ac:dyDescent="0.2">
      <c r="A336" s="30">
        <v>44678</v>
      </c>
      <c r="B336" t="s">
        <v>429</v>
      </c>
      <c r="C336" t="s">
        <v>378</v>
      </c>
      <c r="D336">
        <v>2</v>
      </c>
      <c r="E336" s="31">
        <v>0.58888888888888902</v>
      </c>
      <c r="F336" t="s">
        <v>330</v>
      </c>
      <c r="G336">
        <v>10</v>
      </c>
      <c r="I336" t="s">
        <v>380</v>
      </c>
      <c r="J336" t="str">
        <f>VLOOKUP(F336,lookups!$A$2:$I$151,2,0)</f>
        <v>Redband Parrotfish</v>
      </c>
      <c r="K336" t="str">
        <f>VLOOKUP(F336,lookups!$A$2:$I$151,3,0)</f>
        <v>Sparisoma aurofrenatum</v>
      </c>
      <c r="L336" t="str">
        <f>VLOOKUP(F336,lookups!$A$2:$I$151,4,0)</f>
        <v>Scaridae</v>
      </c>
      <c r="M336" t="str">
        <f>VLOOKUP(F336,lookups!$A$2:$I$151,5,0)</f>
        <v>Herbivores</v>
      </c>
      <c r="N336">
        <f>VLOOKUP(F336,lookups!$A$2:$I$151,6,0)</f>
        <v>4.5999999999999999E-3</v>
      </c>
      <c r="O336">
        <f>VLOOKUP(F336,lookups!$A$2:$I$151,7,0)</f>
        <v>3.4291</v>
      </c>
      <c r="P336">
        <f t="shared" si="6"/>
        <v>12.355429065196462</v>
      </c>
    </row>
    <row r="337" spans="1:16" x14ac:dyDescent="0.2">
      <c r="A337" s="30">
        <v>44678</v>
      </c>
      <c r="B337" t="s">
        <v>429</v>
      </c>
      <c r="C337" t="s">
        <v>378</v>
      </c>
      <c r="D337">
        <v>2</v>
      </c>
      <c r="E337" s="31">
        <v>0.58888888888888902</v>
      </c>
      <c r="F337" t="s">
        <v>295</v>
      </c>
      <c r="G337">
        <v>10</v>
      </c>
      <c r="H337">
        <v>2</v>
      </c>
      <c r="J337" t="str">
        <f>VLOOKUP(F337,lookups!$A$2:$I$151,2,0)</f>
        <v>Spotted Goatfish</v>
      </c>
      <c r="K337" t="str">
        <f>VLOOKUP(F337,lookups!$A$2:$I$151,3,0)</f>
        <v>Pseudupeneus maculatus</v>
      </c>
      <c r="L337" t="str">
        <f>VLOOKUP(F337,lookups!$A$2:$I$151,4,0)</f>
        <v>Mullidae</v>
      </c>
      <c r="M337" t="str">
        <f>VLOOKUP(F337,lookups!$A$2:$I$151,5,0)</f>
        <v>Carnivores</v>
      </c>
      <c r="N337">
        <f>VLOOKUP(F337,lookups!$A$2:$I$151,6,0)</f>
        <v>0.01</v>
      </c>
      <c r="O337">
        <f>VLOOKUP(F337,lookups!$A$2:$I$151,7,0)</f>
        <v>3.12</v>
      </c>
      <c r="P337">
        <f t="shared" si="6"/>
        <v>13.18256738556409</v>
      </c>
    </row>
    <row r="338" spans="1:16" x14ac:dyDescent="0.2">
      <c r="A338" s="30">
        <v>44678</v>
      </c>
      <c r="B338" t="s">
        <v>429</v>
      </c>
      <c r="C338" t="s">
        <v>378</v>
      </c>
      <c r="D338">
        <v>2</v>
      </c>
      <c r="E338" s="31">
        <v>0.58888888888888902</v>
      </c>
      <c r="F338" t="s">
        <v>361</v>
      </c>
      <c r="G338">
        <v>6</v>
      </c>
      <c r="J338" t="str">
        <f>VLOOKUP(F338,lookups!$A$2:$I$151,2,0)</f>
        <v>3-spot Damselfish</v>
      </c>
      <c r="K338" t="str">
        <f>VLOOKUP(F338,lookups!$A$2:$I$151,3,0)</f>
        <v>Stegastes planifrons</v>
      </c>
      <c r="L338" t="str">
        <f>VLOOKUP(F338,lookups!$A$2:$I$151,4,0)</f>
        <v>Pomacentridae</v>
      </c>
      <c r="M338" t="str">
        <f>VLOOKUP(F338,lookups!$A$2:$I$151,5,0)</f>
        <v>Omnivores</v>
      </c>
      <c r="N338">
        <f>VLOOKUP(F338,lookups!$A$2:$I$151,6,0)</f>
        <v>2.188E-2</v>
      </c>
      <c r="O338">
        <f>VLOOKUP(F338,lookups!$A$2:$I$151,7,0)</f>
        <v>2.96</v>
      </c>
      <c r="P338">
        <f t="shared" si="6"/>
        <v>4.3992132912140169</v>
      </c>
    </row>
    <row r="339" spans="1:16" x14ac:dyDescent="0.2">
      <c r="A339" s="30">
        <v>44678</v>
      </c>
      <c r="B339" t="s">
        <v>429</v>
      </c>
      <c r="C339" t="s">
        <v>378</v>
      </c>
      <c r="D339">
        <v>2</v>
      </c>
      <c r="E339" s="31">
        <v>0.58888888888888902</v>
      </c>
      <c r="F339" t="s">
        <v>315</v>
      </c>
      <c r="G339">
        <v>6</v>
      </c>
      <c r="H339">
        <v>10</v>
      </c>
      <c r="I339" t="s">
        <v>379</v>
      </c>
      <c r="J339" t="str">
        <f>VLOOKUP(F339,lookups!$A$2:$I$151,2,0)</f>
        <v>Striped Parrotfish</v>
      </c>
      <c r="K339" t="str">
        <f>VLOOKUP(F339,lookups!$A$2:$I$151,3,0)</f>
        <v>Scarus iserti</v>
      </c>
      <c r="L339" t="str">
        <f>VLOOKUP(F339,lookups!$A$2:$I$151,4,0)</f>
        <v>Scaridae</v>
      </c>
      <c r="M339" t="str">
        <f>VLOOKUP(F339,lookups!$A$2:$I$151,5,0)</f>
        <v>Herbivores</v>
      </c>
      <c r="N339">
        <f>VLOOKUP(F339,lookups!$A$2:$I$151,6,0)</f>
        <v>1.47E-2</v>
      </c>
      <c r="O339">
        <f>VLOOKUP(F339,lookups!$A$2:$I$151,7,0)</f>
        <v>3.0548000000000002</v>
      </c>
      <c r="P339">
        <f t="shared" si="6"/>
        <v>3.5027873644931384</v>
      </c>
    </row>
    <row r="340" spans="1:16" x14ac:dyDescent="0.2">
      <c r="A340" s="30">
        <v>44678</v>
      </c>
      <c r="B340" t="s">
        <v>429</v>
      </c>
      <c r="C340" t="s">
        <v>378</v>
      </c>
      <c r="D340">
        <v>2</v>
      </c>
      <c r="E340" s="31">
        <v>0.58888888888888902</v>
      </c>
      <c r="F340" t="s">
        <v>417</v>
      </c>
      <c r="G340">
        <v>8</v>
      </c>
      <c r="H340">
        <v>2</v>
      </c>
      <c r="J340" t="str">
        <f>VLOOKUP(F340,lookups!$A$2:$I$151,2,0)</f>
        <v>Striped grunt</v>
      </c>
      <c r="K340" t="str">
        <f>VLOOKUP(F340,lookups!$A$2:$I$151,3,0)</f>
        <v>Haemulon striatum</v>
      </c>
      <c r="L340" t="str">
        <f>VLOOKUP(F340,lookups!$A$2:$I$151,4,0)</f>
        <v>Haemulidae</v>
      </c>
      <c r="M340" t="str">
        <f>VLOOKUP(F340,lookups!$A$2:$I$151,5,0)</f>
        <v>Carnivores</v>
      </c>
      <c r="N340">
        <f>VLOOKUP(F340,lookups!$A$2:$I$151,6,0)</f>
        <v>0</v>
      </c>
      <c r="O340">
        <f>VLOOKUP(F340,lookups!$A$2:$I$151,7,0)</f>
        <v>0</v>
      </c>
      <c r="P340">
        <f t="shared" si="6"/>
        <v>0</v>
      </c>
    </row>
    <row r="341" spans="1:16" x14ac:dyDescent="0.2">
      <c r="A341" s="30">
        <v>44678</v>
      </c>
      <c r="B341" t="s">
        <v>429</v>
      </c>
      <c r="C341" t="s">
        <v>378</v>
      </c>
      <c r="D341">
        <v>2</v>
      </c>
      <c r="E341" s="31">
        <v>0.58888888888888902</v>
      </c>
      <c r="F341" t="s">
        <v>330</v>
      </c>
      <c r="G341">
        <v>5</v>
      </c>
      <c r="I341" t="s">
        <v>379</v>
      </c>
      <c r="J341" t="str">
        <f>VLOOKUP(F341,lookups!$A$2:$I$151,2,0)</f>
        <v>Redband Parrotfish</v>
      </c>
      <c r="K341" t="str">
        <f>VLOOKUP(F341,lookups!$A$2:$I$151,3,0)</f>
        <v>Sparisoma aurofrenatum</v>
      </c>
      <c r="L341" t="str">
        <f>VLOOKUP(F341,lookups!$A$2:$I$151,4,0)</f>
        <v>Scaridae</v>
      </c>
      <c r="M341" t="str">
        <f>VLOOKUP(F341,lookups!$A$2:$I$151,5,0)</f>
        <v>Herbivores</v>
      </c>
      <c r="N341">
        <f>VLOOKUP(F341,lookups!$A$2:$I$151,6,0)</f>
        <v>4.5999999999999999E-3</v>
      </c>
      <c r="O341">
        <f>VLOOKUP(F341,lookups!$A$2:$I$151,7,0)</f>
        <v>3.4291</v>
      </c>
      <c r="P341">
        <f t="shared" si="6"/>
        <v>1.1470857206847838</v>
      </c>
    </row>
    <row r="342" spans="1:16" x14ac:dyDescent="0.2">
      <c r="A342" s="30">
        <v>44678</v>
      </c>
      <c r="B342" t="s">
        <v>429</v>
      </c>
      <c r="C342" t="s">
        <v>378</v>
      </c>
      <c r="D342">
        <v>2</v>
      </c>
      <c r="E342" s="31">
        <v>0.58888888888888902</v>
      </c>
      <c r="F342" t="s">
        <v>283</v>
      </c>
      <c r="G342">
        <v>12</v>
      </c>
      <c r="H342">
        <v>3</v>
      </c>
      <c r="J342" t="str">
        <f>VLOOKUP(F342,lookups!$A$2:$I$151,2,0)</f>
        <v>Yellowtail Snapper</v>
      </c>
      <c r="K342" t="str">
        <f>VLOOKUP(F342,lookups!$A$2:$I$151,3,0)</f>
        <v>Ocyurus chrysurus</v>
      </c>
      <c r="L342" t="str">
        <f>VLOOKUP(F342,lookups!$A$2:$I$151,4,0)</f>
        <v>Lutjanidae</v>
      </c>
      <c r="M342" t="str">
        <f>VLOOKUP(F342,lookups!$A$2:$I$151,5,0)</f>
        <v>Carnivores</v>
      </c>
      <c r="N342">
        <f>VLOOKUP(F342,lookups!$A$2:$I$151,6,0)</f>
        <v>4.0500000000000001E-2</v>
      </c>
      <c r="O342">
        <f>VLOOKUP(F342,lookups!$A$2:$I$151,7,0)</f>
        <v>2.718</v>
      </c>
      <c r="P342">
        <f t="shared" si="6"/>
        <v>34.727190543401591</v>
      </c>
    </row>
    <row r="343" spans="1:16" x14ac:dyDescent="0.2">
      <c r="A343" s="30">
        <v>44678</v>
      </c>
      <c r="B343" t="s">
        <v>429</v>
      </c>
      <c r="C343" t="s">
        <v>378</v>
      </c>
      <c r="D343">
        <v>2</v>
      </c>
      <c r="E343" s="31">
        <v>0.58888888888888902</v>
      </c>
      <c r="F343" t="s">
        <v>283</v>
      </c>
      <c r="G343">
        <v>10</v>
      </c>
      <c r="H343">
        <v>3</v>
      </c>
      <c r="J343" t="str">
        <f>VLOOKUP(F343,lookups!$A$2:$I$151,2,0)</f>
        <v>Yellowtail Snapper</v>
      </c>
      <c r="K343" t="str">
        <f>VLOOKUP(F343,lookups!$A$2:$I$151,3,0)</f>
        <v>Ocyurus chrysurus</v>
      </c>
      <c r="L343" t="str">
        <f>VLOOKUP(F343,lookups!$A$2:$I$151,4,0)</f>
        <v>Lutjanidae</v>
      </c>
      <c r="M343" t="str">
        <f>VLOOKUP(F343,lookups!$A$2:$I$151,5,0)</f>
        <v>Carnivores</v>
      </c>
      <c r="N343">
        <f>VLOOKUP(F343,lookups!$A$2:$I$151,6,0)</f>
        <v>4.0500000000000001E-2</v>
      </c>
      <c r="O343">
        <f>VLOOKUP(F343,lookups!$A$2:$I$151,7,0)</f>
        <v>2.718</v>
      </c>
      <c r="P343">
        <f t="shared" si="6"/>
        <v>21.157045654464355</v>
      </c>
    </row>
    <row r="344" spans="1:16" x14ac:dyDescent="0.2">
      <c r="A344" s="30">
        <v>44678</v>
      </c>
      <c r="B344" t="s">
        <v>429</v>
      </c>
      <c r="C344" t="s">
        <v>378</v>
      </c>
      <c r="D344">
        <v>2</v>
      </c>
      <c r="E344" s="31">
        <v>0.58888888888888902</v>
      </c>
      <c r="F344" t="s">
        <v>345</v>
      </c>
      <c r="G344">
        <v>50</v>
      </c>
      <c r="J344" t="str">
        <f>VLOOKUP(F344,lookups!$A$2:$I$151,2,0)</f>
        <v>Barracuda</v>
      </c>
      <c r="K344" t="str">
        <f>VLOOKUP(F344,lookups!$A$2:$I$151,3,0)</f>
        <v>Sphyraena barracuda</v>
      </c>
      <c r="L344" t="str">
        <f>VLOOKUP(F344,lookups!$A$2:$I$151,4,0)</f>
        <v>Sphyraenidae</v>
      </c>
      <c r="M344" t="str">
        <f>VLOOKUP(F344,lookups!$A$2:$I$151,5,0)</f>
        <v>Carnivores</v>
      </c>
      <c r="N344">
        <f>VLOOKUP(F344,lookups!$A$2:$I$151,6,0)</f>
        <v>5.0000000000000001E-3</v>
      </c>
      <c r="O344">
        <f>VLOOKUP(F344,lookups!$A$2:$I$151,7,0)</f>
        <v>3.0825</v>
      </c>
      <c r="P344">
        <f t="shared" si="6"/>
        <v>863.06805592978162</v>
      </c>
    </row>
    <row r="345" spans="1:16" x14ac:dyDescent="0.2">
      <c r="A345" s="30">
        <v>44678</v>
      </c>
      <c r="B345" t="s">
        <v>429</v>
      </c>
      <c r="C345" t="s">
        <v>378</v>
      </c>
      <c r="D345">
        <v>2</v>
      </c>
      <c r="E345" s="31">
        <v>0.58888888888888902</v>
      </c>
      <c r="F345" t="s">
        <v>14</v>
      </c>
      <c r="G345">
        <v>5</v>
      </c>
      <c r="J345" t="str">
        <f>VLOOKUP(F345,lookups!$A$2:$I$151,2,0)</f>
        <v>Sergeant Major</v>
      </c>
      <c r="K345" t="str">
        <f>VLOOKUP(F345,lookups!$A$2:$I$151,3,0)</f>
        <v>Abudefduf saxatilis</v>
      </c>
      <c r="L345" t="str">
        <f>VLOOKUP(F345,lookups!$A$2:$I$151,4,0)</f>
        <v>Pomacentridae</v>
      </c>
      <c r="M345" t="str">
        <f>VLOOKUP(F345,lookups!$A$2:$I$151,5,0)</f>
        <v>Carnivores</v>
      </c>
      <c r="N345">
        <f>VLOOKUP(F345,lookups!$A$2:$I$151,6,0)</f>
        <v>1.8200000000000001E-2</v>
      </c>
      <c r="O345">
        <f>VLOOKUP(F345,lookups!$A$2:$I$151,7,0)</f>
        <v>3.05</v>
      </c>
      <c r="P345">
        <f t="shared" si="6"/>
        <v>2.4656413298206865</v>
      </c>
    </row>
    <row r="346" spans="1:16" x14ac:dyDescent="0.2">
      <c r="A346" s="30">
        <v>44678</v>
      </c>
      <c r="B346" t="s">
        <v>429</v>
      </c>
      <c r="C346" t="s">
        <v>378</v>
      </c>
      <c r="D346">
        <v>2</v>
      </c>
      <c r="E346" s="31">
        <v>0.58888888888888902</v>
      </c>
      <c r="F346" t="s">
        <v>387</v>
      </c>
      <c r="G346">
        <v>20</v>
      </c>
      <c r="H346">
        <v>3</v>
      </c>
      <c r="J346" t="str">
        <f>VLOOKUP(F346,lookups!$A$2:$I$151,2,0)</f>
        <v>Gray snapper</v>
      </c>
      <c r="K346" t="str">
        <f>VLOOKUP(F346,lookups!$A$2:$I$151,3,0)</f>
        <v>Lutjanis griseus</v>
      </c>
      <c r="L346" t="str">
        <f>VLOOKUP(F346,lookups!$A$2:$I$151,4,0)</f>
        <v>Lutjanidae</v>
      </c>
      <c r="M346" t="str">
        <f>VLOOKUP(F346,lookups!$A$2:$I$151,5,0)</f>
        <v>Carnivores</v>
      </c>
      <c r="N346">
        <f>VLOOKUP(F346,lookups!$A$2:$I$151,6,0)</f>
        <v>0</v>
      </c>
      <c r="O346">
        <f>VLOOKUP(F346,lookups!$A$2:$I$151,7,0)</f>
        <v>0</v>
      </c>
      <c r="P346">
        <f t="shared" si="6"/>
        <v>0</v>
      </c>
    </row>
    <row r="347" spans="1:16" x14ac:dyDescent="0.2">
      <c r="A347" s="30">
        <v>44678</v>
      </c>
      <c r="B347" t="s">
        <v>429</v>
      </c>
      <c r="C347" t="s">
        <v>378</v>
      </c>
      <c r="D347">
        <v>2</v>
      </c>
      <c r="E347" s="31">
        <v>0.58888888888888902</v>
      </c>
      <c r="F347" t="s">
        <v>387</v>
      </c>
      <c r="G347">
        <v>15</v>
      </c>
      <c r="J347" t="str">
        <f>VLOOKUP(F347,lookups!$A$2:$I$151,2,0)</f>
        <v>Gray snapper</v>
      </c>
      <c r="K347" t="str">
        <f>VLOOKUP(F347,lookups!$A$2:$I$151,3,0)</f>
        <v>Lutjanis griseus</v>
      </c>
      <c r="L347" t="str">
        <f>VLOOKUP(F347,lookups!$A$2:$I$151,4,0)</f>
        <v>Lutjanidae</v>
      </c>
      <c r="M347" t="str">
        <f>VLOOKUP(F347,lookups!$A$2:$I$151,5,0)</f>
        <v>Carnivores</v>
      </c>
      <c r="N347">
        <f>VLOOKUP(F347,lookups!$A$2:$I$151,6,0)</f>
        <v>0</v>
      </c>
      <c r="O347">
        <f>VLOOKUP(F347,lookups!$A$2:$I$151,7,0)</f>
        <v>0</v>
      </c>
      <c r="P347">
        <f t="shared" si="6"/>
        <v>0</v>
      </c>
    </row>
    <row r="348" spans="1:16" x14ac:dyDescent="0.2">
      <c r="A348" s="30">
        <v>44678</v>
      </c>
      <c r="B348" t="s">
        <v>429</v>
      </c>
      <c r="C348" t="s">
        <v>378</v>
      </c>
      <c r="D348">
        <v>2</v>
      </c>
      <c r="E348" s="31">
        <v>0.58888888888888902</v>
      </c>
      <c r="F348" t="s">
        <v>186</v>
      </c>
      <c r="G348">
        <v>7</v>
      </c>
      <c r="H348">
        <v>10</v>
      </c>
      <c r="J348" t="str">
        <f>VLOOKUP(F348,lookups!$A$2:$I$151,2,0)</f>
        <v>Tomate</v>
      </c>
      <c r="K348" t="str">
        <f>VLOOKUP(F348,lookups!$A$2:$I$151,3,0)</f>
        <v>Haemulon aurolineatum</v>
      </c>
      <c r="L348" t="str">
        <f>VLOOKUP(F348,lookups!$A$2:$I$151,4,0)</f>
        <v>Haemulidae</v>
      </c>
      <c r="M348" t="str">
        <f>VLOOKUP(F348,lookups!$A$2:$I$151,5,0)</f>
        <v>Carnivores</v>
      </c>
      <c r="N348">
        <f>VLOOKUP(F348,lookups!$A$2:$I$151,6,0)</f>
        <v>0.01</v>
      </c>
      <c r="O348">
        <f>VLOOKUP(F348,lookups!$A$2:$I$151,7,0)</f>
        <v>3.2077</v>
      </c>
      <c r="P348">
        <f t="shared" si="6"/>
        <v>5.1383180543504308</v>
      </c>
    </row>
    <row r="349" spans="1:16" x14ac:dyDescent="0.2">
      <c r="A349" s="30">
        <v>44678</v>
      </c>
      <c r="B349" t="s">
        <v>429</v>
      </c>
      <c r="C349" t="s">
        <v>378</v>
      </c>
      <c r="D349">
        <v>2</v>
      </c>
      <c r="E349" s="31">
        <v>0.58888888888888902</v>
      </c>
      <c r="F349" t="s">
        <v>186</v>
      </c>
      <c r="G349">
        <v>9</v>
      </c>
      <c r="H349">
        <v>10</v>
      </c>
      <c r="J349" t="str">
        <f>VLOOKUP(F349,lookups!$A$2:$I$151,2,0)</f>
        <v>Tomate</v>
      </c>
      <c r="K349" t="str">
        <f>VLOOKUP(F349,lookups!$A$2:$I$151,3,0)</f>
        <v>Haemulon aurolineatum</v>
      </c>
      <c r="L349" t="str">
        <f>VLOOKUP(F349,lookups!$A$2:$I$151,4,0)</f>
        <v>Haemulidae</v>
      </c>
      <c r="M349" t="str">
        <f>VLOOKUP(F349,lookups!$A$2:$I$151,5,0)</f>
        <v>Carnivores</v>
      </c>
      <c r="N349">
        <f>VLOOKUP(F349,lookups!$A$2:$I$151,6,0)</f>
        <v>0.01</v>
      </c>
      <c r="O349">
        <f>VLOOKUP(F349,lookups!$A$2:$I$151,7,0)</f>
        <v>3.2077</v>
      </c>
      <c r="P349">
        <f t="shared" si="6"/>
        <v>11.505982192087815</v>
      </c>
    </row>
    <row r="350" spans="1:16" x14ac:dyDescent="0.2">
      <c r="A350" s="30">
        <v>44678</v>
      </c>
      <c r="B350" t="s">
        <v>429</v>
      </c>
      <c r="C350" t="s">
        <v>378</v>
      </c>
      <c r="D350">
        <v>2</v>
      </c>
      <c r="E350" s="31">
        <v>0.58888888888888902</v>
      </c>
      <c r="F350" t="s">
        <v>269</v>
      </c>
      <c r="G350">
        <v>10</v>
      </c>
      <c r="J350" t="str">
        <f>VLOOKUP(F350,lookups!$A$2:$I$151,2,0)</f>
        <v>Goatfish</v>
      </c>
      <c r="K350" t="str">
        <f>VLOOKUP(F350,lookups!$A$2:$I$151,3,0)</f>
        <v>Mulloidichthys martinicus</v>
      </c>
      <c r="L350" t="str">
        <f>VLOOKUP(F350,lookups!$A$2:$I$151,4,0)</f>
        <v>Mullidae</v>
      </c>
      <c r="M350" t="str">
        <f>VLOOKUP(F350,lookups!$A$2:$I$151,5,0)</f>
        <v>Carnivores</v>
      </c>
      <c r="N350">
        <f>VLOOKUP(F350,lookups!$A$2:$I$151,6,0)</f>
        <v>9.7699999999999992E-3</v>
      </c>
      <c r="O350">
        <f>VLOOKUP(F350,lookups!$A$2:$I$151,7,0)</f>
        <v>3.12</v>
      </c>
      <c r="P350">
        <f t="shared" si="6"/>
        <v>12.879368335696114</v>
      </c>
    </row>
    <row r="351" spans="1:16" x14ac:dyDescent="0.2">
      <c r="A351" s="30">
        <v>44678</v>
      </c>
      <c r="B351" t="s">
        <v>429</v>
      </c>
      <c r="C351" t="s">
        <v>378</v>
      </c>
      <c r="D351">
        <v>2</v>
      </c>
      <c r="E351" s="31">
        <v>0.58888888888888902</v>
      </c>
      <c r="F351" t="s">
        <v>352</v>
      </c>
      <c r="G351">
        <v>8</v>
      </c>
      <c r="J351" t="str">
        <f>VLOOKUP(F351,lookups!$A$2:$I$151,2,0)</f>
        <v>Longfin Damselfish</v>
      </c>
      <c r="K351" t="str">
        <f>VLOOKUP(F351,lookups!$A$2:$I$151,3,0)</f>
        <v>Stegastes diencaeus</v>
      </c>
      <c r="L351" t="str">
        <f>VLOOKUP(F351,lookups!$A$2:$I$151,4,0)</f>
        <v>Pomacentridae</v>
      </c>
      <c r="M351" t="str">
        <f>VLOOKUP(F351,lookups!$A$2:$I$151,5,0)</f>
        <v>Herbivores</v>
      </c>
      <c r="N351">
        <f>VLOOKUP(F351,lookups!$A$2:$I$151,6,0)</f>
        <v>1.9949999999999999E-2</v>
      </c>
      <c r="O351">
        <f>VLOOKUP(F351,lookups!$A$2:$I$151,7,0)</f>
        <v>2.99</v>
      </c>
      <c r="P351">
        <f t="shared" si="6"/>
        <v>10.004190687671905</v>
      </c>
    </row>
    <row r="352" spans="1:16" x14ac:dyDescent="0.2">
      <c r="A352" s="30">
        <v>44678</v>
      </c>
      <c r="B352" t="s">
        <v>429</v>
      </c>
      <c r="C352" t="s">
        <v>378</v>
      </c>
      <c r="D352">
        <v>2</v>
      </c>
      <c r="E352" s="31">
        <v>0.58888888888888902</v>
      </c>
      <c r="F352" t="s">
        <v>416</v>
      </c>
      <c r="G352">
        <v>15</v>
      </c>
      <c r="J352" t="str">
        <f>VLOOKUP(F352,lookups!$A$2:$I$151,2,0)</f>
        <v>Night sergeant</v>
      </c>
      <c r="K352" t="str">
        <f>VLOOKUP(F352,lookups!$A$2:$I$151,3,0)</f>
        <v>Abudefduf taurus</v>
      </c>
      <c r="L352" t="str">
        <f>VLOOKUP(F352,lookups!$A$2:$I$151,4,0)</f>
        <v>Pomacentridae</v>
      </c>
      <c r="M352" t="str">
        <f>VLOOKUP(F352,lookups!$A$2:$I$151,5,0)</f>
        <v>Omnivores</v>
      </c>
      <c r="N352">
        <f>VLOOKUP(F352,lookups!$A$2:$I$151,6,0)</f>
        <v>2.3990000000000001E-2</v>
      </c>
      <c r="O352">
        <f>VLOOKUP(F352,lookups!$A$2:$I$151,7,0)</f>
        <v>3.01</v>
      </c>
      <c r="P352">
        <f t="shared" si="6"/>
        <v>83.188814957849658</v>
      </c>
    </row>
    <row r="353" spans="1:16" x14ac:dyDescent="0.2">
      <c r="A353" s="30">
        <v>44678</v>
      </c>
      <c r="B353" t="s">
        <v>429</v>
      </c>
      <c r="C353" t="s">
        <v>378</v>
      </c>
      <c r="D353">
        <v>2</v>
      </c>
      <c r="E353" s="31">
        <v>0.58888888888888902</v>
      </c>
      <c r="F353" t="s">
        <v>383</v>
      </c>
      <c r="G353">
        <v>3</v>
      </c>
      <c r="J353" t="str">
        <f>VLOOKUP(F353,lookups!$A$2:$I$151,2,0)</f>
        <v>Blue runner</v>
      </c>
      <c r="K353" t="str">
        <f>VLOOKUP(F353,lookups!$A$2:$I$151,3,0)</f>
        <v>Caranx crysos</v>
      </c>
      <c r="L353" t="str">
        <f>VLOOKUP(F353,lookups!$A$2:$I$151,4,0)</f>
        <v>Carangidae</v>
      </c>
      <c r="M353" t="str">
        <f>VLOOKUP(F353,lookups!$A$2:$I$151,5,0)</f>
        <v>Carnivores</v>
      </c>
      <c r="N353">
        <f>VLOOKUP(F353,lookups!$A$2:$I$151,6,0)</f>
        <v>1.7000000000000001E-2</v>
      </c>
      <c r="O353">
        <f>VLOOKUP(F353,lookups!$A$2:$I$151,7,0)</f>
        <v>2.95</v>
      </c>
      <c r="P353">
        <f t="shared" si="6"/>
        <v>0.43446682759183325</v>
      </c>
    </row>
    <row r="354" spans="1:16" x14ac:dyDescent="0.2">
      <c r="A354" s="30">
        <v>44680</v>
      </c>
      <c r="B354" t="s">
        <v>426</v>
      </c>
      <c r="C354" t="s">
        <v>378</v>
      </c>
      <c r="D354">
        <v>1</v>
      </c>
      <c r="F354" t="s">
        <v>182</v>
      </c>
      <c r="G354">
        <v>2</v>
      </c>
      <c r="H354">
        <v>30</v>
      </c>
      <c r="J354" t="str">
        <f>VLOOKUP(F354,lookups!$A$2:$I$151,2,0)</f>
        <v>Grunt (juvenile)</v>
      </c>
      <c r="K354" t="str">
        <f>VLOOKUP(F354,lookups!$A$2:$I$151,3,0)</f>
        <v>Haemulon spp.</v>
      </c>
      <c r="L354" t="str">
        <f>VLOOKUP(F354,lookups!$A$2:$I$151,4,0)</f>
        <v>Haemulidae</v>
      </c>
      <c r="M354" t="str">
        <f>VLOOKUP(F354,lookups!$A$2:$I$151,5,0)</f>
        <v>Carnivores</v>
      </c>
      <c r="N354">
        <f>VLOOKUP(F354,lookups!$A$2:$I$151,6,0)</f>
        <v>1.2699999999999999E-2</v>
      </c>
      <c r="O354">
        <f>VLOOKUP(F354,lookups!$A$2:$I$151,7,0)</f>
        <v>3.1581000000000001</v>
      </c>
      <c r="P354">
        <f t="shared" ref="P354:P405" si="7">N354*G354^O354</f>
        <v>0.11336697287564686</v>
      </c>
    </row>
    <row r="355" spans="1:16" x14ac:dyDescent="0.2">
      <c r="A355" s="30">
        <v>44680</v>
      </c>
      <c r="B355" t="s">
        <v>426</v>
      </c>
      <c r="C355" t="s">
        <v>378</v>
      </c>
      <c r="D355">
        <v>1</v>
      </c>
      <c r="F355" t="s">
        <v>182</v>
      </c>
      <c r="G355">
        <v>2</v>
      </c>
      <c r="H355">
        <v>10</v>
      </c>
      <c r="J355" t="str">
        <f>VLOOKUP(F355,lookups!$A$2:$I$151,2,0)</f>
        <v>Grunt (juvenile)</v>
      </c>
      <c r="K355" t="str">
        <f>VLOOKUP(F355,lookups!$A$2:$I$151,3,0)</f>
        <v>Haemulon spp.</v>
      </c>
      <c r="L355" t="str">
        <f>VLOOKUP(F355,lookups!$A$2:$I$151,4,0)</f>
        <v>Haemulidae</v>
      </c>
      <c r="M355" t="str">
        <f>VLOOKUP(F355,lookups!$A$2:$I$151,5,0)</f>
        <v>Carnivores</v>
      </c>
      <c r="N355">
        <f>VLOOKUP(F355,lookups!$A$2:$I$151,6,0)</f>
        <v>1.2699999999999999E-2</v>
      </c>
      <c r="O355">
        <f>VLOOKUP(F355,lookups!$A$2:$I$151,7,0)</f>
        <v>3.1581000000000001</v>
      </c>
      <c r="P355">
        <f t="shared" si="7"/>
        <v>0.11336697287564686</v>
      </c>
    </row>
    <row r="356" spans="1:16" x14ac:dyDescent="0.2">
      <c r="A356" s="30">
        <v>44680</v>
      </c>
      <c r="B356" t="s">
        <v>426</v>
      </c>
      <c r="C356" t="s">
        <v>378</v>
      </c>
      <c r="D356">
        <v>1</v>
      </c>
      <c r="F356" t="s">
        <v>182</v>
      </c>
      <c r="G356">
        <v>5</v>
      </c>
      <c r="H356">
        <v>40</v>
      </c>
      <c r="J356" t="str">
        <f>VLOOKUP(F356,lookups!$A$2:$I$151,2,0)</f>
        <v>Grunt (juvenile)</v>
      </c>
      <c r="K356" t="str">
        <f>VLOOKUP(F356,lookups!$A$2:$I$151,3,0)</f>
        <v>Haemulon spp.</v>
      </c>
      <c r="L356" t="str">
        <f>VLOOKUP(F356,lookups!$A$2:$I$151,4,0)</f>
        <v>Haemulidae</v>
      </c>
      <c r="M356" t="str">
        <f>VLOOKUP(F356,lookups!$A$2:$I$151,5,0)</f>
        <v>Carnivores</v>
      </c>
      <c r="N356">
        <f>VLOOKUP(F356,lookups!$A$2:$I$151,6,0)</f>
        <v>1.2699999999999999E-2</v>
      </c>
      <c r="O356">
        <f>VLOOKUP(F356,lookups!$A$2:$I$151,7,0)</f>
        <v>3.1581000000000001</v>
      </c>
      <c r="P356">
        <f t="shared" si="7"/>
        <v>2.0474857678676552</v>
      </c>
    </row>
    <row r="357" spans="1:16" x14ac:dyDescent="0.2">
      <c r="A357" s="30">
        <v>44680</v>
      </c>
      <c r="B357" t="s">
        <v>426</v>
      </c>
      <c r="C357" t="s">
        <v>378</v>
      </c>
      <c r="D357">
        <v>1</v>
      </c>
      <c r="F357" t="s">
        <v>387</v>
      </c>
      <c r="G357">
        <v>15</v>
      </c>
      <c r="J357" t="str">
        <f>VLOOKUP(F357,lookups!$A$2:$I$151,2,0)</f>
        <v>Gray snapper</v>
      </c>
      <c r="K357" t="str">
        <f>VLOOKUP(F357,lookups!$A$2:$I$151,3,0)</f>
        <v>Lutjanis griseus</v>
      </c>
      <c r="L357" t="str">
        <f>VLOOKUP(F357,lookups!$A$2:$I$151,4,0)</f>
        <v>Lutjanidae</v>
      </c>
      <c r="M357" t="str">
        <f>VLOOKUP(F357,lookups!$A$2:$I$151,5,0)</f>
        <v>Carnivores</v>
      </c>
      <c r="N357">
        <f>VLOOKUP(F357,lookups!$A$2:$I$151,6,0)</f>
        <v>0</v>
      </c>
      <c r="O357">
        <f>VLOOKUP(F357,lookups!$A$2:$I$151,7,0)</f>
        <v>0</v>
      </c>
      <c r="P357">
        <f t="shared" si="7"/>
        <v>0</v>
      </c>
    </row>
    <row r="358" spans="1:16" x14ac:dyDescent="0.2">
      <c r="A358" s="30">
        <v>44680</v>
      </c>
      <c r="B358" t="s">
        <v>426</v>
      </c>
      <c r="C358" t="s">
        <v>378</v>
      </c>
      <c r="D358">
        <v>1</v>
      </c>
      <c r="F358" t="s">
        <v>387</v>
      </c>
      <c r="G358">
        <v>35</v>
      </c>
      <c r="J358" t="str">
        <f>VLOOKUP(F358,lookups!$A$2:$I$151,2,0)</f>
        <v>Gray snapper</v>
      </c>
      <c r="K358" t="str">
        <f>VLOOKUP(F358,lookups!$A$2:$I$151,3,0)</f>
        <v>Lutjanis griseus</v>
      </c>
      <c r="L358" t="str">
        <f>VLOOKUP(F358,lookups!$A$2:$I$151,4,0)</f>
        <v>Lutjanidae</v>
      </c>
      <c r="M358" t="str">
        <f>VLOOKUP(F358,lookups!$A$2:$I$151,5,0)</f>
        <v>Carnivores</v>
      </c>
      <c r="N358">
        <f>VLOOKUP(F358,lookups!$A$2:$I$151,6,0)</f>
        <v>0</v>
      </c>
      <c r="O358">
        <f>VLOOKUP(F358,lookups!$A$2:$I$151,7,0)</f>
        <v>0</v>
      </c>
      <c r="P358">
        <f t="shared" si="7"/>
        <v>0</v>
      </c>
    </row>
    <row r="359" spans="1:16" x14ac:dyDescent="0.2">
      <c r="A359" s="30">
        <v>44680</v>
      </c>
      <c r="B359" t="s">
        <v>426</v>
      </c>
      <c r="C359" t="s">
        <v>378</v>
      </c>
      <c r="D359">
        <v>1</v>
      </c>
      <c r="F359" t="s">
        <v>387</v>
      </c>
      <c r="G359">
        <v>25</v>
      </c>
      <c r="H359">
        <v>8</v>
      </c>
      <c r="J359" t="str">
        <f>VLOOKUP(F359,lookups!$A$2:$I$151,2,0)</f>
        <v>Gray snapper</v>
      </c>
      <c r="K359" t="str">
        <f>VLOOKUP(F359,lookups!$A$2:$I$151,3,0)</f>
        <v>Lutjanis griseus</v>
      </c>
      <c r="L359" t="str">
        <f>VLOOKUP(F359,lookups!$A$2:$I$151,4,0)</f>
        <v>Lutjanidae</v>
      </c>
      <c r="M359" t="str">
        <f>VLOOKUP(F359,lookups!$A$2:$I$151,5,0)</f>
        <v>Carnivores</v>
      </c>
      <c r="N359">
        <f>VLOOKUP(F359,lookups!$A$2:$I$151,6,0)</f>
        <v>0</v>
      </c>
      <c r="O359">
        <f>VLOOKUP(F359,lookups!$A$2:$I$151,7,0)</f>
        <v>0</v>
      </c>
      <c r="P359">
        <f t="shared" si="7"/>
        <v>0</v>
      </c>
    </row>
    <row r="360" spans="1:16" x14ac:dyDescent="0.2">
      <c r="A360" s="30">
        <v>44680</v>
      </c>
      <c r="B360" t="s">
        <v>426</v>
      </c>
      <c r="C360" t="s">
        <v>378</v>
      </c>
      <c r="D360">
        <v>1</v>
      </c>
      <c r="F360" t="s">
        <v>387</v>
      </c>
      <c r="G360">
        <v>20</v>
      </c>
      <c r="H360">
        <v>2</v>
      </c>
      <c r="J360" t="str">
        <f>VLOOKUP(F360,lookups!$A$2:$I$151,2,0)</f>
        <v>Gray snapper</v>
      </c>
      <c r="K360" t="str">
        <f>VLOOKUP(F360,lookups!$A$2:$I$151,3,0)</f>
        <v>Lutjanis griseus</v>
      </c>
      <c r="L360" t="str">
        <f>VLOOKUP(F360,lookups!$A$2:$I$151,4,0)</f>
        <v>Lutjanidae</v>
      </c>
      <c r="M360" t="str">
        <f>VLOOKUP(F360,lookups!$A$2:$I$151,5,0)</f>
        <v>Carnivores</v>
      </c>
      <c r="N360">
        <f>VLOOKUP(F360,lookups!$A$2:$I$151,6,0)</f>
        <v>0</v>
      </c>
      <c r="O360">
        <f>VLOOKUP(F360,lookups!$A$2:$I$151,7,0)</f>
        <v>0</v>
      </c>
      <c r="P360">
        <f t="shared" si="7"/>
        <v>0</v>
      </c>
    </row>
    <row r="361" spans="1:16" x14ac:dyDescent="0.2">
      <c r="A361" s="30">
        <v>44680</v>
      </c>
      <c r="B361" t="s">
        <v>426</v>
      </c>
      <c r="C361" t="s">
        <v>378</v>
      </c>
      <c r="D361">
        <v>1</v>
      </c>
      <c r="F361" t="s">
        <v>387</v>
      </c>
      <c r="G361">
        <v>22</v>
      </c>
      <c r="H361">
        <v>5</v>
      </c>
      <c r="J361" t="str">
        <f>VLOOKUP(F361,lookups!$A$2:$I$151,2,0)</f>
        <v>Gray snapper</v>
      </c>
      <c r="K361" t="str">
        <f>VLOOKUP(F361,lookups!$A$2:$I$151,3,0)</f>
        <v>Lutjanis griseus</v>
      </c>
      <c r="L361" t="str">
        <f>VLOOKUP(F361,lookups!$A$2:$I$151,4,0)</f>
        <v>Lutjanidae</v>
      </c>
      <c r="M361" t="str">
        <f>VLOOKUP(F361,lookups!$A$2:$I$151,5,0)</f>
        <v>Carnivores</v>
      </c>
      <c r="N361">
        <f>VLOOKUP(F361,lookups!$A$2:$I$151,6,0)</f>
        <v>0</v>
      </c>
      <c r="O361">
        <f>VLOOKUP(F361,lookups!$A$2:$I$151,7,0)</f>
        <v>0</v>
      </c>
      <c r="P361">
        <f t="shared" si="7"/>
        <v>0</v>
      </c>
    </row>
    <row r="362" spans="1:16" x14ac:dyDescent="0.2">
      <c r="A362" s="30">
        <v>44680</v>
      </c>
      <c r="B362" t="s">
        <v>426</v>
      </c>
      <c r="C362" t="s">
        <v>378</v>
      </c>
      <c r="D362">
        <v>1</v>
      </c>
      <c r="F362" t="s">
        <v>414</v>
      </c>
      <c r="G362">
        <v>4</v>
      </c>
      <c r="H362">
        <v>25</v>
      </c>
      <c r="J362" t="str">
        <f>VLOOKUP(F362,lookups!$A$2:$I$151,2,0)</f>
        <v>Hardhead silverside</v>
      </c>
      <c r="K362" t="str">
        <f>VLOOKUP(F362,lookups!$A$2:$I$151,3,0)</f>
        <v>Atherinomorus stipes</v>
      </c>
      <c r="L362" t="str">
        <f>VLOOKUP(F362,lookups!$A$2:$I$151,4,0)</f>
        <v>Atherinidae</v>
      </c>
      <c r="M362" t="str">
        <f>VLOOKUP(F362,lookups!$A$2:$I$151,5,0)</f>
        <v>Planktivore</v>
      </c>
      <c r="N362">
        <f>VLOOKUP(F362,lookups!$A$2:$I$151,6,0)</f>
        <v>7.2399999999999999E-3</v>
      </c>
      <c r="O362">
        <f>VLOOKUP(F362,lookups!$A$2:$I$151,7,0)</f>
        <v>3.21</v>
      </c>
      <c r="P362">
        <f t="shared" si="7"/>
        <v>0.61994211178569292</v>
      </c>
    </row>
    <row r="363" spans="1:16" x14ac:dyDescent="0.2">
      <c r="A363" s="30">
        <v>44680</v>
      </c>
      <c r="B363" t="s">
        <v>426</v>
      </c>
      <c r="C363" t="s">
        <v>378</v>
      </c>
      <c r="D363">
        <v>1</v>
      </c>
      <c r="F363" t="s">
        <v>330</v>
      </c>
      <c r="G363">
        <v>4</v>
      </c>
      <c r="H363">
        <v>6</v>
      </c>
      <c r="I363" t="s">
        <v>427</v>
      </c>
      <c r="J363" t="str">
        <f>VLOOKUP(F363,lookups!$A$2:$I$151,2,0)</f>
        <v>Redband Parrotfish</v>
      </c>
      <c r="K363" t="str">
        <f>VLOOKUP(F363,lookups!$A$2:$I$151,3,0)</f>
        <v>Sparisoma aurofrenatum</v>
      </c>
      <c r="L363" t="str">
        <f>VLOOKUP(F363,lookups!$A$2:$I$151,4,0)</f>
        <v>Scaridae</v>
      </c>
      <c r="M363" t="str">
        <f>VLOOKUP(F363,lookups!$A$2:$I$151,5,0)</f>
        <v>Herbivores</v>
      </c>
      <c r="N363">
        <f>VLOOKUP(F363,lookups!$A$2:$I$151,6,0)</f>
        <v>4.5999999999999999E-3</v>
      </c>
      <c r="O363">
        <f>VLOOKUP(F363,lookups!$A$2:$I$151,7,0)</f>
        <v>3.4291</v>
      </c>
      <c r="P363">
        <f t="shared" si="7"/>
        <v>0.53368100802107599</v>
      </c>
    </row>
    <row r="364" spans="1:16" x14ac:dyDescent="0.2">
      <c r="A364" s="30">
        <v>44680</v>
      </c>
      <c r="B364" t="s">
        <v>426</v>
      </c>
      <c r="C364" t="s">
        <v>378</v>
      </c>
      <c r="D364">
        <v>1</v>
      </c>
      <c r="F364" t="s">
        <v>330</v>
      </c>
      <c r="G364">
        <v>6</v>
      </c>
      <c r="H364">
        <v>2</v>
      </c>
      <c r="I364" t="s">
        <v>379</v>
      </c>
      <c r="J364" t="str">
        <f>VLOOKUP(F364,lookups!$A$2:$I$151,2,0)</f>
        <v>Redband Parrotfish</v>
      </c>
      <c r="K364" t="str">
        <f>VLOOKUP(F364,lookups!$A$2:$I$151,3,0)</f>
        <v>Sparisoma aurofrenatum</v>
      </c>
      <c r="L364" t="str">
        <f>VLOOKUP(F364,lookups!$A$2:$I$151,4,0)</f>
        <v>Scaridae</v>
      </c>
      <c r="M364" t="str">
        <f>VLOOKUP(F364,lookups!$A$2:$I$151,5,0)</f>
        <v>Herbivores</v>
      </c>
      <c r="N364">
        <f>VLOOKUP(F364,lookups!$A$2:$I$151,6,0)</f>
        <v>4.5999999999999999E-3</v>
      </c>
      <c r="O364">
        <f>VLOOKUP(F364,lookups!$A$2:$I$151,7,0)</f>
        <v>3.4291</v>
      </c>
      <c r="P364">
        <f t="shared" si="7"/>
        <v>2.1434644468897606</v>
      </c>
    </row>
    <row r="365" spans="1:16" x14ac:dyDescent="0.2">
      <c r="A365" s="30">
        <v>44680</v>
      </c>
      <c r="B365" t="s">
        <v>426</v>
      </c>
      <c r="C365" t="s">
        <v>378</v>
      </c>
      <c r="D365">
        <v>1</v>
      </c>
      <c r="F365" t="s">
        <v>330</v>
      </c>
      <c r="G365">
        <v>2</v>
      </c>
      <c r="H365">
        <v>5</v>
      </c>
      <c r="I365" t="s">
        <v>379</v>
      </c>
      <c r="J365" t="str">
        <f>VLOOKUP(F365,lookups!$A$2:$I$151,2,0)</f>
        <v>Redband Parrotfish</v>
      </c>
      <c r="K365" t="str">
        <f>VLOOKUP(F365,lookups!$A$2:$I$151,3,0)</f>
        <v>Sparisoma aurofrenatum</v>
      </c>
      <c r="L365" t="str">
        <f>VLOOKUP(F365,lookups!$A$2:$I$151,4,0)</f>
        <v>Scaridae</v>
      </c>
      <c r="M365" t="str">
        <f>VLOOKUP(F365,lookups!$A$2:$I$151,5,0)</f>
        <v>Herbivores</v>
      </c>
      <c r="N365">
        <f>VLOOKUP(F365,lookups!$A$2:$I$151,6,0)</f>
        <v>4.5999999999999999E-3</v>
      </c>
      <c r="O365">
        <f>VLOOKUP(F365,lookups!$A$2:$I$151,7,0)</f>
        <v>3.4291</v>
      </c>
      <c r="P365">
        <f t="shared" si="7"/>
        <v>4.9547276785883491E-2</v>
      </c>
    </row>
    <row r="366" spans="1:16" x14ac:dyDescent="0.2">
      <c r="A366" s="30">
        <v>44680</v>
      </c>
      <c r="B366" t="s">
        <v>426</v>
      </c>
      <c r="C366" t="s">
        <v>378</v>
      </c>
      <c r="D366">
        <v>1</v>
      </c>
      <c r="F366" t="s">
        <v>342</v>
      </c>
      <c r="G366">
        <v>4</v>
      </c>
      <c r="I366" t="s">
        <v>379</v>
      </c>
      <c r="J366" t="str">
        <f>VLOOKUP(F366,lookups!$A$2:$I$151,2,0)</f>
        <v>Stoplight Parrotfish</v>
      </c>
      <c r="K366" t="str">
        <f>VLOOKUP(F366,lookups!$A$2:$I$151,3,0)</f>
        <v>Sparisoma viride</v>
      </c>
      <c r="L366" t="str">
        <f>VLOOKUP(F366,lookups!$A$2:$I$151,4,0)</f>
        <v>Scaridae</v>
      </c>
      <c r="M366" t="str">
        <f>VLOOKUP(F366,lookups!$A$2:$I$151,5,0)</f>
        <v>Herbivores</v>
      </c>
      <c r="N366">
        <f>VLOOKUP(F366,lookups!$A$2:$I$151,6,0)</f>
        <v>2.5000000000000001E-2</v>
      </c>
      <c r="O366">
        <f>VLOOKUP(F366,lookups!$A$2:$I$151,7,0)</f>
        <v>2.9214000000000002</v>
      </c>
      <c r="P366">
        <f t="shared" si="7"/>
        <v>1.4348221330880631</v>
      </c>
    </row>
    <row r="367" spans="1:16" x14ac:dyDescent="0.2">
      <c r="A367" s="30">
        <v>44680</v>
      </c>
      <c r="B367" t="s">
        <v>426</v>
      </c>
      <c r="C367" t="s">
        <v>378</v>
      </c>
      <c r="D367">
        <v>1</v>
      </c>
      <c r="F367" t="s">
        <v>342</v>
      </c>
      <c r="G367">
        <v>5</v>
      </c>
      <c r="I367" t="s">
        <v>379</v>
      </c>
      <c r="J367" t="str">
        <f>VLOOKUP(F367,lookups!$A$2:$I$151,2,0)</f>
        <v>Stoplight Parrotfish</v>
      </c>
      <c r="K367" t="str">
        <f>VLOOKUP(F367,lookups!$A$2:$I$151,3,0)</f>
        <v>Sparisoma viride</v>
      </c>
      <c r="L367" t="str">
        <f>VLOOKUP(F367,lookups!$A$2:$I$151,4,0)</f>
        <v>Scaridae</v>
      </c>
      <c r="M367" t="str">
        <f>VLOOKUP(F367,lookups!$A$2:$I$151,5,0)</f>
        <v>Herbivores</v>
      </c>
      <c r="N367">
        <f>VLOOKUP(F367,lookups!$A$2:$I$151,6,0)</f>
        <v>2.5000000000000001E-2</v>
      </c>
      <c r="O367">
        <f>VLOOKUP(F367,lookups!$A$2:$I$151,7,0)</f>
        <v>2.9214000000000002</v>
      </c>
      <c r="P367">
        <f t="shared" si="7"/>
        <v>2.7536642058777425</v>
      </c>
    </row>
    <row r="368" spans="1:16" x14ac:dyDescent="0.2">
      <c r="A368" s="30">
        <v>44680</v>
      </c>
      <c r="B368" t="s">
        <v>426</v>
      </c>
      <c r="C368" t="s">
        <v>378</v>
      </c>
      <c r="D368">
        <v>1</v>
      </c>
      <c r="F368" t="s">
        <v>315</v>
      </c>
      <c r="G368">
        <v>5</v>
      </c>
      <c r="H368">
        <v>6</v>
      </c>
      <c r="I368" t="s">
        <v>379</v>
      </c>
      <c r="J368" t="str">
        <f>VLOOKUP(F368,lookups!$A$2:$I$151,2,0)</f>
        <v>Striped Parrotfish</v>
      </c>
      <c r="K368" t="str">
        <f>VLOOKUP(F368,lookups!$A$2:$I$151,3,0)</f>
        <v>Scarus iserti</v>
      </c>
      <c r="L368" t="str">
        <f>VLOOKUP(F368,lookups!$A$2:$I$151,4,0)</f>
        <v>Scaridae</v>
      </c>
      <c r="M368" t="str">
        <f>VLOOKUP(F368,lookups!$A$2:$I$151,5,0)</f>
        <v>Herbivores</v>
      </c>
      <c r="N368">
        <f>VLOOKUP(F368,lookups!$A$2:$I$151,6,0)</f>
        <v>1.47E-2</v>
      </c>
      <c r="O368">
        <f>VLOOKUP(F368,lookups!$A$2:$I$151,7,0)</f>
        <v>3.0548000000000002</v>
      </c>
      <c r="P368">
        <f t="shared" si="7"/>
        <v>2.0069238957862789</v>
      </c>
    </row>
    <row r="369" spans="1:16" x14ac:dyDescent="0.2">
      <c r="A369" s="30">
        <v>44680</v>
      </c>
      <c r="B369" t="s">
        <v>426</v>
      </c>
      <c r="C369" t="s">
        <v>378</v>
      </c>
      <c r="D369">
        <v>1</v>
      </c>
      <c r="F369" t="s">
        <v>315</v>
      </c>
      <c r="G369">
        <v>3</v>
      </c>
      <c r="H369">
        <v>2</v>
      </c>
      <c r="I369" t="s">
        <v>379</v>
      </c>
      <c r="J369" t="str">
        <f>VLOOKUP(F369,lookups!$A$2:$I$151,2,0)</f>
        <v>Striped Parrotfish</v>
      </c>
      <c r="K369" t="str">
        <f>VLOOKUP(F369,lookups!$A$2:$I$151,3,0)</f>
        <v>Scarus iserti</v>
      </c>
      <c r="L369" t="str">
        <f>VLOOKUP(F369,lookups!$A$2:$I$151,4,0)</f>
        <v>Scaridae</v>
      </c>
      <c r="M369" t="str">
        <f>VLOOKUP(F369,lookups!$A$2:$I$151,5,0)</f>
        <v>Herbivores</v>
      </c>
      <c r="N369">
        <f>VLOOKUP(F369,lookups!$A$2:$I$151,6,0)</f>
        <v>1.47E-2</v>
      </c>
      <c r="O369">
        <f>VLOOKUP(F369,lookups!$A$2:$I$151,7,0)</f>
        <v>3.0548000000000002</v>
      </c>
      <c r="P369">
        <f t="shared" si="7"/>
        <v>0.42152888881536776</v>
      </c>
    </row>
    <row r="370" spans="1:16" x14ac:dyDescent="0.2">
      <c r="A370" s="30">
        <v>44680</v>
      </c>
      <c r="B370" t="s">
        <v>426</v>
      </c>
      <c r="C370" t="s">
        <v>378</v>
      </c>
      <c r="D370">
        <v>1</v>
      </c>
      <c r="F370" t="s">
        <v>250</v>
      </c>
      <c r="G370">
        <v>30</v>
      </c>
      <c r="J370" t="str">
        <f>VLOOKUP(F370,lookups!$A$2:$I$151,2,0)</f>
        <v>Dog Snapper</v>
      </c>
      <c r="K370" t="str">
        <f>VLOOKUP(F370,lookups!$A$2:$I$151,3,0)</f>
        <v>Lutjanus jocu</v>
      </c>
      <c r="L370" t="str">
        <f>VLOOKUP(F370,lookups!$A$2:$I$151,4,0)</f>
        <v>Lutjanidae</v>
      </c>
      <c r="M370" t="str">
        <f>VLOOKUP(F370,lookups!$A$2:$I$151,5,0)</f>
        <v>Carnivores</v>
      </c>
      <c r="N370">
        <f>VLOOKUP(F370,lookups!$A$2:$I$151,6,0)</f>
        <v>3.0800000000000001E-2</v>
      </c>
      <c r="O370">
        <f>VLOOKUP(F370,lookups!$A$2:$I$151,7,0)</f>
        <v>2.8574000000000002</v>
      </c>
      <c r="P370">
        <f t="shared" si="7"/>
        <v>512.00828643855084</v>
      </c>
    </row>
    <row r="371" spans="1:16" x14ac:dyDescent="0.2">
      <c r="A371" s="30">
        <v>44680</v>
      </c>
      <c r="B371" t="s">
        <v>426</v>
      </c>
      <c r="C371" t="s">
        <v>378</v>
      </c>
      <c r="D371">
        <v>1</v>
      </c>
      <c r="F371" t="s">
        <v>413</v>
      </c>
      <c r="G371">
        <v>4</v>
      </c>
      <c r="H371">
        <v>80</v>
      </c>
      <c r="J371" t="str">
        <f>VLOOKUP(F371,lookups!$A$2:$I$151,2,0)</f>
        <v>Reef silverside</v>
      </c>
      <c r="K371" t="str">
        <f>VLOOKUP(F371,lookups!$A$2:$I$151,3,0)</f>
        <v>Hypoatherina harringtonensis</v>
      </c>
      <c r="L371" t="str">
        <f>VLOOKUP(F371,lookups!$A$2:$I$151,4,0)</f>
        <v>Atherinidae</v>
      </c>
      <c r="M371" t="str">
        <f>VLOOKUP(F371,lookups!$A$2:$I$151,5,0)</f>
        <v>Planktivore</v>
      </c>
      <c r="N371">
        <f>VLOOKUP(F371,lookups!$A$2:$I$151,6,0)</f>
        <v>5.8900000000000003E-3</v>
      </c>
      <c r="O371">
        <f>VLOOKUP(F371,lookups!$A$2:$I$151,7,0)</f>
        <v>3.14</v>
      </c>
      <c r="P371">
        <f t="shared" si="7"/>
        <v>0.45770290362155691</v>
      </c>
    </row>
    <row r="372" spans="1:16" x14ac:dyDescent="0.2">
      <c r="A372" s="30">
        <v>44680</v>
      </c>
      <c r="B372" t="s">
        <v>426</v>
      </c>
      <c r="C372" t="s">
        <v>378</v>
      </c>
      <c r="D372">
        <v>1</v>
      </c>
      <c r="F372" t="s">
        <v>413</v>
      </c>
      <c r="G372">
        <v>3</v>
      </c>
      <c r="H372">
        <v>250</v>
      </c>
      <c r="J372" t="str">
        <f>VLOOKUP(F372,lookups!$A$2:$I$151,2,0)</f>
        <v>Reef silverside</v>
      </c>
      <c r="K372" t="str">
        <f>VLOOKUP(F372,lookups!$A$2:$I$151,3,0)</f>
        <v>Hypoatherina harringtonensis</v>
      </c>
      <c r="L372" t="str">
        <f>VLOOKUP(F372,lookups!$A$2:$I$151,4,0)</f>
        <v>Atherinidae</v>
      </c>
      <c r="M372" t="str">
        <f>VLOOKUP(F372,lookups!$A$2:$I$151,5,0)</f>
        <v>Planktivore</v>
      </c>
      <c r="N372">
        <f>VLOOKUP(F372,lookups!$A$2:$I$151,6,0)</f>
        <v>5.8900000000000003E-3</v>
      </c>
      <c r="O372">
        <f>VLOOKUP(F372,lookups!$A$2:$I$151,7,0)</f>
        <v>3.14</v>
      </c>
      <c r="P372">
        <f t="shared" si="7"/>
        <v>0.18547100899295971</v>
      </c>
    </row>
    <row r="373" spans="1:16" x14ac:dyDescent="0.2">
      <c r="A373" s="30">
        <v>44680</v>
      </c>
      <c r="B373" t="s">
        <v>426</v>
      </c>
      <c r="C373" t="s">
        <v>378</v>
      </c>
      <c r="D373">
        <v>1</v>
      </c>
      <c r="F373" t="s">
        <v>339</v>
      </c>
      <c r="G373">
        <v>22</v>
      </c>
      <c r="H373">
        <v>3</v>
      </c>
      <c r="I373" t="s">
        <v>380</v>
      </c>
      <c r="J373" t="str">
        <f>VLOOKUP(F373,lookups!$A$2:$I$151,2,0)</f>
        <v>Yellowtail parrotfish</v>
      </c>
      <c r="K373" t="str">
        <f>VLOOKUP(F373,lookups!$A$2:$I$151,3,0)</f>
        <v>Sparisoma rubiprinne</v>
      </c>
      <c r="L373" t="str">
        <f>VLOOKUP(F373,lookups!$A$2:$I$151,4,0)</f>
        <v>Scaridae</v>
      </c>
      <c r="M373" t="str">
        <f>VLOOKUP(F373,lookups!$A$2:$I$151,5,0)</f>
        <v>Herbivores</v>
      </c>
      <c r="N373">
        <f>VLOOKUP(F373,lookups!$A$2:$I$151,6,0)</f>
        <v>1.5599999999999999E-2</v>
      </c>
      <c r="O373">
        <f>VLOOKUP(F373,lookups!$A$2:$I$151,7,0)</f>
        <v>3.0640999999999998</v>
      </c>
      <c r="P373">
        <f t="shared" si="7"/>
        <v>202.50788349100159</v>
      </c>
    </row>
    <row r="374" spans="1:16" x14ac:dyDescent="0.2">
      <c r="A374" s="30">
        <v>44680</v>
      </c>
      <c r="B374" t="s">
        <v>426</v>
      </c>
      <c r="C374" t="s">
        <v>378</v>
      </c>
      <c r="D374">
        <v>1</v>
      </c>
      <c r="F374" t="s">
        <v>339</v>
      </c>
      <c r="G374">
        <v>18</v>
      </c>
      <c r="H374">
        <v>2</v>
      </c>
      <c r="I374" t="s">
        <v>380</v>
      </c>
      <c r="J374" t="str">
        <f>VLOOKUP(F374,lookups!$A$2:$I$151,2,0)</f>
        <v>Yellowtail parrotfish</v>
      </c>
      <c r="K374" t="str">
        <f>VLOOKUP(F374,lookups!$A$2:$I$151,3,0)</f>
        <v>Sparisoma rubiprinne</v>
      </c>
      <c r="L374" t="str">
        <f>VLOOKUP(F374,lookups!$A$2:$I$151,4,0)</f>
        <v>Scaridae</v>
      </c>
      <c r="M374" t="str">
        <f>VLOOKUP(F374,lookups!$A$2:$I$151,5,0)</f>
        <v>Herbivores</v>
      </c>
      <c r="N374">
        <f>VLOOKUP(F374,lookups!$A$2:$I$151,6,0)</f>
        <v>1.5599999999999999E-2</v>
      </c>
      <c r="O374">
        <f>VLOOKUP(F374,lookups!$A$2:$I$151,7,0)</f>
        <v>3.0640999999999998</v>
      </c>
      <c r="P374">
        <f t="shared" si="7"/>
        <v>109.49772126152578</v>
      </c>
    </row>
    <row r="375" spans="1:16" x14ac:dyDescent="0.2">
      <c r="A375" s="30">
        <v>44680</v>
      </c>
      <c r="B375" t="s">
        <v>426</v>
      </c>
      <c r="C375" t="s">
        <v>378</v>
      </c>
      <c r="D375">
        <v>1</v>
      </c>
      <c r="F375" t="s">
        <v>339</v>
      </c>
      <c r="G375">
        <v>12</v>
      </c>
      <c r="H375">
        <v>2</v>
      </c>
      <c r="I375" t="s">
        <v>380</v>
      </c>
      <c r="J375" t="str">
        <f>VLOOKUP(F375,lookups!$A$2:$I$151,2,0)</f>
        <v>Yellowtail parrotfish</v>
      </c>
      <c r="K375" t="str">
        <f>VLOOKUP(F375,lookups!$A$2:$I$151,3,0)</f>
        <v>Sparisoma rubiprinne</v>
      </c>
      <c r="L375" t="str">
        <f>VLOOKUP(F375,lookups!$A$2:$I$151,4,0)</f>
        <v>Scaridae</v>
      </c>
      <c r="M375" t="str">
        <f>VLOOKUP(F375,lookups!$A$2:$I$151,5,0)</f>
        <v>Herbivores</v>
      </c>
      <c r="N375">
        <f>VLOOKUP(F375,lookups!$A$2:$I$151,6,0)</f>
        <v>1.5599999999999999E-2</v>
      </c>
      <c r="O375">
        <f>VLOOKUP(F375,lookups!$A$2:$I$151,7,0)</f>
        <v>3.0640999999999998</v>
      </c>
      <c r="P375">
        <f t="shared" si="7"/>
        <v>31.611409036445199</v>
      </c>
    </row>
    <row r="376" spans="1:16" x14ac:dyDescent="0.2">
      <c r="A376" s="30">
        <v>44680</v>
      </c>
      <c r="B376" t="s">
        <v>426</v>
      </c>
      <c r="C376" t="s">
        <v>378</v>
      </c>
      <c r="D376">
        <v>1</v>
      </c>
      <c r="F376" t="s">
        <v>182</v>
      </c>
      <c r="G376">
        <v>5</v>
      </c>
      <c r="H376">
        <v>20</v>
      </c>
      <c r="J376" t="str">
        <f>VLOOKUP(F376,lookups!$A$2:$I$151,2,0)</f>
        <v>Grunt (juvenile)</v>
      </c>
      <c r="K376" t="str">
        <f>VLOOKUP(F376,lookups!$A$2:$I$151,3,0)</f>
        <v>Haemulon spp.</v>
      </c>
      <c r="L376" t="str">
        <f>VLOOKUP(F376,lookups!$A$2:$I$151,4,0)</f>
        <v>Haemulidae</v>
      </c>
      <c r="M376" t="str">
        <f>VLOOKUP(F376,lookups!$A$2:$I$151,5,0)</f>
        <v>Carnivores</v>
      </c>
      <c r="N376">
        <f>VLOOKUP(F376,lookups!$A$2:$I$151,6,0)</f>
        <v>1.2699999999999999E-2</v>
      </c>
      <c r="O376">
        <f>VLOOKUP(F376,lookups!$A$2:$I$151,7,0)</f>
        <v>3.1581000000000001</v>
      </c>
      <c r="P376">
        <f t="shared" si="7"/>
        <v>2.0474857678676552</v>
      </c>
    </row>
    <row r="377" spans="1:16" x14ac:dyDescent="0.2">
      <c r="A377" s="30">
        <v>44680</v>
      </c>
      <c r="B377" t="s">
        <v>426</v>
      </c>
      <c r="C377" t="s">
        <v>378</v>
      </c>
      <c r="D377">
        <v>1</v>
      </c>
      <c r="F377" t="s">
        <v>182</v>
      </c>
      <c r="G377">
        <v>2</v>
      </c>
      <c r="H377">
        <v>20</v>
      </c>
      <c r="J377" t="str">
        <f>VLOOKUP(F377,lookups!$A$2:$I$151,2,0)</f>
        <v>Grunt (juvenile)</v>
      </c>
      <c r="K377" t="str">
        <f>VLOOKUP(F377,lookups!$A$2:$I$151,3,0)</f>
        <v>Haemulon spp.</v>
      </c>
      <c r="L377" t="str">
        <f>VLOOKUP(F377,lookups!$A$2:$I$151,4,0)</f>
        <v>Haemulidae</v>
      </c>
      <c r="M377" t="str">
        <f>VLOOKUP(F377,lookups!$A$2:$I$151,5,0)</f>
        <v>Carnivores</v>
      </c>
      <c r="N377">
        <f>VLOOKUP(F377,lookups!$A$2:$I$151,6,0)</f>
        <v>1.2699999999999999E-2</v>
      </c>
      <c r="O377">
        <f>VLOOKUP(F377,lookups!$A$2:$I$151,7,0)</f>
        <v>3.1581000000000001</v>
      </c>
      <c r="P377">
        <f t="shared" si="7"/>
        <v>0.11336697287564686</v>
      </c>
    </row>
    <row r="378" spans="1:16" x14ac:dyDescent="0.2">
      <c r="A378" s="30">
        <v>44680</v>
      </c>
      <c r="B378" t="s">
        <v>426</v>
      </c>
      <c r="C378" t="s">
        <v>378</v>
      </c>
      <c r="D378">
        <v>1</v>
      </c>
      <c r="F378" t="s">
        <v>182</v>
      </c>
      <c r="G378">
        <v>4</v>
      </c>
      <c r="H378">
        <v>15</v>
      </c>
      <c r="J378" t="str">
        <f>VLOOKUP(F378,lookups!$A$2:$I$151,2,0)</f>
        <v>Grunt (juvenile)</v>
      </c>
      <c r="K378" t="str">
        <f>VLOOKUP(F378,lookups!$A$2:$I$151,3,0)</f>
        <v>Haemulon spp.</v>
      </c>
      <c r="L378" t="str">
        <f>VLOOKUP(F378,lookups!$A$2:$I$151,4,0)</f>
        <v>Haemulidae</v>
      </c>
      <c r="M378" t="str">
        <f>VLOOKUP(F378,lookups!$A$2:$I$151,5,0)</f>
        <v>Carnivores</v>
      </c>
      <c r="N378">
        <f>VLOOKUP(F378,lookups!$A$2:$I$151,6,0)</f>
        <v>1.2699999999999999E-2</v>
      </c>
      <c r="O378">
        <f>VLOOKUP(F378,lookups!$A$2:$I$151,7,0)</f>
        <v>3.1581000000000001</v>
      </c>
      <c r="P378">
        <f t="shared" si="7"/>
        <v>1.0119740581880039</v>
      </c>
    </row>
    <row r="379" spans="1:16" x14ac:dyDescent="0.2">
      <c r="A379" s="30">
        <v>44680</v>
      </c>
      <c r="B379" t="s">
        <v>426</v>
      </c>
      <c r="C379" t="s">
        <v>378</v>
      </c>
      <c r="D379">
        <v>1</v>
      </c>
      <c r="F379" t="s">
        <v>179</v>
      </c>
      <c r="G379">
        <v>18</v>
      </c>
      <c r="H379">
        <v>5</v>
      </c>
      <c r="J379" t="str">
        <f>VLOOKUP(F379,lookups!$A$2:$I$151,2,0)</f>
        <v>Bluestriped Grunt</v>
      </c>
      <c r="K379" t="str">
        <f>VLOOKUP(F379,lookups!$A$2:$I$151,3,0)</f>
        <v>Haemulon sciurus</v>
      </c>
      <c r="L379" t="str">
        <f>VLOOKUP(F379,lookups!$A$2:$I$151,4,0)</f>
        <v>Haemulidae</v>
      </c>
      <c r="M379" t="str">
        <f>VLOOKUP(F379,lookups!$A$2:$I$151,5,0)</f>
        <v>Carnivores</v>
      </c>
      <c r="N379">
        <f>VLOOKUP(F379,lookups!$A$2:$I$151,6,0)</f>
        <v>1.9400000000000001E-2</v>
      </c>
      <c r="O379">
        <f>VLOOKUP(F379,lookups!$A$2:$I$151,7,0)</f>
        <v>2.9996</v>
      </c>
      <c r="P379">
        <f t="shared" si="7"/>
        <v>113.01006799818498</v>
      </c>
    </row>
    <row r="380" spans="1:16" x14ac:dyDescent="0.2">
      <c r="A380" s="30">
        <v>44680</v>
      </c>
      <c r="B380" t="s">
        <v>426</v>
      </c>
      <c r="C380" t="s">
        <v>378</v>
      </c>
      <c r="D380">
        <v>1</v>
      </c>
      <c r="F380" t="s">
        <v>179</v>
      </c>
      <c r="G380">
        <v>20</v>
      </c>
      <c r="J380" t="str">
        <f>VLOOKUP(F380,lookups!$A$2:$I$151,2,0)</f>
        <v>Bluestriped Grunt</v>
      </c>
      <c r="K380" t="str">
        <f>VLOOKUP(F380,lookups!$A$2:$I$151,3,0)</f>
        <v>Haemulon sciurus</v>
      </c>
      <c r="L380" t="str">
        <f>VLOOKUP(F380,lookups!$A$2:$I$151,4,0)</f>
        <v>Haemulidae</v>
      </c>
      <c r="M380" t="str">
        <f>VLOOKUP(F380,lookups!$A$2:$I$151,5,0)</f>
        <v>Carnivores</v>
      </c>
      <c r="N380">
        <f>VLOOKUP(F380,lookups!$A$2:$I$151,6,0)</f>
        <v>1.9400000000000001E-2</v>
      </c>
      <c r="O380">
        <f>VLOOKUP(F380,lookups!$A$2:$I$151,7,0)</f>
        <v>2.9996</v>
      </c>
      <c r="P380">
        <f t="shared" si="7"/>
        <v>155.01413632226158</v>
      </c>
    </row>
    <row r="381" spans="1:16" x14ac:dyDescent="0.2">
      <c r="A381" s="30">
        <v>44680</v>
      </c>
      <c r="B381" t="s">
        <v>426</v>
      </c>
      <c r="C381" t="s">
        <v>378</v>
      </c>
      <c r="D381">
        <v>1</v>
      </c>
      <c r="F381" t="s">
        <v>179</v>
      </c>
      <c r="G381">
        <v>12</v>
      </c>
      <c r="J381" t="str">
        <f>VLOOKUP(F381,lookups!$A$2:$I$151,2,0)</f>
        <v>Bluestriped Grunt</v>
      </c>
      <c r="K381" t="str">
        <f>VLOOKUP(F381,lookups!$A$2:$I$151,3,0)</f>
        <v>Haemulon sciurus</v>
      </c>
      <c r="L381" t="str">
        <f>VLOOKUP(F381,lookups!$A$2:$I$151,4,0)</f>
        <v>Haemulidae</v>
      </c>
      <c r="M381" t="str">
        <f>VLOOKUP(F381,lookups!$A$2:$I$151,5,0)</f>
        <v>Carnivores</v>
      </c>
      <c r="N381">
        <f>VLOOKUP(F381,lookups!$A$2:$I$151,6,0)</f>
        <v>1.9400000000000001E-2</v>
      </c>
      <c r="O381">
        <f>VLOOKUP(F381,lookups!$A$2:$I$151,7,0)</f>
        <v>2.9996</v>
      </c>
      <c r="P381">
        <f t="shared" si="7"/>
        <v>33.489895745293879</v>
      </c>
    </row>
    <row r="382" spans="1:16" x14ac:dyDescent="0.2">
      <c r="A382" s="30">
        <v>44680</v>
      </c>
      <c r="B382" t="s">
        <v>426</v>
      </c>
      <c r="C382" t="s">
        <v>378</v>
      </c>
      <c r="D382">
        <v>1</v>
      </c>
      <c r="F382" t="s">
        <v>189</v>
      </c>
      <c r="G382">
        <v>6</v>
      </c>
      <c r="J382" t="str">
        <f>VLOOKUP(F382,lookups!$A$2:$I$151,2,0)</f>
        <v>Slippery Dick</v>
      </c>
      <c r="K382" t="str">
        <f>VLOOKUP(F382,lookups!$A$2:$I$151,3,0)</f>
        <v>Halichoeres bivittatus</v>
      </c>
      <c r="L382" t="str">
        <f>VLOOKUP(F382,lookups!$A$2:$I$151,4,0)</f>
        <v>Labridae</v>
      </c>
      <c r="M382" t="str">
        <f>VLOOKUP(F382,lookups!$A$2:$I$151,5,0)</f>
        <v>Carnivores</v>
      </c>
      <c r="N382">
        <f>VLOOKUP(F382,lookups!$A$2:$I$151,6,0)</f>
        <v>9.3299999999999998E-3</v>
      </c>
      <c r="O382">
        <f>VLOOKUP(F382,lookups!$A$2:$I$151,7,0)</f>
        <v>3.06</v>
      </c>
      <c r="P382">
        <f t="shared" si="7"/>
        <v>2.2440083567938895</v>
      </c>
    </row>
    <row r="383" spans="1:16" x14ac:dyDescent="0.2">
      <c r="A383" s="30">
        <v>44680</v>
      </c>
      <c r="B383" t="s">
        <v>426</v>
      </c>
      <c r="C383" t="s">
        <v>378</v>
      </c>
      <c r="D383">
        <v>1</v>
      </c>
      <c r="F383" t="s">
        <v>189</v>
      </c>
      <c r="G383">
        <v>3</v>
      </c>
      <c r="J383" t="str">
        <f>VLOOKUP(F383,lookups!$A$2:$I$151,2,0)</f>
        <v>Slippery Dick</v>
      </c>
      <c r="K383" t="str">
        <f>VLOOKUP(F383,lookups!$A$2:$I$151,3,0)</f>
        <v>Halichoeres bivittatus</v>
      </c>
      <c r="L383" t="str">
        <f>VLOOKUP(F383,lookups!$A$2:$I$151,4,0)</f>
        <v>Labridae</v>
      </c>
      <c r="M383" t="str">
        <f>VLOOKUP(F383,lookups!$A$2:$I$151,5,0)</f>
        <v>Carnivores</v>
      </c>
      <c r="N383">
        <f>VLOOKUP(F383,lookups!$A$2:$I$151,6,0)</f>
        <v>9.3299999999999998E-3</v>
      </c>
      <c r="O383">
        <f>VLOOKUP(F383,lookups!$A$2:$I$151,7,0)</f>
        <v>3.06</v>
      </c>
      <c r="P383">
        <f t="shared" si="7"/>
        <v>0.26907458751730307</v>
      </c>
    </row>
    <row r="384" spans="1:16" x14ac:dyDescent="0.2">
      <c r="A384" s="30">
        <v>44680</v>
      </c>
      <c r="B384" t="s">
        <v>426</v>
      </c>
      <c r="C384" t="s">
        <v>378</v>
      </c>
      <c r="D384">
        <v>1</v>
      </c>
      <c r="F384" t="s">
        <v>245</v>
      </c>
      <c r="G384">
        <v>12</v>
      </c>
      <c r="J384" t="str">
        <f>VLOOKUP(F384,lookups!$A$2:$I$151,2,0)</f>
        <v>Schoolmaster Snapper</v>
      </c>
      <c r="K384" t="str">
        <f>VLOOKUP(F384,lookups!$A$2:$I$151,3,0)</f>
        <v>Lutjanus apodus</v>
      </c>
      <c r="L384" t="str">
        <f>VLOOKUP(F384,lookups!$A$2:$I$151,4,0)</f>
        <v>Lutjanidae</v>
      </c>
      <c r="M384" t="str">
        <f>VLOOKUP(F384,lookups!$A$2:$I$151,5,0)</f>
        <v>Carnivores</v>
      </c>
      <c r="N384">
        <f>VLOOKUP(F384,lookups!$A$2:$I$151,6,0)</f>
        <v>1.9400000000000001E-2</v>
      </c>
      <c r="O384">
        <f>VLOOKUP(F384,lookups!$A$2:$I$151,7,0)</f>
        <v>2.9779</v>
      </c>
      <c r="P384">
        <f t="shared" si="7"/>
        <v>31.731862411966997</v>
      </c>
    </row>
    <row r="385" spans="1:16" x14ac:dyDescent="0.2">
      <c r="A385" s="30">
        <v>44680</v>
      </c>
      <c r="B385" t="s">
        <v>426</v>
      </c>
      <c r="C385" t="s">
        <v>378</v>
      </c>
      <c r="D385">
        <v>1</v>
      </c>
      <c r="F385" t="s">
        <v>387</v>
      </c>
      <c r="G385">
        <v>10</v>
      </c>
      <c r="H385">
        <v>3</v>
      </c>
      <c r="J385" t="str">
        <f>VLOOKUP(F385,lookups!$A$2:$I$151,2,0)</f>
        <v>Gray snapper</v>
      </c>
      <c r="K385" t="str">
        <f>VLOOKUP(F385,lookups!$A$2:$I$151,3,0)</f>
        <v>Lutjanis griseus</v>
      </c>
      <c r="L385" t="str">
        <f>VLOOKUP(F385,lookups!$A$2:$I$151,4,0)</f>
        <v>Lutjanidae</v>
      </c>
      <c r="M385" t="str">
        <f>VLOOKUP(F385,lookups!$A$2:$I$151,5,0)</f>
        <v>Carnivores</v>
      </c>
      <c r="N385">
        <f>VLOOKUP(F385,lookups!$A$2:$I$151,6,0)</f>
        <v>0</v>
      </c>
      <c r="O385">
        <f>VLOOKUP(F385,lookups!$A$2:$I$151,7,0)</f>
        <v>0</v>
      </c>
      <c r="P385">
        <f t="shared" si="7"/>
        <v>0</v>
      </c>
    </row>
    <row r="386" spans="1:16" x14ac:dyDescent="0.2">
      <c r="A386" s="30">
        <v>44680</v>
      </c>
      <c r="B386" t="s">
        <v>426</v>
      </c>
      <c r="C386" t="s">
        <v>378</v>
      </c>
      <c r="D386">
        <v>1</v>
      </c>
      <c r="F386" t="s">
        <v>387</v>
      </c>
      <c r="G386">
        <v>16</v>
      </c>
      <c r="H386">
        <v>5</v>
      </c>
      <c r="J386" t="str">
        <f>VLOOKUP(F386,lookups!$A$2:$I$151,2,0)</f>
        <v>Gray snapper</v>
      </c>
      <c r="K386" t="str">
        <f>VLOOKUP(F386,lookups!$A$2:$I$151,3,0)</f>
        <v>Lutjanis griseus</v>
      </c>
      <c r="L386" t="str">
        <f>VLOOKUP(F386,lookups!$A$2:$I$151,4,0)</f>
        <v>Lutjanidae</v>
      </c>
      <c r="M386" t="str">
        <f>VLOOKUP(F386,lookups!$A$2:$I$151,5,0)</f>
        <v>Carnivores</v>
      </c>
      <c r="N386">
        <f>VLOOKUP(F386,lookups!$A$2:$I$151,6,0)</f>
        <v>0</v>
      </c>
      <c r="O386">
        <f>VLOOKUP(F386,lookups!$A$2:$I$151,7,0)</f>
        <v>0</v>
      </c>
      <c r="P386">
        <f t="shared" si="7"/>
        <v>0</v>
      </c>
    </row>
    <row r="387" spans="1:16" x14ac:dyDescent="0.2">
      <c r="A387" s="30">
        <v>44680</v>
      </c>
      <c r="B387" t="s">
        <v>426</v>
      </c>
      <c r="C387" t="s">
        <v>378</v>
      </c>
      <c r="D387">
        <v>1</v>
      </c>
      <c r="F387" t="s">
        <v>387</v>
      </c>
      <c r="G387">
        <v>15</v>
      </c>
      <c r="H387">
        <v>5</v>
      </c>
      <c r="J387" t="str">
        <f>VLOOKUP(F387,lookups!$A$2:$I$151,2,0)</f>
        <v>Gray snapper</v>
      </c>
      <c r="K387" t="str">
        <f>VLOOKUP(F387,lookups!$A$2:$I$151,3,0)</f>
        <v>Lutjanis griseus</v>
      </c>
      <c r="L387" t="str">
        <f>VLOOKUP(F387,lookups!$A$2:$I$151,4,0)</f>
        <v>Lutjanidae</v>
      </c>
      <c r="M387" t="str">
        <f>VLOOKUP(F387,lookups!$A$2:$I$151,5,0)</f>
        <v>Carnivores</v>
      </c>
      <c r="N387">
        <f>VLOOKUP(F387,lookups!$A$2:$I$151,6,0)</f>
        <v>0</v>
      </c>
      <c r="O387">
        <f>VLOOKUP(F387,lookups!$A$2:$I$151,7,0)</f>
        <v>0</v>
      </c>
      <c r="P387">
        <f t="shared" si="7"/>
        <v>0</v>
      </c>
    </row>
    <row r="388" spans="1:16" x14ac:dyDescent="0.2">
      <c r="A388" s="30">
        <v>44680</v>
      </c>
      <c r="B388" t="s">
        <v>426</v>
      </c>
      <c r="C388" t="s">
        <v>378</v>
      </c>
      <c r="D388">
        <v>1</v>
      </c>
      <c r="F388" t="s">
        <v>387</v>
      </c>
      <c r="G388">
        <v>6</v>
      </c>
      <c r="H388">
        <v>3</v>
      </c>
      <c r="J388" t="str">
        <f>VLOOKUP(F388,lookups!$A$2:$I$151,2,0)</f>
        <v>Gray snapper</v>
      </c>
      <c r="K388" t="str">
        <f>VLOOKUP(F388,lookups!$A$2:$I$151,3,0)</f>
        <v>Lutjanis griseus</v>
      </c>
      <c r="L388" t="str">
        <f>VLOOKUP(F388,lookups!$A$2:$I$151,4,0)</f>
        <v>Lutjanidae</v>
      </c>
      <c r="M388" t="str">
        <f>VLOOKUP(F388,lookups!$A$2:$I$151,5,0)</f>
        <v>Carnivores</v>
      </c>
      <c r="N388">
        <f>VLOOKUP(F388,lookups!$A$2:$I$151,6,0)</f>
        <v>0</v>
      </c>
      <c r="O388">
        <f>VLOOKUP(F388,lookups!$A$2:$I$151,7,0)</f>
        <v>0</v>
      </c>
      <c r="P388">
        <f t="shared" si="7"/>
        <v>0</v>
      </c>
    </row>
    <row r="389" spans="1:16" x14ac:dyDescent="0.2">
      <c r="A389" s="30">
        <v>44680</v>
      </c>
      <c r="B389" t="s">
        <v>426</v>
      </c>
      <c r="C389" t="s">
        <v>378</v>
      </c>
      <c r="D389">
        <v>1</v>
      </c>
      <c r="F389" t="s">
        <v>35</v>
      </c>
      <c r="G389">
        <v>10</v>
      </c>
      <c r="J389" t="str">
        <f>VLOOKUP(F389,lookups!$A$2:$I$151,2,0)</f>
        <v>Doctorfish</v>
      </c>
      <c r="K389" t="str">
        <f>VLOOKUP(F389,lookups!$A$2:$I$151,3,0)</f>
        <v>Acanthurus chirurgus</v>
      </c>
      <c r="L389" t="str">
        <f>VLOOKUP(F389,lookups!$A$2:$I$151,4,0)</f>
        <v>Acanthuridae</v>
      </c>
      <c r="M389" t="str">
        <f>VLOOKUP(F389,lookups!$A$2:$I$151,5,0)</f>
        <v>Herbivores</v>
      </c>
      <c r="N389">
        <f>VLOOKUP(F389,lookups!$A$2:$I$151,6,0)</f>
        <v>4.0000000000000001E-3</v>
      </c>
      <c r="O389">
        <f>VLOOKUP(F389,lookups!$A$2:$I$151,7,0)</f>
        <v>3.5327999999999999</v>
      </c>
      <c r="P389">
        <f t="shared" si="7"/>
        <v>13.641432906133977</v>
      </c>
    </row>
    <row r="390" spans="1:16" x14ac:dyDescent="0.2">
      <c r="A390" s="30">
        <v>44680</v>
      </c>
      <c r="B390" t="s">
        <v>426</v>
      </c>
      <c r="C390" t="s">
        <v>378</v>
      </c>
      <c r="D390">
        <v>1</v>
      </c>
      <c r="F390" t="s">
        <v>14</v>
      </c>
      <c r="G390">
        <v>6</v>
      </c>
      <c r="J390" t="str">
        <f>VLOOKUP(F390,lookups!$A$2:$I$151,2,0)</f>
        <v>Sergeant Major</v>
      </c>
      <c r="K390" t="str">
        <f>VLOOKUP(F390,lookups!$A$2:$I$151,3,0)</f>
        <v>Abudefduf saxatilis</v>
      </c>
      <c r="L390" t="str">
        <f>VLOOKUP(F390,lookups!$A$2:$I$151,4,0)</f>
        <v>Pomacentridae</v>
      </c>
      <c r="M390" t="str">
        <f>VLOOKUP(F390,lookups!$A$2:$I$151,5,0)</f>
        <v>Carnivores</v>
      </c>
      <c r="N390">
        <f>VLOOKUP(F390,lookups!$A$2:$I$151,6,0)</f>
        <v>1.8200000000000001E-2</v>
      </c>
      <c r="O390">
        <f>VLOOKUP(F390,lookups!$A$2:$I$151,7,0)</f>
        <v>3.05</v>
      </c>
      <c r="P390">
        <f t="shared" si="7"/>
        <v>4.2996460108221886</v>
      </c>
    </row>
    <row r="391" spans="1:16" x14ac:dyDescent="0.2">
      <c r="A391" s="30">
        <v>44680</v>
      </c>
      <c r="B391" t="s">
        <v>426</v>
      </c>
      <c r="C391" t="s">
        <v>378</v>
      </c>
      <c r="D391">
        <v>1</v>
      </c>
      <c r="F391" t="s">
        <v>170</v>
      </c>
      <c r="G391">
        <v>12</v>
      </c>
      <c r="H391">
        <v>10</v>
      </c>
      <c r="J391" t="str">
        <f>VLOOKUP(F391,lookups!$A$2:$I$151,2,0)</f>
        <v>French Grunt</v>
      </c>
      <c r="K391" t="str">
        <f>VLOOKUP(F391,lookups!$A$2:$I$151,3,0)</f>
        <v>Haemulon flavolineatum</v>
      </c>
      <c r="L391" t="str">
        <f>VLOOKUP(F391,lookups!$A$2:$I$151,4,0)</f>
        <v>Haemulidae</v>
      </c>
      <c r="M391" t="str">
        <f>VLOOKUP(F391,lookups!$A$2:$I$151,5,0)</f>
        <v>Carnivores</v>
      </c>
      <c r="N391">
        <f>VLOOKUP(F391,lookups!$A$2:$I$151,6,0)</f>
        <v>1.2699999999999999E-2</v>
      </c>
      <c r="O391">
        <f>VLOOKUP(F391,lookups!$A$2:$I$151,7,0)</f>
        <v>3.1581000000000001</v>
      </c>
      <c r="P391">
        <f t="shared" si="7"/>
        <v>32.506185853485817</v>
      </c>
    </row>
    <row r="392" spans="1:16" x14ac:dyDescent="0.2">
      <c r="A392" s="30">
        <v>44680</v>
      </c>
      <c r="B392" t="s">
        <v>426</v>
      </c>
      <c r="C392" t="s">
        <v>378</v>
      </c>
      <c r="D392">
        <v>1</v>
      </c>
      <c r="F392" t="s">
        <v>170</v>
      </c>
      <c r="G392">
        <v>10</v>
      </c>
      <c r="H392">
        <v>5</v>
      </c>
      <c r="J392" t="str">
        <f>VLOOKUP(F392,lookups!$A$2:$I$151,2,0)</f>
        <v>French Grunt</v>
      </c>
      <c r="K392" t="str">
        <f>VLOOKUP(F392,lookups!$A$2:$I$151,3,0)</f>
        <v>Haemulon flavolineatum</v>
      </c>
      <c r="L392" t="str">
        <f>VLOOKUP(F392,lookups!$A$2:$I$151,4,0)</f>
        <v>Haemulidae</v>
      </c>
      <c r="M392" t="str">
        <f>VLOOKUP(F392,lookups!$A$2:$I$151,5,0)</f>
        <v>Carnivores</v>
      </c>
      <c r="N392">
        <f>VLOOKUP(F392,lookups!$A$2:$I$151,6,0)</f>
        <v>1.2699999999999999E-2</v>
      </c>
      <c r="O392">
        <f>VLOOKUP(F392,lookups!$A$2:$I$151,7,0)</f>
        <v>3.1581000000000001</v>
      </c>
      <c r="P392">
        <f t="shared" si="7"/>
        <v>18.276949882608324</v>
      </c>
    </row>
    <row r="393" spans="1:16" x14ac:dyDescent="0.2">
      <c r="A393" s="30">
        <v>44680</v>
      </c>
      <c r="B393" t="s">
        <v>426</v>
      </c>
      <c r="C393" t="s">
        <v>378</v>
      </c>
      <c r="D393">
        <v>1</v>
      </c>
      <c r="F393" t="s">
        <v>170</v>
      </c>
      <c r="G393">
        <v>15</v>
      </c>
      <c r="H393">
        <v>5</v>
      </c>
      <c r="J393" t="str">
        <f>VLOOKUP(F393,lookups!$A$2:$I$151,2,0)</f>
        <v>French Grunt</v>
      </c>
      <c r="K393" t="str">
        <f>VLOOKUP(F393,lookups!$A$2:$I$151,3,0)</f>
        <v>Haemulon flavolineatum</v>
      </c>
      <c r="L393" t="str">
        <f>VLOOKUP(F393,lookups!$A$2:$I$151,4,0)</f>
        <v>Haemulidae</v>
      </c>
      <c r="M393" t="str">
        <f>VLOOKUP(F393,lookups!$A$2:$I$151,5,0)</f>
        <v>Carnivores</v>
      </c>
      <c r="N393">
        <f>VLOOKUP(F393,lookups!$A$2:$I$151,6,0)</f>
        <v>1.2699999999999999E-2</v>
      </c>
      <c r="O393">
        <f>VLOOKUP(F393,lookups!$A$2:$I$151,7,0)</f>
        <v>3.1581000000000001</v>
      </c>
      <c r="P393">
        <f t="shared" si="7"/>
        <v>65.768437801503794</v>
      </c>
    </row>
    <row r="394" spans="1:16" x14ac:dyDescent="0.2">
      <c r="A394" s="30">
        <v>44680</v>
      </c>
      <c r="B394" t="s">
        <v>426</v>
      </c>
      <c r="C394" t="s">
        <v>378</v>
      </c>
      <c r="D394">
        <v>1</v>
      </c>
      <c r="F394" t="s">
        <v>170</v>
      </c>
      <c r="G394">
        <v>6</v>
      </c>
      <c r="J394" t="str">
        <f>VLOOKUP(F394,lookups!$A$2:$I$151,2,0)</f>
        <v>French Grunt</v>
      </c>
      <c r="K394" t="str">
        <f>VLOOKUP(F394,lookups!$A$2:$I$151,3,0)</f>
        <v>Haemulon flavolineatum</v>
      </c>
      <c r="L394" t="str">
        <f>VLOOKUP(F394,lookups!$A$2:$I$151,4,0)</f>
        <v>Haemulidae</v>
      </c>
      <c r="M394" t="str">
        <f>VLOOKUP(F394,lookups!$A$2:$I$151,5,0)</f>
        <v>Carnivores</v>
      </c>
      <c r="N394">
        <f>VLOOKUP(F394,lookups!$A$2:$I$151,6,0)</f>
        <v>1.2699999999999999E-2</v>
      </c>
      <c r="O394">
        <f>VLOOKUP(F394,lookups!$A$2:$I$151,7,0)</f>
        <v>3.1581000000000001</v>
      </c>
      <c r="P394">
        <f t="shared" si="7"/>
        <v>3.6415240688494404</v>
      </c>
    </row>
    <row r="395" spans="1:16" x14ac:dyDescent="0.2">
      <c r="A395" s="30">
        <v>44680</v>
      </c>
      <c r="B395" t="s">
        <v>426</v>
      </c>
      <c r="C395" t="s">
        <v>378</v>
      </c>
      <c r="D395">
        <v>1</v>
      </c>
      <c r="F395" t="s">
        <v>361</v>
      </c>
      <c r="G395">
        <v>5</v>
      </c>
      <c r="H395">
        <v>5</v>
      </c>
      <c r="J395" t="str">
        <f>VLOOKUP(F395,lookups!$A$2:$I$151,2,0)</f>
        <v>3-spot Damselfish</v>
      </c>
      <c r="K395" t="str">
        <f>VLOOKUP(F395,lookups!$A$2:$I$151,3,0)</f>
        <v>Stegastes planifrons</v>
      </c>
      <c r="L395" t="str">
        <f>VLOOKUP(F395,lookups!$A$2:$I$151,4,0)</f>
        <v>Pomacentridae</v>
      </c>
      <c r="M395" t="str">
        <f>VLOOKUP(F395,lookups!$A$2:$I$151,5,0)</f>
        <v>Omnivores</v>
      </c>
      <c r="N395">
        <f>VLOOKUP(F395,lookups!$A$2:$I$151,6,0)</f>
        <v>2.188E-2</v>
      </c>
      <c r="O395">
        <f>VLOOKUP(F395,lookups!$A$2:$I$151,7,0)</f>
        <v>2.96</v>
      </c>
      <c r="P395">
        <f t="shared" si="7"/>
        <v>2.5644753591955127</v>
      </c>
    </row>
    <row r="396" spans="1:16" x14ac:dyDescent="0.2">
      <c r="A396" s="30">
        <v>44680</v>
      </c>
      <c r="B396" t="s">
        <v>426</v>
      </c>
      <c r="C396" t="s">
        <v>378</v>
      </c>
      <c r="D396">
        <v>1</v>
      </c>
      <c r="F396" t="s">
        <v>283</v>
      </c>
      <c r="G396">
        <v>13</v>
      </c>
      <c r="J396" t="str">
        <f>VLOOKUP(F396,lookups!$A$2:$I$151,2,0)</f>
        <v>Yellowtail Snapper</v>
      </c>
      <c r="K396" t="str">
        <f>VLOOKUP(F396,lookups!$A$2:$I$151,3,0)</f>
        <v>Ocyurus chrysurus</v>
      </c>
      <c r="L396" t="str">
        <f>VLOOKUP(F396,lookups!$A$2:$I$151,4,0)</f>
        <v>Lutjanidae</v>
      </c>
      <c r="M396" t="str">
        <f>VLOOKUP(F396,lookups!$A$2:$I$151,5,0)</f>
        <v>Carnivores</v>
      </c>
      <c r="N396">
        <f>VLOOKUP(F396,lookups!$A$2:$I$151,6,0)</f>
        <v>4.0500000000000001E-2</v>
      </c>
      <c r="O396">
        <f>VLOOKUP(F396,lookups!$A$2:$I$151,7,0)</f>
        <v>2.718</v>
      </c>
      <c r="P396">
        <f t="shared" si="7"/>
        <v>43.167118030024227</v>
      </c>
    </row>
    <row r="397" spans="1:16" x14ac:dyDescent="0.2">
      <c r="A397" s="30">
        <v>44680</v>
      </c>
      <c r="B397" t="s">
        <v>426</v>
      </c>
      <c r="C397" t="s">
        <v>378</v>
      </c>
      <c r="D397">
        <v>1</v>
      </c>
      <c r="F397" t="s">
        <v>182</v>
      </c>
      <c r="G397">
        <v>5</v>
      </c>
      <c r="H397">
        <v>10</v>
      </c>
      <c r="J397" t="str">
        <f>VLOOKUP(F397,lookups!$A$2:$I$151,2,0)</f>
        <v>Grunt (juvenile)</v>
      </c>
      <c r="K397" t="str">
        <f>VLOOKUP(F397,lookups!$A$2:$I$151,3,0)</f>
        <v>Haemulon spp.</v>
      </c>
      <c r="L397" t="str">
        <f>VLOOKUP(F397,lookups!$A$2:$I$151,4,0)</f>
        <v>Haemulidae</v>
      </c>
      <c r="M397" t="str">
        <f>VLOOKUP(F397,lookups!$A$2:$I$151,5,0)</f>
        <v>Carnivores</v>
      </c>
      <c r="N397">
        <f>VLOOKUP(F397,lookups!$A$2:$I$151,6,0)</f>
        <v>1.2699999999999999E-2</v>
      </c>
      <c r="O397">
        <f>VLOOKUP(F397,lookups!$A$2:$I$151,7,0)</f>
        <v>3.1581000000000001</v>
      </c>
      <c r="P397">
        <f t="shared" si="7"/>
        <v>2.0474857678676552</v>
      </c>
    </row>
    <row r="398" spans="1:16" x14ac:dyDescent="0.2">
      <c r="A398" s="30">
        <v>44680</v>
      </c>
      <c r="B398" t="s">
        <v>426</v>
      </c>
      <c r="C398" t="s">
        <v>378</v>
      </c>
      <c r="D398">
        <v>1</v>
      </c>
      <c r="F398" t="s">
        <v>182</v>
      </c>
      <c r="G398">
        <v>8</v>
      </c>
      <c r="H398">
        <v>10</v>
      </c>
      <c r="J398" t="str">
        <f>VLOOKUP(F398,lookups!$A$2:$I$151,2,0)</f>
        <v>Grunt (juvenile)</v>
      </c>
      <c r="K398" t="str">
        <f>VLOOKUP(F398,lookups!$A$2:$I$151,3,0)</f>
        <v>Haemulon spp.</v>
      </c>
      <c r="L398" t="str">
        <f>VLOOKUP(F398,lookups!$A$2:$I$151,4,0)</f>
        <v>Haemulidae</v>
      </c>
      <c r="M398" t="str">
        <f>VLOOKUP(F398,lookups!$A$2:$I$151,5,0)</f>
        <v>Carnivores</v>
      </c>
      <c r="N398">
        <f>VLOOKUP(F398,lookups!$A$2:$I$151,6,0)</f>
        <v>1.2699999999999999E-2</v>
      </c>
      <c r="O398">
        <f>VLOOKUP(F398,lookups!$A$2:$I$151,7,0)</f>
        <v>3.1581000000000001</v>
      </c>
      <c r="P398">
        <f t="shared" si="7"/>
        <v>9.0334201264139971</v>
      </c>
    </row>
    <row r="399" spans="1:16" x14ac:dyDescent="0.2">
      <c r="A399" s="30">
        <v>44680</v>
      </c>
      <c r="B399" t="s">
        <v>426</v>
      </c>
      <c r="C399" t="s">
        <v>378</v>
      </c>
      <c r="D399">
        <v>1</v>
      </c>
      <c r="F399" t="s">
        <v>245</v>
      </c>
      <c r="G399">
        <v>10</v>
      </c>
      <c r="H399">
        <v>5</v>
      </c>
      <c r="J399" t="str">
        <f>VLOOKUP(F399,lookups!$A$2:$I$151,2,0)</f>
        <v>Schoolmaster Snapper</v>
      </c>
      <c r="K399" t="str">
        <f>VLOOKUP(F399,lookups!$A$2:$I$151,3,0)</f>
        <v>Lutjanus apodus</v>
      </c>
      <c r="L399" t="str">
        <f>VLOOKUP(F399,lookups!$A$2:$I$151,4,0)</f>
        <v>Lutjanidae</v>
      </c>
      <c r="M399" t="str">
        <f>VLOOKUP(F399,lookups!$A$2:$I$151,5,0)</f>
        <v>Carnivores</v>
      </c>
      <c r="N399">
        <f>VLOOKUP(F399,lookups!$A$2:$I$151,6,0)</f>
        <v>1.9400000000000001E-2</v>
      </c>
      <c r="O399">
        <f>VLOOKUP(F399,lookups!$A$2:$I$151,7,0)</f>
        <v>2.9779</v>
      </c>
      <c r="P399">
        <f t="shared" si="7"/>
        <v>18.437487119826521</v>
      </c>
    </row>
    <row r="400" spans="1:16" x14ac:dyDescent="0.2">
      <c r="A400" s="30">
        <v>44680</v>
      </c>
      <c r="B400" t="s">
        <v>426</v>
      </c>
      <c r="C400" t="s">
        <v>378</v>
      </c>
      <c r="D400">
        <v>1</v>
      </c>
      <c r="F400" t="s">
        <v>245</v>
      </c>
      <c r="G400">
        <v>16</v>
      </c>
      <c r="J400" t="str">
        <f>VLOOKUP(F400,lookups!$A$2:$I$151,2,0)</f>
        <v>Schoolmaster Snapper</v>
      </c>
      <c r="K400" t="str">
        <f>VLOOKUP(F400,lookups!$A$2:$I$151,3,0)</f>
        <v>Lutjanus apodus</v>
      </c>
      <c r="L400" t="str">
        <f>VLOOKUP(F400,lookups!$A$2:$I$151,4,0)</f>
        <v>Lutjanidae</v>
      </c>
      <c r="M400" t="str">
        <f>VLOOKUP(F400,lookups!$A$2:$I$151,5,0)</f>
        <v>Carnivores</v>
      </c>
      <c r="N400">
        <f>VLOOKUP(F400,lookups!$A$2:$I$151,6,0)</f>
        <v>1.9400000000000001E-2</v>
      </c>
      <c r="O400">
        <f>VLOOKUP(F400,lookups!$A$2:$I$151,7,0)</f>
        <v>2.9779</v>
      </c>
      <c r="P400">
        <f t="shared" si="7"/>
        <v>74.73957540234322</v>
      </c>
    </row>
    <row r="401" spans="1:16" x14ac:dyDescent="0.2">
      <c r="A401" s="30">
        <v>44680</v>
      </c>
      <c r="B401" t="s">
        <v>426</v>
      </c>
      <c r="C401" t="s">
        <v>378</v>
      </c>
      <c r="D401">
        <v>1</v>
      </c>
      <c r="F401" t="s">
        <v>245</v>
      </c>
      <c r="G401">
        <v>6</v>
      </c>
      <c r="J401" t="str">
        <f>VLOOKUP(F401,lookups!$A$2:$I$151,2,0)</f>
        <v>Schoolmaster Snapper</v>
      </c>
      <c r="K401" t="str">
        <f>VLOOKUP(F401,lookups!$A$2:$I$151,3,0)</f>
        <v>Lutjanus apodus</v>
      </c>
      <c r="L401" t="str">
        <f>VLOOKUP(F401,lookups!$A$2:$I$151,4,0)</f>
        <v>Lutjanidae</v>
      </c>
      <c r="M401" t="str">
        <f>VLOOKUP(F401,lookups!$A$2:$I$151,5,0)</f>
        <v>Carnivores</v>
      </c>
      <c r="N401">
        <f>VLOOKUP(F401,lookups!$A$2:$I$151,6,0)</f>
        <v>1.9400000000000001E-2</v>
      </c>
      <c r="O401">
        <f>VLOOKUP(F401,lookups!$A$2:$I$151,7,0)</f>
        <v>2.9779</v>
      </c>
      <c r="P401">
        <f t="shared" si="7"/>
        <v>4.0277113463214924</v>
      </c>
    </row>
    <row r="402" spans="1:16" x14ac:dyDescent="0.2">
      <c r="A402" s="30">
        <v>44680</v>
      </c>
      <c r="B402" t="s">
        <v>426</v>
      </c>
      <c r="C402" t="s">
        <v>378</v>
      </c>
      <c r="D402">
        <v>1</v>
      </c>
      <c r="F402" t="s">
        <v>245</v>
      </c>
      <c r="G402">
        <v>4</v>
      </c>
      <c r="J402" t="str">
        <f>VLOOKUP(F402,lookups!$A$2:$I$151,2,0)</f>
        <v>Schoolmaster Snapper</v>
      </c>
      <c r="K402" t="str">
        <f>VLOOKUP(F402,lookups!$A$2:$I$151,3,0)</f>
        <v>Lutjanus apodus</v>
      </c>
      <c r="L402" t="str">
        <f>VLOOKUP(F402,lookups!$A$2:$I$151,4,0)</f>
        <v>Lutjanidae</v>
      </c>
      <c r="M402" t="str">
        <f>VLOOKUP(F402,lookups!$A$2:$I$151,5,0)</f>
        <v>Carnivores</v>
      </c>
      <c r="N402">
        <f>VLOOKUP(F402,lookups!$A$2:$I$151,6,0)</f>
        <v>1.9400000000000001E-2</v>
      </c>
      <c r="O402">
        <f>VLOOKUP(F402,lookups!$A$2:$I$151,7,0)</f>
        <v>2.9779</v>
      </c>
      <c r="P402">
        <f t="shared" si="7"/>
        <v>1.2041377673694396</v>
      </c>
    </row>
    <row r="403" spans="1:16" x14ac:dyDescent="0.2">
      <c r="A403" s="30">
        <v>44680</v>
      </c>
      <c r="B403" t="s">
        <v>426</v>
      </c>
      <c r="C403" t="s">
        <v>378</v>
      </c>
      <c r="D403">
        <v>1</v>
      </c>
      <c r="F403" t="s">
        <v>245</v>
      </c>
      <c r="G403">
        <v>12</v>
      </c>
      <c r="H403">
        <v>2</v>
      </c>
      <c r="J403" t="str">
        <f>VLOOKUP(F403,lookups!$A$2:$I$151,2,0)</f>
        <v>Schoolmaster Snapper</v>
      </c>
      <c r="K403" t="str">
        <f>VLOOKUP(F403,lookups!$A$2:$I$151,3,0)</f>
        <v>Lutjanus apodus</v>
      </c>
      <c r="L403" t="str">
        <f>VLOOKUP(F403,lookups!$A$2:$I$151,4,0)</f>
        <v>Lutjanidae</v>
      </c>
      <c r="M403" t="str">
        <f>VLOOKUP(F403,lookups!$A$2:$I$151,5,0)</f>
        <v>Carnivores</v>
      </c>
      <c r="N403">
        <f>VLOOKUP(F403,lookups!$A$2:$I$151,6,0)</f>
        <v>1.9400000000000001E-2</v>
      </c>
      <c r="O403">
        <f>VLOOKUP(F403,lookups!$A$2:$I$151,7,0)</f>
        <v>2.9779</v>
      </c>
      <c r="P403">
        <f t="shared" si="7"/>
        <v>31.731862411966997</v>
      </c>
    </row>
    <row r="404" spans="1:16" x14ac:dyDescent="0.2">
      <c r="A404" s="30">
        <v>44680</v>
      </c>
      <c r="B404" t="s">
        <v>426</v>
      </c>
      <c r="C404" t="s">
        <v>378</v>
      </c>
      <c r="D404">
        <v>1</v>
      </c>
      <c r="F404" t="s">
        <v>245</v>
      </c>
      <c r="G404">
        <v>8</v>
      </c>
      <c r="J404" t="str">
        <f>VLOOKUP(F404,lookups!$A$2:$I$151,2,0)</f>
        <v>Schoolmaster Snapper</v>
      </c>
      <c r="K404" t="str">
        <f>VLOOKUP(F404,lookups!$A$2:$I$151,3,0)</f>
        <v>Lutjanus apodus</v>
      </c>
      <c r="L404" t="str">
        <f>VLOOKUP(F404,lookups!$A$2:$I$151,4,0)</f>
        <v>Lutjanidae</v>
      </c>
      <c r="M404" t="str">
        <f>VLOOKUP(F404,lookups!$A$2:$I$151,5,0)</f>
        <v>Carnivores</v>
      </c>
      <c r="N404">
        <f>VLOOKUP(F404,lookups!$A$2:$I$151,6,0)</f>
        <v>1.9400000000000001E-2</v>
      </c>
      <c r="O404">
        <f>VLOOKUP(F404,lookups!$A$2:$I$151,7,0)</f>
        <v>2.9779</v>
      </c>
      <c r="P404">
        <f t="shared" si="7"/>
        <v>9.4866614495889596</v>
      </c>
    </row>
    <row r="405" spans="1:16" x14ac:dyDescent="0.2">
      <c r="A405" s="30">
        <v>44680</v>
      </c>
      <c r="B405" t="s">
        <v>426</v>
      </c>
      <c r="C405" t="s">
        <v>378</v>
      </c>
      <c r="D405">
        <v>1</v>
      </c>
      <c r="F405" t="s">
        <v>241</v>
      </c>
      <c r="G405">
        <v>18</v>
      </c>
      <c r="J405" t="str">
        <f>VLOOKUP(F405,lookups!$A$2:$I$151,2,0)</f>
        <v>Mutton Snapper</v>
      </c>
      <c r="K405" t="str">
        <f>VLOOKUP(F405,lookups!$A$2:$I$151,3,0)</f>
        <v>Lutjanus analis</v>
      </c>
      <c r="L405" t="str">
        <f>VLOOKUP(F405,lookups!$A$2:$I$151,4,0)</f>
        <v>Lutjanidae</v>
      </c>
      <c r="M405" t="str">
        <f>VLOOKUP(F405,lookups!$A$2:$I$151,5,0)</f>
        <v>Carnivores</v>
      </c>
      <c r="N405">
        <f>VLOOKUP(F405,lookups!$A$2:$I$151,6,0)</f>
        <v>1.6199999999999999E-2</v>
      </c>
      <c r="O405">
        <f>VLOOKUP(F405,lookups!$A$2:$I$151,7,0)</f>
        <v>3.0112000000000001</v>
      </c>
      <c r="P405">
        <f t="shared" si="7"/>
        <v>97.586913421522155</v>
      </c>
    </row>
    <row r="406" spans="1:16" x14ac:dyDescent="0.2">
      <c r="A406" s="30"/>
    </row>
    <row r="407" spans="1:16" x14ac:dyDescent="0.2">
      <c r="A407" s="30"/>
    </row>
    <row r="408" spans="1:16" x14ac:dyDescent="0.2">
      <c r="A408" s="30"/>
    </row>
    <row r="409" spans="1:16" x14ac:dyDescent="0.2">
      <c r="A409" s="30"/>
    </row>
    <row r="410" spans="1:16" x14ac:dyDescent="0.2">
      <c r="A410" s="30"/>
    </row>
    <row r="411" spans="1:16" x14ac:dyDescent="0.2">
      <c r="A411" s="30"/>
    </row>
    <row r="412" spans="1:16" x14ac:dyDescent="0.2">
      <c r="A412" s="30"/>
    </row>
    <row r="413" spans="1:16" x14ac:dyDescent="0.2">
      <c r="A413" s="30"/>
    </row>
    <row r="414" spans="1:16" x14ac:dyDescent="0.2">
      <c r="A414" s="30"/>
    </row>
    <row r="415" spans="1:16" x14ac:dyDescent="0.2">
      <c r="A415" s="30"/>
    </row>
    <row r="416" spans="1:16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" x14ac:dyDescent="0.2">
      <c r="A545" s="30"/>
    </row>
    <row r="546" spans="1:1" x14ac:dyDescent="0.2">
      <c r="A546" s="30"/>
    </row>
    <row r="547" spans="1:1" x14ac:dyDescent="0.2">
      <c r="A547" s="30"/>
    </row>
    <row r="548" spans="1:1" x14ac:dyDescent="0.2">
      <c r="A548" s="30"/>
    </row>
    <row r="549" spans="1:1" x14ac:dyDescent="0.2">
      <c r="A549" s="30"/>
    </row>
    <row r="550" spans="1:1" x14ac:dyDescent="0.2">
      <c r="A550" s="30"/>
    </row>
    <row r="551" spans="1:1" x14ac:dyDescent="0.2">
      <c r="A551" s="30"/>
    </row>
    <row r="552" spans="1:1" x14ac:dyDescent="0.2">
      <c r="A552" s="30"/>
    </row>
    <row r="553" spans="1:1" x14ac:dyDescent="0.2">
      <c r="A553" s="30"/>
    </row>
    <row r="554" spans="1:1" x14ac:dyDescent="0.2">
      <c r="A554" s="30"/>
    </row>
    <row r="555" spans="1:1" x14ac:dyDescent="0.2">
      <c r="A555" s="30"/>
    </row>
    <row r="556" spans="1:1" x14ac:dyDescent="0.2">
      <c r="A556" s="30"/>
    </row>
    <row r="557" spans="1:1" x14ac:dyDescent="0.2">
      <c r="A557" s="30"/>
    </row>
    <row r="558" spans="1:1" x14ac:dyDescent="0.2">
      <c r="A558" s="30"/>
    </row>
    <row r="559" spans="1:1" x14ac:dyDescent="0.2">
      <c r="A559" s="30"/>
    </row>
    <row r="560" spans="1:1" x14ac:dyDescent="0.2">
      <c r="A560" s="30"/>
    </row>
    <row r="561" spans="1:1" x14ac:dyDescent="0.2">
      <c r="A561" s="30"/>
    </row>
    <row r="562" spans="1:1" x14ac:dyDescent="0.2">
      <c r="A562" s="30"/>
    </row>
    <row r="563" spans="1:1" x14ac:dyDescent="0.2">
      <c r="A563" s="30"/>
    </row>
    <row r="564" spans="1:1" x14ac:dyDescent="0.2">
      <c r="A564" s="30"/>
    </row>
    <row r="565" spans="1:1" x14ac:dyDescent="0.2">
      <c r="A565" s="30"/>
    </row>
    <row r="566" spans="1:1" x14ac:dyDescent="0.2">
      <c r="A566" s="30"/>
    </row>
    <row r="567" spans="1:1" x14ac:dyDescent="0.2">
      <c r="A567" s="30"/>
    </row>
    <row r="568" spans="1:1" x14ac:dyDescent="0.2">
      <c r="A568" s="30"/>
    </row>
    <row r="569" spans="1:1" x14ac:dyDescent="0.2">
      <c r="A569" s="30"/>
    </row>
    <row r="570" spans="1:1" x14ac:dyDescent="0.2">
      <c r="A570" s="30"/>
    </row>
    <row r="571" spans="1:1" x14ac:dyDescent="0.2">
      <c r="A571" s="30"/>
    </row>
    <row r="572" spans="1:1" x14ac:dyDescent="0.2">
      <c r="A572" s="30"/>
    </row>
    <row r="573" spans="1:1" x14ac:dyDescent="0.2">
      <c r="A573" s="30"/>
    </row>
    <row r="574" spans="1:1" x14ac:dyDescent="0.2">
      <c r="A574" s="30"/>
    </row>
    <row r="575" spans="1:1" x14ac:dyDescent="0.2">
      <c r="A575" s="30"/>
    </row>
    <row r="576" spans="1:1" x14ac:dyDescent="0.2">
      <c r="A576" s="30"/>
    </row>
    <row r="577" spans="1:1" x14ac:dyDescent="0.2">
      <c r="A577" s="30"/>
    </row>
    <row r="578" spans="1:1" x14ac:dyDescent="0.2">
      <c r="A578" s="30"/>
    </row>
    <row r="579" spans="1:1" x14ac:dyDescent="0.2">
      <c r="A579" s="30"/>
    </row>
    <row r="580" spans="1:1" x14ac:dyDescent="0.2">
      <c r="A580" s="30"/>
    </row>
    <row r="581" spans="1:1" x14ac:dyDescent="0.2">
      <c r="A581" s="30"/>
    </row>
    <row r="582" spans="1:1" x14ac:dyDescent="0.2">
      <c r="A582" s="30"/>
    </row>
    <row r="583" spans="1:1" x14ac:dyDescent="0.2">
      <c r="A583" s="30"/>
    </row>
    <row r="584" spans="1:1" x14ac:dyDescent="0.2">
      <c r="A584" s="30"/>
    </row>
    <row r="585" spans="1:1" x14ac:dyDescent="0.2">
      <c r="A585" s="30"/>
    </row>
    <row r="586" spans="1:1" x14ac:dyDescent="0.2">
      <c r="A586" s="30"/>
    </row>
    <row r="587" spans="1:1" x14ac:dyDescent="0.2">
      <c r="A587" s="30"/>
    </row>
    <row r="588" spans="1:1" x14ac:dyDescent="0.2">
      <c r="A588" s="30"/>
    </row>
    <row r="589" spans="1:1" x14ac:dyDescent="0.2">
      <c r="A589" s="30"/>
    </row>
    <row r="590" spans="1:1" x14ac:dyDescent="0.2">
      <c r="A590" s="30"/>
    </row>
    <row r="591" spans="1:1" x14ac:dyDescent="0.2">
      <c r="A591" s="30"/>
    </row>
    <row r="592" spans="1:1" x14ac:dyDescent="0.2">
      <c r="A592" s="30"/>
    </row>
    <row r="593" spans="1:1" x14ac:dyDescent="0.2">
      <c r="A593" s="30"/>
    </row>
    <row r="594" spans="1:1" x14ac:dyDescent="0.2">
      <c r="A594" s="30"/>
    </row>
    <row r="595" spans="1:1" x14ac:dyDescent="0.2">
      <c r="A595" s="30"/>
    </row>
    <row r="596" spans="1:1" x14ac:dyDescent="0.2">
      <c r="A596" s="30"/>
    </row>
    <row r="597" spans="1:1" x14ac:dyDescent="0.2">
      <c r="A597" s="30"/>
    </row>
    <row r="598" spans="1:1" x14ac:dyDescent="0.2">
      <c r="A598" s="30"/>
    </row>
    <row r="599" spans="1:1" x14ac:dyDescent="0.2">
      <c r="A599" s="30"/>
    </row>
    <row r="600" spans="1:1" x14ac:dyDescent="0.2">
      <c r="A600" s="30"/>
    </row>
    <row r="601" spans="1:1" x14ac:dyDescent="0.2">
      <c r="A601" s="30"/>
    </row>
    <row r="602" spans="1:1" x14ac:dyDescent="0.2">
      <c r="A602" s="30"/>
    </row>
    <row r="603" spans="1:1" x14ac:dyDescent="0.2">
      <c r="A603" s="30"/>
    </row>
    <row r="604" spans="1:1" x14ac:dyDescent="0.2">
      <c r="A604" s="30"/>
    </row>
    <row r="605" spans="1:1" x14ac:dyDescent="0.2">
      <c r="A605" s="30"/>
    </row>
    <row r="606" spans="1:1" x14ac:dyDescent="0.2">
      <c r="A606" s="30"/>
    </row>
    <row r="607" spans="1:1" x14ac:dyDescent="0.2">
      <c r="A607" s="30"/>
    </row>
    <row r="608" spans="1:1" x14ac:dyDescent="0.2">
      <c r="A608" s="30"/>
    </row>
    <row r="609" spans="1:1" x14ac:dyDescent="0.2">
      <c r="A609" s="30"/>
    </row>
    <row r="610" spans="1:1" x14ac:dyDescent="0.2">
      <c r="A610" s="30"/>
    </row>
    <row r="611" spans="1:1" x14ac:dyDescent="0.2">
      <c r="A611" s="30"/>
    </row>
    <row r="612" spans="1:1" x14ac:dyDescent="0.2">
      <c r="A612" s="30"/>
    </row>
    <row r="613" spans="1:1" x14ac:dyDescent="0.2">
      <c r="A613" s="30"/>
    </row>
    <row r="614" spans="1:1" x14ac:dyDescent="0.2">
      <c r="A614" s="30"/>
    </row>
    <row r="615" spans="1:1" x14ac:dyDescent="0.2">
      <c r="A615" s="30"/>
    </row>
    <row r="616" spans="1:1" x14ac:dyDescent="0.2">
      <c r="A616" s="30"/>
    </row>
    <row r="617" spans="1:1" x14ac:dyDescent="0.2">
      <c r="A617" s="30"/>
    </row>
    <row r="618" spans="1:1" x14ac:dyDescent="0.2">
      <c r="A618" s="30"/>
    </row>
    <row r="619" spans="1:1" x14ac:dyDescent="0.2">
      <c r="A619" s="30"/>
    </row>
    <row r="620" spans="1:1" x14ac:dyDescent="0.2">
      <c r="A620" s="30"/>
    </row>
    <row r="621" spans="1:1" x14ac:dyDescent="0.2">
      <c r="A621" s="30"/>
    </row>
    <row r="622" spans="1:1" x14ac:dyDescent="0.2">
      <c r="A622" s="30"/>
    </row>
    <row r="623" spans="1:1" x14ac:dyDescent="0.2">
      <c r="A623" s="30"/>
    </row>
    <row r="624" spans="1:1" x14ac:dyDescent="0.2">
      <c r="A624" s="30"/>
    </row>
    <row r="625" spans="1:1" x14ac:dyDescent="0.2">
      <c r="A625" s="30"/>
    </row>
    <row r="626" spans="1:1" x14ac:dyDescent="0.2">
      <c r="A626" s="30"/>
    </row>
    <row r="627" spans="1:1" x14ac:dyDescent="0.2">
      <c r="A627" s="30"/>
    </row>
    <row r="628" spans="1:1" x14ac:dyDescent="0.2">
      <c r="A628" s="30"/>
    </row>
    <row r="629" spans="1:1" x14ac:dyDescent="0.2">
      <c r="A629" s="30"/>
    </row>
    <row r="630" spans="1:1" x14ac:dyDescent="0.2">
      <c r="A630" s="30"/>
    </row>
    <row r="631" spans="1:1" x14ac:dyDescent="0.2">
      <c r="A631" s="30"/>
    </row>
    <row r="632" spans="1:1" x14ac:dyDescent="0.2">
      <c r="A632" s="30"/>
    </row>
    <row r="633" spans="1:1" x14ac:dyDescent="0.2">
      <c r="A633" s="30"/>
    </row>
    <row r="634" spans="1:1" x14ac:dyDescent="0.2">
      <c r="A634" s="30"/>
    </row>
    <row r="635" spans="1:1" x14ac:dyDescent="0.2">
      <c r="A635" s="30"/>
    </row>
    <row r="636" spans="1:1" x14ac:dyDescent="0.2">
      <c r="A636" s="30"/>
    </row>
    <row r="637" spans="1:1" x14ac:dyDescent="0.2">
      <c r="A637" s="30"/>
    </row>
    <row r="638" spans="1:1" x14ac:dyDescent="0.2">
      <c r="A638" s="30"/>
    </row>
    <row r="639" spans="1:1" x14ac:dyDescent="0.2">
      <c r="A639" s="30"/>
    </row>
    <row r="640" spans="1:1" x14ac:dyDescent="0.2">
      <c r="A640" s="30"/>
    </row>
    <row r="641" spans="1:1" x14ac:dyDescent="0.2">
      <c r="A641" s="30"/>
    </row>
    <row r="642" spans="1:1" x14ac:dyDescent="0.2">
      <c r="A642" s="30"/>
    </row>
    <row r="643" spans="1:1" x14ac:dyDescent="0.2">
      <c r="A643" s="30"/>
    </row>
    <row r="644" spans="1:1" x14ac:dyDescent="0.2">
      <c r="A644" s="30"/>
    </row>
    <row r="645" spans="1:1" x14ac:dyDescent="0.2">
      <c r="A645" s="30"/>
    </row>
    <row r="646" spans="1:1" x14ac:dyDescent="0.2">
      <c r="A646" s="30"/>
    </row>
    <row r="647" spans="1:1" x14ac:dyDescent="0.2">
      <c r="A647" s="30"/>
    </row>
    <row r="648" spans="1:1" x14ac:dyDescent="0.2">
      <c r="A648" s="30"/>
    </row>
    <row r="649" spans="1:1" x14ac:dyDescent="0.2">
      <c r="A649" s="30"/>
    </row>
    <row r="650" spans="1:1" x14ac:dyDescent="0.2">
      <c r="A650" s="30"/>
    </row>
    <row r="651" spans="1:1" x14ac:dyDescent="0.2">
      <c r="A651" s="30"/>
    </row>
    <row r="652" spans="1:1" x14ac:dyDescent="0.2">
      <c r="A652" s="30"/>
    </row>
    <row r="653" spans="1:1" x14ac:dyDescent="0.2">
      <c r="A653" s="30"/>
    </row>
    <row r="654" spans="1:1" x14ac:dyDescent="0.2">
      <c r="A654" s="30"/>
    </row>
    <row r="655" spans="1:1" x14ac:dyDescent="0.2">
      <c r="A655" s="30"/>
    </row>
    <row r="656" spans="1:1" x14ac:dyDescent="0.2">
      <c r="A656" s="30"/>
    </row>
    <row r="657" spans="1:1" x14ac:dyDescent="0.2">
      <c r="A657" s="30"/>
    </row>
    <row r="658" spans="1:1" x14ac:dyDescent="0.2">
      <c r="A658" s="30"/>
    </row>
    <row r="659" spans="1:1" x14ac:dyDescent="0.2">
      <c r="A659" s="30"/>
    </row>
    <row r="660" spans="1:1" x14ac:dyDescent="0.2">
      <c r="A660" s="30"/>
    </row>
    <row r="661" spans="1:1" x14ac:dyDescent="0.2">
      <c r="A661" s="30"/>
    </row>
    <row r="662" spans="1:1" x14ac:dyDescent="0.2">
      <c r="A662" s="30"/>
    </row>
    <row r="663" spans="1:1" x14ac:dyDescent="0.2">
      <c r="A663" s="30"/>
    </row>
    <row r="664" spans="1:1" x14ac:dyDescent="0.2">
      <c r="A664" s="30"/>
    </row>
    <row r="665" spans="1:1" x14ac:dyDescent="0.2">
      <c r="A665" s="30"/>
    </row>
    <row r="666" spans="1:1" x14ac:dyDescent="0.2">
      <c r="A666" s="30"/>
    </row>
    <row r="667" spans="1:1" x14ac:dyDescent="0.2">
      <c r="A667" s="30"/>
    </row>
    <row r="668" spans="1:1" x14ac:dyDescent="0.2">
      <c r="A668" s="30"/>
    </row>
    <row r="669" spans="1:1" x14ac:dyDescent="0.2">
      <c r="A669" s="30"/>
    </row>
    <row r="670" spans="1:1" x14ac:dyDescent="0.2">
      <c r="A670" s="30"/>
    </row>
    <row r="671" spans="1:1" x14ac:dyDescent="0.2">
      <c r="A671" s="30"/>
    </row>
    <row r="672" spans="1:1" x14ac:dyDescent="0.2">
      <c r="A672" s="30"/>
    </row>
    <row r="673" spans="1:1" x14ac:dyDescent="0.2">
      <c r="A673" s="30"/>
    </row>
    <row r="674" spans="1:1" x14ac:dyDescent="0.2">
      <c r="A674" s="30"/>
    </row>
    <row r="675" spans="1:1" x14ac:dyDescent="0.2">
      <c r="A675" s="30"/>
    </row>
    <row r="676" spans="1:1" x14ac:dyDescent="0.2">
      <c r="A676" s="30"/>
    </row>
    <row r="677" spans="1:1" x14ac:dyDescent="0.2">
      <c r="A677" s="30"/>
    </row>
    <row r="678" spans="1:1" x14ac:dyDescent="0.2">
      <c r="A678" s="30"/>
    </row>
    <row r="679" spans="1:1" x14ac:dyDescent="0.2">
      <c r="A679" s="30"/>
    </row>
    <row r="680" spans="1:1" x14ac:dyDescent="0.2">
      <c r="A680" s="30"/>
    </row>
    <row r="681" spans="1:1" x14ac:dyDescent="0.2">
      <c r="A681" s="30"/>
    </row>
    <row r="682" spans="1:1" x14ac:dyDescent="0.2">
      <c r="A682" s="30"/>
    </row>
    <row r="683" spans="1:1" x14ac:dyDescent="0.2">
      <c r="A683" s="30"/>
    </row>
    <row r="684" spans="1:1" x14ac:dyDescent="0.2">
      <c r="A684" s="30"/>
    </row>
    <row r="685" spans="1:1" x14ac:dyDescent="0.2">
      <c r="A685" s="30"/>
    </row>
    <row r="686" spans="1:1" x14ac:dyDescent="0.2">
      <c r="A686" s="30"/>
    </row>
    <row r="687" spans="1:1" x14ac:dyDescent="0.2">
      <c r="A687" s="30"/>
    </row>
    <row r="688" spans="1:1" x14ac:dyDescent="0.2">
      <c r="A688" s="30"/>
    </row>
    <row r="689" spans="1:1" x14ac:dyDescent="0.2">
      <c r="A689" s="30"/>
    </row>
    <row r="690" spans="1:1" x14ac:dyDescent="0.2">
      <c r="A690" s="30"/>
    </row>
    <row r="691" spans="1:1" x14ac:dyDescent="0.2">
      <c r="A691" s="30"/>
    </row>
    <row r="692" spans="1:1" x14ac:dyDescent="0.2">
      <c r="A692" s="30"/>
    </row>
    <row r="693" spans="1:1" x14ac:dyDescent="0.2">
      <c r="A693" s="30"/>
    </row>
    <row r="694" spans="1:1" x14ac:dyDescent="0.2">
      <c r="A694" s="30"/>
    </row>
    <row r="695" spans="1:1" x14ac:dyDescent="0.2">
      <c r="A695" s="30"/>
    </row>
    <row r="696" spans="1:1" x14ac:dyDescent="0.2">
      <c r="A696" s="30"/>
    </row>
    <row r="697" spans="1:1" x14ac:dyDescent="0.2">
      <c r="A697" s="30"/>
    </row>
    <row r="698" spans="1:1" x14ac:dyDescent="0.2">
      <c r="A698" s="30"/>
    </row>
    <row r="699" spans="1:1" x14ac:dyDescent="0.2">
      <c r="A699" s="30"/>
    </row>
    <row r="700" spans="1:1" x14ac:dyDescent="0.2">
      <c r="A700" s="30"/>
    </row>
    <row r="701" spans="1:1" x14ac:dyDescent="0.2">
      <c r="A701" s="30"/>
    </row>
    <row r="702" spans="1:1" x14ac:dyDescent="0.2">
      <c r="A702" s="30"/>
    </row>
    <row r="703" spans="1:1" x14ac:dyDescent="0.2">
      <c r="A703" s="30"/>
    </row>
    <row r="704" spans="1:1" x14ac:dyDescent="0.2">
      <c r="A704" s="30"/>
    </row>
    <row r="705" spans="1:1" x14ac:dyDescent="0.2">
      <c r="A705" s="30"/>
    </row>
    <row r="706" spans="1:1" x14ac:dyDescent="0.2">
      <c r="A706" s="30"/>
    </row>
    <row r="707" spans="1:1" x14ac:dyDescent="0.2">
      <c r="A707" s="30"/>
    </row>
    <row r="708" spans="1:1" x14ac:dyDescent="0.2">
      <c r="A708" s="30"/>
    </row>
    <row r="709" spans="1:1" x14ac:dyDescent="0.2">
      <c r="A709" s="30"/>
    </row>
    <row r="710" spans="1:1" x14ac:dyDescent="0.2">
      <c r="A710" s="30"/>
    </row>
    <row r="711" spans="1:1" x14ac:dyDescent="0.2">
      <c r="A711" s="30"/>
    </row>
    <row r="712" spans="1:1" x14ac:dyDescent="0.2">
      <c r="A712" s="30"/>
    </row>
    <row r="713" spans="1:1" x14ac:dyDescent="0.2">
      <c r="A713" s="30"/>
    </row>
    <row r="714" spans="1:1" x14ac:dyDescent="0.2">
      <c r="A714" s="30"/>
    </row>
    <row r="715" spans="1:1" x14ac:dyDescent="0.2">
      <c r="A715" s="30"/>
    </row>
    <row r="716" spans="1:1" x14ac:dyDescent="0.2">
      <c r="A716" s="30"/>
    </row>
    <row r="717" spans="1:1" x14ac:dyDescent="0.2">
      <c r="A717" s="30"/>
    </row>
    <row r="718" spans="1:1" x14ac:dyDescent="0.2">
      <c r="A718" s="30"/>
    </row>
    <row r="719" spans="1:1" x14ac:dyDescent="0.2">
      <c r="A719" s="30"/>
    </row>
    <row r="720" spans="1:1" x14ac:dyDescent="0.2">
      <c r="A720" s="30"/>
    </row>
    <row r="721" spans="1:1" x14ac:dyDescent="0.2">
      <c r="A721" s="30"/>
    </row>
    <row r="722" spans="1:1" x14ac:dyDescent="0.2">
      <c r="A722" s="30"/>
    </row>
    <row r="723" spans="1:1" x14ac:dyDescent="0.2">
      <c r="A723" s="30"/>
    </row>
    <row r="724" spans="1:1" x14ac:dyDescent="0.2">
      <c r="A724" s="30"/>
    </row>
    <row r="725" spans="1:1" x14ac:dyDescent="0.2">
      <c r="A725" s="30"/>
    </row>
    <row r="726" spans="1:1" x14ac:dyDescent="0.2">
      <c r="A726" s="30"/>
    </row>
    <row r="727" spans="1:1" x14ac:dyDescent="0.2">
      <c r="A727" s="30"/>
    </row>
    <row r="728" spans="1:1" x14ac:dyDescent="0.2">
      <c r="A728" s="30"/>
    </row>
    <row r="729" spans="1:1" x14ac:dyDescent="0.2">
      <c r="A729" s="30"/>
    </row>
    <row r="730" spans="1:1" x14ac:dyDescent="0.2">
      <c r="A730" s="30"/>
    </row>
    <row r="731" spans="1:1" x14ac:dyDescent="0.2">
      <c r="A731" s="30"/>
    </row>
    <row r="732" spans="1:1" x14ac:dyDescent="0.2">
      <c r="A732" s="30"/>
    </row>
    <row r="733" spans="1:1" x14ac:dyDescent="0.2">
      <c r="A733" s="30"/>
    </row>
    <row r="734" spans="1:1" x14ac:dyDescent="0.2">
      <c r="A734" s="30"/>
    </row>
    <row r="735" spans="1:1" x14ac:dyDescent="0.2">
      <c r="A735" s="30"/>
    </row>
    <row r="736" spans="1:1" x14ac:dyDescent="0.2">
      <c r="A736" s="30"/>
    </row>
    <row r="737" spans="1:1" x14ac:dyDescent="0.2">
      <c r="A737" s="30"/>
    </row>
    <row r="738" spans="1:1" x14ac:dyDescent="0.2">
      <c r="A738" s="30"/>
    </row>
    <row r="739" spans="1:1" x14ac:dyDescent="0.2">
      <c r="A739" s="30"/>
    </row>
    <row r="740" spans="1:1" x14ac:dyDescent="0.2">
      <c r="A740" s="30"/>
    </row>
    <row r="741" spans="1:1" x14ac:dyDescent="0.2">
      <c r="A741" s="30"/>
    </row>
    <row r="742" spans="1:1" x14ac:dyDescent="0.2">
      <c r="A742" s="30"/>
    </row>
    <row r="743" spans="1:1" x14ac:dyDescent="0.2">
      <c r="A743" s="30"/>
    </row>
    <row r="744" spans="1:1" x14ac:dyDescent="0.2">
      <c r="A744" s="30"/>
    </row>
    <row r="745" spans="1:1" x14ac:dyDescent="0.2">
      <c r="A745" s="30"/>
    </row>
    <row r="746" spans="1:1" x14ac:dyDescent="0.2">
      <c r="A746" s="30"/>
    </row>
    <row r="747" spans="1:1" x14ac:dyDescent="0.2">
      <c r="A747" s="30"/>
    </row>
    <row r="748" spans="1:1" x14ac:dyDescent="0.2">
      <c r="A748" s="30"/>
    </row>
    <row r="749" spans="1:1" x14ac:dyDescent="0.2">
      <c r="A749" s="30"/>
    </row>
    <row r="750" spans="1:1" x14ac:dyDescent="0.2">
      <c r="A750" s="30"/>
    </row>
    <row r="751" spans="1:1" x14ac:dyDescent="0.2">
      <c r="A751" s="30"/>
    </row>
    <row r="752" spans="1:1" x14ac:dyDescent="0.2">
      <c r="A752" s="30"/>
    </row>
    <row r="753" spans="1:1" x14ac:dyDescent="0.2">
      <c r="A753" s="30"/>
    </row>
    <row r="754" spans="1:1" x14ac:dyDescent="0.2">
      <c r="A754" s="30"/>
    </row>
    <row r="755" spans="1:1" x14ac:dyDescent="0.2">
      <c r="A755" s="30"/>
    </row>
    <row r="756" spans="1:1" x14ac:dyDescent="0.2">
      <c r="A756" s="30"/>
    </row>
    <row r="757" spans="1:1" x14ac:dyDescent="0.2">
      <c r="A757" s="30"/>
    </row>
    <row r="758" spans="1:1" x14ac:dyDescent="0.2">
      <c r="A758" s="30"/>
    </row>
    <row r="759" spans="1:1" x14ac:dyDescent="0.2">
      <c r="A759" s="30"/>
    </row>
    <row r="760" spans="1:1" x14ac:dyDescent="0.2">
      <c r="A760" s="30"/>
    </row>
    <row r="761" spans="1:1" x14ac:dyDescent="0.2">
      <c r="A761" s="30"/>
    </row>
    <row r="762" spans="1:1" x14ac:dyDescent="0.2">
      <c r="A762" s="30"/>
    </row>
    <row r="763" spans="1:1" x14ac:dyDescent="0.2">
      <c r="A763" s="30"/>
    </row>
    <row r="764" spans="1:1" x14ac:dyDescent="0.2">
      <c r="A764" s="30"/>
    </row>
    <row r="765" spans="1:1" x14ac:dyDescent="0.2">
      <c r="A765" s="30"/>
    </row>
    <row r="766" spans="1:1" x14ac:dyDescent="0.2">
      <c r="A766" s="30"/>
    </row>
    <row r="767" spans="1:1" x14ac:dyDescent="0.2">
      <c r="A767" s="30"/>
    </row>
    <row r="768" spans="1:1" x14ac:dyDescent="0.2">
      <c r="A768" s="30"/>
    </row>
    <row r="769" spans="1:1" x14ac:dyDescent="0.2">
      <c r="A769" s="30"/>
    </row>
    <row r="770" spans="1:1" x14ac:dyDescent="0.2">
      <c r="A770" s="30"/>
    </row>
    <row r="771" spans="1:1" x14ac:dyDescent="0.2">
      <c r="A771" s="30"/>
    </row>
    <row r="772" spans="1:1" x14ac:dyDescent="0.2">
      <c r="A772" s="30"/>
    </row>
    <row r="773" spans="1:1" x14ac:dyDescent="0.2">
      <c r="A773" s="30"/>
    </row>
    <row r="774" spans="1:1" x14ac:dyDescent="0.2">
      <c r="A774" s="30"/>
    </row>
    <row r="775" spans="1:1" x14ac:dyDescent="0.2">
      <c r="A775" s="30"/>
    </row>
    <row r="776" spans="1:1" x14ac:dyDescent="0.2">
      <c r="A776" s="30"/>
    </row>
    <row r="777" spans="1:1" x14ac:dyDescent="0.2">
      <c r="A777" s="30"/>
    </row>
    <row r="778" spans="1:1" x14ac:dyDescent="0.2">
      <c r="A778" s="30"/>
    </row>
    <row r="779" spans="1:1" x14ac:dyDescent="0.2">
      <c r="A779" s="30"/>
    </row>
    <row r="780" spans="1:1" x14ac:dyDescent="0.2">
      <c r="A780" s="30"/>
    </row>
    <row r="781" spans="1:1" x14ac:dyDescent="0.2">
      <c r="A781" s="30"/>
    </row>
    <row r="782" spans="1:1" x14ac:dyDescent="0.2">
      <c r="A782" s="30"/>
    </row>
    <row r="783" spans="1:1" x14ac:dyDescent="0.2">
      <c r="A783" s="30"/>
    </row>
    <row r="784" spans="1:1" x14ac:dyDescent="0.2">
      <c r="A784" s="30"/>
    </row>
    <row r="785" spans="1:1" x14ac:dyDescent="0.2">
      <c r="A785" s="30"/>
    </row>
    <row r="786" spans="1:1" x14ac:dyDescent="0.2">
      <c r="A786" s="30"/>
    </row>
    <row r="787" spans="1:1" x14ac:dyDescent="0.2">
      <c r="A787" s="30"/>
    </row>
    <row r="788" spans="1:1" x14ac:dyDescent="0.2">
      <c r="A788" s="30"/>
    </row>
    <row r="789" spans="1:1" x14ac:dyDescent="0.2">
      <c r="A789" s="30"/>
    </row>
    <row r="790" spans="1:1" x14ac:dyDescent="0.2">
      <c r="A790" s="30"/>
    </row>
    <row r="791" spans="1:1" x14ac:dyDescent="0.2">
      <c r="A791" s="30"/>
    </row>
    <row r="792" spans="1:1" x14ac:dyDescent="0.2">
      <c r="A792" s="30"/>
    </row>
    <row r="793" spans="1:1" x14ac:dyDescent="0.2">
      <c r="A793" s="30"/>
    </row>
    <row r="794" spans="1:1" x14ac:dyDescent="0.2">
      <c r="A794" s="30"/>
    </row>
    <row r="795" spans="1:1" x14ac:dyDescent="0.2">
      <c r="A795" s="30"/>
    </row>
    <row r="796" spans="1:1" x14ac:dyDescent="0.2">
      <c r="A796" s="30"/>
    </row>
    <row r="797" spans="1:1" x14ac:dyDescent="0.2">
      <c r="A797" s="30"/>
    </row>
    <row r="798" spans="1:1" x14ac:dyDescent="0.2">
      <c r="A798" s="30"/>
    </row>
    <row r="799" spans="1:1" x14ac:dyDescent="0.2">
      <c r="A799" s="30"/>
    </row>
    <row r="800" spans="1:1" x14ac:dyDescent="0.2">
      <c r="A800" s="30"/>
    </row>
    <row r="801" spans="1:1" x14ac:dyDescent="0.2">
      <c r="A801" s="30"/>
    </row>
    <row r="802" spans="1:1" x14ac:dyDescent="0.2">
      <c r="A802" s="30"/>
    </row>
    <row r="803" spans="1:1" x14ac:dyDescent="0.2">
      <c r="A803" s="30"/>
    </row>
    <row r="804" spans="1:1" x14ac:dyDescent="0.2">
      <c r="A804" s="30"/>
    </row>
    <row r="805" spans="1:1" x14ac:dyDescent="0.2">
      <c r="A805" s="30"/>
    </row>
    <row r="806" spans="1:1" x14ac:dyDescent="0.2">
      <c r="A806" s="30"/>
    </row>
    <row r="807" spans="1:1" x14ac:dyDescent="0.2">
      <c r="A807" s="30"/>
    </row>
    <row r="808" spans="1:1" x14ac:dyDescent="0.2">
      <c r="A808" s="30"/>
    </row>
    <row r="809" spans="1:1" x14ac:dyDescent="0.2">
      <c r="A809" s="30"/>
    </row>
    <row r="810" spans="1:1" x14ac:dyDescent="0.2">
      <c r="A810" s="30"/>
    </row>
    <row r="811" spans="1:1" x14ac:dyDescent="0.2">
      <c r="A811" s="30"/>
    </row>
    <row r="812" spans="1:1" x14ac:dyDescent="0.2">
      <c r="A812" s="30"/>
    </row>
    <row r="813" spans="1:1" x14ac:dyDescent="0.2">
      <c r="A813" s="30"/>
    </row>
    <row r="814" spans="1:1" x14ac:dyDescent="0.2">
      <c r="A814" s="30"/>
    </row>
    <row r="815" spans="1:1" x14ac:dyDescent="0.2">
      <c r="A815" s="30"/>
    </row>
    <row r="816" spans="1:1" x14ac:dyDescent="0.2">
      <c r="A816" s="30"/>
    </row>
    <row r="817" spans="1:1" x14ac:dyDescent="0.2">
      <c r="A817" s="30"/>
    </row>
    <row r="818" spans="1:1" x14ac:dyDescent="0.2">
      <c r="A818" s="30"/>
    </row>
    <row r="819" spans="1:1" x14ac:dyDescent="0.2">
      <c r="A819" s="30"/>
    </row>
    <row r="820" spans="1:1" x14ac:dyDescent="0.2">
      <c r="A820" s="30"/>
    </row>
    <row r="821" spans="1:1" x14ac:dyDescent="0.2">
      <c r="A821" s="30"/>
    </row>
    <row r="822" spans="1:1" x14ac:dyDescent="0.2">
      <c r="A822" s="30"/>
    </row>
    <row r="823" spans="1:1" x14ac:dyDescent="0.2">
      <c r="A823" s="30"/>
    </row>
    <row r="824" spans="1:1" x14ac:dyDescent="0.2">
      <c r="A824" s="30"/>
    </row>
    <row r="825" spans="1:1" x14ac:dyDescent="0.2">
      <c r="A825" s="30"/>
    </row>
    <row r="826" spans="1:1" x14ac:dyDescent="0.2">
      <c r="A826" s="30"/>
    </row>
    <row r="827" spans="1:1" x14ac:dyDescent="0.2">
      <c r="A827" s="30"/>
    </row>
    <row r="828" spans="1:1" x14ac:dyDescent="0.2">
      <c r="A828" s="30"/>
    </row>
    <row r="829" spans="1:1" x14ac:dyDescent="0.2">
      <c r="A829" s="30"/>
    </row>
    <row r="830" spans="1:1" x14ac:dyDescent="0.2">
      <c r="A830" s="30"/>
    </row>
    <row r="831" spans="1:1" x14ac:dyDescent="0.2">
      <c r="A831" s="30"/>
    </row>
    <row r="832" spans="1:1" x14ac:dyDescent="0.2">
      <c r="A832" s="30"/>
    </row>
    <row r="833" spans="1:1" x14ac:dyDescent="0.2">
      <c r="A833" s="30"/>
    </row>
    <row r="834" spans="1:1" x14ac:dyDescent="0.2">
      <c r="A834" s="30"/>
    </row>
    <row r="835" spans="1:1" x14ac:dyDescent="0.2">
      <c r="A835" s="30"/>
    </row>
    <row r="836" spans="1:1" x14ac:dyDescent="0.2">
      <c r="A836" s="30"/>
    </row>
    <row r="837" spans="1:1" x14ac:dyDescent="0.2">
      <c r="A837" s="30"/>
    </row>
    <row r="838" spans="1:1" x14ac:dyDescent="0.2">
      <c r="A838" s="30"/>
    </row>
    <row r="839" spans="1:1" x14ac:dyDescent="0.2">
      <c r="A839" s="30"/>
    </row>
    <row r="840" spans="1:1" x14ac:dyDescent="0.2">
      <c r="A840" s="30"/>
    </row>
    <row r="841" spans="1:1" x14ac:dyDescent="0.2">
      <c r="A841" s="30"/>
    </row>
    <row r="842" spans="1:1" x14ac:dyDescent="0.2">
      <c r="A842" s="30"/>
    </row>
    <row r="843" spans="1:1" x14ac:dyDescent="0.2">
      <c r="A843" s="30"/>
    </row>
    <row r="844" spans="1:1" x14ac:dyDescent="0.2">
      <c r="A844" s="30"/>
    </row>
    <row r="845" spans="1:1" x14ac:dyDescent="0.2">
      <c r="A845" s="30"/>
    </row>
    <row r="846" spans="1:1" x14ac:dyDescent="0.2">
      <c r="A846" s="30"/>
    </row>
    <row r="847" spans="1:1" x14ac:dyDescent="0.2">
      <c r="A847" s="30"/>
    </row>
    <row r="848" spans="1:1" x14ac:dyDescent="0.2">
      <c r="A848" s="30"/>
    </row>
    <row r="849" spans="1:1" x14ac:dyDescent="0.2">
      <c r="A849" s="30"/>
    </row>
    <row r="850" spans="1:1" x14ac:dyDescent="0.2">
      <c r="A850" s="30"/>
    </row>
    <row r="851" spans="1:1" x14ac:dyDescent="0.2">
      <c r="A851" s="30"/>
    </row>
    <row r="852" spans="1:1" x14ac:dyDescent="0.2">
      <c r="A852" s="30"/>
    </row>
    <row r="853" spans="1:1" x14ac:dyDescent="0.2">
      <c r="A853" s="30"/>
    </row>
    <row r="854" spans="1:1" x14ac:dyDescent="0.2">
      <c r="A854" s="30"/>
    </row>
    <row r="855" spans="1:1" x14ac:dyDescent="0.2">
      <c r="A855" s="30"/>
    </row>
    <row r="856" spans="1:1" x14ac:dyDescent="0.2">
      <c r="A856" s="30"/>
    </row>
    <row r="857" spans="1:1" x14ac:dyDescent="0.2">
      <c r="A857" s="30"/>
    </row>
    <row r="858" spans="1:1" x14ac:dyDescent="0.2">
      <c r="A858" s="30"/>
    </row>
    <row r="859" spans="1:1" x14ac:dyDescent="0.2">
      <c r="A859" s="30"/>
    </row>
    <row r="860" spans="1:1" x14ac:dyDescent="0.2">
      <c r="A860" s="30"/>
    </row>
    <row r="861" spans="1:1" x14ac:dyDescent="0.2">
      <c r="A861" s="30"/>
    </row>
    <row r="862" spans="1:1" x14ac:dyDescent="0.2">
      <c r="A862" s="30"/>
    </row>
    <row r="863" spans="1:1" x14ac:dyDescent="0.2">
      <c r="A863" s="30"/>
    </row>
    <row r="864" spans="1:1" x14ac:dyDescent="0.2">
      <c r="A864" s="30"/>
    </row>
    <row r="865" spans="1:1" x14ac:dyDescent="0.2">
      <c r="A865" s="30"/>
    </row>
    <row r="866" spans="1:1" x14ac:dyDescent="0.2">
      <c r="A866" s="30"/>
    </row>
    <row r="867" spans="1:1" x14ac:dyDescent="0.2">
      <c r="A867" s="30"/>
    </row>
    <row r="868" spans="1:1" x14ac:dyDescent="0.2">
      <c r="A868" s="30"/>
    </row>
    <row r="869" spans="1:1" x14ac:dyDescent="0.2">
      <c r="A869" s="30"/>
    </row>
    <row r="870" spans="1:1" x14ac:dyDescent="0.2">
      <c r="A870" s="30"/>
    </row>
    <row r="871" spans="1:1" x14ac:dyDescent="0.2">
      <c r="A871" s="30"/>
    </row>
    <row r="872" spans="1:1" x14ac:dyDescent="0.2">
      <c r="A872" s="30"/>
    </row>
    <row r="873" spans="1:1" x14ac:dyDescent="0.2">
      <c r="A873" s="30"/>
    </row>
    <row r="874" spans="1:1" x14ac:dyDescent="0.2">
      <c r="A874" s="30"/>
    </row>
    <row r="875" spans="1:1" x14ac:dyDescent="0.2">
      <c r="A875" s="30"/>
    </row>
    <row r="876" spans="1:1" x14ac:dyDescent="0.2">
      <c r="A876" s="30"/>
    </row>
    <row r="877" spans="1:1" x14ac:dyDescent="0.2">
      <c r="A877" s="30"/>
    </row>
    <row r="878" spans="1:1" x14ac:dyDescent="0.2">
      <c r="A878" s="30"/>
    </row>
    <row r="879" spans="1:1" x14ac:dyDescent="0.2">
      <c r="A879" s="30"/>
    </row>
    <row r="880" spans="1:1" x14ac:dyDescent="0.2">
      <c r="A880" s="30"/>
    </row>
    <row r="881" spans="1:1" x14ac:dyDescent="0.2">
      <c r="A881" s="30"/>
    </row>
    <row r="882" spans="1:1" x14ac:dyDescent="0.2">
      <c r="A882" s="30"/>
    </row>
    <row r="883" spans="1:1" x14ac:dyDescent="0.2">
      <c r="A883" s="30"/>
    </row>
    <row r="884" spans="1:1" x14ac:dyDescent="0.2">
      <c r="A884" s="30"/>
    </row>
    <row r="885" spans="1:1" x14ac:dyDescent="0.2">
      <c r="A885" s="30"/>
    </row>
    <row r="886" spans="1:1" x14ac:dyDescent="0.2">
      <c r="A886" s="30"/>
    </row>
    <row r="887" spans="1:1" x14ac:dyDescent="0.2">
      <c r="A887" s="30"/>
    </row>
    <row r="888" spans="1:1" x14ac:dyDescent="0.2">
      <c r="A888" s="30"/>
    </row>
    <row r="889" spans="1:1" x14ac:dyDescent="0.2">
      <c r="A889" s="30"/>
    </row>
    <row r="890" spans="1:1" x14ac:dyDescent="0.2">
      <c r="A890" s="30"/>
    </row>
    <row r="891" spans="1:1" x14ac:dyDescent="0.2">
      <c r="A891" s="30"/>
    </row>
    <row r="892" spans="1:1" x14ac:dyDescent="0.2">
      <c r="A892" s="30"/>
    </row>
    <row r="893" spans="1:1" x14ac:dyDescent="0.2">
      <c r="A893" s="30"/>
    </row>
    <row r="894" spans="1:1" x14ac:dyDescent="0.2">
      <c r="A894" s="30"/>
    </row>
    <row r="895" spans="1:1" x14ac:dyDescent="0.2">
      <c r="A895" s="30"/>
    </row>
    <row r="896" spans="1:1" x14ac:dyDescent="0.2">
      <c r="A896" s="30"/>
    </row>
    <row r="897" spans="1:1" x14ac:dyDescent="0.2">
      <c r="A897" s="30"/>
    </row>
    <row r="898" spans="1:1" x14ac:dyDescent="0.2">
      <c r="A898" s="30"/>
    </row>
    <row r="899" spans="1:1" x14ac:dyDescent="0.2">
      <c r="A899" s="30"/>
    </row>
    <row r="900" spans="1:1" x14ac:dyDescent="0.2">
      <c r="A900" s="30"/>
    </row>
    <row r="901" spans="1:1" x14ac:dyDescent="0.2">
      <c r="A901" s="30"/>
    </row>
    <row r="902" spans="1:1" x14ac:dyDescent="0.2">
      <c r="A902" s="30"/>
    </row>
    <row r="903" spans="1:1" x14ac:dyDescent="0.2">
      <c r="A903" s="30"/>
    </row>
    <row r="904" spans="1:1" x14ac:dyDescent="0.2">
      <c r="A904" s="30"/>
    </row>
    <row r="905" spans="1:1" x14ac:dyDescent="0.2">
      <c r="A905" s="30"/>
    </row>
    <row r="906" spans="1:1" x14ac:dyDescent="0.2">
      <c r="A906" s="30"/>
    </row>
    <row r="907" spans="1:1" x14ac:dyDescent="0.2">
      <c r="A907" s="30"/>
    </row>
    <row r="908" spans="1:1" x14ac:dyDescent="0.2">
      <c r="A908" s="30"/>
    </row>
    <row r="909" spans="1:1" x14ac:dyDescent="0.2">
      <c r="A909" s="30"/>
    </row>
    <row r="910" spans="1:1" x14ac:dyDescent="0.2">
      <c r="A910" s="30"/>
    </row>
    <row r="911" spans="1:1" x14ac:dyDescent="0.2">
      <c r="A911" s="30"/>
    </row>
    <row r="912" spans="1:1" x14ac:dyDescent="0.2">
      <c r="A912" s="30"/>
    </row>
    <row r="913" spans="1:1" x14ac:dyDescent="0.2">
      <c r="A913" s="30"/>
    </row>
    <row r="914" spans="1:1" x14ac:dyDescent="0.2">
      <c r="A914" s="30"/>
    </row>
    <row r="915" spans="1:1" x14ac:dyDescent="0.2">
      <c r="A915" s="30"/>
    </row>
    <row r="916" spans="1:1" x14ac:dyDescent="0.2">
      <c r="A916" s="30"/>
    </row>
    <row r="917" spans="1:1" x14ac:dyDescent="0.2">
      <c r="A917" s="30"/>
    </row>
    <row r="918" spans="1:1" x14ac:dyDescent="0.2">
      <c r="A918" s="30"/>
    </row>
    <row r="919" spans="1:1" x14ac:dyDescent="0.2">
      <c r="A919" s="30"/>
    </row>
    <row r="920" spans="1:1" x14ac:dyDescent="0.2">
      <c r="A920" s="30"/>
    </row>
    <row r="921" spans="1:1" x14ac:dyDescent="0.2">
      <c r="A921" s="30"/>
    </row>
    <row r="922" spans="1:1" x14ac:dyDescent="0.2">
      <c r="A922" s="30"/>
    </row>
    <row r="923" spans="1:1" x14ac:dyDescent="0.2">
      <c r="A923" s="30"/>
    </row>
    <row r="924" spans="1:1" x14ac:dyDescent="0.2">
      <c r="A924" s="30"/>
    </row>
    <row r="925" spans="1:1" x14ac:dyDescent="0.2">
      <c r="A925" s="30"/>
    </row>
    <row r="926" spans="1:1" x14ac:dyDescent="0.2">
      <c r="A926" s="30"/>
    </row>
    <row r="927" spans="1:1" x14ac:dyDescent="0.2">
      <c r="A927" s="30"/>
    </row>
    <row r="928" spans="1:1" x14ac:dyDescent="0.2">
      <c r="A928" s="30"/>
    </row>
    <row r="929" spans="1:1" x14ac:dyDescent="0.2">
      <c r="A929" s="30"/>
    </row>
    <row r="930" spans="1:1" x14ac:dyDescent="0.2">
      <c r="A930" s="30"/>
    </row>
    <row r="931" spans="1:1" x14ac:dyDescent="0.2">
      <c r="A931" s="30"/>
    </row>
    <row r="932" spans="1:1" x14ac:dyDescent="0.2">
      <c r="A932" s="30"/>
    </row>
    <row r="933" spans="1:1" x14ac:dyDescent="0.2">
      <c r="A933" s="30"/>
    </row>
    <row r="934" spans="1:1" x14ac:dyDescent="0.2">
      <c r="A934" s="30"/>
    </row>
    <row r="935" spans="1:1" x14ac:dyDescent="0.2">
      <c r="A935" s="30"/>
    </row>
    <row r="936" spans="1:1" x14ac:dyDescent="0.2">
      <c r="A936" s="30"/>
    </row>
    <row r="937" spans="1:1" x14ac:dyDescent="0.2">
      <c r="A937" s="30"/>
    </row>
    <row r="938" spans="1:1" x14ac:dyDescent="0.2">
      <c r="A938" s="30"/>
    </row>
    <row r="939" spans="1:1" x14ac:dyDescent="0.2">
      <c r="A939" s="30"/>
    </row>
    <row r="940" spans="1:1" x14ac:dyDescent="0.2">
      <c r="A940" s="30"/>
    </row>
    <row r="941" spans="1:1" x14ac:dyDescent="0.2">
      <c r="A941" s="30"/>
    </row>
    <row r="942" spans="1:1" x14ac:dyDescent="0.2">
      <c r="A942" s="30"/>
    </row>
    <row r="943" spans="1:1" x14ac:dyDescent="0.2">
      <c r="A943" s="30"/>
    </row>
    <row r="944" spans="1:1" x14ac:dyDescent="0.2">
      <c r="A944" s="30"/>
    </row>
    <row r="945" spans="1:1" x14ac:dyDescent="0.2">
      <c r="A945" s="30"/>
    </row>
    <row r="946" spans="1:1" x14ac:dyDescent="0.2">
      <c r="A946" s="30"/>
    </row>
    <row r="947" spans="1:1" x14ac:dyDescent="0.2">
      <c r="A947" s="30"/>
    </row>
    <row r="948" spans="1:1" x14ac:dyDescent="0.2">
      <c r="A948" s="30"/>
    </row>
    <row r="949" spans="1:1" x14ac:dyDescent="0.2">
      <c r="A949" s="30"/>
    </row>
    <row r="950" spans="1:1" x14ac:dyDescent="0.2">
      <c r="A950" s="30"/>
    </row>
    <row r="951" spans="1:1" x14ac:dyDescent="0.2">
      <c r="A951" s="30"/>
    </row>
    <row r="952" spans="1:1" x14ac:dyDescent="0.2">
      <c r="A952" s="30"/>
    </row>
    <row r="953" spans="1:1" x14ac:dyDescent="0.2">
      <c r="A953" s="30"/>
    </row>
    <row r="954" spans="1:1" x14ac:dyDescent="0.2">
      <c r="A954" s="30"/>
    </row>
    <row r="955" spans="1:1" x14ac:dyDescent="0.2">
      <c r="A955" s="30"/>
    </row>
    <row r="956" spans="1:1" x14ac:dyDescent="0.2">
      <c r="A956" s="30"/>
    </row>
    <row r="957" spans="1:1" x14ac:dyDescent="0.2">
      <c r="A957" s="30"/>
    </row>
    <row r="958" spans="1:1" x14ac:dyDescent="0.2">
      <c r="A958" s="30"/>
    </row>
    <row r="959" spans="1:1" x14ac:dyDescent="0.2">
      <c r="A959" s="30"/>
    </row>
    <row r="960" spans="1:1" x14ac:dyDescent="0.2">
      <c r="A960" s="30"/>
    </row>
    <row r="961" spans="1:1" x14ac:dyDescent="0.2">
      <c r="A961" s="30"/>
    </row>
    <row r="962" spans="1:1" x14ac:dyDescent="0.2">
      <c r="A962" s="30"/>
    </row>
    <row r="963" spans="1:1" x14ac:dyDescent="0.2">
      <c r="A963" s="30"/>
    </row>
    <row r="964" spans="1:1" x14ac:dyDescent="0.2">
      <c r="A964" s="30"/>
    </row>
    <row r="965" spans="1:1" x14ac:dyDescent="0.2">
      <c r="A965" s="30"/>
    </row>
    <row r="966" spans="1:1" x14ac:dyDescent="0.2">
      <c r="A966" s="30"/>
    </row>
    <row r="967" spans="1:1" x14ac:dyDescent="0.2">
      <c r="A967" s="30"/>
    </row>
    <row r="968" spans="1:1" x14ac:dyDescent="0.2">
      <c r="A968" s="30"/>
    </row>
    <row r="969" spans="1:1" x14ac:dyDescent="0.2">
      <c r="A969" s="30"/>
    </row>
    <row r="970" spans="1:1" x14ac:dyDescent="0.2">
      <c r="A970" s="30"/>
    </row>
    <row r="971" spans="1:1" x14ac:dyDescent="0.2">
      <c r="A971" s="30"/>
    </row>
    <row r="972" spans="1:1" x14ac:dyDescent="0.2">
      <c r="A972" s="30"/>
    </row>
    <row r="973" spans="1:1" x14ac:dyDescent="0.2">
      <c r="A973" s="30"/>
    </row>
    <row r="974" spans="1:1" x14ac:dyDescent="0.2">
      <c r="A974" s="30"/>
    </row>
    <row r="975" spans="1:1" x14ac:dyDescent="0.2">
      <c r="A975" s="30"/>
    </row>
    <row r="976" spans="1:1" x14ac:dyDescent="0.2">
      <c r="A976" s="30"/>
    </row>
    <row r="977" spans="1:1" x14ac:dyDescent="0.2">
      <c r="A977" s="30"/>
    </row>
    <row r="978" spans="1:1" x14ac:dyDescent="0.2">
      <c r="A978" s="30"/>
    </row>
    <row r="979" spans="1:1" x14ac:dyDescent="0.2">
      <c r="A979" s="30"/>
    </row>
    <row r="980" spans="1:1" x14ac:dyDescent="0.2">
      <c r="A980" s="30"/>
    </row>
    <row r="981" spans="1:1" x14ac:dyDescent="0.2">
      <c r="A981" s="30"/>
    </row>
    <row r="982" spans="1:1" x14ac:dyDescent="0.2">
      <c r="A982" s="30"/>
    </row>
    <row r="983" spans="1:1" x14ac:dyDescent="0.2">
      <c r="A983" s="30"/>
    </row>
    <row r="984" spans="1:1" x14ac:dyDescent="0.2">
      <c r="A984" s="30"/>
    </row>
    <row r="985" spans="1:1" x14ac:dyDescent="0.2">
      <c r="A985" s="30"/>
    </row>
    <row r="986" spans="1:1" x14ac:dyDescent="0.2">
      <c r="A986" s="30"/>
    </row>
    <row r="987" spans="1:1" x14ac:dyDescent="0.2">
      <c r="A987" s="30"/>
    </row>
    <row r="988" spans="1:1" x14ac:dyDescent="0.2">
      <c r="A988" s="30"/>
    </row>
    <row r="989" spans="1:1" x14ac:dyDescent="0.2">
      <c r="A989" s="30"/>
    </row>
    <row r="990" spans="1:1" x14ac:dyDescent="0.2">
      <c r="A990" s="30"/>
    </row>
    <row r="991" spans="1:1" x14ac:dyDescent="0.2">
      <c r="A991" s="30"/>
    </row>
    <row r="992" spans="1:1" x14ac:dyDescent="0.2">
      <c r="A992" s="30"/>
    </row>
    <row r="993" spans="1:1" x14ac:dyDescent="0.2">
      <c r="A993" s="30"/>
    </row>
    <row r="994" spans="1:1" x14ac:dyDescent="0.2">
      <c r="A994" s="30"/>
    </row>
    <row r="995" spans="1:1" x14ac:dyDescent="0.2">
      <c r="A995" s="30"/>
    </row>
    <row r="996" spans="1:1" x14ac:dyDescent="0.2">
      <c r="A996" s="30"/>
    </row>
    <row r="997" spans="1:1" x14ac:dyDescent="0.2">
      <c r="A997" s="30"/>
    </row>
    <row r="998" spans="1:1" x14ac:dyDescent="0.2">
      <c r="A998" s="30"/>
    </row>
    <row r="999" spans="1:1" x14ac:dyDescent="0.2">
      <c r="A999" s="30"/>
    </row>
    <row r="1000" spans="1:1" x14ac:dyDescent="0.2">
      <c r="A1000" s="30"/>
    </row>
    <row r="1001" spans="1:1" x14ac:dyDescent="0.2">
      <c r="A1001" s="30"/>
    </row>
    <row r="1002" spans="1:1" x14ac:dyDescent="0.2">
      <c r="A1002" s="30"/>
    </row>
    <row r="1003" spans="1:1" x14ac:dyDescent="0.2">
      <c r="A1003" s="30"/>
    </row>
    <row r="1004" spans="1:1" x14ac:dyDescent="0.2">
      <c r="A1004" s="30"/>
    </row>
    <row r="1005" spans="1:1" x14ac:dyDescent="0.2">
      <c r="A1005" s="30"/>
    </row>
    <row r="1006" spans="1:1" x14ac:dyDescent="0.2">
      <c r="A1006" s="30"/>
    </row>
    <row r="1007" spans="1:1" x14ac:dyDescent="0.2">
      <c r="A1007" s="30"/>
    </row>
    <row r="1008" spans="1:1" x14ac:dyDescent="0.2">
      <c r="A1008" s="30"/>
    </row>
    <row r="1009" spans="1:1" x14ac:dyDescent="0.2">
      <c r="A1009" s="30"/>
    </row>
    <row r="1010" spans="1:1" x14ac:dyDescent="0.2">
      <c r="A1010" s="30"/>
    </row>
    <row r="1011" spans="1:1" x14ac:dyDescent="0.2">
      <c r="A1011" s="30"/>
    </row>
    <row r="1012" spans="1:1" x14ac:dyDescent="0.2">
      <c r="A1012" s="30"/>
    </row>
    <row r="1013" spans="1:1" x14ac:dyDescent="0.2">
      <c r="A1013" s="30"/>
    </row>
    <row r="1014" spans="1:1" x14ac:dyDescent="0.2">
      <c r="A1014" s="30"/>
    </row>
    <row r="1015" spans="1:1" x14ac:dyDescent="0.2">
      <c r="A1015" s="30"/>
    </row>
    <row r="1016" spans="1:1" x14ac:dyDescent="0.2">
      <c r="A1016" s="30"/>
    </row>
    <row r="1017" spans="1:1" x14ac:dyDescent="0.2">
      <c r="A1017" s="30"/>
    </row>
    <row r="1018" spans="1:1" x14ac:dyDescent="0.2">
      <c r="A1018" s="30"/>
    </row>
    <row r="1019" spans="1:1" x14ac:dyDescent="0.2">
      <c r="A1019" s="30"/>
    </row>
    <row r="1020" spans="1:1" x14ac:dyDescent="0.2">
      <c r="A1020" s="30"/>
    </row>
    <row r="1021" spans="1:1" x14ac:dyDescent="0.2">
      <c r="A1021" s="30"/>
    </row>
    <row r="1022" spans="1:1" x14ac:dyDescent="0.2">
      <c r="A1022" s="30"/>
    </row>
    <row r="1023" spans="1:1" x14ac:dyDescent="0.2">
      <c r="A1023" s="30"/>
    </row>
    <row r="1024" spans="1:1" x14ac:dyDescent="0.2">
      <c r="A1024" s="30"/>
    </row>
    <row r="1025" spans="1:1" x14ac:dyDescent="0.2">
      <c r="A1025" s="30"/>
    </row>
    <row r="1026" spans="1:1" x14ac:dyDescent="0.2">
      <c r="A1026" s="30"/>
    </row>
    <row r="1027" spans="1:1" x14ac:dyDescent="0.2">
      <c r="A1027" s="30"/>
    </row>
    <row r="1028" spans="1:1" x14ac:dyDescent="0.2">
      <c r="A1028" s="30"/>
    </row>
    <row r="1029" spans="1:1" x14ac:dyDescent="0.2">
      <c r="A1029" s="30"/>
    </row>
    <row r="1030" spans="1:1" x14ac:dyDescent="0.2">
      <c r="A1030" s="30"/>
    </row>
    <row r="1031" spans="1:1" x14ac:dyDescent="0.2">
      <c r="A1031" s="30"/>
    </row>
    <row r="1032" spans="1:1" x14ac:dyDescent="0.2">
      <c r="A1032" s="30"/>
    </row>
    <row r="1033" spans="1:1" x14ac:dyDescent="0.2">
      <c r="A1033" s="30"/>
    </row>
    <row r="1034" spans="1:1" x14ac:dyDescent="0.2">
      <c r="A1034" s="30"/>
    </row>
    <row r="1035" spans="1:1" x14ac:dyDescent="0.2">
      <c r="A1035" s="30"/>
    </row>
    <row r="1036" spans="1:1" x14ac:dyDescent="0.2">
      <c r="A1036" s="30"/>
    </row>
    <row r="1037" spans="1:1" x14ac:dyDescent="0.2">
      <c r="A1037" s="30"/>
    </row>
    <row r="1038" spans="1:1" x14ac:dyDescent="0.2">
      <c r="A1038" s="30"/>
    </row>
    <row r="1039" spans="1:1" x14ac:dyDescent="0.2">
      <c r="A1039" s="30"/>
    </row>
    <row r="1040" spans="1:1" x14ac:dyDescent="0.2">
      <c r="A1040" s="30"/>
    </row>
    <row r="1041" spans="1:1" x14ac:dyDescent="0.2">
      <c r="A1041" s="30"/>
    </row>
    <row r="1042" spans="1:1" x14ac:dyDescent="0.2">
      <c r="A1042" s="30"/>
    </row>
    <row r="1043" spans="1:1" x14ac:dyDescent="0.2">
      <c r="A1043" s="30"/>
    </row>
    <row r="1044" spans="1:1" x14ac:dyDescent="0.2">
      <c r="A1044" s="30"/>
    </row>
    <row r="1045" spans="1:1" x14ac:dyDescent="0.2">
      <c r="A1045" s="30"/>
    </row>
    <row r="1046" spans="1:1" x14ac:dyDescent="0.2">
      <c r="A1046" s="30"/>
    </row>
    <row r="1047" spans="1:1" x14ac:dyDescent="0.2">
      <c r="A1047" s="30"/>
    </row>
    <row r="1048" spans="1:1" x14ac:dyDescent="0.2">
      <c r="A1048" s="30"/>
    </row>
    <row r="1049" spans="1:1" x14ac:dyDescent="0.2">
      <c r="A1049" s="30"/>
    </row>
    <row r="1050" spans="1:1" x14ac:dyDescent="0.2">
      <c r="A1050" s="30"/>
    </row>
    <row r="1051" spans="1:1" x14ac:dyDescent="0.2">
      <c r="A1051" s="30"/>
    </row>
    <row r="1052" spans="1:1" x14ac:dyDescent="0.2">
      <c r="A1052" s="30"/>
    </row>
    <row r="1053" spans="1:1" x14ac:dyDescent="0.2">
      <c r="A1053" s="30"/>
    </row>
    <row r="1054" spans="1:1" x14ac:dyDescent="0.2">
      <c r="A1054" s="30"/>
    </row>
    <row r="1055" spans="1:1" x14ac:dyDescent="0.2">
      <c r="A1055" s="30"/>
    </row>
    <row r="1056" spans="1:1" x14ac:dyDescent="0.2">
      <c r="A1056" s="30"/>
    </row>
    <row r="1057" spans="1:1" x14ac:dyDescent="0.2">
      <c r="A1057" s="30"/>
    </row>
    <row r="1058" spans="1:1" x14ac:dyDescent="0.2">
      <c r="A1058" s="30"/>
    </row>
    <row r="1059" spans="1:1" x14ac:dyDescent="0.2">
      <c r="A1059" s="30"/>
    </row>
    <row r="1060" spans="1:1" x14ac:dyDescent="0.2">
      <c r="A1060" s="30"/>
    </row>
    <row r="1061" spans="1:1" x14ac:dyDescent="0.2">
      <c r="A1061" s="30"/>
    </row>
    <row r="1062" spans="1:1" x14ac:dyDescent="0.2">
      <c r="A1062" s="30"/>
    </row>
    <row r="1063" spans="1:1" x14ac:dyDescent="0.2">
      <c r="A1063" s="30"/>
    </row>
    <row r="1064" spans="1:1" x14ac:dyDescent="0.2">
      <c r="A1064" s="30"/>
    </row>
    <row r="1065" spans="1:1" x14ac:dyDescent="0.2">
      <c r="A1065" s="30"/>
    </row>
    <row r="1066" spans="1:1" x14ac:dyDescent="0.2">
      <c r="A1066" s="30"/>
    </row>
    <row r="1067" spans="1:1" x14ac:dyDescent="0.2">
      <c r="A1067" s="30"/>
    </row>
    <row r="1068" spans="1:1" x14ac:dyDescent="0.2">
      <c r="A1068" s="30"/>
    </row>
    <row r="1069" spans="1:1" x14ac:dyDescent="0.2">
      <c r="A1069" s="30"/>
    </row>
    <row r="1070" spans="1:1" x14ac:dyDescent="0.2">
      <c r="A1070" s="30"/>
    </row>
    <row r="1071" spans="1:1" x14ac:dyDescent="0.2">
      <c r="A1071" s="30"/>
    </row>
    <row r="1072" spans="1:1" x14ac:dyDescent="0.2">
      <c r="A1072" s="30"/>
    </row>
    <row r="1073" spans="1:1" x14ac:dyDescent="0.2">
      <c r="A1073" s="30"/>
    </row>
    <row r="1074" spans="1:1" x14ac:dyDescent="0.2">
      <c r="A1074" s="30"/>
    </row>
    <row r="1075" spans="1:1" x14ac:dyDescent="0.2">
      <c r="A1075" s="30"/>
    </row>
    <row r="1076" spans="1:1" x14ac:dyDescent="0.2">
      <c r="A1076" s="30"/>
    </row>
    <row r="1077" spans="1:1" x14ac:dyDescent="0.2">
      <c r="A1077" s="30"/>
    </row>
    <row r="1078" spans="1:1" x14ac:dyDescent="0.2">
      <c r="A1078" s="30"/>
    </row>
    <row r="1079" spans="1:1" x14ac:dyDescent="0.2">
      <c r="A1079" s="30"/>
    </row>
    <row r="1080" spans="1:1" x14ac:dyDescent="0.2">
      <c r="A1080" s="30"/>
    </row>
    <row r="1081" spans="1:1" x14ac:dyDescent="0.2">
      <c r="A1081" s="30"/>
    </row>
    <row r="1082" spans="1:1" x14ac:dyDescent="0.2">
      <c r="A1082" s="30"/>
    </row>
    <row r="1083" spans="1:1" x14ac:dyDescent="0.2">
      <c r="A1083" s="30"/>
    </row>
    <row r="1084" spans="1:1" x14ac:dyDescent="0.2">
      <c r="A1084" s="30"/>
    </row>
    <row r="1085" spans="1:1" x14ac:dyDescent="0.2">
      <c r="A1085" s="30"/>
    </row>
    <row r="1086" spans="1:1" x14ac:dyDescent="0.2">
      <c r="A1086" s="30"/>
    </row>
    <row r="1087" spans="1:1" x14ac:dyDescent="0.2">
      <c r="A1087" s="30"/>
    </row>
    <row r="1088" spans="1:1" x14ac:dyDescent="0.2">
      <c r="A1088" s="30"/>
    </row>
    <row r="1089" spans="1:1" x14ac:dyDescent="0.2">
      <c r="A1089" s="30"/>
    </row>
    <row r="1090" spans="1:1" x14ac:dyDescent="0.2">
      <c r="A1090" s="30"/>
    </row>
    <row r="1091" spans="1:1" x14ac:dyDescent="0.2">
      <c r="A1091" s="30"/>
    </row>
    <row r="1092" spans="1:1" x14ac:dyDescent="0.2">
      <c r="A1092" s="30"/>
    </row>
    <row r="1093" spans="1:1" x14ac:dyDescent="0.2">
      <c r="A1093" s="30"/>
    </row>
    <row r="1094" spans="1:1" x14ac:dyDescent="0.2">
      <c r="A1094" s="30"/>
    </row>
    <row r="1095" spans="1:1" x14ac:dyDescent="0.2">
      <c r="A1095" s="30"/>
    </row>
    <row r="1096" spans="1:1" x14ac:dyDescent="0.2">
      <c r="A1096" s="30"/>
    </row>
    <row r="1097" spans="1:1" x14ac:dyDescent="0.2">
      <c r="A1097" s="30"/>
    </row>
    <row r="1098" spans="1:1" x14ac:dyDescent="0.2">
      <c r="A1098" s="30"/>
    </row>
    <row r="1099" spans="1:1" x14ac:dyDescent="0.2">
      <c r="A1099" s="30"/>
    </row>
    <row r="1100" spans="1:1" x14ac:dyDescent="0.2">
      <c r="A1100" s="30"/>
    </row>
    <row r="1101" spans="1:1" x14ac:dyDescent="0.2">
      <c r="A1101" s="30"/>
    </row>
    <row r="1102" spans="1:1" x14ac:dyDescent="0.2">
      <c r="A1102" s="30"/>
    </row>
    <row r="1103" spans="1:1" x14ac:dyDescent="0.2">
      <c r="A1103" s="30"/>
    </row>
    <row r="1104" spans="1:1" x14ac:dyDescent="0.2">
      <c r="A1104" s="30"/>
    </row>
    <row r="1105" spans="1:1" x14ac:dyDescent="0.2">
      <c r="A1105" s="30"/>
    </row>
    <row r="1106" spans="1:1" x14ac:dyDescent="0.2">
      <c r="A1106" s="30"/>
    </row>
    <row r="1107" spans="1:1" x14ac:dyDescent="0.2">
      <c r="A1107" s="30"/>
    </row>
    <row r="1108" spans="1:1" x14ac:dyDescent="0.2">
      <c r="A1108" s="30"/>
    </row>
    <row r="1109" spans="1:1" x14ac:dyDescent="0.2">
      <c r="A1109" s="30"/>
    </row>
    <row r="1110" spans="1:1" x14ac:dyDescent="0.2">
      <c r="A1110" s="30"/>
    </row>
    <row r="1111" spans="1:1" x14ac:dyDescent="0.2">
      <c r="A1111" s="30"/>
    </row>
    <row r="1112" spans="1:1" x14ac:dyDescent="0.2">
      <c r="A1112" s="30"/>
    </row>
    <row r="1113" spans="1:1" x14ac:dyDescent="0.2">
      <c r="A1113" s="30"/>
    </row>
    <row r="1114" spans="1:1" x14ac:dyDescent="0.2">
      <c r="A1114" s="30"/>
    </row>
    <row r="1115" spans="1:1" x14ac:dyDescent="0.2">
      <c r="A1115" s="30"/>
    </row>
    <row r="1116" spans="1:1" x14ac:dyDescent="0.2">
      <c r="A1116" s="30"/>
    </row>
    <row r="1117" spans="1:1" x14ac:dyDescent="0.2">
      <c r="A1117" s="30"/>
    </row>
    <row r="1118" spans="1:1" x14ac:dyDescent="0.2">
      <c r="A1118" s="30"/>
    </row>
    <row r="1119" spans="1:1" x14ac:dyDescent="0.2">
      <c r="A1119" s="30"/>
    </row>
    <row r="1120" spans="1:1" x14ac:dyDescent="0.2">
      <c r="A1120" s="30"/>
    </row>
    <row r="1121" spans="1:1" x14ac:dyDescent="0.2">
      <c r="A1121" s="30"/>
    </row>
    <row r="1122" spans="1:1" x14ac:dyDescent="0.2">
      <c r="A1122" s="30"/>
    </row>
    <row r="1123" spans="1:1" x14ac:dyDescent="0.2">
      <c r="A1123" s="30"/>
    </row>
    <row r="1124" spans="1:1" x14ac:dyDescent="0.2">
      <c r="A1124" s="30"/>
    </row>
    <row r="1125" spans="1:1" x14ac:dyDescent="0.2">
      <c r="A1125" s="30"/>
    </row>
    <row r="1126" spans="1:1" x14ac:dyDescent="0.2">
      <c r="A1126" s="30"/>
    </row>
    <row r="1127" spans="1:1" x14ac:dyDescent="0.2">
      <c r="A1127" s="30"/>
    </row>
    <row r="1128" spans="1:1" x14ac:dyDescent="0.2">
      <c r="A1128" s="30"/>
    </row>
    <row r="1129" spans="1:1" x14ac:dyDescent="0.2">
      <c r="A1129" s="30"/>
    </row>
    <row r="1130" spans="1:1" x14ac:dyDescent="0.2">
      <c r="A1130" s="30"/>
    </row>
    <row r="1131" spans="1:1" x14ac:dyDescent="0.2">
      <c r="A1131" s="30"/>
    </row>
    <row r="1132" spans="1:1" x14ac:dyDescent="0.2">
      <c r="A1132" s="30"/>
    </row>
    <row r="1133" spans="1:1" x14ac:dyDescent="0.2">
      <c r="A1133" s="30"/>
    </row>
    <row r="1134" spans="1:1" x14ac:dyDescent="0.2">
      <c r="A1134" s="30"/>
    </row>
    <row r="1135" spans="1:1" x14ac:dyDescent="0.2">
      <c r="A1135" s="30"/>
    </row>
    <row r="1136" spans="1:1" x14ac:dyDescent="0.2">
      <c r="A1136" s="30"/>
    </row>
    <row r="1137" spans="1:1" x14ac:dyDescent="0.2">
      <c r="A1137" s="30"/>
    </row>
    <row r="1138" spans="1:1" x14ac:dyDescent="0.2">
      <c r="A1138" s="30"/>
    </row>
    <row r="1139" spans="1:1" x14ac:dyDescent="0.2">
      <c r="A1139" s="30"/>
    </row>
    <row r="1140" spans="1:1" x14ac:dyDescent="0.2">
      <c r="A1140" s="30"/>
    </row>
    <row r="1141" spans="1:1" x14ac:dyDescent="0.2">
      <c r="A1141" s="30"/>
    </row>
    <row r="1142" spans="1:1" x14ac:dyDescent="0.2">
      <c r="A1142" s="30"/>
    </row>
    <row r="1143" spans="1:1" x14ac:dyDescent="0.2">
      <c r="A1143" s="30"/>
    </row>
    <row r="1144" spans="1:1" x14ac:dyDescent="0.2">
      <c r="A1144" s="30"/>
    </row>
    <row r="1145" spans="1:1" x14ac:dyDescent="0.2">
      <c r="A1145" s="30"/>
    </row>
    <row r="1146" spans="1:1" x14ac:dyDescent="0.2">
      <c r="A1146" s="30"/>
    </row>
    <row r="1147" spans="1:1" x14ac:dyDescent="0.2">
      <c r="A1147" s="30"/>
    </row>
    <row r="1148" spans="1:1" x14ac:dyDescent="0.2">
      <c r="A1148" s="30"/>
    </row>
    <row r="1149" spans="1:1" x14ac:dyDescent="0.2">
      <c r="A1149" s="30"/>
    </row>
    <row r="1150" spans="1:1" x14ac:dyDescent="0.2">
      <c r="A1150" s="30"/>
    </row>
    <row r="1151" spans="1:1" x14ac:dyDescent="0.2">
      <c r="A1151" s="30"/>
    </row>
    <row r="1152" spans="1:1" x14ac:dyDescent="0.2">
      <c r="A1152" s="30"/>
    </row>
    <row r="1153" spans="1:1" x14ac:dyDescent="0.2">
      <c r="A1153" s="30"/>
    </row>
    <row r="1154" spans="1:1" x14ac:dyDescent="0.2">
      <c r="A1154" s="30"/>
    </row>
    <row r="1155" spans="1:1" x14ac:dyDescent="0.2">
      <c r="A1155" s="30"/>
    </row>
    <row r="1156" spans="1:1" x14ac:dyDescent="0.2">
      <c r="A1156" s="30"/>
    </row>
    <row r="1157" spans="1:1" x14ac:dyDescent="0.2">
      <c r="A1157" s="30"/>
    </row>
    <row r="1158" spans="1:1" x14ac:dyDescent="0.2">
      <c r="A1158" s="30"/>
    </row>
    <row r="1159" spans="1:1" x14ac:dyDescent="0.2">
      <c r="A1159" s="30"/>
    </row>
    <row r="1160" spans="1:1" x14ac:dyDescent="0.2">
      <c r="A1160" s="30"/>
    </row>
    <row r="1161" spans="1:1" x14ac:dyDescent="0.2">
      <c r="A1161" s="30"/>
    </row>
    <row r="1162" spans="1:1" x14ac:dyDescent="0.2">
      <c r="A1162" s="30"/>
    </row>
    <row r="1163" spans="1:1" x14ac:dyDescent="0.2">
      <c r="A1163" s="30"/>
    </row>
    <row r="1164" spans="1:1" x14ac:dyDescent="0.2">
      <c r="A1164" s="30"/>
    </row>
    <row r="1165" spans="1:1" x14ac:dyDescent="0.2">
      <c r="A1165" s="30"/>
    </row>
    <row r="1166" spans="1:1" x14ac:dyDescent="0.2">
      <c r="A1166" s="30"/>
    </row>
    <row r="1167" spans="1:1" x14ac:dyDescent="0.2">
      <c r="A1167" s="30"/>
    </row>
    <row r="1168" spans="1:1" x14ac:dyDescent="0.2">
      <c r="A1168" s="30"/>
    </row>
    <row r="1169" spans="1:1" x14ac:dyDescent="0.2">
      <c r="A1169" s="30"/>
    </row>
    <row r="1170" spans="1:1" x14ac:dyDescent="0.2">
      <c r="A1170" s="30"/>
    </row>
    <row r="1171" spans="1:1" x14ac:dyDescent="0.2">
      <c r="A1171" s="30"/>
    </row>
    <row r="1172" spans="1:1" x14ac:dyDescent="0.2">
      <c r="A1172" s="30"/>
    </row>
    <row r="1173" spans="1:1" x14ac:dyDescent="0.2">
      <c r="A1173" s="30"/>
    </row>
    <row r="1174" spans="1:1" x14ac:dyDescent="0.2">
      <c r="A1174" s="30"/>
    </row>
    <row r="1175" spans="1:1" x14ac:dyDescent="0.2">
      <c r="A1175" s="30"/>
    </row>
    <row r="1176" spans="1:1" x14ac:dyDescent="0.2">
      <c r="A1176" s="30"/>
    </row>
    <row r="1177" spans="1:1" x14ac:dyDescent="0.2">
      <c r="A1177" s="30"/>
    </row>
    <row r="1178" spans="1:1" x14ac:dyDescent="0.2">
      <c r="A1178" s="30"/>
    </row>
    <row r="1179" spans="1:1" x14ac:dyDescent="0.2">
      <c r="A1179" s="30"/>
    </row>
    <row r="1180" spans="1:1" x14ac:dyDescent="0.2">
      <c r="A1180" s="30"/>
    </row>
    <row r="1181" spans="1:1" x14ac:dyDescent="0.2">
      <c r="A1181" s="30"/>
    </row>
    <row r="1182" spans="1:1" x14ac:dyDescent="0.2">
      <c r="A1182" s="30"/>
    </row>
    <row r="1183" spans="1:1" x14ac:dyDescent="0.2">
      <c r="A1183" s="30"/>
    </row>
    <row r="1184" spans="1:1" x14ac:dyDescent="0.2">
      <c r="A1184" s="30"/>
    </row>
    <row r="1185" spans="1:1" x14ac:dyDescent="0.2">
      <c r="A1185" s="30"/>
    </row>
    <row r="1186" spans="1:1" x14ac:dyDescent="0.2">
      <c r="A1186" s="30"/>
    </row>
    <row r="1187" spans="1:1" x14ac:dyDescent="0.2">
      <c r="A1187" s="30"/>
    </row>
    <row r="1188" spans="1:1" x14ac:dyDescent="0.2">
      <c r="A1188" s="30"/>
    </row>
    <row r="1189" spans="1:1" x14ac:dyDescent="0.2">
      <c r="A1189" s="30"/>
    </row>
    <row r="1190" spans="1:1" x14ac:dyDescent="0.2">
      <c r="A1190" s="30"/>
    </row>
    <row r="1191" spans="1:1" x14ac:dyDescent="0.2">
      <c r="A1191" s="30"/>
    </row>
    <row r="1192" spans="1:1" x14ac:dyDescent="0.2">
      <c r="A1192" s="30"/>
    </row>
    <row r="1193" spans="1:1" x14ac:dyDescent="0.2">
      <c r="A1193" s="30"/>
    </row>
    <row r="1194" spans="1:1" x14ac:dyDescent="0.2">
      <c r="A1194" s="30"/>
    </row>
    <row r="1195" spans="1:1" x14ac:dyDescent="0.2">
      <c r="A1195" s="30"/>
    </row>
    <row r="1196" spans="1:1" x14ac:dyDescent="0.2">
      <c r="A1196" s="30"/>
    </row>
    <row r="1197" spans="1:1" x14ac:dyDescent="0.2">
      <c r="A1197" s="30"/>
    </row>
    <row r="1198" spans="1:1" x14ac:dyDescent="0.2">
      <c r="A1198" s="30"/>
    </row>
    <row r="1199" spans="1:1" x14ac:dyDescent="0.2">
      <c r="A1199" s="30"/>
    </row>
    <row r="1200" spans="1:1" x14ac:dyDescent="0.2">
      <c r="A1200" s="30"/>
    </row>
    <row r="1201" spans="1:1" x14ac:dyDescent="0.2">
      <c r="A1201" s="30"/>
    </row>
    <row r="1202" spans="1:1" x14ac:dyDescent="0.2">
      <c r="A1202" s="30"/>
    </row>
    <row r="1203" spans="1:1" x14ac:dyDescent="0.2">
      <c r="A1203" s="30"/>
    </row>
    <row r="1204" spans="1:1" x14ac:dyDescent="0.2">
      <c r="A1204" s="30"/>
    </row>
    <row r="1205" spans="1:1" x14ac:dyDescent="0.2">
      <c r="A1205" s="30"/>
    </row>
    <row r="1206" spans="1:1" x14ac:dyDescent="0.2">
      <c r="A1206" s="30"/>
    </row>
    <row r="1207" spans="1:1" x14ac:dyDescent="0.2">
      <c r="A1207" s="30"/>
    </row>
    <row r="1208" spans="1:1" x14ac:dyDescent="0.2">
      <c r="A1208" s="30"/>
    </row>
    <row r="1209" spans="1:1" x14ac:dyDescent="0.2">
      <c r="A1209" s="30"/>
    </row>
    <row r="1210" spans="1:1" x14ac:dyDescent="0.2">
      <c r="A1210" s="30"/>
    </row>
    <row r="1211" spans="1:1" x14ac:dyDescent="0.2">
      <c r="A1211" s="30"/>
    </row>
    <row r="1212" spans="1:1" x14ac:dyDescent="0.2">
      <c r="A1212" s="30"/>
    </row>
    <row r="1213" spans="1:1" x14ac:dyDescent="0.2">
      <c r="A1213" s="30"/>
    </row>
    <row r="1214" spans="1:1" x14ac:dyDescent="0.2">
      <c r="A1214" s="30"/>
    </row>
    <row r="1215" spans="1:1" x14ac:dyDescent="0.2">
      <c r="A1215" s="30"/>
    </row>
    <row r="1216" spans="1:1" x14ac:dyDescent="0.2">
      <c r="A1216" s="30"/>
    </row>
    <row r="1217" spans="1:1" x14ac:dyDescent="0.2">
      <c r="A1217" s="30"/>
    </row>
    <row r="1218" spans="1:1" x14ac:dyDescent="0.2">
      <c r="A1218" s="30"/>
    </row>
    <row r="1219" spans="1:1" x14ac:dyDescent="0.2">
      <c r="A1219" s="30"/>
    </row>
    <row r="1220" spans="1:1" x14ac:dyDescent="0.2">
      <c r="A1220" s="30"/>
    </row>
    <row r="1221" spans="1:1" x14ac:dyDescent="0.2">
      <c r="A1221" s="30"/>
    </row>
    <row r="1222" spans="1:1" x14ac:dyDescent="0.2">
      <c r="A1222" s="30"/>
    </row>
    <row r="1223" spans="1:1" x14ac:dyDescent="0.2">
      <c r="A1223" s="30"/>
    </row>
    <row r="1224" spans="1:1" x14ac:dyDescent="0.2">
      <c r="A1224" s="30"/>
    </row>
    <row r="1225" spans="1:1" x14ac:dyDescent="0.2">
      <c r="A1225" s="30"/>
    </row>
    <row r="1226" spans="1:1" x14ac:dyDescent="0.2">
      <c r="A1226" s="30"/>
    </row>
    <row r="1227" spans="1:1" x14ac:dyDescent="0.2">
      <c r="A1227" s="30"/>
    </row>
    <row r="1228" spans="1:1" x14ac:dyDescent="0.2">
      <c r="A1228" s="30"/>
    </row>
    <row r="1229" spans="1:1" x14ac:dyDescent="0.2">
      <c r="A1229" s="30"/>
    </row>
    <row r="1230" spans="1:1" x14ac:dyDescent="0.2">
      <c r="A1230" s="30"/>
    </row>
    <row r="1231" spans="1:1" x14ac:dyDescent="0.2">
      <c r="A1231" s="30"/>
    </row>
    <row r="1232" spans="1:1" x14ac:dyDescent="0.2">
      <c r="A1232" s="30"/>
    </row>
    <row r="1233" spans="1:1" x14ac:dyDescent="0.2">
      <c r="A1233" s="30"/>
    </row>
    <row r="1234" spans="1:1" x14ac:dyDescent="0.2">
      <c r="A1234" s="30"/>
    </row>
    <row r="1235" spans="1:1" x14ac:dyDescent="0.2">
      <c r="A1235" s="30"/>
    </row>
    <row r="1236" spans="1:1" x14ac:dyDescent="0.2">
      <c r="A1236" s="30"/>
    </row>
    <row r="1237" spans="1:1" x14ac:dyDescent="0.2">
      <c r="A1237" s="30"/>
    </row>
    <row r="1238" spans="1:1" x14ac:dyDescent="0.2">
      <c r="A1238" s="30"/>
    </row>
    <row r="1239" spans="1:1" x14ac:dyDescent="0.2">
      <c r="A1239" s="30"/>
    </row>
    <row r="1240" spans="1:1" x14ac:dyDescent="0.2">
      <c r="A1240" s="30"/>
    </row>
    <row r="1241" spans="1:1" x14ac:dyDescent="0.2">
      <c r="A1241" s="30"/>
    </row>
    <row r="1242" spans="1:1" x14ac:dyDescent="0.2">
      <c r="A1242" s="30"/>
    </row>
    <row r="1243" spans="1:1" x14ac:dyDescent="0.2">
      <c r="A1243" s="30"/>
    </row>
    <row r="1244" spans="1:1" x14ac:dyDescent="0.2">
      <c r="A1244" s="30"/>
    </row>
    <row r="1245" spans="1:1" x14ac:dyDescent="0.2">
      <c r="A1245" s="30"/>
    </row>
    <row r="1246" spans="1:1" x14ac:dyDescent="0.2">
      <c r="A1246" s="30"/>
    </row>
    <row r="1247" spans="1:1" x14ac:dyDescent="0.2">
      <c r="A1247" s="30"/>
    </row>
    <row r="1248" spans="1:1" x14ac:dyDescent="0.2">
      <c r="A1248" s="30"/>
    </row>
    <row r="1249" spans="1:1" x14ac:dyDescent="0.2">
      <c r="A1249" s="30"/>
    </row>
    <row r="1250" spans="1:1" x14ac:dyDescent="0.2">
      <c r="A1250" s="30"/>
    </row>
    <row r="1251" spans="1:1" x14ac:dyDescent="0.2">
      <c r="A1251" s="30"/>
    </row>
    <row r="1252" spans="1:1" x14ac:dyDescent="0.2">
      <c r="A1252" s="30"/>
    </row>
    <row r="1253" spans="1:1" x14ac:dyDescent="0.2">
      <c r="A1253" s="30"/>
    </row>
    <row r="1254" spans="1:1" x14ac:dyDescent="0.2">
      <c r="A1254" s="30"/>
    </row>
    <row r="1255" spans="1:1" x14ac:dyDescent="0.2">
      <c r="A1255" s="30"/>
    </row>
    <row r="1256" spans="1:1" x14ac:dyDescent="0.2">
      <c r="A1256" s="30"/>
    </row>
    <row r="1257" spans="1:1" x14ac:dyDescent="0.2">
      <c r="A1257" s="30"/>
    </row>
    <row r="1258" spans="1:1" x14ac:dyDescent="0.2">
      <c r="A1258" s="30"/>
    </row>
    <row r="1259" spans="1:1" x14ac:dyDescent="0.2">
      <c r="A1259" s="30"/>
    </row>
    <row r="1260" spans="1:1" x14ac:dyDescent="0.2">
      <c r="A1260" s="30"/>
    </row>
    <row r="1261" spans="1:1" x14ac:dyDescent="0.2">
      <c r="A1261" s="30"/>
    </row>
    <row r="1262" spans="1:1" x14ac:dyDescent="0.2">
      <c r="A1262" s="30"/>
    </row>
    <row r="1263" spans="1:1" x14ac:dyDescent="0.2">
      <c r="A1263" s="30"/>
    </row>
    <row r="1264" spans="1:1" x14ac:dyDescent="0.2">
      <c r="A1264" s="30"/>
    </row>
    <row r="1265" spans="1:1" x14ac:dyDescent="0.2">
      <c r="A1265" s="30"/>
    </row>
    <row r="1266" spans="1:1" x14ac:dyDescent="0.2">
      <c r="A1266" s="30"/>
    </row>
    <row r="1267" spans="1:1" x14ac:dyDescent="0.2">
      <c r="A1267" s="30"/>
    </row>
    <row r="1268" spans="1:1" x14ac:dyDescent="0.2">
      <c r="A1268" s="30"/>
    </row>
    <row r="1269" spans="1:1" x14ac:dyDescent="0.2">
      <c r="A1269" s="30"/>
    </row>
    <row r="1270" spans="1:1" x14ac:dyDescent="0.2">
      <c r="A1270" s="30"/>
    </row>
    <row r="1271" spans="1:1" x14ac:dyDescent="0.2">
      <c r="A1271" s="30"/>
    </row>
    <row r="1272" spans="1:1" x14ac:dyDescent="0.2">
      <c r="A1272" s="30"/>
    </row>
    <row r="1273" spans="1:1" x14ac:dyDescent="0.2">
      <c r="A1273" s="30"/>
    </row>
    <row r="1274" spans="1:1" x14ac:dyDescent="0.2">
      <c r="A1274" s="30"/>
    </row>
    <row r="1275" spans="1:1" x14ac:dyDescent="0.2">
      <c r="A1275" s="30"/>
    </row>
    <row r="1276" spans="1:1" x14ac:dyDescent="0.2">
      <c r="A1276" s="30"/>
    </row>
    <row r="1277" spans="1:1" x14ac:dyDescent="0.2">
      <c r="A1277" s="30"/>
    </row>
    <row r="1278" spans="1:1" x14ac:dyDescent="0.2">
      <c r="A1278" s="30"/>
    </row>
    <row r="1279" spans="1:1" x14ac:dyDescent="0.2">
      <c r="A1279" s="30"/>
    </row>
    <row r="1280" spans="1:1" x14ac:dyDescent="0.2">
      <c r="A1280" s="30"/>
    </row>
    <row r="1281" spans="1:1" x14ac:dyDescent="0.2">
      <c r="A1281" s="30"/>
    </row>
    <row r="1282" spans="1:1" x14ac:dyDescent="0.2">
      <c r="A1282" s="30"/>
    </row>
    <row r="1283" spans="1:1" x14ac:dyDescent="0.2">
      <c r="A1283" s="30"/>
    </row>
    <row r="1284" spans="1:1" x14ac:dyDescent="0.2">
      <c r="A1284" s="30"/>
    </row>
    <row r="1285" spans="1:1" x14ac:dyDescent="0.2">
      <c r="A1285" s="30"/>
    </row>
    <row r="1286" spans="1:1" x14ac:dyDescent="0.2">
      <c r="A1286" s="30"/>
    </row>
    <row r="1287" spans="1:1" x14ac:dyDescent="0.2">
      <c r="A1287" s="30"/>
    </row>
    <row r="1288" spans="1:1" x14ac:dyDescent="0.2">
      <c r="A1288" s="30"/>
    </row>
    <row r="1289" spans="1:1" x14ac:dyDescent="0.2">
      <c r="A1289" s="30"/>
    </row>
    <row r="1290" spans="1:1" x14ac:dyDescent="0.2">
      <c r="A1290" s="30"/>
    </row>
    <row r="1291" spans="1:1" x14ac:dyDescent="0.2">
      <c r="A1291" s="30"/>
    </row>
    <row r="1292" spans="1:1" x14ac:dyDescent="0.2">
      <c r="A1292" s="30"/>
    </row>
    <row r="1293" spans="1:1" x14ac:dyDescent="0.2">
      <c r="A1293" s="30"/>
    </row>
    <row r="1294" spans="1:1" x14ac:dyDescent="0.2">
      <c r="A1294" s="30"/>
    </row>
    <row r="1295" spans="1:1" x14ac:dyDescent="0.2">
      <c r="A1295" s="30"/>
    </row>
    <row r="1296" spans="1:1" x14ac:dyDescent="0.2">
      <c r="A1296" s="30"/>
    </row>
    <row r="1297" spans="1:1" x14ac:dyDescent="0.2">
      <c r="A1297" s="30"/>
    </row>
    <row r="1298" spans="1:1" x14ac:dyDescent="0.2">
      <c r="A1298" s="30"/>
    </row>
    <row r="1299" spans="1:1" x14ac:dyDescent="0.2">
      <c r="A1299" s="30"/>
    </row>
    <row r="1300" spans="1:1" x14ac:dyDescent="0.2">
      <c r="A1300" s="30"/>
    </row>
    <row r="1301" spans="1:1" x14ac:dyDescent="0.2">
      <c r="A1301" s="30"/>
    </row>
    <row r="1302" spans="1:1" x14ac:dyDescent="0.2">
      <c r="A1302" s="30"/>
    </row>
    <row r="1303" spans="1:1" x14ac:dyDescent="0.2">
      <c r="A1303" s="30"/>
    </row>
    <row r="1304" spans="1:1" x14ac:dyDescent="0.2">
      <c r="A1304" s="30"/>
    </row>
    <row r="1305" spans="1:1" x14ac:dyDescent="0.2">
      <c r="A1305" s="30"/>
    </row>
    <row r="1306" spans="1:1" x14ac:dyDescent="0.2">
      <c r="A1306" s="30"/>
    </row>
    <row r="1307" spans="1:1" x14ac:dyDescent="0.2">
      <c r="A1307" s="30"/>
    </row>
    <row r="1308" spans="1:1" x14ac:dyDescent="0.2">
      <c r="A1308" s="30"/>
    </row>
    <row r="1309" spans="1:1" x14ac:dyDescent="0.2">
      <c r="A1309" s="30"/>
    </row>
    <row r="1310" spans="1:1" x14ac:dyDescent="0.2">
      <c r="A1310" s="30"/>
    </row>
    <row r="1311" spans="1:1" x14ac:dyDescent="0.2">
      <c r="A1311" s="30"/>
    </row>
    <row r="1312" spans="1:1" x14ac:dyDescent="0.2">
      <c r="A1312" s="30"/>
    </row>
    <row r="1313" spans="1:1" x14ac:dyDescent="0.2">
      <c r="A1313" s="30"/>
    </row>
    <row r="1314" spans="1:1" x14ac:dyDescent="0.2">
      <c r="A1314" s="30"/>
    </row>
    <row r="1315" spans="1:1" x14ac:dyDescent="0.2">
      <c r="A1315" s="30"/>
    </row>
    <row r="1316" spans="1:1" x14ac:dyDescent="0.2">
      <c r="A1316" s="30"/>
    </row>
    <row r="1317" spans="1:1" x14ac:dyDescent="0.2">
      <c r="A1317" s="30"/>
    </row>
    <row r="1318" spans="1:1" x14ac:dyDescent="0.2">
      <c r="A1318" s="30"/>
    </row>
    <row r="1319" spans="1:1" x14ac:dyDescent="0.2">
      <c r="A1319" s="30"/>
    </row>
    <row r="1320" spans="1:1" x14ac:dyDescent="0.2">
      <c r="A1320" s="30"/>
    </row>
    <row r="1321" spans="1:1" x14ac:dyDescent="0.2">
      <c r="A1321" s="30"/>
    </row>
    <row r="1322" spans="1:1" x14ac:dyDescent="0.2">
      <c r="A1322" s="30"/>
    </row>
    <row r="1323" spans="1:1" x14ac:dyDescent="0.2">
      <c r="A1323" s="30"/>
    </row>
    <row r="1324" spans="1:1" x14ac:dyDescent="0.2">
      <c r="A1324" s="30"/>
    </row>
    <row r="1325" spans="1:1" x14ac:dyDescent="0.2">
      <c r="A1325" s="30"/>
    </row>
    <row r="1326" spans="1:1" x14ac:dyDescent="0.2">
      <c r="A1326" s="30"/>
    </row>
    <row r="1327" spans="1:1" x14ac:dyDescent="0.2">
      <c r="A1327" s="30"/>
    </row>
    <row r="1328" spans="1:1" x14ac:dyDescent="0.2">
      <c r="A1328" s="30"/>
    </row>
    <row r="1329" spans="1:1" x14ac:dyDescent="0.2">
      <c r="A1329" s="30"/>
    </row>
    <row r="1330" spans="1:1" x14ac:dyDescent="0.2">
      <c r="A1330" s="30"/>
    </row>
    <row r="1331" spans="1:1" x14ac:dyDescent="0.2">
      <c r="A1331" s="30"/>
    </row>
    <row r="1332" spans="1:1" x14ac:dyDescent="0.2">
      <c r="A1332" s="30"/>
    </row>
    <row r="1333" spans="1:1" x14ac:dyDescent="0.2">
      <c r="A1333" s="30"/>
    </row>
    <row r="1334" spans="1:1" x14ac:dyDescent="0.2">
      <c r="A1334" s="30"/>
    </row>
    <row r="1335" spans="1:1" x14ac:dyDescent="0.2">
      <c r="A1335" s="30"/>
    </row>
    <row r="1336" spans="1:1" x14ac:dyDescent="0.2">
      <c r="A1336" s="30"/>
    </row>
    <row r="1337" spans="1:1" x14ac:dyDescent="0.2">
      <c r="A1337" s="30"/>
    </row>
    <row r="1338" spans="1:1" x14ac:dyDescent="0.2">
      <c r="A1338" s="30"/>
    </row>
    <row r="1339" spans="1:1" x14ac:dyDescent="0.2">
      <c r="A1339" s="30"/>
    </row>
    <row r="1340" spans="1:1" x14ac:dyDescent="0.2">
      <c r="A1340" s="30"/>
    </row>
    <row r="1341" spans="1:1" x14ac:dyDescent="0.2">
      <c r="A1341" s="30"/>
    </row>
    <row r="1342" spans="1:1" x14ac:dyDescent="0.2">
      <c r="A1342" s="30"/>
    </row>
    <row r="1343" spans="1:1" x14ac:dyDescent="0.2">
      <c r="A1343" s="30"/>
    </row>
    <row r="1344" spans="1:1" x14ac:dyDescent="0.2">
      <c r="A1344" s="30"/>
    </row>
    <row r="1345" spans="1:1" x14ac:dyDescent="0.2">
      <c r="A1345" s="30"/>
    </row>
    <row r="1346" spans="1:1" x14ac:dyDescent="0.2">
      <c r="A1346" s="30"/>
    </row>
    <row r="1347" spans="1:1" x14ac:dyDescent="0.2">
      <c r="A1347" s="30"/>
    </row>
    <row r="1348" spans="1:1" x14ac:dyDescent="0.2">
      <c r="A1348" s="30"/>
    </row>
    <row r="1349" spans="1:1" x14ac:dyDescent="0.2">
      <c r="A1349" s="30"/>
    </row>
    <row r="1350" spans="1:1" x14ac:dyDescent="0.2">
      <c r="A1350" s="30"/>
    </row>
    <row r="1351" spans="1:1" x14ac:dyDescent="0.2">
      <c r="A1351" s="30"/>
    </row>
    <row r="1352" spans="1:1" x14ac:dyDescent="0.2">
      <c r="A1352" s="30"/>
    </row>
    <row r="1353" spans="1:1" x14ac:dyDescent="0.2">
      <c r="A1353" s="30"/>
    </row>
    <row r="1354" spans="1:1" x14ac:dyDescent="0.2">
      <c r="A1354" s="30"/>
    </row>
    <row r="1355" spans="1:1" x14ac:dyDescent="0.2">
      <c r="A1355" s="30"/>
    </row>
    <row r="1356" spans="1:1" x14ac:dyDescent="0.2">
      <c r="A1356" s="30"/>
    </row>
    <row r="1357" spans="1:1" x14ac:dyDescent="0.2">
      <c r="A1357" s="30"/>
    </row>
    <row r="1358" spans="1:1" x14ac:dyDescent="0.2">
      <c r="A1358" s="30"/>
    </row>
    <row r="1359" spans="1:1" x14ac:dyDescent="0.2">
      <c r="A1359" s="30"/>
    </row>
    <row r="1360" spans="1:1" x14ac:dyDescent="0.2">
      <c r="A1360" s="30"/>
    </row>
    <row r="1361" spans="1:1" x14ac:dyDescent="0.2">
      <c r="A1361" s="30"/>
    </row>
    <row r="1362" spans="1:1" x14ac:dyDescent="0.2">
      <c r="A1362" s="30"/>
    </row>
    <row r="1363" spans="1:1" x14ac:dyDescent="0.2">
      <c r="A1363" s="30"/>
    </row>
    <row r="1364" spans="1:1" x14ac:dyDescent="0.2">
      <c r="A1364" s="30"/>
    </row>
    <row r="1365" spans="1:1" x14ac:dyDescent="0.2">
      <c r="A1365" s="30"/>
    </row>
    <row r="1366" spans="1:1" x14ac:dyDescent="0.2">
      <c r="A1366" s="30"/>
    </row>
    <row r="1367" spans="1:1" x14ac:dyDescent="0.2">
      <c r="A1367" s="30"/>
    </row>
    <row r="1368" spans="1:1" x14ac:dyDescent="0.2">
      <c r="A1368" s="30"/>
    </row>
    <row r="1369" spans="1:1" x14ac:dyDescent="0.2">
      <c r="A1369" s="30"/>
    </row>
    <row r="1370" spans="1:1" x14ac:dyDescent="0.2">
      <c r="A1370" s="30"/>
    </row>
    <row r="1371" spans="1:1" x14ac:dyDescent="0.2">
      <c r="A1371" s="30"/>
    </row>
    <row r="1372" spans="1:1" x14ac:dyDescent="0.2">
      <c r="A1372" s="30"/>
    </row>
    <row r="1373" spans="1:1" x14ac:dyDescent="0.2">
      <c r="A1373" s="30"/>
    </row>
    <row r="1374" spans="1:1" x14ac:dyDescent="0.2">
      <c r="A1374" s="30"/>
    </row>
    <row r="1375" spans="1:1" x14ac:dyDescent="0.2">
      <c r="A1375" s="30"/>
    </row>
    <row r="1376" spans="1:1" x14ac:dyDescent="0.2">
      <c r="A1376" s="30"/>
    </row>
    <row r="1377" spans="1:1" x14ac:dyDescent="0.2">
      <c r="A1377" s="30"/>
    </row>
    <row r="1378" spans="1:1" x14ac:dyDescent="0.2">
      <c r="A1378" s="30"/>
    </row>
    <row r="1379" spans="1:1" x14ac:dyDescent="0.2">
      <c r="A1379" s="30"/>
    </row>
    <row r="1380" spans="1:1" x14ac:dyDescent="0.2">
      <c r="A1380" s="30"/>
    </row>
    <row r="1381" spans="1:1" x14ac:dyDescent="0.2">
      <c r="A1381" s="30"/>
    </row>
    <row r="1382" spans="1:1" x14ac:dyDescent="0.2">
      <c r="A1382" s="30"/>
    </row>
    <row r="1383" spans="1:1" x14ac:dyDescent="0.2">
      <c r="A1383" s="30"/>
    </row>
    <row r="1384" spans="1:1" x14ac:dyDescent="0.2">
      <c r="A1384" s="30"/>
    </row>
    <row r="1385" spans="1:1" x14ac:dyDescent="0.2">
      <c r="A1385" s="30"/>
    </row>
    <row r="1386" spans="1:1" x14ac:dyDescent="0.2">
      <c r="A1386" s="30"/>
    </row>
    <row r="1387" spans="1:1" x14ac:dyDescent="0.2">
      <c r="A1387" s="30"/>
    </row>
    <row r="1388" spans="1:1" x14ac:dyDescent="0.2">
      <c r="A1388" s="30"/>
    </row>
    <row r="1389" spans="1:1" x14ac:dyDescent="0.2">
      <c r="A1389" s="30"/>
    </row>
    <row r="1390" spans="1:1" x14ac:dyDescent="0.2">
      <c r="A1390" s="30"/>
    </row>
    <row r="1391" spans="1:1" x14ac:dyDescent="0.2">
      <c r="A1391" s="30"/>
    </row>
    <row r="1392" spans="1:1" x14ac:dyDescent="0.2">
      <c r="A1392" s="30"/>
    </row>
    <row r="1393" spans="1:1" x14ac:dyDescent="0.2">
      <c r="A1393" s="30"/>
    </row>
    <row r="1394" spans="1:1" x14ac:dyDescent="0.2">
      <c r="A1394" s="30"/>
    </row>
    <row r="1395" spans="1:1" x14ac:dyDescent="0.2">
      <c r="A1395" s="30"/>
    </row>
    <row r="1396" spans="1:1" x14ac:dyDescent="0.2">
      <c r="A1396" s="30"/>
    </row>
    <row r="1397" spans="1:1" x14ac:dyDescent="0.2">
      <c r="A1397" s="30"/>
    </row>
    <row r="1398" spans="1:1" x14ac:dyDescent="0.2">
      <c r="A1398" s="30"/>
    </row>
    <row r="1399" spans="1:1" x14ac:dyDescent="0.2">
      <c r="A1399" s="30"/>
    </row>
    <row r="1400" spans="1:1" x14ac:dyDescent="0.2">
      <c r="A1400" s="30"/>
    </row>
    <row r="1401" spans="1:1" x14ac:dyDescent="0.2">
      <c r="A1401" s="30"/>
    </row>
    <row r="1402" spans="1:1" x14ac:dyDescent="0.2">
      <c r="A1402" s="30"/>
    </row>
    <row r="1403" spans="1:1" x14ac:dyDescent="0.2">
      <c r="A1403" s="30"/>
    </row>
    <row r="1404" spans="1:1" x14ac:dyDescent="0.2">
      <c r="A1404" s="30"/>
    </row>
    <row r="1405" spans="1:1" x14ac:dyDescent="0.2">
      <c r="A1405" s="30"/>
    </row>
    <row r="1406" spans="1:1" x14ac:dyDescent="0.2">
      <c r="A1406" s="30"/>
    </row>
    <row r="1407" spans="1:1" x14ac:dyDescent="0.2">
      <c r="A1407" s="30"/>
    </row>
    <row r="1408" spans="1:1" x14ac:dyDescent="0.2">
      <c r="A1408" s="30"/>
    </row>
    <row r="1409" spans="1:1" x14ac:dyDescent="0.2">
      <c r="A1409" s="30"/>
    </row>
    <row r="1410" spans="1:1" x14ac:dyDescent="0.2">
      <c r="A1410" s="30"/>
    </row>
    <row r="1411" spans="1:1" x14ac:dyDescent="0.2">
      <c r="A1411" s="30"/>
    </row>
    <row r="1412" spans="1:1" x14ac:dyDescent="0.2">
      <c r="A1412" s="30"/>
    </row>
    <row r="1413" spans="1:1" x14ac:dyDescent="0.2">
      <c r="A1413" s="30"/>
    </row>
    <row r="1414" spans="1:1" x14ac:dyDescent="0.2">
      <c r="A1414" s="30"/>
    </row>
    <row r="1415" spans="1:1" x14ac:dyDescent="0.2">
      <c r="A1415" s="30"/>
    </row>
    <row r="1416" spans="1:1" x14ac:dyDescent="0.2">
      <c r="A1416" s="30"/>
    </row>
    <row r="1417" spans="1:1" x14ac:dyDescent="0.2">
      <c r="A1417" s="30"/>
    </row>
    <row r="1418" spans="1:1" x14ac:dyDescent="0.2">
      <c r="A1418" s="30"/>
    </row>
    <row r="1419" spans="1:1" x14ac:dyDescent="0.2">
      <c r="A1419" s="30"/>
    </row>
    <row r="1420" spans="1:1" x14ac:dyDescent="0.2">
      <c r="A1420" s="30"/>
    </row>
    <row r="1421" spans="1:1" x14ac:dyDescent="0.2">
      <c r="A1421" s="30"/>
    </row>
    <row r="1422" spans="1:1" x14ac:dyDescent="0.2">
      <c r="A1422" s="30"/>
    </row>
    <row r="1423" spans="1:1" x14ac:dyDescent="0.2">
      <c r="A1423" s="30"/>
    </row>
    <row r="1424" spans="1:1" x14ac:dyDescent="0.2">
      <c r="A1424" s="30"/>
    </row>
    <row r="1425" spans="1:1" x14ac:dyDescent="0.2">
      <c r="A1425" s="30"/>
    </row>
    <row r="1426" spans="1:1" x14ac:dyDescent="0.2">
      <c r="A1426" s="30"/>
    </row>
    <row r="1427" spans="1:1" x14ac:dyDescent="0.2">
      <c r="A1427" s="30"/>
    </row>
    <row r="1428" spans="1:1" x14ac:dyDescent="0.2">
      <c r="A1428" s="30"/>
    </row>
    <row r="1429" spans="1:1" x14ac:dyDescent="0.2">
      <c r="A1429" s="30"/>
    </row>
    <row r="1430" spans="1:1" x14ac:dyDescent="0.2">
      <c r="A1430" s="30"/>
    </row>
    <row r="1431" spans="1:1" x14ac:dyDescent="0.2">
      <c r="A1431" s="30"/>
    </row>
    <row r="1432" spans="1:1" x14ac:dyDescent="0.2">
      <c r="A1432" s="30"/>
    </row>
    <row r="1433" spans="1:1" x14ac:dyDescent="0.2">
      <c r="A1433" s="30"/>
    </row>
    <row r="1434" spans="1:1" x14ac:dyDescent="0.2">
      <c r="A1434" s="30"/>
    </row>
    <row r="1435" spans="1:1" x14ac:dyDescent="0.2">
      <c r="A1435" s="30"/>
    </row>
    <row r="1436" spans="1:1" x14ac:dyDescent="0.2">
      <c r="A1436" s="30"/>
    </row>
    <row r="1437" spans="1:1" x14ac:dyDescent="0.2">
      <c r="A1437" s="30"/>
    </row>
    <row r="1438" spans="1:1" x14ac:dyDescent="0.2">
      <c r="A1438" s="30"/>
    </row>
    <row r="1439" spans="1:1" x14ac:dyDescent="0.2">
      <c r="A1439" s="30"/>
    </row>
    <row r="1440" spans="1:1" x14ac:dyDescent="0.2">
      <c r="A1440" s="30"/>
    </row>
    <row r="1441" spans="1:1" x14ac:dyDescent="0.2">
      <c r="A1441" s="30"/>
    </row>
    <row r="1442" spans="1:1" x14ac:dyDescent="0.2">
      <c r="A1442" s="30"/>
    </row>
    <row r="1443" spans="1:1" x14ac:dyDescent="0.2">
      <c r="A1443" s="30"/>
    </row>
    <row r="1444" spans="1:1" x14ac:dyDescent="0.2">
      <c r="A1444" s="30"/>
    </row>
    <row r="1445" spans="1:1" x14ac:dyDescent="0.2">
      <c r="A1445" s="30"/>
    </row>
    <row r="1446" spans="1:1" x14ac:dyDescent="0.2">
      <c r="A1446" s="30"/>
    </row>
    <row r="1447" spans="1:1" x14ac:dyDescent="0.2">
      <c r="A1447" s="30"/>
    </row>
    <row r="1448" spans="1:1" x14ac:dyDescent="0.2">
      <c r="A1448" s="30"/>
    </row>
    <row r="1449" spans="1:1" x14ac:dyDescent="0.2">
      <c r="A1449" s="30"/>
    </row>
    <row r="1450" spans="1:1" x14ac:dyDescent="0.2">
      <c r="A1450" s="30"/>
    </row>
    <row r="1451" spans="1:1" x14ac:dyDescent="0.2">
      <c r="A1451" s="30"/>
    </row>
    <row r="1452" spans="1:1" x14ac:dyDescent="0.2">
      <c r="A1452" s="30"/>
    </row>
    <row r="1453" spans="1:1" x14ac:dyDescent="0.2">
      <c r="A1453" s="30"/>
    </row>
    <row r="1454" spans="1:1" x14ac:dyDescent="0.2">
      <c r="A1454" s="30"/>
    </row>
    <row r="1455" spans="1:1" x14ac:dyDescent="0.2">
      <c r="A1455" s="30"/>
    </row>
    <row r="1456" spans="1:1" x14ac:dyDescent="0.2">
      <c r="A1456" s="30"/>
    </row>
    <row r="1457" spans="1:1" x14ac:dyDescent="0.2">
      <c r="A1457" s="30"/>
    </row>
    <row r="1458" spans="1:1" x14ac:dyDescent="0.2">
      <c r="A1458" s="30"/>
    </row>
    <row r="1459" spans="1:1" x14ac:dyDescent="0.2">
      <c r="A1459" s="30"/>
    </row>
    <row r="1460" spans="1:1" x14ac:dyDescent="0.2">
      <c r="A1460" s="30"/>
    </row>
    <row r="1461" spans="1:1" x14ac:dyDescent="0.2">
      <c r="A1461" s="30"/>
    </row>
    <row r="1462" spans="1:1" x14ac:dyDescent="0.2">
      <c r="A1462" s="30"/>
    </row>
    <row r="1463" spans="1:1" x14ac:dyDescent="0.2">
      <c r="A1463" s="30"/>
    </row>
    <row r="1464" spans="1:1" x14ac:dyDescent="0.2">
      <c r="A1464" s="30"/>
    </row>
    <row r="1465" spans="1:1" x14ac:dyDescent="0.2">
      <c r="A1465" s="30"/>
    </row>
    <row r="1466" spans="1:1" x14ac:dyDescent="0.2">
      <c r="A1466" s="30"/>
    </row>
    <row r="1467" spans="1:1" x14ac:dyDescent="0.2">
      <c r="A1467" s="30"/>
    </row>
    <row r="1468" spans="1:1" x14ac:dyDescent="0.2">
      <c r="A1468" s="30"/>
    </row>
    <row r="1469" spans="1:1" x14ac:dyDescent="0.2">
      <c r="A1469" s="30"/>
    </row>
    <row r="1470" spans="1:1" x14ac:dyDescent="0.2">
      <c r="A1470" s="30"/>
    </row>
    <row r="1471" spans="1:1" x14ac:dyDescent="0.2">
      <c r="A1471" s="30"/>
    </row>
    <row r="1472" spans="1:1" x14ac:dyDescent="0.2">
      <c r="A1472" s="30"/>
    </row>
    <row r="1473" spans="1:1" x14ac:dyDescent="0.2">
      <c r="A1473" s="30"/>
    </row>
    <row r="1474" spans="1:1" x14ac:dyDescent="0.2">
      <c r="A1474" s="30"/>
    </row>
    <row r="1475" spans="1:1" x14ac:dyDescent="0.2">
      <c r="A1475" s="3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4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3" t="s">
        <v>373</v>
      </c>
      <c r="B1" s="24" t="s">
        <v>5</v>
      </c>
      <c r="C1" s="24" t="s">
        <v>374</v>
      </c>
      <c r="D1" s="25" t="s">
        <v>6</v>
      </c>
      <c r="E1" s="26" t="s">
        <v>7</v>
      </c>
      <c r="F1" s="27" t="s">
        <v>11</v>
      </c>
      <c r="G1" s="27" t="s">
        <v>12</v>
      </c>
      <c r="H1" s="28" t="s">
        <v>375</v>
      </c>
      <c r="I1" s="28" t="s">
        <v>376</v>
      </c>
      <c r="J1" s="25" t="s">
        <v>377</v>
      </c>
      <c r="K1" s="2"/>
    </row>
    <row r="2" spans="1:11" x14ac:dyDescent="0.2">
      <c r="A2" s="20" t="s">
        <v>14</v>
      </c>
      <c r="B2" s="13" t="s">
        <v>15</v>
      </c>
      <c r="C2" s="13" t="s">
        <v>16</v>
      </c>
      <c r="D2" s="14" t="s">
        <v>17</v>
      </c>
      <c r="E2" s="14" t="s">
        <v>18</v>
      </c>
      <c r="F2" s="15">
        <v>1.8200000000000001E-2</v>
      </c>
      <c r="G2" s="15">
        <v>3.05</v>
      </c>
      <c r="H2" s="16">
        <v>3.8</v>
      </c>
      <c r="I2" s="16">
        <v>0.2</v>
      </c>
      <c r="J2" s="14" t="s">
        <v>19</v>
      </c>
      <c r="K2" s="2"/>
    </row>
    <row r="3" spans="1:11" x14ac:dyDescent="0.2">
      <c r="A3" s="20" t="s">
        <v>20</v>
      </c>
      <c r="B3" s="13" t="s">
        <v>21</v>
      </c>
      <c r="C3" s="13" t="s">
        <v>22</v>
      </c>
      <c r="D3" s="14" t="s">
        <v>23</v>
      </c>
      <c r="E3" s="14" t="s">
        <v>24</v>
      </c>
      <c r="F3" s="15">
        <v>2.818E-2</v>
      </c>
      <c r="G3" s="15">
        <v>2.83</v>
      </c>
      <c r="H3" s="16">
        <v>2</v>
      </c>
      <c r="I3" s="16">
        <v>0</v>
      </c>
      <c r="J3" s="14" t="s">
        <v>19</v>
      </c>
      <c r="K3" s="2"/>
    </row>
    <row r="4" spans="1:11" x14ac:dyDescent="0.2">
      <c r="A4" s="20" t="s">
        <v>25</v>
      </c>
      <c r="B4" s="13" t="s">
        <v>26</v>
      </c>
      <c r="C4" s="13" t="s">
        <v>27</v>
      </c>
      <c r="D4" s="14" t="s">
        <v>23</v>
      </c>
      <c r="E4" s="14" t="s">
        <v>28</v>
      </c>
      <c r="F4" s="15">
        <v>4.07E-2</v>
      </c>
      <c r="G4" s="15">
        <v>2.69</v>
      </c>
      <c r="H4" s="16">
        <v>2.7</v>
      </c>
      <c r="I4" s="16">
        <v>0.2</v>
      </c>
      <c r="J4" s="14" t="s">
        <v>19</v>
      </c>
      <c r="K4" s="2"/>
    </row>
    <row r="5" spans="1:11" x14ac:dyDescent="0.2">
      <c r="A5" s="20" t="s">
        <v>29</v>
      </c>
      <c r="B5" s="13" t="s">
        <v>30</v>
      </c>
      <c r="C5" s="13" t="s">
        <v>31</v>
      </c>
      <c r="D5" s="14" t="s">
        <v>32</v>
      </c>
      <c r="E5" s="14" t="s">
        <v>33</v>
      </c>
      <c r="F5" s="11">
        <v>2.3699999999999999E-2</v>
      </c>
      <c r="G5" s="11">
        <v>2.9752000000000001</v>
      </c>
      <c r="H5" s="16">
        <v>2</v>
      </c>
      <c r="I5" s="16">
        <v>0</v>
      </c>
      <c r="J5" s="14" t="s">
        <v>34</v>
      </c>
      <c r="K5" s="2"/>
    </row>
    <row r="6" spans="1:11" x14ac:dyDescent="0.2">
      <c r="A6" s="20" t="s">
        <v>35</v>
      </c>
      <c r="B6" s="13" t="s">
        <v>36</v>
      </c>
      <c r="C6" s="13" t="s">
        <v>37</v>
      </c>
      <c r="D6" s="14" t="s">
        <v>32</v>
      </c>
      <c r="E6" s="14" t="s">
        <v>33</v>
      </c>
      <c r="F6" s="15">
        <v>4.0000000000000001E-3</v>
      </c>
      <c r="G6" s="11">
        <v>3.5327999999999999</v>
      </c>
      <c r="H6" s="16">
        <v>2</v>
      </c>
      <c r="I6" s="16">
        <v>0.02</v>
      </c>
      <c r="J6" s="14" t="s">
        <v>34</v>
      </c>
      <c r="K6" s="2"/>
    </row>
    <row r="7" spans="1:11" x14ac:dyDescent="0.2">
      <c r="A7" s="20" t="s">
        <v>38</v>
      </c>
      <c r="B7" s="13" t="s">
        <v>39</v>
      </c>
      <c r="C7" s="13" t="s">
        <v>40</v>
      </c>
      <c r="D7" s="14" t="s">
        <v>32</v>
      </c>
      <c r="E7" s="14" t="s">
        <v>33</v>
      </c>
      <c r="F7" s="15">
        <v>4.1500000000000002E-2</v>
      </c>
      <c r="G7" s="15">
        <v>2.8346</v>
      </c>
      <c r="H7" s="16">
        <v>2</v>
      </c>
      <c r="I7" s="16">
        <v>0.03</v>
      </c>
      <c r="J7" s="14" t="s">
        <v>34</v>
      </c>
      <c r="K7" s="2"/>
    </row>
    <row r="8" spans="1:11" x14ac:dyDescent="0.2">
      <c r="A8" s="20" t="s">
        <v>41</v>
      </c>
      <c r="B8" s="13" t="s">
        <v>42</v>
      </c>
      <c r="C8" s="13" t="s">
        <v>43</v>
      </c>
      <c r="D8" s="14" t="s">
        <v>44</v>
      </c>
      <c r="E8" s="14" t="s">
        <v>24</v>
      </c>
      <c r="F8" s="15">
        <v>0.82299999999999995</v>
      </c>
      <c r="G8" s="11">
        <v>1.8136000000000001</v>
      </c>
      <c r="H8" s="16">
        <v>2.8</v>
      </c>
      <c r="I8" s="16">
        <v>0.45</v>
      </c>
      <c r="J8" s="14" t="s">
        <v>34</v>
      </c>
      <c r="K8" s="2"/>
    </row>
    <row r="9" spans="1:11" x14ac:dyDescent="0.2">
      <c r="A9" s="20" t="s">
        <v>45</v>
      </c>
      <c r="B9" s="13" t="s">
        <v>46</v>
      </c>
      <c r="C9" s="13" t="s">
        <v>47</v>
      </c>
      <c r="D9" s="14" t="s">
        <v>48</v>
      </c>
      <c r="E9" s="14" t="s">
        <v>18</v>
      </c>
      <c r="F9" s="15">
        <v>5.8999999999999999E-3</v>
      </c>
      <c r="G9" s="15">
        <v>3.3915999999999999</v>
      </c>
      <c r="H9" s="16">
        <v>3.6</v>
      </c>
      <c r="I9" s="14">
        <v>0.2</v>
      </c>
      <c r="J9" s="14" t="s">
        <v>34</v>
      </c>
      <c r="K9" s="2"/>
    </row>
    <row r="10" spans="1:11" x14ac:dyDescent="0.2">
      <c r="A10" s="20" t="s">
        <v>49</v>
      </c>
      <c r="B10" s="13" t="s">
        <v>50</v>
      </c>
      <c r="C10" s="13" t="s">
        <v>51</v>
      </c>
      <c r="D10" s="14" t="s">
        <v>52</v>
      </c>
      <c r="E10" s="14" t="s">
        <v>18</v>
      </c>
      <c r="F10" s="15">
        <v>1E-4</v>
      </c>
      <c r="G10" s="15">
        <v>3.5539999999999998</v>
      </c>
      <c r="H10" s="16">
        <v>4.3</v>
      </c>
      <c r="I10" s="16">
        <v>0.73</v>
      </c>
      <c r="J10" s="14" t="s">
        <v>19</v>
      </c>
      <c r="K10" s="2"/>
    </row>
    <row r="11" spans="1:11" x14ac:dyDescent="0.2">
      <c r="A11" s="20" t="s">
        <v>53</v>
      </c>
      <c r="B11" s="13" t="s">
        <v>54</v>
      </c>
      <c r="C11" s="13" t="s">
        <v>55</v>
      </c>
      <c r="D11" s="14" t="s">
        <v>56</v>
      </c>
      <c r="E11" s="14" t="s">
        <v>28</v>
      </c>
      <c r="F11" s="15">
        <v>2.6700000000000002E-2</v>
      </c>
      <c r="G11" s="15">
        <v>2.9903</v>
      </c>
      <c r="H11" s="16"/>
      <c r="I11" s="16"/>
      <c r="J11" s="14" t="s">
        <v>34</v>
      </c>
      <c r="K11" s="2"/>
    </row>
    <row r="12" spans="1:11" x14ac:dyDescent="0.2">
      <c r="A12" s="20" t="s">
        <v>57</v>
      </c>
      <c r="B12" s="13" t="s">
        <v>58</v>
      </c>
      <c r="C12" s="13" t="s">
        <v>59</v>
      </c>
      <c r="D12" s="14" t="s">
        <v>60</v>
      </c>
      <c r="E12" s="14" t="s">
        <v>18</v>
      </c>
      <c r="F12" s="15">
        <v>1.44E-2</v>
      </c>
      <c r="G12" s="15">
        <v>3.0531999999999999</v>
      </c>
      <c r="H12" s="16">
        <v>3.4</v>
      </c>
      <c r="I12" s="16">
        <v>0.49</v>
      </c>
      <c r="J12" s="14" t="s">
        <v>34</v>
      </c>
      <c r="K12" s="2"/>
    </row>
    <row r="13" spans="1:11" x14ac:dyDescent="0.2">
      <c r="A13" s="20" t="s">
        <v>61</v>
      </c>
      <c r="B13" s="13" t="s">
        <v>62</v>
      </c>
      <c r="C13" s="13" t="s">
        <v>63</v>
      </c>
      <c r="D13" s="14" t="s">
        <v>64</v>
      </c>
      <c r="E13" s="14" t="s">
        <v>18</v>
      </c>
      <c r="F13" s="15">
        <v>1.047E-2</v>
      </c>
      <c r="G13" s="15">
        <v>3.05</v>
      </c>
      <c r="H13" s="16">
        <v>4.4000000000000004</v>
      </c>
      <c r="I13" s="16">
        <v>0.78</v>
      </c>
      <c r="J13" s="14" t="s">
        <v>19</v>
      </c>
      <c r="K13" s="2"/>
    </row>
    <row r="14" spans="1:11" x14ac:dyDescent="0.2">
      <c r="A14" s="20" t="s">
        <v>65</v>
      </c>
      <c r="B14" s="13" t="s">
        <v>66</v>
      </c>
      <c r="C14" s="13" t="s">
        <v>67</v>
      </c>
      <c r="D14" s="14" t="s">
        <v>68</v>
      </c>
      <c r="E14" s="14" t="s">
        <v>18</v>
      </c>
      <c r="F14" s="15">
        <v>2.818E-2</v>
      </c>
      <c r="G14" s="15">
        <v>2.9</v>
      </c>
      <c r="H14" s="14">
        <v>3.5</v>
      </c>
      <c r="I14" s="16">
        <v>0.2</v>
      </c>
      <c r="J14" s="14" t="s">
        <v>19</v>
      </c>
      <c r="K14" s="2"/>
    </row>
    <row r="15" spans="1:11" x14ac:dyDescent="0.2">
      <c r="A15" s="20" t="s">
        <v>69</v>
      </c>
      <c r="B15" s="13" t="s">
        <v>70</v>
      </c>
      <c r="C15" s="13" t="s">
        <v>71</v>
      </c>
      <c r="D15" s="14" t="s">
        <v>72</v>
      </c>
      <c r="E15" s="14" t="s">
        <v>73</v>
      </c>
      <c r="F15" s="15">
        <v>2.3400000000000001E-2</v>
      </c>
      <c r="G15" s="15">
        <v>2.94</v>
      </c>
      <c r="H15" s="14">
        <v>3.5</v>
      </c>
      <c r="I15" s="16">
        <v>0.2</v>
      </c>
      <c r="J15" s="14" t="s">
        <v>19</v>
      </c>
      <c r="K15" s="2"/>
    </row>
    <row r="16" spans="1:11" x14ac:dyDescent="0.2">
      <c r="A16" s="20" t="s">
        <v>74</v>
      </c>
      <c r="B16" s="13" t="s">
        <v>75</v>
      </c>
      <c r="C16" s="5" t="s">
        <v>76</v>
      </c>
      <c r="D16" s="14" t="s">
        <v>68</v>
      </c>
      <c r="E16" s="14" t="s">
        <v>18</v>
      </c>
      <c r="F16" s="6">
        <v>2.0420000000000001E-2</v>
      </c>
      <c r="G16" s="12">
        <v>2.94</v>
      </c>
      <c r="H16" s="16"/>
      <c r="I16" s="16"/>
      <c r="J16" s="14" t="s">
        <v>19</v>
      </c>
      <c r="K16" s="2"/>
    </row>
    <row r="17" spans="1:11" x14ac:dyDescent="0.2">
      <c r="A17" s="20" t="s">
        <v>77</v>
      </c>
      <c r="B17" s="13" t="s">
        <v>78</v>
      </c>
      <c r="C17" s="13" t="s">
        <v>79</v>
      </c>
      <c r="D17" s="14" t="s">
        <v>44</v>
      </c>
      <c r="E17" s="14" t="s">
        <v>18</v>
      </c>
      <c r="F17" s="15">
        <v>5.62E-2</v>
      </c>
      <c r="G17" s="15">
        <v>2.6534</v>
      </c>
      <c r="H17" s="16">
        <v>3</v>
      </c>
      <c r="I17" s="16">
        <v>0.16</v>
      </c>
      <c r="J17" s="14" t="s">
        <v>34</v>
      </c>
      <c r="K17" s="2"/>
    </row>
    <row r="18" spans="1:11" x14ac:dyDescent="0.2">
      <c r="A18" s="20" t="s">
        <v>80</v>
      </c>
      <c r="B18" s="13" t="s">
        <v>81</v>
      </c>
      <c r="C18" s="13" t="s">
        <v>82</v>
      </c>
      <c r="D18" s="14" t="s">
        <v>44</v>
      </c>
      <c r="E18" s="14" t="s">
        <v>24</v>
      </c>
      <c r="F18" s="15">
        <v>6.8400000000000002E-2</v>
      </c>
      <c r="G18" s="15">
        <v>2.5632000000000001</v>
      </c>
      <c r="H18" s="16">
        <v>2.6</v>
      </c>
      <c r="I18" s="16">
        <v>0.19</v>
      </c>
      <c r="J18" s="14" t="s">
        <v>34</v>
      </c>
      <c r="K18" s="2"/>
    </row>
    <row r="19" spans="1:11" x14ac:dyDescent="0.2">
      <c r="A19" s="20" t="s">
        <v>83</v>
      </c>
      <c r="B19" s="13" t="s">
        <v>84</v>
      </c>
      <c r="C19" s="13" t="s">
        <v>85</v>
      </c>
      <c r="D19" s="14" t="s">
        <v>86</v>
      </c>
      <c r="E19" s="14" t="s">
        <v>24</v>
      </c>
      <c r="F19" s="15">
        <v>2.239E-2</v>
      </c>
      <c r="G19" s="15">
        <v>2.96</v>
      </c>
      <c r="H19" s="16">
        <v>3</v>
      </c>
      <c r="I19" s="16">
        <v>0.38</v>
      </c>
      <c r="J19" s="14" t="s">
        <v>19</v>
      </c>
      <c r="K19" s="2"/>
    </row>
    <row r="20" spans="1:11" x14ac:dyDescent="0.2">
      <c r="A20" s="20" t="s">
        <v>87</v>
      </c>
      <c r="B20" s="13" t="s">
        <v>88</v>
      </c>
      <c r="C20" s="17" t="s">
        <v>89</v>
      </c>
      <c r="D20" s="14" t="s">
        <v>90</v>
      </c>
      <c r="E20" s="14" t="s">
        <v>18</v>
      </c>
      <c r="F20" s="15">
        <v>2.188E-2</v>
      </c>
      <c r="G20" s="15">
        <v>2.93</v>
      </c>
      <c r="H20" s="14">
        <v>4.5</v>
      </c>
      <c r="I20" s="16">
        <v>0.2</v>
      </c>
      <c r="J20" s="14" t="s">
        <v>19</v>
      </c>
      <c r="K20" s="2"/>
    </row>
    <row r="21" spans="1:11" x14ac:dyDescent="0.2">
      <c r="A21" s="20" t="s">
        <v>91</v>
      </c>
      <c r="B21" s="13" t="s">
        <v>92</v>
      </c>
      <c r="C21" s="13" t="s">
        <v>93</v>
      </c>
      <c r="D21" s="14" t="s">
        <v>90</v>
      </c>
      <c r="E21" s="14" t="s">
        <v>18</v>
      </c>
      <c r="F21" s="15">
        <v>2.188E-2</v>
      </c>
      <c r="G21" s="15">
        <v>2.95</v>
      </c>
      <c r="H21" s="16">
        <v>4.2</v>
      </c>
      <c r="I21" s="16">
        <v>0.4</v>
      </c>
      <c r="J21" s="14" t="s">
        <v>19</v>
      </c>
      <c r="K21" s="2"/>
    </row>
    <row r="22" spans="1:11" x14ac:dyDescent="0.2">
      <c r="A22" s="20" t="s">
        <v>94</v>
      </c>
      <c r="B22" s="13" t="s">
        <v>95</v>
      </c>
      <c r="C22" s="13" t="s">
        <v>96</v>
      </c>
      <c r="D22" s="14" t="s">
        <v>90</v>
      </c>
      <c r="E22" s="14" t="s">
        <v>18</v>
      </c>
      <c r="F22" s="15">
        <v>7.4000000000000003E-3</v>
      </c>
      <c r="G22" s="15">
        <v>3.2370000000000001</v>
      </c>
      <c r="H22" s="16">
        <v>4.4000000000000004</v>
      </c>
      <c r="I22" s="16">
        <v>0.77</v>
      </c>
      <c r="J22" s="14" t="s">
        <v>34</v>
      </c>
      <c r="K22" s="2"/>
    </row>
    <row r="23" spans="1:11" x14ac:dyDescent="0.2">
      <c r="A23" s="20" t="s">
        <v>97</v>
      </c>
      <c r="B23" s="13" t="s">
        <v>98</v>
      </c>
      <c r="C23" s="13" t="s">
        <v>99</v>
      </c>
      <c r="D23" s="14" t="s">
        <v>72</v>
      </c>
      <c r="E23" s="14" t="s">
        <v>18</v>
      </c>
      <c r="F23" s="15">
        <v>1.35E-2</v>
      </c>
      <c r="G23" s="15">
        <v>3.0438999999999998</v>
      </c>
      <c r="H23" s="16">
        <v>4.2</v>
      </c>
      <c r="I23" s="16">
        <v>0.74</v>
      </c>
      <c r="J23" s="14" t="s">
        <v>34</v>
      </c>
      <c r="K23" s="2"/>
    </row>
    <row r="24" spans="1:11" x14ac:dyDescent="0.2">
      <c r="A24" s="20" t="s">
        <v>100</v>
      </c>
      <c r="B24" s="13" t="s">
        <v>101</v>
      </c>
      <c r="C24" s="13" t="s">
        <v>102</v>
      </c>
      <c r="D24" s="14" t="s">
        <v>72</v>
      </c>
      <c r="E24" s="14" t="s">
        <v>18</v>
      </c>
      <c r="F24" s="15">
        <v>1.7500000000000002E-2</v>
      </c>
      <c r="G24" s="15">
        <v>3</v>
      </c>
      <c r="H24" s="16">
        <v>4</v>
      </c>
      <c r="I24" s="16">
        <v>0.7</v>
      </c>
      <c r="J24" s="14" t="s">
        <v>34</v>
      </c>
      <c r="K24" s="2"/>
    </row>
    <row r="25" spans="1:11" x14ac:dyDescent="0.2">
      <c r="A25" s="20" t="s">
        <v>103</v>
      </c>
      <c r="B25" s="13" t="s">
        <v>104</v>
      </c>
      <c r="C25" s="13" t="s">
        <v>105</v>
      </c>
      <c r="D25" s="14" t="s">
        <v>106</v>
      </c>
      <c r="E25" s="14" t="s">
        <v>18</v>
      </c>
      <c r="F25" s="15">
        <v>2.2200000000000001E-2</v>
      </c>
      <c r="G25" s="15">
        <v>3.1395</v>
      </c>
      <c r="H25" s="16">
        <v>3.2</v>
      </c>
      <c r="I25" s="16">
        <v>0.43</v>
      </c>
      <c r="J25" s="14" t="s">
        <v>34</v>
      </c>
      <c r="K25" s="2"/>
    </row>
    <row r="26" spans="1:11" x14ac:dyDescent="0.2">
      <c r="A26" s="20" t="s">
        <v>107</v>
      </c>
      <c r="B26" s="13" t="s">
        <v>108</v>
      </c>
      <c r="C26" s="13" t="s">
        <v>109</v>
      </c>
      <c r="D26" s="14" t="s">
        <v>106</v>
      </c>
      <c r="E26" s="14" t="s">
        <v>18</v>
      </c>
      <c r="F26" s="15">
        <v>2.1999999999999999E-2</v>
      </c>
      <c r="G26" s="15">
        <v>3.1897000000000002</v>
      </c>
      <c r="H26" s="16">
        <v>3.4</v>
      </c>
      <c r="I26" s="16">
        <v>0.2</v>
      </c>
      <c r="J26" s="14" t="s">
        <v>34</v>
      </c>
      <c r="K26" s="2"/>
    </row>
    <row r="27" spans="1:11" x14ac:dyDescent="0.2">
      <c r="A27" s="20" t="s">
        <v>110</v>
      </c>
      <c r="B27" s="13" t="s">
        <v>111</v>
      </c>
      <c r="C27" s="13" t="s">
        <v>112</v>
      </c>
      <c r="D27" s="14" t="s">
        <v>106</v>
      </c>
      <c r="E27" s="14" t="s">
        <v>18</v>
      </c>
      <c r="F27" s="15">
        <v>2.1999999999999999E-2</v>
      </c>
      <c r="G27" s="15">
        <v>3.1897000000000002</v>
      </c>
      <c r="H27" s="16">
        <v>3</v>
      </c>
      <c r="I27" s="16">
        <v>0.44</v>
      </c>
      <c r="J27" s="14" t="s">
        <v>34</v>
      </c>
      <c r="K27" s="2"/>
    </row>
    <row r="28" spans="1:11" x14ac:dyDescent="0.2">
      <c r="A28" s="20" t="s">
        <v>113</v>
      </c>
      <c r="B28" s="13" t="s">
        <v>114</v>
      </c>
      <c r="C28" s="13" t="s">
        <v>115</v>
      </c>
      <c r="D28" s="14" t="s">
        <v>106</v>
      </c>
      <c r="E28" s="14" t="s">
        <v>18</v>
      </c>
      <c r="F28" s="15">
        <v>3.1800000000000002E-2</v>
      </c>
      <c r="G28" s="15">
        <v>2.9838</v>
      </c>
      <c r="H28" s="16">
        <v>3.7</v>
      </c>
      <c r="I28" s="16">
        <v>0.2</v>
      </c>
      <c r="J28" s="14" t="s">
        <v>34</v>
      </c>
      <c r="K28" s="2"/>
    </row>
    <row r="29" spans="1:11" x14ac:dyDescent="0.2">
      <c r="A29" s="20" t="s">
        <v>116</v>
      </c>
      <c r="B29" s="13" t="s">
        <v>117</v>
      </c>
      <c r="C29" s="13" t="s">
        <v>118</v>
      </c>
      <c r="D29" s="14" t="s">
        <v>106</v>
      </c>
      <c r="E29" s="14" t="s">
        <v>73</v>
      </c>
      <c r="F29" s="15">
        <v>2.52E-2</v>
      </c>
      <c r="G29" s="15">
        <v>3.0760000000000001</v>
      </c>
      <c r="H29" s="16"/>
      <c r="I29" s="16"/>
      <c r="J29" s="14" t="s">
        <v>34</v>
      </c>
      <c r="K29" s="2"/>
    </row>
    <row r="30" spans="1:11" x14ac:dyDescent="0.2">
      <c r="A30" s="20" t="s">
        <v>119</v>
      </c>
      <c r="B30" s="13" t="s">
        <v>120</v>
      </c>
      <c r="C30" s="13" t="s">
        <v>121</v>
      </c>
      <c r="D30" s="14" t="s">
        <v>17</v>
      </c>
      <c r="E30" s="14" t="s">
        <v>122</v>
      </c>
      <c r="F30" s="15">
        <v>1.4789999999999999E-2</v>
      </c>
      <c r="G30" s="15">
        <v>2.98</v>
      </c>
      <c r="H30" s="16">
        <v>3</v>
      </c>
      <c r="I30" s="16">
        <v>0</v>
      </c>
      <c r="J30" s="14" t="s">
        <v>19</v>
      </c>
      <c r="K30" s="2"/>
    </row>
    <row r="31" spans="1:11" x14ac:dyDescent="0.2">
      <c r="A31" s="20" t="s">
        <v>123</v>
      </c>
      <c r="B31" s="13" t="s">
        <v>124</v>
      </c>
      <c r="C31" s="13" t="s">
        <v>125</v>
      </c>
      <c r="D31" s="14" t="s">
        <v>17</v>
      </c>
      <c r="E31" s="14" t="s">
        <v>122</v>
      </c>
      <c r="F31" s="15">
        <v>1.4789999999999999E-2</v>
      </c>
      <c r="G31" s="15">
        <v>2.98</v>
      </c>
      <c r="H31" s="16">
        <v>3</v>
      </c>
      <c r="I31" s="16">
        <v>0</v>
      </c>
      <c r="J31" s="14" t="s">
        <v>126</v>
      </c>
      <c r="K31" s="2"/>
    </row>
    <row r="32" spans="1:11" x14ac:dyDescent="0.2">
      <c r="A32" s="20" t="s">
        <v>127</v>
      </c>
      <c r="B32" s="13" t="s">
        <v>128</v>
      </c>
      <c r="C32" s="13" t="s">
        <v>129</v>
      </c>
      <c r="D32" s="14" t="s">
        <v>60</v>
      </c>
      <c r="E32" s="14" t="s">
        <v>122</v>
      </c>
      <c r="F32" s="15">
        <v>9.5499999999999995E-3</v>
      </c>
      <c r="G32" s="15">
        <v>3.05</v>
      </c>
      <c r="H32" s="16">
        <v>3.4</v>
      </c>
      <c r="I32" s="14">
        <v>0.2</v>
      </c>
      <c r="J32" s="14" t="s">
        <v>19</v>
      </c>
      <c r="K32" s="2"/>
    </row>
    <row r="33" spans="1:11" x14ac:dyDescent="0.2">
      <c r="A33" s="20" t="s">
        <v>130</v>
      </c>
      <c r="B33" s="13" t="s">
        <v>391</v>
      </c>
      <c r="C33" s="13" t="s">
        <v>131</v>
      </c>
      <c r="D33" s="14" t="s">
        <v>132</v>
      </c>
      <c r="E33" s="14" t="s">
        <v>18</v>
      </c>
      <c r="F33" s="15">
        <v>4.3650000000000001E-2</v>
      </c>
      <c r="G33" s="15">
        <v>2.87</v>
      </c>
      <c r="H33" s="14">
        <v>3.9</v>
      </c>
      <c r="I33" s="14">
        <v>0.2</v>
      </c>
      <c r="J33" s="18" t="s">
        <v>19</v>
      </c>
      <c r="K33" s="2"/>
    </row>
    <row r="34" spans="1:11" x14ac:dyDescent="0.2">
      <c r="A34" s="20" t="s">
        <v>133</v>
      </c>
      <c r="B34" s="13" t="s">
        <v>134</v>
      </c>
      <c r="C34" s="13" t="s">
        <v>135</v>
      </c>
      <c r="D34" s="14" t="s">
        <v>132</v>
      </c>
      <c r="E34" s="14" t="s">
        <v>18</v>
      </c>
      <c r="F34" s="15">
        <v>6.6070000000000004E-2</v>
      </c>
      <c r="G34" s="15">
        <v>2.84</v>
      </c>
      <c r="H34" s="14">
        <v>3.7</v>
      </c>
      <c r="I34" s="16">
        <v>0</v>
      </c>
      <c r="J34" s="14" t="s">
        <v>19</v>
      </c>
      <c r="K34" s="2"/>
    </row>
    <row r="35" spans="1:11" x14ac:dyDescent="0.2">
      <c r="A35" s="20" t="s">
        <v>136</v>
      </c>
      <c r="B35" s="13" t="s">
        <v>137</v>
      </c>
      <c r="C35" s="13" t="s">
        <v>138</v>
      </c>
      <c r="D35" s="14" t="s">
        <v>72</v>
      </c>
      <c r="E35" s="14" t="s">
        <v>18</v>
      </c>
      <c r="F35" s="15">
        <v>1.11E-2</v>
      </c>
      <c r="G35" s="15">
        <v>3.1124000000000001</v>
      </c>
      <c r="H35" s="14">
        <v>3.5</v>
      </c>
      <c r="I35" s="16">
        <v>0.4</v>
      </c>
      <c r="J35" s="14" t="s">
        <v>34</v>
      </c>
      <c r="K35" s="2"/>
    </row>
    <row r="36" spans="1:11" x14ac:dyDescent="0.2">
      <c r="A36" s="20" t="s">
        <v>139</v>
      </c>
      <c r="B36" s="13" t="s">
        <v>140</v>
      </c>
      <c r="C36" s="13" t="s">
        <v>141</v>
      </c>
      <c r="D36" s="14" t="s">
        <v>72</v>
      </c>
      <c r="E36" s="14" t="s">
        <v>18</v>
      </c>
      <c r="F36" s="15">
        <v>1.11E-2</v>
      </c>
      <c r="G36" s="15">
        <v>3.1124000000000001</v>
      </c>
      <c r="H36" s="14">
        <v>3.8</v>
      </c>
      <c r="I36" s="14">
        <v>0.3</v>
      </c>
      <c r="J36" s="14" t="s">
        <v>34</v>
      </c>
      <c r="K36" s="2"/>
    </row>
    <row r="37" spans="1:11" x14ac:dyDescent="0.2">
      <c r="A37" s="20" t="s">
        <v>142</v>
      </c>
      <c r="B37" s="13" t="s">
        <v>143</v>
      </c>
      <c r="C37" s="13" t="s">
        <v>144</v>
      </c>
      <c r="D37" s="14" t="s">
        <v>72</v>
      </c>
      <c r="E37" s="14" t="s">
        <v>18</v>
      </c>
      <c r="F37" s="15">
        <v>6.4999999999999997E-3</v>
      </c>
      <c r="G37" s="15">
        <v>3.2292000000000001</v>
      </c>
      <c r="H37" s="14"/>
      <c r="I37" s="16"/>
      <c r="J37" s="14" t="s">
        <v>34</v>
      </c>
      <c r="K37" s="2"/>
    </row>
    <row r="38" spans="1:11" x14ac:dyDescent="0.2">
      <c r="A38" s="20" t="s">
        <v>145</v>
      </c>
      <c r="B38" s="13" t="s">
        <v>146</v>
      </c>
      <c r="C38" s="13" t="s">
        <v>147</v>
      </c>
      <c r="D38" s="14" t="s">
        <v>148</v>
      </c>
      <c r="E38" s="14" t="s">
        <v>18</v>
      </c>
      <c r="F38" s="15">
        <v>8.3199999999999993E-3</v>
      </c>
      <c r="G38" s="15">
        <v>3.09</v>
      </c>
      <c r="H38" s="16">
        <v>3.5</v>
      </c>
      <c r="I38" s="16">
        <v>0.3</v>
      </c>
      <c r="J38" s="14" t="s">
        <v>126</v>
      </c>
      <c r="K38" s="2"/>
    </row>
    <row r="39" spans="1:11" x14ac:dyDescent="0.2">
      <c r="A39" s="20" t="s">
        <v>149</v>
      </c>
      <c r="B39" s="13" t="s">
        <v>150</v>
      </c>
      <c r="C39" s="17" t="s">
        <v>151</v>
      </c>
      <c r="D39" s="14" t="s">
        <v>152</v>
      </c>
      <c r="E39" s="14" t="s">
        <v>18</v>
      </c>
      <c r="F39" s="15">
        <v>1.1480000000000001E-2</v>
      </c>
      <c r="G39" s="15">
        <v>3.07</v>
      </c>
      <c r="H39" s="14">
        <v>3.2</v>
      </c>
      <c r="I39" s="16">
        <v>0.2</v>
      </c>
      <c r="J39" s="14" t="s">
        <v>19</v>
      </c>
      <c r="K39" s="2"/>
    </row>
    <row r="40" spans="1:11" x14ac:dyDescent="0.2">
      <c r="A40" s="20" t="s">
        <v>153</v>
      </c>
      <c r="B40" s="13" t="s">
        <v>154</v>
      </c>
      <c r="C40" s="13" t="s">
        <v>155</v>
      </c>
      <c r="D40" s="14" t="s">
        <v>156</v>
      </c>
      <c r="E40" s="14" t="s">
        <v>18</v>
      </c>
      <c r="F40" s="15">
        <v>1.8600000000000001E-3</v>
      </c>
      <c r="G40" s="15">
        <v>3.07</v>
      </c>
      <c r="H40" s="14">
        <v>3.9</v>
      </c>
      <c r="I40" s="16">
        <v>0.63</v>
      </c>
      <c r="J40" s="14" t="s">
        <v>126</v>
      </c>
      <c r="K40" s="2"/>
    </row>
    <row r="41" spans="1:11" x14ac:dyDescent="0.2">
      <c r="A41" s="20" t="s">
        <v>157</v>
      </c>
      <c r="B41" s="13" t="s">
        <v>158</v>
      </c>
      <c r="C41" s="13" t="s">
        <v>159</v>
      </c>
      <c r="D41" s="14" t="s">
        <v>156</v>
      </c>
      <c r="E41" s="14" t="s">
        <v>18</v>
      </c>
      <c r="F41" s="15">
        <v>9.1E-4</v>
      </c>
      <c r="G41" s="15">
        <v>3.12</v>
      </c>
      <c r="H41" s="16">
        <v>4.5</v>
      </c>
      <c r="I41" s="16">
        <v>0.8</v>
      </c>
      <c r="J41" s="14" t="s">
        <v>126</v>
      </c>
      <c r="K41" s="2"/>
    </row>
    <row r="42" spans="1:11" x14ac:dyDescent="0.2">
      <c r="A42" s="20" t="s">
        <v>160</v>
      </c>
      <c r="B42" s="13" t="s">
        <v>161</v>
      </c>
      <c r="C42" s="13" t="s">
        <v>162</v>
      </c>
      <c r="D42" s="14" t="s">
        <v>48</v>
      </c>
      <c r="E42" s="14" t="s">
        <v>18</v>
      </c>
      <c r="F42" s="15">
        <v>1.67E-2</v>
      </c>
      <c r="G42" s="15">
        <v>3.0423</v>
      </c>
      <c r="H42" s="16">
        <v>3.3</v>
      </c>
      <c r="I42" s="16">
        <v>0.1</v>
      </c>
      <c r="J42" s="14" t="s">
        <v>34</v>
      </c>
      <c r="K42" s="2"/>
    </row>
    <row r="43" spans="1:11" x14ac:dyDescent="0.2">
      <c r="A43" s="20" t="s">
        <v>163</v>
      </c>
      <c r="B43" s="13" t="s">
        <v>164</v>
      </c>
      <c r="C43" s="13" t="s">
        <v>165</v>
      </c>
      <c r="D43" s="14" t="s">
        <v>48</v>
      </c>
      <c r="E43" s="14" t="s">
        <v>18</v>
      </c>
      <c r="F43" s="15">
        <v>1.47E-2</v>
      </c>
      <c r="G43" s="15">
        <v>3.0558999999999998</v>
      </c>
      <c r="H43" s="16">
        <v>3.2</v>
      </c>
      <c r="I43" s="16">
        <v>0.49</v>
      </c>
      <c r="J43" s="14" t="s">
        <v>34</v>
      </c>
      <c r="K43" s="2"/>
    </row>
    <row r="44" spans="1:11" x14ac:dyDescent="0.2">
      <c r="A44" s="20" t="s">
        <v>166</v>
      </c>
      <c r="B44" s="13" t="s">
        <v>167</v>
      </c>
      <c r="C44" s="13" t="s">
        <v>168</v>
      </c>
      <c r="D44" s="14" t="s">
        <v>48</v>
      </c>
      <c r="E44" s="14" t="s">
        <v>18</v>
      </c>
      <c r="F44" s="15">
        <v>1.259E-2</v>
      </c>
      <c r="G44" s="15">
        <v>2.99</v>
      </c>
      <c r="H44" s="16">
        <v>3.2</v>
      </c>
      <c r="I44" s="16">
        <v>0.39</v>
      </c>
      <c r="J44" s="14" t="s">
        <v>169</v>
      </c>
      <c r="K44" s="2"/>
    </row>
    <row r="45" spans="1:11" x14ac:dyDescent="0.2">
      <c r="A45" s="20" t="s">
        <v>170</v>
      </c>
      <c r="B45" s="13" t="s">
        <v>171</v>
      </c>
      <c r="C45" s="13" t="s">
        <v>172</v>
      </c>
      <c r="D45" s="14" t="s">
        <v>48</v>
      </c>
      <c r="E45" s="14" t="s">
        <v>18</v>
      </c>
      <c r="F45" s="15">
        <v>1.2699999999999999E-2</v>
      </c>
      <c r="G45" s="15">
        <v>3.1581000000000001</v>
      </c>
      <c r="H45" s="16">
        <v>3.3</v>
      </c>
      <c r="I45" s="16">
        <v>0.41</v>
      </c>
      <c r="J45" s="14" t="s">
        <v>34</v>
      </c>
      <c r="K45" s="2"/>
    </row>
    <row r="46" spans="1:11" x14ac:dyDescent="0.2">
      <c r="A46" s="20" t="s">
        <v>173</v>
      </c>
      <c r="B46" s="13" t="s">
        <v>174</v>
      </c>
      <c r="C46" s="13" t="s">
        <v>175</v>
      </c>
      <c r="D46" s="14" t="s">
        <v>48</v>
      </c>
      <c r="E46" s="14" t="s">
        <v>18</v>
      </c>
      <c r="F46" s="15">
        <v>1.9900000000000001E-2</v>
      </c>
      <c r="G46" s="15">
        <v>2.9931999999999999</v>
      </c>
      <c r="H46" s="16">
        <v>3.5</v>
      </c>
      <c r="I46" s="16">
        <v>0.2</v>
      </c>
      <c r="J46" s="14" t="s">
        <v>34</v>
      </c>
      <c r="K46" s="2"/>
    </row>
    <row r="47" spans="1:11" x14ac:dyDescent="0.2">
      <c r="A47" s="20" t="s">
        <v>176</v>
      </c>
      <c r="B47" s="13" t="s">
        <v>177</v>
      </c>
      <c r="C47" s="13" t="s">
        <v>178</v>
      </c>
      <c r="D47" s="14" t="s">
        <v>48</v>
      </c>
      <c r="E47" s="14" t="s">
        <v>18</v>
      </c>
      <c r="F47" s="15">
        <v>1.21E-2</v>
      </c>
      <c r="G47" s="15">
        <v>3.1612</v>
      </c>
      <c r="H47" s="16">
        <v>3.6</v>
      </c>
      <c r="I47" s="16">
        <v>0.48</v>
      </c>
      <c r="J47" s="14" t="s">
        <v>34</v>
      </c>
      <c r="K47" s="2"/>
    </row>
    <row r="48" spans="1:11" x14ac:dyDescent="0.2">
      <c r="A48" s="20" t="s">
        <v>179</v>
      </c>
      <c r="B48" s="13" t="s">
        <v>180</v>
      </c>
      <c r="C48" s="13" t="s">
        <v>181</v>
      </c>
      <c r="D48" s="14" t="s">
        <v>48</v>
      </c>
      <c r="E48" s="14" t="s">
        <v>18</v>
      </c>
      <c r="F48" s="15">
        <v>1.9400000000000001E-2</v>
      </c>
      <c r="G48" s="15">
        <v>2.9996</v>
      </c>
      <c r="H48" s="16">
        <v>3.4</v>
      </c>
      <c r="I48" s="16">
        <v>0.47</v>
      </c>
      <c r="J48" s="14" t="s">
        <v>34</v>
      </c>
      <c r="K48" s="2"/>
    </row>
    <row r="49" spans="1:11" x14ac:dyDescent="0.2">
      <c r="A49" s="20" t="s">
        <v>182</v>
      </c>
      <c r="B49" s="13" t="s">
        <v>183</v>
      </c>
      <c r="C49" s="13" t="s">
        <v>184</v>
      </c>
      <c r="D49" s="14" t="s">
        <v>48</v>
      </c>
      <c r="E49" s="14" t="s">
        <v>18</v>
      </c>
      <c r="F49" s="15">
        <v>1.2699999999999999E-2</v>
      </c>
      <c r="G49" s="15">
        <v>3.1581000000000001</v>
      </c>
      <c r="H49" s="16"/>
      <c r="I49" s="16"/>
      <c r="J49" s="14" t="s">
        <v>185</v>
      </c>
      <c r="K49" s="2"/>
    </row>
    <row r="50" spans="1:11" x14ac:dyDescent="0.2">
      <c r="A50" s="20" t="s">
        <v>186</v>
      </c>
      <c r="B50" s="13" t="s">
        <v>187</v>
      </c>
      <c r="C50" s="13" t="s">
        <v>188</v>
      </c>
      <c r="D50" s="14" t="s">
        <v>48</v>
      </c>
      <c r="E50" s="14" t="s">
        <v>18</v>
      </c>
      <c r="F50" s="15">
        <v>0.01</v>
      </c>
      <c r="G50" s="15">
        <v>3.2077</v>
      </c>
      <c r="H50" s="16">
        <v>4.4000000000000004</v>
      </c>
      <c r="I50" s="16">
        <v>0</v>
      </c>
      <c r="J50" s="14" t="s">
        <v>34</v>
      </c>
      <c r="K50" s="2"/>
    </row>
    <row r="51" spans="1:11" x14ac:dyDescent="0.2">
      <c r="A51" s="32" t="s">
        <v>417</v>
      </c>
      <c r="B51" s="4" t="s">
        <v>418</v>
      </c>
      <c r="C51" s="4" t="s">
        <v>419</v>
      </c>
      <c r="D51" s="1" t="s">
        <v>48</v>
      </c>
      <c r="E51" s="1" t="s">
        <v>18</v>
      </c>
      <c r="F51" s="33"/>
      <c r="G51" s="33"/>
      <c r="H51" s="34"/>
      <c r="I51" s="34"/>
      <c r="J51" s="1" t="s">
        <v>19</v>
      </c>
      <c r="K51" s="2"/>
    </row>
    <row r="52" spans="1:11" x14ac:dyDescent="0.2">
      <c r="A52" s="20" t="s">
        <v>189</v>
      </c>
      <c r="B52" s="13" t="s">
        <v>190</v>
      </c>
      <c r="C52" s="13" t="s">
        <v>191</v>
      </c>
      <c r="D52" s="14" t="s">
        <v>60</v>
      </c>
      <c r="E52" s="14" t="s">
        <v>18</v>
      </c>
      <c r="F52" s="15">
        <v>9.3299999999999998E-3</v>
      </c>
      <c r="G52" s="15">
        <v>3.06</v>
      </c>
      <c r="H52" s="16">
        <v>3.3</v>
      </c>
      <c r="I52" s="16">
        <v>0.46</v>
      </c>
      <c r="J52" s="14" t="s">
        <v>19</v>
      </c>
      <c r="K52" s="2"/>
    </row>
    <row r="53" spans="1:11" x14ac:dyDescent="0.2">
      <c r="A53" s="20" t="s">
        <v>192</v>
      </c>
      <c r="B53" s="13" t="s">
        <v>193</v>
      </c>
      <c r="C53" s="13" t="s">
        <v>194</v>
      </c>
      <c r="D53" s="14" t="s">
        <v>60</v>
      </c>
      <c r="E53" s="14" t="s">
        <v>18</v>
      </c>
      <c r="F53" s="15">
        <v>0.01</v>
      </c>
      <c r="G53" s="15">
        <v>3.13</v>
      </c>
      <c r="H53" s="16">
        <v>3.5</v>
      </c>
      <c r="I53" s="16">
        <v>0.54</v>
      </c>
      <c r="J53" s="14" t="s">
        <v>19</v>
      </c>
      <c r="K53" s="2"/>
    </row>
    <row r="54" spans="1:11" x14ac:dyDescent="0.2">
      <c r="A54" s="20" t="s">
        <v>195</v>
      </c>
      <c r="B54" s="13" t="s">
        <v>196</v>
      </c>
      <c r="C54" s="17" t="s">
        <v>197</v>
      </c>
      <c r="D54" s="14" t="s">
        <v>60</v>
      </c>
      <c r="E54" s="14" t="s">
        <v>18</v>
      </c>
      <c r="F54" s="15">
        <v>1.047E-2</v>
      </c>
      <c r="G54" s="15">
        <v>3.2</v>
      </c>
      <c r="H54" s="16">
        <v>3.3</v>
      </c>
      <c r="I54" s="16">
        <v>0.2</v>
      </c>
      <c r="J54" s="14" t="s">
        <v>19</v>
      </c>
      <c r="K54" s="2"/>
    </row>
    <row r="55" spans="1:11" x14ac:dyDescent="0.2">
      <c r="A55" s="20" t="s">
        <v>198</v>
      </c>
      <c r="B55" s="13" t="s">
        <v>199</v>
      </c>
      <c r="C55" s="5" t="s">
        <v>200</v>
      </c>
      <c r="D55" s="14" t="s">
        <v>60</v>
      </c>
      <c r="E55" s="14" t="s">
        <v>33</v>
      </c>
      <c r="F55" s="15">
        <v>1.023E-2</v>
      </c>
      <c r="G55" s="15">
        <v>3.06</v>
      </c>
      <c r="H55" s="16">
        <v>3.7</v>
      </c>
      <c r="I55" s="16">
        <v>0.2</v>
      </c>
      <c r="J55" s="14" t="s">
        <v>19</v>
      </c>
      <c r="K55" s="2"/>
    </row>
    <row r="56" spans="1:11" x14ac:dyDescent="0.2">
      <c r="A56" s="20" t="s">
        <v>201</v>
      </c>
      <c r="B56" s="13" t="s">
        <v>202</v>
      </c>
      <c r="C56" s="13" t="s">
        <v>203</v>
      </c>
      <c r="D56" s="14" t="s">
        <v>60</v>
      </c>
      <c r="E56" s="14" t="s">
        <v>18</v>
      </c>
      <c r="F56" s="15">
        <v>1.3100000000000001E-2</v>
      </c>
      <c r="G56" s="15">
        <v>3.0379999999999998</v>
      </c>
      <c r="H56" s="16">
        <v>3.3</v>
      </c>
      <c r="I56" s="16">
        <v>0.44</v>
      </c>
      <c r="J56" s="14" t="s">
        <v>204</v>
      </c>
    </row>
    <row r="57" spans="1:11" x14ac:dyDescent="0.2">
      <c r="A57" s="20" t="s">
        <v>205</v>
      </c>
      <c r="B57" s="13" t="s">
        <v>206</v>
      </c>
      <c r="C57" s="13" t="s">
        <v>207</v>
      </c>
      <c r="D57" s="14" t="s">
        <v>208</v>
      </c>
      <c r="E57" s="14" t="s">
        <v>18</v>
      </c>
      <c r="F57" s="15">
        <v>1.738E-2</v>
      </c>
      <c r="G57" s="15">
        <v>2.9</v>
      </c>
      <c r="H57" s="16">
        <v>3.8</v>
      </c>
      <c r="I57" s="16">
        <v>0.47</v>
      </c>
      <c r="J57" s="14" t="s">
        <v>19</v>
      </c>
      <c r="K57" s="2"/>
    </row>
    <row r="58" spans="1:11" x14ac:dyDescent="0.2">
      <c r="A58" s="20" t="s">
        <v>209</v>
      </c>
      <c r="B58" s="13" t="s">
        <v>210</v>
      </c>
      <c r="C58" s="13" t="s">
        <v>211</v>
      </c>
      <c r="D58" s="14" t="s">
        <v>212</v>
      </c>
      <c r="E58" s="14" t="s">
        <v>24</v>
      </c>
      <c r="F58" s="15">
        <v>3.3700000000000001E-2</v>
      </c>
      <c r="G58" s="15">
        <v>2.9003999999999999</v>
      </c>
      <c r="H58" s="16">
        <v>3</v>
      </c>
      <c r="I58" s="16">
        <v>0</v>
      </c>
      <c r="J58" s="14" t="s">
        <v>34</v>
      </c>
      <c r="K58" s="2"/>
    </row>
    <row r="59" spans="1:11" x14ac:dyDescent="0.2">
      <c r="A59" s="20" t="s">
        <v>213</v>
      </c>
      <c r="B59" s="13" t="s">
        <v>214</v>
      </c>
      <c r="C59" s="13" t="s">
        <v>215</v>
      </c>
      <c r="D59" s="14" t="s">
        <v>212</v>
      </c>
      <c r="E59" s="14" t="s">
        <v>24</v>
      </c>
      <c r="F59" s="15">
        <v>4.2799999999999998E-2</v>
      </c>
      <c r="G59" s="15">
        <v>2.8576999999999999</v>
      </c>
      <c r="H59" s="16">
        <v>2.6</v>
      </c>
      <c r="I59" s="16">
        <v>0.33</v>
      </c>
      <c r="J59" s="14" t="s">
        <v>34</v>
      </c>
      <c r="K59" s="2"/>
    </row>
    <row r="60" spans="1:11" x14ac:dyDescent="0.2">
      <c r="A60" s="20" t="s">
        <v>216</v>
      </c>
      <c r="B60" s="13" t="s">
        <v>217</v>
      </c>
      <c r="C60" s="13" t="s">
        <v>218</v>
      </c>
      <c r="D60" s="14" t="s">
        <v>219</v>
      </c>
      <c r="E60" s="14" t="s">
        <v>18</v>
      </c>
      <c r="F60" s="15">
        <v>1.585E-2</v>
      </c>
      <c r="G60" s="15">
        <v>2.97</v>
      </c>
      <c r="H60" s="16">
        <v>3.5</v>
      </c>
      <c r="I60" s="16">
        <v>0.56999999999999995</v>
      </c>
      <c r="J60" s="14" t="s">
        <v>19</v>
      </c>
      <c r="K60" s="2"/>
    </row>
    <row r="61" spans="1:11" x14ac:dyDescent="0.2">
      <c r="A61" s="20" t="s">
        <v>220</v>
      </c>
      <c r="B61" s="13" t="s">
        <v>221</v>
      </c>
      <c r="C61" s="13" t="s">
        <v>222</v>
      </c>
      <c r="D61" s="14" t="s">
        <v>219</v>
      </c>
      <c r="E61" s="14" t="s">
        <v>18</v>
      </c>
      <c r="F61" s="15">
        <v>1.1480000000000001E-2</v>
      </c>
      <c r="G61" s="15">
        <v>2.89</v>
      </c>
      <c r="H61" s="16">
        <v>3.5</v>
      </c>
      <c r="I61" s="16">
        <v>0.4</v>
      </c>
      <c r="J61" s="14" t="s">
        <v>19</v>
      </c>
      <c r="K61" s="2"/>
    </row>
    <row r="62" spans="1:11" x14ac:dyDescent="0.2">
      <c r="A62" s="20" t="s">
        <v>223</v>
      </c>
      <c r="B62" s="13" t="s">
        <v>224</v>
      </c>
      <c r="C62" s="13" t="s">
        <v>225</v>
      </c>
      <c r="D62" s="14" t="s">
        <v>72</v>
      </c>
      <c r="E62" s="14" t="s">
        <v>18</v>
      </c>
      <c r="F62" s="15">
        <v>1.7780000000000001E-2</v>
      </c>
      <c r="G62" s="15">
        <v>3.03</v>
      </c>
      <c r="H62" s="16">
        <v>3.7</v>
      </c>
      <c r="I62" s="16">
        <v>0.4</v>
      </c>
      <c r="J62" s="14" t="s">
        <v>19</v>
      </c>
      <c r="K62" s="2"/>
    </row>
    <row r="63" spans="1:11" x14ac:dyDescent="0.2">
      <c r="A63" s="20" t="s">
        <v>226</v>
      </c>
      <c r="B63" s="13" t="s">
        <v>227</v>
      </c>
      <c r="C63" s="13" t="s">
        <v>228</v>
      </c>
      <c r="D63" s="14" t="s">
        <v>229</v>
      </c>
      <c r="E63" s="14" t="s">
        <v>33</v>
      </c>
      <c r="F63" s="15">
        <v>1.2019999999999999E-2</v>
      </c>
      <c r="G63" s="15">
        <v>3.02</v>
      </c>
      <c r="H63" s="16">
        <v>2</v>
      </c>
      <c r="I63" s="16">
        <v>0</v>
      </c>
      <c r="J63" s="14" t="s">
        <v>230</v>
      </c>
      <c r="K63" s="2"/>
    </row>
    <row r="64" spans="1:11" x14ac:dyDescent="0.2">
      <c r="A64" s="20" t="s">
        <v>231</v>
      </c>
      <c r="B64" s="13" t="s">
        <v>232</v>
      </c>
      <c r="C64" s="13" t="s">
        <v>233</v>
      </c>
      <c r="D64" s="14" t="s">
        <v>60</v>
      </c>
      <c r="E64" s="14" t="s">
        <v>18</v>
      </c>
      <c r="F64" s="15">
        <v>0.20300000000000001</v>
      </c>
      <c r="G64" s="15">
        <v>2.988</v>
      </c>
      <c r="H64" s="16">
        <v>4.2</v>
      </c>
      <c r="I64" s="16">
        <v>0</v>
      </c>
      <c r="J64" s="14" t="s">
        <v>34</v>
      </c>
      <c r="K64" s="2"/>
    </row>
    <row r="65" spans="1:11" x14ac:dyDescent="0.2">
      <c r="A65" s="20" t="s">
        <v>234</v>
      </c>
      <c r="B65" s="13" t="s">
        <v>235</v>
      </c>
      <c r="C65" s="13" t="s">
        <v>236</v>
      </c>
      <c r="D65" s="14" t="s">
        <v>23</v>
      </c>
      <c r="E65" s="14" t="s">
        <v>24</v>
      </c>
      <c r="F65" s="15">
        <v>4.9000000000000002E-2</v>
      </c>
      <c r="G65" s="15">
        <v>2.78</v>
      </c>
      <c r="H65" s="16">
        <v>3</v>
      </c>
      <c r="I65" s="16">
        <v>0.25</v>
      </c>
      <c r="J65" s="14" t="s">
        <v>237</v>
      </c>
      <c r="K65" s="2"/>
    </row>
    <row r="66" spans="1:11" x14ac:dyDescent="0.2">
      <c r="A66" s="20" t="s">
        <v>238</v>
      </c>
      <c r="B66" s="13" t="s">
        <v>239</v>
      </c>
      <c r="C66" s="13" t="s">
        <v>240</v>
      </c>
      <c r="D66" s="14" t="s">
        <v>23</v>
      </c>
      <c r="E66" s="14" t="s">
        <v>24</v>
      </c>
      <c r="F66" s="15">
        <v>4.8980000000000003E-2</v>
      </c>
      <c r="G66" s="15">
        <v>2.78</v>
      </c>
      <c r="H66" s="14">
        <v>3.3</v>
      </c>
      <c r="I66" s="14">
        <v>0.2</v>
      </c>
      <c r="J66" s="14" t="s">
        <v>19</v>
      </c>
      <c r="K66" s="2"/>
    </row>
    <row r="67" spans="1:11" x14ac:dyDescent="0.2">
      <c r="A67" s="20" t="s">
        <v>241</v>
      </c>
      <c r="B67" s="13" t="s">
        <v>242</v>
      </c>
      <c r="C67" s="13" t="s">
        <v>243</v>
      </c>
      <c r="D67" s="14" t="s">
        <v>244</v>
      </c>
      <c r="E67" s="14" t="s">
        <v>18</v>
      </c>
      <c r="F67" s="15">
        <v>1.6199999999999999E-2</v>
      </c>
      <c r="G67" s="15">
        <v>3.0112000000000001</v>
      </c>
      <c r="H67" s="14">
        <v>3.9</v>
      </c>
      <c r="I67" s="16">
        <v>0.2</v>
      </c>
      <c r="J67" s="14" t="s">
        <v>34</v>
      </c>
      <c r="K67" s="2"/>
    </row>
    <row r="68" spans="1:11" x14ac:dyDescent="0.2">
      <c r="A68" s="20" t="s">
        <v>245</v>
      </c>
      <c r="B68" s="13" t="s">
        <v>388</v>
      </c>
      <c r="C68" s="13" t="s">
        <v>246</v>
      </c>
      <c r="D68" s="14" t="s">
        <v>244</v>
      </c>
      <c r="E68" s="14" t="s">
        <v>18</v>
      </c>
      <c r="F68" s="15">
        <v>1.9400000000000001E-2</v>
      </c>
      <c r="G68" s="15">
        <v>2.9779</v>
      </c>
      <c r="H68" s="16">
        <v>4.2</v>
      </c>
      <c r="I68" s="16">
        <v>0.72</v>
      </c>
      <c r="J68" s="14" t="s">
        <v>34</v>
      </c>
      <c r="K68" s="2"/>
    </row>
    <row r="69" spans="1:11" x14ac:dyDescent="0.2">
      <c r="A69" s="20" t="s">
        <v>247</v>
      </c>
      <c r="B69" s="13" t="s">
        <v>248</v>
      </c>
      <c r="C69" s="13" t="s">
        <v>249</v>
      </c>
      <c r="D69" s="14" t="s">
        <v>244</v>
      </c>
      <c r="E69" s="14" t="s">
        <v>18</v>
      </c>
      <c r="F69" s="15">
        <v>1.5100000000000001E-2</v>
      </c>
      <c r="G69" s="15">
        <v>3.0600999999999998</v>
      </c>
      <c r="H69" s="16">
        <v>4.4000000000000004</v>
      </c>
      <c r="I69" s="16">
        <v>0.5</v>
      </c>
      <c r="J69" s="14" t="s">
        <v>34</v>
      </c>
      <c r="K69" s="2"/>
    </row>
    <row r="70" spans="1:11" x14ac:dyDescent="0.2">
      <c r="A70" s="20" t="s">
        <v>250</v>
      </c>
      <c r="B70" s="13" t="s">
        <v>251</v>
      </c>
      <c r="C70" s="13" t="s">
        <v>252</v>
      </c>
      <c r="D70" s="14" t="s">
        <v>244</v>
      </c>
      <c r="E70" s="14" t="s">
        <v>18</v>
      </c>
      <c r="F70" s="15">
        <v>3.0800000000000001E-2</v>
      </c>
      <c r="G70" s="15">
        <v>2.8574000000000002</v>
      </c>
      <c r="H70" s="16">
        <v>4.4000000000000004</v>
      </c>
      <c r="I70" s="16">
        <v>0.03</v>
      </c>
      <c r="J70" s="14" t="s">
        <v>34</v>
      </c>
      <c r="K70" s="2"/>
    </row>
    <row r="71" spans="1:11" x14ac:dyDescent="0.2">
      <c r="A71" s="20" t="s">
        <v>253</v>
      </c>
      <c r="B71" s="13" t="s">
        <v>254</v>
      </c>
      <c r="C71" s="13" t="s">
        <v>255</v>
      </c>
      <c r="D71" s="14" t="s">
        <v>244</v>
      </c>
      <c r="E71" s="14" t="s">
        <v>18</v>
      </c>
      <c r="F71" s="15">
        <v>4.2900000000000001E-2</v>
      </c>
      <c r="G71" s="15">
        <v>2.7189999999999999</v>
      </c>
      <c r="H71" s="16">
        <v>4.4000000000000004</v>
      </c>
      <c r="I71" s="16">
        <v>0.75</v>
      </c>
      <c r="J71" s="14" t="s">
        <v>34</v>
      </c>
      <c r="K71" s="2"/>
    </row>
    <row r="72" spans="1:11" x14ac:dyDescent="0.2">
      <c r="A72" s="20" t="s">
        <v>387</v>
      </c>
      <c r="B72" s="13" t="s">
        <v>389</v>
      </c>
      <c r="C72" s="13" t="s">
        <v>390</v>
      </c>
      <c r="D72" s="14" t="s">
        <v>244</v>
      </c>
      <c r="E72" s="14" t="s">
        <v>18</v>
      </c>
      <c r="F72" s="15"/>
      <c r="G72" s="15"/>
      <c r="H72" s="16"/>
      <c r="I72" s="16"/>
      <c r="J72" s="14"/>
      <c r="K72" s="2"/>
    </row>
    <row r="73" spans="1:11" x14ac:dyDescent="0.2">
      <c r="A73" s="20" t="s">
        <v>256</v>
      </c>
      <c r="B73" s="13" t="s">
        <v>257</v>
      </c>
      <c r="C73" s="13" t="s">
        <v>258</v>
      </c>
      <c r="D73" s="14" t="s">
        <v>244</v>
      </c>
      <c r="E73" s="14" t="s">
        <v>18</v>
      </c>
      <c r="F73" s="15">
        <v>2.9499999999999998E-2</v>
      </c>
      <c r="G73" s="15">
        <v>2.8146</v>
      </c>
      <c r="H73" s="16">
        <v>3.8</v>
      </c>
      <c r="I73" s="16">
        <v>0.62</v>
      </c>
      <c r="J73" s="14" t="s">
        <v>34</v>
      </c>
      <c r="K73" s="2"/>
    </row>
    <row r="74" spans="1:11" x14ac:dyDescent="0.2">
      <c r="A74" s="20" t="s">
        <v>259</v>
      </c>
      <c r="B74" s="13" t="s">
        <v>260</v>
      </c>
      <c r="C74" s="13" t="s">
        <v>261</v>
      </c>
      <c r="D74" s="14" t="s">
        <v>262</v>
      </c>
      <c r="E74" s="14" t="s">
        <v>18</v>
      </c>
      <c r="F74" s="15">
        <v>7.9399999999999991E-3</v>
      </c>
      <c r="G74" s="15">
        <v>2.98</v>
      </c>
      <c r="H74" s="14">
        <v>4.5</v>
      </c>
      <c r="I74" s="16">
        <v>0</v>
      </c>
      <c r="J74" s="14" t="s">
        <v>19</v>
      </c>
      <c r="K74" s="2"/>
    </row>
    <row r="75" spans="1:11" x14ac:dyDescent="0.2">
      <c r="A75" s="20" t="s">
        <v>263</v>
      </c>
      <c r="B75" s="13" t="s">
        <v>264</v>
      </c>
      <c r="C75" s="13" t="s">
        <v>265</v>
      </c>
      <c r="D75" s="14" t="s">
        <v>56</v>
      </c>
      <c r="E75" s="14" t="s">
        <v>24</v>
      </c>
      <c r="F75" s="15">
        <v>5.62E-2</v>
      </c>
      <c r="G75" s="15">
        <v>2.6532</v>
      </c>
      <c r="H75" s="16">
        <v>2.4</v>
      </c>
      <c r="I75" s="16">
        <v>0.28000000000000003</v>
      </c>
      <c r="J75" s="14" t="s">
        <v>34</v>
      </c>
      <c r="K75" s="2"/>
    </row>
    <row r="76" spans="1:11" x14ac:dyDescent="0.2">
      <c r="A76" s="20" t="s">
        <v>266</v>
      </c>
      <c r="B76" s="13" t="s">
        <v>267</v>
      </c>
      <c r="C76" s="13" t="s">
        <v>268</v>
      </c>
      <c r="D76" s="14" t="s">
        <v>17</v>
      </c>
      <c r="E76" s="14" t="s">
        <v>33</v>
      </c>
      <c r="F76" s="15">
        <v>2.3900000000000001E-2</v>
      </c>
      <c r="G76" s="15">
        <v>3.0825</v>
      </c>
      <c r="H76" s="16">
        <v>2.1</v>
      </c>
      <c r="I76" s="16">
        <v>0.15</v>
      </c>
      <c r="J76" s="14" t="s">
        <v>34</v>
      </c>
      <c r="K76" s="2"/>
    </row>
    <row r="77" spans="1:11" x14ac:dyDescent="0.2">
      <c r="A77" s="20" t="s">
        <v>269</v>
      </c>
      <c r="B77" s="13" t="s">
        <v>270</v>
      </c>
      <c r="C77" s="13" t="s">
        <v>271</v>
      </c>
      <c r="D77" s="14" t="s">
        <v>272</v>
      </c>
      <c r="E77" s="14" t="s">
        <v>18</v>
      </c>
      <c r="F77" s="15">
        <v>9.7699999999999992E-3</v>
      </c>
      <c r="G77" s="15">
        <v>3.12</v>
      </c>
      <c r="H77" s="16">
        <v>3.5</v>
      </c>
      <c r="I77" s="16">
        <v>0.37</v>
      </c>
      <c r="J77" s="14" t="s">
        <v>19</v>
      </c>
      <c r="K77" s="2"/>
    </row>
    <row r="78" spans="1:11" x14ac:dyDescent="0.2">
      <c r="A78" s="20" t="s">
        <v>273</v>
      </c>
      <c r="B78" s="13" t="s">
        <v>274</v>
      </c>
      <c r="C78" s="13" t="s">
        <v>275</v>
      </c>
      <c r="D78" s="14" t="s">
        <v>72</v>
      </c>
      <c r="E78" s="14" t="s">
        <v>18</v>
      </c>
      <c r="F78" s="15">
        <v>9.4000000000000004E-3</v>
      </c>
      <c r="G78" s="15">
        <v>3.12</v>
      </c>
      <c r="H78" s="16">
        <v>4.5</v>
      </c>
      <c r="I78" s="16">
        <v>0.8</v>
      </c>
      <c r="J78" s="14" t="s">
        <v>34</v>
      </c>
      <c r="K78" s="2"/>
    </row>
    <row r="79" spans="1:11" x14ac:dyDescent="0.2">
      <c r="A79" s="20" t="s">
        <v>276</v>
      </c>
      <c r="B79" s="13" t="s">
        <v>277</v>
      </c>
      <c r="C79" s="13" t="s">
        <v>278</v>
      </c>
      <c r="D79" s="14" t="s">
        <v>279</v>
      </c>
      <c r="E79" s="14" t="s">
        <v>18</v>
      </c>
      <c r="F79" s="15">
        <v>1.5100000000000001E-3</v>
      </c>
      <c r="G79" s="15">
        <v>2.91</v>
      </c>
      <c r="H79" s="16">
        <v>3.5</v>
      </c>
      <c r="I79" s="16">
        <v>0.5</v>
      </c>
      <c r="J79" s="14" t="s">
        <v>19</v>
      </c>
      <c r="K79" s="2"/>
    </row>
    <row r="80" spans="1:11" x14ac:dyDescent="0.2">
      <c r="A80" s="20" t="s">
        <v>280</v>
      </c>
      <c r="B80" s="13" t="s">
        <v>281</v>
      </c>
      <c r="C80" s="13" t="s">
        <v>282</v>
      </c>
      <c r="D80" s="14" t="s">
        <v>219</v>
      </c>
      <c r="E80" s="14" t="s">
        <v>18</v>
      </c>
      <c r="F80" s="15">
        <v>1.2019999999999999E-2</v>
      </c>
      <c r="G80" s="15">
        <v>3.06</v>
      </c>
      <c r="H80" s="16">
        <v>3.6</v>
      </c>
      <c r="I80" s="16">
        <v>0.56000000000000005</v>
      </c>
      <c r="J80" s="14" t="s">
        <v>19</v>
      </c>
      <c r="K80" s="2"/>
    </row>
    <row r="81" spans="1:11" x14ac:dyDescent="0.2">
      <c r="A81" s="20" t="s">
        <v>283</v>
      </c>
      <c r="B81" s="13" t="s">
        <v>284</v>
      </c>
      <c r="C81" s="13" t="s">
        <v>285</v>
      </c>
      <c r="D81" s="14" t="s">
        <v>244</v>
      </c>
      <c r="E81" s="14" t="s">
        <v>18</v>
      </c>
      <c r="F81" s="15">
        <v>4.0500000000000001E-2</v>
      </c>
      <c r="G81" s="15">
        <v>2.718</v>
      </c>
      <c r="H81" s="16">
        <v>4</v>
      </c>
      <c r="I81" s="16">
        <v>0.67</v>
      </c>
      <c r="J81" s="14" t="s">
        <v>34</v>
      </c>
      <c r="K81" s="2"/>
    </row>
    <row r="82" spans="1:11" x14ac:dyDescent="0.2">
      <c r="A82" s="20" t="s">
        <v>286</v>
      </c>
      <c r="B82" s="13" t="s">
        <v>287</v>
      </c>
      <c r="C82" s="13" t="s">
        <v>288</v>
      </c>
      <c r="D82" s="14" t="s">
        <v>72</v>
      </c>
      <c r="E82" s="14" t="s">
        <v>18</v>
      </c>
      <c r="F82" s="15">
        <v>1.35E-2</v>
      </c>
      <c r="G82" s="15">
        <v>3.0430000000000001</v>
      </c>
      <c r="H82" s="16">
        <v>3.2</v>
      </c>
      <c r="I82" s="14">
        <v>0.1</v>
      </c>
      <c r="J82" s="14" t="s">
        <v>19</v>
      </c>
      <c r="K82" s="2"/>
    </row>
    <row r="83" spans="1:11" x14ac:dyDescent="0.2">
      <c r="A83" s="20" t="s">
        <v>289</v>
      </c>
      <c r="B83" s="13" t="s">
        <v>290</v>
      </c>
      <c r="C83" s="13" t="s">
        <v>291</v>
      </c>
      <c r="D83" s="14" t="s">
        <v>212</v>
      </c>
      <c r="E83" s="14" t="s">
        <v>18</v>
      </c>
      <c r="F83" s="15">
        <v>3.44E-2</v>
      </c>
      <c r="G83" s="15">
        <v>2.968</v>
      </c>
      <c r="H83" s="16"/>
      <c r="I83" s="16"/>
      <c r="J83" s="14" t="s">
        <v>34</v>
      </c>
      <c r="K83" s="2"/>
    </row>
    <row r="84" spans="1:11" x14ac:dyDescent="0.2">
      <c r="A84" s="20" t="s">
        <v>292</v>
      </c>
      <c r="B84" s="13" t="s">
        <v>293</v>
      </c>
      <c r="C84" s="13" t="s">
        <v>294</v>
      </c>
      <c r="D84" s="14" t="s">
        <v>212</v>
      </c>
      <c r="E84" s="14" t="s">
        <v>18</v>
      </c>
      <c r="F84" s="15">
        <v>2.0299999999999999E-2</v>
      </c>
      <c r="G84" s="15">
        <v>3.1263999999999998</v>
      </c>
      <c r="H84" s="16">
        <v>2.8</v>
      </c>
      <c r="I84" s="16">
        <v>0</v>
      </c>
      <c r="J84" s="14" t="s">
        <v>34</v>
      </c>
      <c r="K84" s="2"/>
    </row>
    <row r="85" spans="1:11" x14ac:dyDescent="0.2">
      <c r="A85" s="20" t="s">
        <v>295</v>
      </c>
      <c r="B85" s="13" t="s">
        <v>296</v>
      </c>
      <c r="C85" s="13" t="s">
        <v>297</v>
      </c>
      <c r="D85" s="14" t="s">
        <v>272</v>
      </c>
      <c r="E85" s="14" t="s">
        <v>18</v>
      </c>
      <c r="F85" s="15">
        <v>0.01</v>
      </c>
      <c r="G85" s="15">
        <v>3.12</v>
      </c>
      <c r="H85" s="16">
        <v>3.5</v>
      </c>
      <c r="I85" s="16">
        <v>0.53</v>
      </c>
      <c r="J85" s="14" t="s">
        <v>19</v>
      </c>
      <c r="K85" s="2"/>
    </row>
    <row r="86" spans="1:11" x14ac:dyDescent="0.2">
      <c r="A86" s="20" t="s">
        <v>298</v>
      </c>
      <c r="B86" s="13" t="s">
        <v>299</v>
      </c>
      <c r="C86" s="13" t="s">
        <v>300</v>
      </c>
      <c r="D86" s="14" t="s">
        <v>301</v>
      </c>
      <c r="E86" s="14" t="s">
        <v>18</v>
      </c>
      <c r="F86" s="15">
        <v>1.1480000000000001E-2</v>
      </c>
      <c r="G86" s="15">
        <v>3.09</v>
      </c>
      <c r="H86" s="16">
        <v>4.4000000000000004</v>
      </c>
      <c r="I86" s="16">
        <v>0.79</v>
      </c>
      <c r="J86" s="14" t="s">
        <v>19</v>
      </c>
      <c r="K86" s="2"/>
    </row>
    <row r="87" spans="1:11" x14ac:dyDescent="0.2">
      <c r="A87" s="20" t="s">
        <v>302</v>
      </c>
      <c r="B87" s="13" t="s">
        <v>303</v>
      </c>
      <c r="C87" s="13" t="s">
        <v>304</v>
      </c>
      <c r="D87" s="14" t="s">
        <v>72</v>
      </c>
      <c r="E87" s="14" t="s">
        <v>18</v>
      </c>
      <c r="F87" s="15">
        <v>1.1480000000000001E-2</v>
      </c>
      <c r="G87" s="15">
        <v>3.06</v>
      </c>
      <c r="H87" s="16">
        <v>4.0999999999999996</v>
      </c>
      <c r="I87" s="16">
        <v>0.5</v>
      </c>
      <c r="J87" s="14" t="s">
        <v>19</v>
      </c>
      <c r="K87" s="2"/>
    </row>
    <row r="88" spans="1:11" x14ac:dyDescent="0.2">
      <c r="A88" s="20" t="s">
        <v>305</v>
      </c>
      <c r="B88" s="13" t="s">
        <v>306</v>
      </c>
      <c r="C88" s="13" t="s">
        <v>307</v>
      </c>
      <c r="D88" s="14" t="s">
        <v>308</v>
      </c>
      <c r="E88" s="14" t="s">
        <v>33</v>
      </c>
      <c r="F88" s="15">
        <v>1.5299999999999999E-2</v>
      </c>
      <c r="G88" s="15">
        <v>3.0626000000000002</v>
      </c>
      <c r="H88" s="16">
        <v>2</v>
      </c>
      <c r="I88" s="16">
        <v>0</v>
      </c>
      <c r="J88" s="14" t="s">
        <v>34</v>
      </c>
      <c r="K88" s="2"/>
    </row>
    <row r="89" spans="1:11" x14ac:dyDescent="0.2">
      <c r="A89" s="20" t="s">
        <v>309</v>
      </c>
      <c r="B89" s="13" t="s">
        <v>310</v>
      </c>
      <c r="C89" s="13" t="s">
        <v>311</v>
      </c>
      <c r="D89" s="14" t="s">
        <v>308</v>
      </c>
      <c r="E89" s="14" t="s">
        <v>33</v>
      </c>
      <c r="F89" s="15">
        <v>1.24E-2</v>
      </c>
      <c r="G89" s="15">
        <v>3.1109</v>
      </c>
      <c r="H89" s="16">
        <v>2</v>
      </c>
      <c r="I89" s="16">
        <v>0</v>
      </c>
      <c r="J89" s="14" t="s">
        <v>34</v>
      </c>
      <c r="K89" s="2"/>
    </row>
    <row r="90" spans="1:11" x14ac:dyDescent="0.2">
      <c r="A90" s="20" t="s">
        <v>312</v>
      </c>
      <c r="B90" s="13" t="s">
        <v>313</v>
      </c>
      <c r="C90" s="13" t="s">
        <v>314</v>
      </c>
      <c r="D90" s="14" t="s">
        <v>308</v>
      </c>
      <c r="E90" s="14" t="s">
        <v>33</v>
      </c>
      <c r="F90" s="15">
        <v>1.55E-2</v>
      </c>
      <c r="G90" s="15">
        <v>3.0626000000000002</v>
      </c>
      <c r="H90" s="16">
        <v>2</v>
      </c>
      <c r="I90" s="16">
        <v>0</v>
      </c>
      <c r="J90" s="14" t="s">
        <v>34</v>
      </c>
      <c r="K90" s="2"/>
    </row>
    <row r="91" spans="1:11" x14ac:dyDescent="0.2">
      <c r="A91" s="20" t="s">
        <v>315</v>
      </c>
      <c r="B91" s="13" t="s">
        <v>316</v>
      </c>
      <c r="C91" s="13" t="s">
        <v>385</v>
      </c>
      <c r="D91" s="14" t="s">
        <v>308</v>
      </c>
      <c r="E91" s="14" t="s">
        <v>33</v>
      </c>
      <c r="F91" s="15">
        <v>1.47E-2</v>
      </c>
      <c r="G91" s="15">
        <v>3.0548000000000002</v>
      </c>
      <c r="H91" s="16">
        <v>2</v>
      </c>
      <c r="I91" s="16">
        <v>0</v>
      </c>
      <c r="J91" s="14" t="s">
        <v>34</v>
      </c>
      <c r="K91" s="2"/>
    </row>
    <row r="92" spans="1:11" x14ac:dyDescent="0.2">
      <c r="A92" s="20" t="s">
        <v>317</v>
      </c>
      <c r="B92" s="13" t="s">
        <v>318</v>
      </c>
      <c r="C92" s="13" t="s">
        <v>319</v>
      </c>
      <c r="D92" s="14" t="s">
        <v>308</v>
      </c>
      <c r="E92" s="14" t="s">
        <v>33</v>
      </c>
      <c r="F92" s="15">
        <v>3.3500000000000002E-2</v>
      </c>
      <c r="G92" s="15">
        <v>2.7086000000000001</v>
      </c>
      <c r="H92" s="16">
        <v>2</v>
      </c>
      <c r="I92" s="16">
        <v>0</v>
      </c>
      <c r="J92" s="14" t="s">
        <v>34</v>
      </c>
      <c r="K92" s="2"/>
    </row>
    <row r="93" spans="1:11" x14ac:dyDescent="0.2">
      <c r="A93" s="20" t="s">
        <v>320</v>
      </c>
      <c r="B93" s="13" t="s">
        <v>321</v>
      </c>
      <c r="C93" s="13" t="s">
        <v>322</v>
      </c>
      <c r="D93" s="14" t="s">
        <v>308</v>
      </c>
      <c r="E93" s="14" t="s">
        <v>33</v>
      </c>
      <c r="F93" s="15">
        <v>2.5000000000000001E-2</v>
      </c>
      <c r="G93" s="15">
        <v>2.9214000000000002</v>
      </c>
      <c r="H93" s="16">
        <v>2</v>
      </c>
      <c r="I93" s="16">
        <v>0.08</v>
      </c>
      <c r="J93" s="14" t="s">
        <v>34</v>
      </c>
      <c r="K93" s="2"/>
    </row>
    <row r="94" spans="1:11" x14ac:dyDescent="0.2">
      <c r="A94" s="20" t="s">
        <v>323</v>
      </c>
      <c r="B94" s="13" t="s">
        <v>324</v>
      </c>
      <c r="C94" s="13" t="s">
        <v>325</v>
      </c>
      <c r="D94" s="14" t="s">
        <v>301</v>
      </c>
      <c r="E94" s="14" t="s">
        <v>18</v>
      </c>
      <c r="F94" s="15">
        <v>1.5140000000000001E-2</v>
      </c>
      <c r="G94" s="15">
        <v>2.99</v>
      </c>
      <c r="H94" s="16">
        <v>3.8</v>
      </c>
      <c r="I94" s="16">
        <v>0.55000000000000004</v>
      </c>
      <c r="J94" s="14" t="s">
        <v>19</v>
      </c>
      <c r="K94" s="2"/>
    </row>
    <row r="95" spans="1:11" x14ac:dyDescent="0.2">
      <c r="A95" s="20" t="s">
        <v>326</v>
      </c>
      <c r="B95" s="13" t="s">
        <v>327</v>
      </c>
      <c r="C95" s="13" t="s">
        <v>328</v>
      </c>
      <c r="D95" s="14" t="s">
        <v>308</v>
      </c>
      <c r="E95" s="14" t="s">
        <v>33</v>
      </c>
      <c r="F95" s="15">
        <v>1.21E-2</v>
      </c>
      <c r="G95" s="15">
        <v>3.0274999999999999</v>
      </c>
      <c r="H95" s="16"/>
      <c r="I95" s="16"/>
      <c r="J95" s="14" t="s">
        <v>329</v>
      </c>
      <c r="K95" s="2"/>
    </row>
    <row r="96" spans="1:11" x14ac:dyDescent="0.2">
      <c r="A96" s="20" t="s">
        <v>330</v>
      </c>
      <c r="B96" s="13" t="s">
        <v>331</v>
      </c>
      <c r="C96" s="13" t="s">
        <v>332</v>
      </c>
      <c r="D96" s="14" t="s">
        <v>308</v>
      </c>
      <c r="E96" s="14" t="s">
        <v>33</v>
      </c>
      <c r="F96" s="15">
        <v>4.5999999999999999E-3</v>
      </c>
      <c r="G96" s="15">
        <v>3.4291</v>
      </c>
      <c r="H96" s="16">
        <v>2</v>
      </c>
      <c r="I96" s="16">
        <v>0.06</v>
      </c>
      <c r="J96" s="14" t="s">
        <v>34</v>
      </c>
      <c r="K96" s="2"/>
    </row>
    <row r="97" spans="1:11" x14ac:dyDescent="0.2">
      <c r="A97" s="20" t="s">
        <v>333</v>
      </c>
      <c r="B97" s="13" t="s">
        <v>334</v>
      </c>
      <c r="C97" s="13" t="s">
        <v>335</v>
      </c>
      <c r="D97" s="14" t="s">
        <v>308</v>
      </c>
      <c r="E97" s="14" t="s">
        <v>33</v>
      </c>
      <c r="F97" s="15">
        <v>9.9000000000000008E-3</v>
      </c>
      <c r="G97" s="15">
        <v>3.1707999999999998</v>
      </c>
      <c r="H97" s="16">
        <v>2</v>
      </c>
      <c r="I97" s="16">
        <v>0</v>
      </c>
      <c r="J97" s="14" t="s">
        <v>34</v>
      </c>
      <c r="K97" s="2"/>
    </row>
    <row r="98" spans="1:11" x14ac:dyDescent="0.2">
      <c r="A98" s="20" t="s">
        <v>336</v>
      </c>
      <c r="B98" s="13" t="s">
        <v>337</v>
      </c>
      <c r="C98" s="13" t="s">
        <v>338</v>
      </c>
      <c r="D98" s="14" t="s">
        <v>308</v>
      </c>
      <c r="E98" s="14" t="s">
        <v>33</v>
      </c>
      <c r="F98" s="15">
        <v>0.121</v>
      </c>
      <c r="G98" s="15">
        <v>3.0274999999999999</v>
      </c>
      <c r="H98" s="16">
        <v>2</v>
      </c>
      <c r="I98" s="16">
        <v>0</v>
      </c>
      <c r="J98" s="14" t="s">
        <v>34</v>
      </c>
      <c r="K98" s="2"/>
    </row>
    <row r="99" spans="1:11" x14ac:dyDescent="0.2">
      <c r="A99" s="21" t="s">
        <v>339</v>
      </c>
      <c r="B99" s="13" t="s">
        <v>340</v>
      </c>
      <c r="C99" s="13" t="s">
        <v>341</v>
      </c>
      <c r="D99" s="14" t="s">
        <v>308</v>
      </c>
      <c r="E99" s="14" t="s">
        <v>33</v>
      </c>
      <c r="F99" s="15">
        <v>1.5599999999999999E-2</v>
      </c>
      <c r="G99" s="15">
        <v>3.0640999999999998</v>
      </c>
      <c r="H99" s="16">
        <v>2</v>
      </c>
      <c r="I99" s="16">
        <v>0</v>
      </c>
      <c r="J99" s="14" t="s">
        <v>34</v>
      </c>
      <c r="K99" s="2"/>
    </row>
    <row r="100" spans="1:11" x14ac:dyDescent="0.2">
      <c r="A100" s="20" t="s">
        <v>342</v>
      </c>
      <c r="B100" s="13" t="s">
        <v>343</v>
      </c>
      <c r="C100" s="13" t="s">
        <v>344</v>
      </c>
      <c r="D100" s="14" t="s">
        <v>308</v>
      </c>
      <c r="E100" s="14" t="s">
        <v>33</v>
      </c>
      <c r="F100" s="15">
        <v>2.5000000000000001E-2</v>
      </c>
      <c r="G100" s="15">
        <v>2.9214000000000002</v>
      </c>
      <c r="H100" s="16">
        <v>2</v>
      </c>
      <c r="I100" s="16">
        <v>0.02</v>
      </c>
      <c r="J100" s="14" t="s">
        <v>34</v>
      </c>
      <c r="K100" s="2"/>
    </row>
    <row r="101" spans="1:11" x14ac:dyDescent="0.2">
      <c r="A101" s="20" t="s">
        <v>345</v>
      </c>
      <c r="B101" s="13" t="s">
        <v>346</v>
      </c>
      <c r="C101" s="13" t="s">
        <v>347</v>
      </c>
      <c r="D101" s="14" t="s">
        <v>348</v>
      </c>
      <c r="E101" s="14" t="s">
        <v>18</v>
      </c>
      <c r="F101" s="15">
        <v>5.0000000000000001E-3</v>
      </c>
      <c r="G101" s="15">
        <v>3.0825</v>
      </c>
      <c r="H101" s="14">
        <v>4.5</v>
      </c>
      <c r="I101" s="14">
        <v>0.6</v>
      </c>
      <c r="J101" s="14" t="s">
        <v>34</v>
      </c>
      <c r="K101" s="2"/>
    </row>
    <row r="102" spans="1:11" x14ac:dyDescent="0.2">
      <c r="A102" s="20" t="s">
        <v>349</v>
      </c>
      <c r="B102" s="13" t="s">
        <v>350</v>
      </c>
      <c r="C102" s="5" t="s">
        <v>351</v>
      </c>
      <c r="D102" s="14" t="s">
        <v>17</v>
      </c>
      <c r="E102" s="14" t="s">
        <v>33</v>
      </c>
      <c r="F102" s="15">
        <v>1.95E-2</v>
      </c>
      <c r="G102" s="15">
        <v>2.99</v>
      </c>
      <c r="H102" s="16">
        <v>2.5</v>
      </c>
      <c r="I102" s="16">
        <v>0.1</v>
      </c>
      <c r="J102" s="14" t="s">
        <v>19</v>
      </c>
      <c r="K102" s="2"/>
    </row>
    <row r="103" spans="1:11" x14ac:dyDescent="0.2">
      <c r="A103" s="20" t="s">
        <v>352</v>
      </c>
      <c r="B103" s="13" t="s">
        <v>353</v>
      </c>
      <c r="C103" s="13" t="s">
        <v>354</v>
      </c>
      <c r="D103" s="14" t="s">
        <v>17</v>
      </c>
      <c r="E103" s="14" t="s">
        <v>33</v>
      </c>
      <c r="F103" s="15">
        <v>1.9949999999999999E-2</v>
      </c>
      <c r="G103" s="15">
        <v>2.99</v>
      </c>
      <c r="H103" s="16">
        <v>2</v>
      </c>
      <c r="I103" s="16">
        <v>0</v>
      </c>
      <c r="J103" s="14" t="s">
        <v>19</v>
      </c>
      <c r="K103" s="2"/>
    </row>
    <row r="104" spans="1:11" x14ac:dyDescent="0.2">
      <c r="A104" s="20" t="s">
        <v>355</v>
      </c>
      <c r="B104" s="13" t="s">
        <v>356</v>
      </c>
      <c r="C104" s="13" t="s">
        <v>357</v>
      </c>
      <c r="D104" s="14" t="s">
        <v>17</v>
      </c>
      <c r="E104" s="14" t="s">
        <v>24</v>
      </c>
      <c r="F104" s="15">
        <v>1.9949999999999999E-2</v>
      </c>
      <c r="G104" s="15">
        <v>2.95</v>
      </c>
      <c r="H104" s="16">
        <v>3.1</v>
      </c>
      <c r="I104" s="16">
        <v>0.2</v>
      </c>
      <c r="J104" s="14" t="s">
        <v>19</v>
      </c>
      <c r="K104" s="2"/>
    </row>
    <row r="105" spans="1:11" x14ac:dyDescent="0.2">
      <c r="A105" s="20" t="s">
        <v>358</v>
      </c>
      <c r="B105" s="13" t="s">
        <v>359</v>
      </c>
      <c r="C105" s="13" t="s">
        <v>360</v>
      </c>
      <c r="D105" s="14" t="s">
        <v>17</v>
      </c>
      <c r="E105" s="14" t="s">
        <v>33</v>
      </c>
      <c r="F105" s="15">
        <v>1.4789999999999999E-2</v>
      </c>
      <c r="G105" s="15">
        <v>3.01</v>
      </c>
      <c r="H105" s="16">
        <v>2</v>
      </c>
      <c r="I105" s="16">
        <v>0</v>
      </c>
      <c r="J105" s="14" t="s">
        <v>19</v>
      </c>
      <c r="K105" s="2"/>
    </row>
    <row r="106" spans="1:11" x14ac:dyDescent="0.2">
      <c r="A106" s="20" t="s">
        <v>361</v>
      </c>
      <c r="B106" s="13" t="s">
        <v>362</v>
      </c>
      <c r="C106" s="13" t="s">
        <v>363</v>
      </c>
      <c r="D106" s="14" t="s">
        <v>17</v>
      </c>
      <c r="E106" s="14" t="s">
        <v>24</v>
      </c>
      <c r="F106" s="15">
        <v>2.188E-2</v>
      </c>
      <c r="G106" s="15">
        <v>2.96</v>
      </c>
      <c r="H106" s="14">
        <v>3.3</v>
      </c>
      <c r="I106" s="14">
        <v>0.3</v>
      </c>
      <c r="J106" s="14" t="s">
        <v>19</v>
      </c>
      <c r="K106" s="2"/>
    </row>
    <row r="107" spans="1:11" x14ac:dyDescent="0.2">
      <c r="A107" s="20" t="s">
        <v>364</v>
      </c>
      <c r="B107" s="13" t="s">
        <v>365</v>
      </c>
      <c r="C107" s="19" t="s">
        <v>366</v>
      </c>
      <c r="D107" s="14" t="s">
        <v>17</v>
      </c>
      <c r="E107" s="14" t="s">
        <v>33</v>
      </c>
      <c r="F107" s="15">
        <v>1.66E-2</v>
      </c>
      <c r="G107" s="15">
        <v>2.99</v>
      </c>
      <c r="H107" s="16"/>
      <c r="I107" s="16"/>
      <c r="J107" s="14" t="s">
        <v>19</v>
      </c>
      <c r="K107" s="2"/>
    </row>
    <row r="108" spans="1:11" x14ac:dyDescent="0.2">
      <c r="A108" s="20" t="s">
        <v>381</v>
      </c>
      <c r="B108" s="13" t="s">
        <v>368</v>
      </c>
      <c r="C108" s="13" t="s">
        <v>369</v>
      </c>
      <c r="D108" s="14" t="s">
        <v>367</v>
      </c>
      <c r="E108" s="14" t="s">
        <v>18</v>
      </c>
      <c r="F108" s="15">
        <v>3.8E-3</v>
      </c>
      <c r="G108" s="15">
        <v>3.21</v>
      </c>
      <c r="H108" s="16">
        <v>4.2</v>
      </c>
      <c r="I108" s="16">
        <v>0.72</v>
      </c>
      <c r="J108" s="14" t="s">
        <v>19</v>
      </c>
      <c r="K108" s="2"/>
    </row>
    <row r="109" spans="1:11" x14ac:dyDescent="0.2">
      <c r="A109" s="22" t="s">
        <v>370</v>
      </c>
      <c r="B109" s="13" t="s">
        <v>371</v>
      </c>
      <c r="C109" s="13" t="s">
        <v>372</v>
      </c>
      <c r="D109" s="14" t="s">
        <v>60</v>
      </c>
      <c r="E109" s="14" t="s">
        <v>18</v>
      </c>
      <c r="F109" s="15">
        <v>8.9099999999999995E-3</v>
      </c>
      <c r="G109" s="15">
        <v>3.01</v>
      </c>
      <c r="H109" s="16">
        <v>3.3</v>
      </c>
      <c r="I109" s="16">
        <v>0.1</v>
      </c>
      <c r="J109" s="14" t="s">
        <v>19</v>
      </c>
      <c r="K109" s="2"/>
    </row>
    <row r="110" spans="1:11" x14ac:dyDescent="0.2">
      <c r="A110" s="20" t="s">
        <v>383</v>
      </c>
      <c r="B110" s="13" t="s">
        <v>382</v>
      </c>
      <c r="C110" s="13" t="s">
        <v>384</v>
      </c>
      <c r="D110" s="14" t="s">
        <v>90</v>
      </c>
      <c r="E110" s="14" t="s">
        <v>18</v>
      </c>
      <c r="F110" s="15">
        <v>1.7000000000000001E-2</v>
      </c>
      <c r="G110" s="15">
        <v>2.95</v>
      </c>
      <c r="H110" s="16">
        <v>4.0999999999999996</v>
      </c>
      <c r="I110" s="16">
        <v>0.4</v>
      </c>
      <c r="J110" s="14" t="s">
        <v>19</v>
      </c>
      <c r="K110" s="2"/>
    </row>
    <row r="111" spans="1:11" x14ac:dyDescent="0.2">
      <c r="A111" s="22" t="s">
        <v>393</v>
      </c>
      <c r="B111" s="13" t="s">
        <v>395</v>
      </c>
      <c r="C111" s="13" t="s">
        <v>396</v>
      </c>
      <c r="D111" s="14" t="s">
        <v>308</v>
      </c>
      <c r="E111" s="14" t="s">
        <v>33</v>
      </c>
      <c r="F111" s="15">
        <v>4.5999999999999999E-3</v>
      </c>
      <c r="G111" s="15">
        <v>3.4291</v>
      </c>
      <c r="H111" s="16">
        <v>2</v>
      </c>
      <c r="I111" s="16">
        <v>0.06</v>
      </c>
      <c r="J111" s="14" t="s">
        <v>329</v>
      </c>
      <c r="K111" s="2"/>
    </row>
    <row r="112" spans="1:11" x14ac:dyDescent="0.2">
      <c r="A112" s="7" t="s">
        <v>413</v>
      </c>
      <c r="B112" s="4" t="s">
        <v>412</v>
      </c>
      <c r="C112" s="4" t="s">
        <v>411</v>
      </c>
      <c r="D112" s="1" t="s">
        <v>408</v>
      </c>
      <c r="E112" s="1" t="s">
        <v>122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19</v>
      </c>
      <c r="K112" s="2"/>
    </row>
    <row r="113" spans="1:11" x14ac:dyDescent="0.2">
      <c r="A113" s="7" t="s">
        <v>414</v>
      </c>
      <c r="B113" s="4" t="s">
        <v>409</v>
      </c>
      <c r="C113" s="4" t="s">
        <v>410</v>
      </c>
      <c r="D113" s="1" t="s">
        <v>408</v>
      </c>
      <c r="E113" s="1" t="s">
        <v>122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19</v>
      </c>
      <c r="K113" s="2"/>
    </row>
    <row r="114" spans="1:11" x14ac:dyDescent="0.2">
      <c r="A114" s="7" t="s">
        <v>400</v>
      </c>
      <c r="B114" s="4" t="s">
        <v>399</v>
      </c>
      <c r="C114" s="4" t="s">
        <v>401</v>
      </c>
      <c r="D114" s="1" t="s">
        <v>68</v>
      </c>
      <c r="E114" s="1" t="s">
        <v>24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19</v>
      </c>
      <c r="K114" s="2"/>
    </row>
    <row r="115" spans="1:11" x14ac:dyDescent="0.2">
      <c r="A115" s="7" t="s">
        <v>407</v>
      </c>
      <c r="B115" s="4" t="s">
        <v>397</v>
      </c>
      <c r="C115" s="4" t="s">
        <v>398</v>
      </c>
      <c r="D115" s="1" t="s">
        <v>402</v>
      </c>
      <c r="E115" s="1" t="s">
        <v>24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19</v>
      </c>
      <c r="K115" s="2"/>
    </row>
    <row r="116" spans="1:11" x14ac:dyDescent="0.2">
      <c r="A116" s="7" t="s">
        <v>404</v>
      </c>
      <c r="B116" s="4" t="s">
        <v>403</v>
      </c>
      <c r="C116" s="4" t="s">
        <v>405</v>
      </c>
      <c r="D116" s="1" t="s">
        <v>406</v>
      </c>
      <c r="E116" s="1" t="s">
        <v>24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19</v>
      </c>
      <c r="K116" s="2"/>
    </row>
    <row r="117" spans="1:11" x14ac:dyDescent="0.2">
      <c r="A117" s="7" t="s">
        <v>420</v>
      </c>
      <c r="B117" s="4" t="s">
        <v>421</v>
      </c>
      <c r="C117" s="4" t="s">
        <v>422</v>
      </c>
      <c r="D117" s="1" t="s">
        <v>423</v>
      </c>
      <c r="E117" s="1" t="s">
        <v>24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19</v>
      </c>
      <c r="K117" s="2"/>
    </row>
    <row r="118" spans="1:11" x14ac:dyDescent="0.2">
      <c r="A118" s="7" t="s">
        <v>416</v>
      </c>
      <c r="B118" s="4" t="s">
        <v>424</v>
      </c>
      <c r="C118" s="4" t="s">
        <v>425</v>
      </c>
      <c r="D118" s="1" t="s">
        <v>17</v>
      </c>
      <c r="E118" s="1" t="s">
        <v>24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19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fish</vt:lpstr>
      <vt:lpstr>lookups</vt:lpstr>
      <vt:lpstr>lookups!fish.list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2022-06-20T17:20:38Z</dcterms:modified>
</cp:coreProperties>
</file>