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fish" sheetId="2" r:id="rId5"/>
    <sheet state="visible" name="inverts" sheetId="3" r:id="rId6"/>
    <sheet state="visible" name="lookups_fish" sheetId="4" r:id="rId7"/>
    <sheet state="visible" name="lookups_invert" sheetId="5" r:id="rId8"/>
  </sheets>
  <definedNames>
    <definedName name="Spec_nam">#REF!</definedName>
    <definedName name="fish.list">#REF!</definedName>
    <definedName localSheetId="3" name="fish.list">lookups_fish!$A$1:$I$110</definedName>
  </definedNames>
  <calcPr/>
</workbook>
</file>

<file path=xl/sharedStrings.xml><?xml version="1.0" encoding="utf-8"?>
<sst xmlns="http://schemas.openxmlformats.org/spreadsheetml/2006/main" count="2680" uniqueCount="590">
  <si>
    <t>Date</t>
  </si>
  <si>
    <t>Site</t>
  </si>
  <si>
    <t>Transect</t>
  </si>
  <si>
    <t>GPS</t>
  </si>
  <si>
    <t>GPS marker</t>
  </si>
  <si>
    <t>Notes</t>
  </si>
  <si>
    <t>Emerald cove</t>
  </si>
  <si>
    <t>EC1</t>
  </si>
  <si>
    <t>EC2</t>
  </si>
  <si>
    <t>N/a</t>
  </si>
  <si>
    <t>No GPS point taken - Approx location ( 17.088670, -61.691283)</t>
  </si>
  <si>
    <t>EC3</t>
  </si>
  <si>
    <t>EC4</t>
  </si>
  <si>
    <t>EC5</t>
  </si>
  <si>
    <t>Nonsuch bay resort</t>
  </si>
  <si>
    <t>NSR1</t>
  </si>
  <si>
    <t>NSR2</t>
  </si>
  <si>
    <t>Islet</t>
  </si>
  <si>
    <t>IS1</t>
  </si>
  <si>
    <t>IS2</t>
  </si>
  <si>
    <t>Onesuch</t>
  </si>
  <si>
    <t>NMRYC1</t>
  </si>
  <si>
    <t>MRYC</t>
  </si>
  <si>
    <t>MRYC1</t>
  </si>
  <si>
    <t>n/a</t>
  </si>
  <si>
    <t>MRYC2</t>
  </si>
  <si>
    <t>Broad Rock</t>
  </si>
  <si>
    <t>BR1</t>
  </si>
  <si>
    <t>date</t>
  </si>
  <si>
    <t>site</t>
  </si>
  <si>
    <t>surveyor</t>
  </si>
  <si>
    <t>transect</t>
  </si>
  <si>
    <t>species.code</t>
  </si>
  <si>
    <t>length</t>
  </si>
  <si>
    <t>number</t>
  </si>
  <si>
    <t>phase</t>
  </si>
  <si>
    <t>common.name</t>
  </si>
  <si>
    <t>species.name</t>
  </si>
  <si>
    <t>family</t>
  </si>
  <si>
    <t>functional.group</t>
  </si>
  <si>
    <t>a</t>
  </si>
  <si>
    <t>b</t>
  </si>
  <si>
    <t>biomass</t>
  </si>
  <si>
    <t>Emerald Cove</t>
  </si>
  <si>
    <t>MWW</t>
  </si>
  <si>
    <t>grs</t>
  </si>
  <si>
    <t>rsil</t>
  </si>
  <si>
    <t>tom</t>
  </si>
  <si>
    <t>jvg</t>
  </si>
  <si>
    <t>j</t>
  </si>
  <si>
    <t>sms</t>
  </si>
  <si>
    <t>mgs</t>
  </si>
  <si>
    <t>drf</t>
  </si>
  <si>
    <t>ytp</t>
  </si>
  <si>
    <t>3sd</t>
  </si>
  <si>
    <t>frg</t>
  </si>
  <si>
    <t>rbp</t>
  </si>
  <si>
    <t>prp</t>
  </si>
  <si>
    <t>bsg</t>
  </si>
  <si>
    <t>bar</t>
  </si>
  <si>
    <t>i</t>
  </si>
  <si>
    <t>bal</t>
  </si>
  <si>
    <t>yts</t>
  </si>
  <si>
    <t>stop</t>
  </si>
  <si>
    <t>yfm</t>
  </si>
  <si>
    <t>dgs</t>
  </si>
  <si>
    <t>qup</t>
  </si>
  <si>
    <t>Nonsuch Resort</t>
  </si>
  <si>
    <t>sgm</t>
  </si>
  <si>
    <t>cod</t>
  </si>
  <si>
    <t>mus</t>
  </si>
  <si>
    <t>gbp</t>
  </si>
  <si>
    <t>mul</t>
  </si>
  <si>
    <t>sgf</t>
  </si>
  <si>
    <t>her</t>
  </si>
  <si>
    <t>jvp</t>
  </si>
  <si>
    <t>rtp</t>
  </si>
  <si>
    <t>4eb</t>
  </si>
  <si>
    <t>hsil</t>
  </si>
  <si>
    <t>ham</t>
  </si>
  <si>
    <t>gtf</t>
  </si>
  <si>
    <t>sbr</t>
  </si>
  <si>
    <t>strp</t>
  </si>
  <si>
    <t>lfd</t>
  </si>
  <si>
    <t>bhw</t>
  </si>
  <si>
    <t>sld</t>
  </si>
  <si>
    <t>ocs</t>
  </si>
  <si>
    <t>smg</t>
  </si>
  <si>
    <t>nsg</t>
  </si>
  <si>
    <t>blr</t>
  </si>
  <si>
    <t>species code</t>
  </si>
  <si>
    <t>Species</t>
  </si>
  <si>
    <t>Type</t>
  </si>
  <si>
    <t>GRB</t>
  </si>
  <si>
    <t>ospo</t>
  </si>
  <si>
    <t>ppor</t>
  </si>
  <si>
    <t>oyst</t>
  </si>
  <si>
    <t>fwor</t>
  </si>
  <si>
    <t>deth</t>
  </si>
  <si>
    <t>btun</t>
  </si>
  <si>
    <t>sspo</t>
  </si>
  <si>
    <t>bscuc</t>
  </si>
  <si>
    <t>clam</t>
  </si>
  <si>
    <t>srad</t>
  </si>
  <si>
    <t>sint</t>
  </si>
  <si>
    <t>con</t>
  </si>
  <si>
    <t>bluspo</t>
  </si>
  <si>
    <t>wsu</t>
  </si>
  <si>
    <t>ospor</t>
  </si>
  <si>
    <t>yspo</t>
  </si>
  <si>
    <t>wscuc</t>
  </si>
  <si>
    <t>wspo</t>
  </si>
  <si>
    <t>tun</t>
  </si>
  <si>
    <t>swor</t>
  </si>
  <si>
    <t>mare</t>
  </si>
  <si>
    <t>anem</t>
  </si>
  <si>
    <t>Nonsuch Bay Resort</t>
  </si>
  <si>
    <t>hydr</t>
  </si>
  <si>
    <t>ujel</t>
  </si>
  <si>
    <t>ftun</t>
  </si>
  <si>
    <t>past</t>
  </si>
  <si>
    <t>cane</t>
  </si>
  <si>
    <t>zoo</t>
  </si>
  <si>
    <t>pfur</t>
  </si>
  <si>
    <t>aaga</t>
  </si>
  <si>
    <t>gorg</t>
  </si>
  <si>
    <t>ooyst</t>
  </si>
  <si>
    <t>pdiv</t>
  </si>
  <si>
    <t>gspo</t>
  </si>
  <si>
    <t>ssid</t>
  </si>
  <si>
    <t>pfav</t>
  </si>
  <si>
    <t>mant</t>
  </si>
  <si>
    <t>code</t>
  </si>
  <si>
    <t>trophic.level</t>
  </si>
  <si>
    <t>trophic.se</t>
  </si>
  <si>
    <t>L-W.citation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</si>
  <si>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</si>
  <si>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</si>
  <si>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</si>
  <si>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</si>
  <si>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</si>
  <si>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</si>
  <si>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</si>
  <si>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</si>
  <si>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</si>
  <si>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</si>
  <si>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</si>
  <si>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</si>
  <si>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</si>
  <si>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</si>
  <si>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Ocean Surgeonfish</t>
  </si>
  <si>
    <t>Acanthurus bahianus</t>
  </si>
  <si>
    <t>Acanthuridae</t>
  </si>
  <si>
    <t>Herbivores</t>
  </si>
  <si>
    <t>Marks &amp; Klomp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</si>
  <si>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</si>
  <si>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</si>
  <si>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</si>
  <si>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</si>
  <si>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</si>
  <si>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</si>
  <si>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</si>
  <si>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</si>
  <si>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</si>
  <si>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</si>
  <si>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</si>
  <si>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</si>
  <si>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</si>
  <si>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</si>
  <si>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</si>
  <si>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</si>
  <si>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</si>
  <si>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</si>
  <si>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</si>
  <si>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</si>
  <si>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</si>
  <si>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</si>
  <si>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</si>
  <si>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</si>
  <si>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</si>
  <si>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</si>
  <si>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</si>
  <si>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</si>
  <si>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</si>
  <si>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</si>
  <si>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</si>
  <si>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</si>
  <si>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</si>
  <si>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</si>
  <si>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</si>
  <si>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</si>
  <si>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</si>
  <si>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</si>
  <si>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</si>
  <si>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</si>
  <si>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</si>
  <si>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</si>
  <si>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</si>
  <si>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</si>
  <si>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</si>
  <si>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</si>
  <si>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</si>
  <si>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</si>
  <si>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>Caribbean sharp-nose puffer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</si>
  <si>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</si>
  <si>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</si>
  <si>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</si>
  <si>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</si>
  <si>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</si>
  <si>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</si>
  <si>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</si>
  <si>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</si>
  <si>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</si>
  <si>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</si>
  <si>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</si>
  <si>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</si>
  <si>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</si>
  <si>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</si>
  <si>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</si>
  <si>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</si>
  <si>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</si>
  <si>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</si>
  <si>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</si>
  <si>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</si>
  <si>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</si>
  <si>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</si>
  <si>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</si>
  <si>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</si>
  <si>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</si>
  <si>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</si>
  <si>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</si>
  <si>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</si>
  <si>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</si>
  <si>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</si>
  <si>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</si>
  <si>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</si>
  <si>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</si>
  <si>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</si>
  <si>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</si>
  <si>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</si>
  <si>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</si>
  <si>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</si>
  <si>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</si>
  <si>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</si>
  <si>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</si>
  <si>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</si>
  <si>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</si>
  <si>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Balloonfish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</si>
  <si>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</si>
  <si>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</si>
  <si>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</si>
  <si>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</si>
  <si>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</si>
  <si>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</si>
  <si>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</si>
  <si>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</si>
  <si>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</si>
  <si>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</si>
  <si>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</si>
  <si>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</si>
  <si>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</si>
  <si>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</si>
  <si>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</si>
  <si>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</si>
  <si>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</si>
  <si>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</si>
  <si>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</si>
  <si>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</si>
  <si>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</si>
  <si>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</si>
  <si>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</si>
  <si>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</si>
  <si>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</si>
  <si>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</si>
  <si>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</si>
  <si>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</si>
  <si>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</si>
  <si>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</si>
  <si>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</si>
  <si>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</si>
  <si>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</si>
  <si>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</si>
  <si>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Smallmouth Grunt</t>
  </si>
  <si>
    <t>Haemulon chrysargyreum</t>
  </si>
  <si>
    <t>FishBase - suspected typo in Marks &amp; Klomp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</si>
  <si>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</si>
  <si>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</si>
  <si>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</si>
  <si>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</si>
  <si>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</si>
  <si>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</si>
  <si>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</si>
  <si>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</si>
  <si>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Bluestriped Grunt</t>
  </si>
  <si>
    <t>Haemulon sciurus</t>
  </si>
  <si>
    <t>Grunt (juvenile)</t>
  </si>
  <si>
    <t>Haemulon spp.</t>
  </si>
  <si>
    <t>FishBase (H. flavolineatum)</t>
  </si>
  <si>
    <t>Tomate</t>
  </si>
  <si>
    <t>Haemulon aurolineatum</t>
  </si>
  <si>
    <t>stg</t>
  </si>
  <si>
    <t>Striped grunt</t>
  </si>
  <si>
    <t>Haemulon striatum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</si>
  <si>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</si>
  <si>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</si>
  <si>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</si>
  <si>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</si>
  <si>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</si>
  <si>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</si>
  <si>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</si>
  <si>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</si>
  <si>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</si>
  <si>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</si>
  <si>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</si>
  <si>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</si>
  <si>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</si>
  <si>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</si>
  <si>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</si>
  <si>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</si>
  <si>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</si>
  <si>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</si>
  <si>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</si>
  <si>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</si>
  <si>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</si>
  <si>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</si>
  <si>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</si>
  <si>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</si>
  <si>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</si>
  <si>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</si>
  <si>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</si>
  <si>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</si>
  <si>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</si>
  <si>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</si>
  <si>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</si>
  <si>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</si>
  <si>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</si>
  <si>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</si>
  <si>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</si>
  <si>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</si>
  <si>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</si>
  <si>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</si>
  <si>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</si>
  <si>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</si>
  <si>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</si>
  <si>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</si>
  <si>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</si>
  <si>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</si>
  <si>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</si>
  <si>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</si>
  <si>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</si>
  <si>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</si>
  <si>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</si>
  <si>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</si>
  <si>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Mutton Snapper</t>
  </si>
  <si>
    <t>Lutjanus analis</t>
  </si>
  <si>
    <t>Lutjanidae</t>
  </si>
  <si>
    <t>Schoolmaster Snapper</t>
  </si>
  <si>
    <t>Lutjanus apodus</t>
  </si>
  <si>
    <t>cus</t>
  </si>
  <si>
    <t>Cubera Snapper</t>
  </si>
  <si>
    <t>Lutjanus cyanopterus</t>
  </si>
  <si>
    <t>Dog Snapper</t>
  </si>
  <si>
    <t>Lutjanus jocu</t>
  </si>
  <si>
    <t>Mahogany Snapper</t>
  </si>
  <si>
    <t>Lutjanus mahogoni</t>
  </si>
  <si>
    <t>Gray snapper</t>
  </si>
  <si>
    <t>Lutjanis griseus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</si>
  <si>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</si>
  <si>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</si>
  <si>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</si>
  <si>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</si>
  <si>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</si>
  <si>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</si>
  <si>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</si>
  <si>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</si>
  <si>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</si>
  <si>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</si>
  <si>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</si>
  <si>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</si>
  <si>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</si>
  <si>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</si>
  <si>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</si>
  <si>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</si>
  <si>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</si>
  <si>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</si>
  <si>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</si>
  <si>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</si>
  <si>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</si>
  <si>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</si>
  <si>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</si>
  <si>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</si>
  <si>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</si>
  <si>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>Myripristis jacobus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</si>
  <si>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</si>
  <si>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</si>
  <si>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</si>
  <si>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</si>
  <si>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</si>
  <si>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</si>
  <si>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</si>
  <si>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</si>
  <si>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</si>
  <si>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</si>
  <si>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</si>
  <si>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</si>
  <si>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</si>
  <si>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</si>
  <si>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</si>
  <si>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</si>
  <si>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</si>
  <si>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</si>
  <si>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</si>
  <si>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</si>
  <si>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</si>
  <si>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</si>
  <si>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</si>
  <si>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</si>
  <si>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</si>
  <si>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</si>
  <si>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</si>
  <si>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</si>
  <si>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</si>
  <si>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</si>
  <si>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Striped Parrotfish</t>
  </si>
  <si>
    <t>Scarus iserti</t>
  </si>
  <si>
    <t>Princess Parrotfish</t>
  </si>
  <si>
    <t>Scarus taeniopterus</t>
  </si>
  <si>
    <t>Queen Parrotfish</t>
  </si>
  <si>
    <t>Scarus vetula</t>
  </si>
  <si>
    <t>scor</t>
  </si>
  <si>
    <t>Scorpionfish</t>
  </si>
  <si>
    <t>Scorpaena plumieri</t>
  </si>
  <si>
    <t>Greenblotch Parrotfish</t>
  </si>
  <si>
    <t>Sparisoma atomarium</t>
  </si>
  <si>
    <t>used parameter values from S. aurofrenatum:</t>
  </si>
  <si>
    <t>Redband Parrotfish</t>
  </si>
  <si>
    <t>Sparisoma aurofrenatum</t>
  </si>
  <si>
    <t>Redtail Parrotfish</t>
  </si>
  <si>
    <t>Sparisoma chrysopterum</t>
  </si>
  <si>
    <t>btp</t>
  </si>
  <si>
    <t>Bucktooth parrotfish</t>
  </si>
  <si>
    <t>Sparisoma radians</t>
  </si>
  <si>
    <t>Yellowtail parrotfish</t>
  </si>
  <si>
    <t>Sparisoma rubiprinne</t>
  </si>
  <si>
    <t>Stoplight Parrotfish</t>
  </si>
  <si>
    <t>Sparisoma viride</t>
  </si>
  <si>
    <t>Barracuda</t>
  </si>
  <si>
    <t>Sphyraena barracuda</t>
  </si>
  <si>
    <t>Sphyraenidae</t>
  </si>
  <si>
    <t>dud</t>
  </si>
  <si>
    <t>Dusky Damselfish</t>
  </si>
  <si>
    <t>Stegastes adustus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</si>
  <si>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</si>
  <si>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</si>
  <si>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</si>
  <si>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</si>
  <si>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</si>
  <si>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</si>
  <si>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</si>
  <si>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</si>
  <si>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3-spot Damselfish</t>
  </si>
  <si>
    <t>Stegastes planifrons</t>
  </si>
  <si>
    <t>Cocoa Damselfish</t>
  </si>
  <si>
    <t>Stegastes variabilis</t>
  </si>
  <si>
    <t>sdv</t>
  </si>
  <si>
    <t>Sand diver</t>
  </si>
  <si>
    <t>Synodus intermedius</t>
  </si>
  <si>
    <t>Synodontidae</t>
  </si>
  <si>
    <t>Bluehead Wrasse</t>
  </si>
  <si>
    <t>Thalassoma bifasciatum</t>
  </si>
  <si>
    <t>Blue runner</t>
  </si>
  <si>
    <t>Caranx crysos</t>
  </si>
  <si>
    <t>Parrotfish (juvenile)</t>
  </si>
  <si>
    <t>Sparisoma spp.</t>
  </si>
  <si>
    <t>Reef silverside</t>
  </si>
  <si>
    <t>Hypoatherina harringtonensis</t>
  </si>
  <si>
    <t>Atherinidae</t>
  </si>
  <si>
    <t>Hardhead silverside</t>
  </si>
  <si>
    <t>Atherinomorus stipes</t>
  </si>
  <si>
    <t>Sea bream</t>
  </si>
  <si>
    <t>Archosargus rhomboidalis</t>
  </si>
  <si>
    <t>Redear herring</t>
  </si>
  <si>
    <t>Harengula humerali</t>
  </si>
  <si>
    <t>Clupeidae</t>
  </si>
  <si>
    <t>White mullet</t>
  </si>
  <si>
    <t>Mugil curema</t>
  </si>
  <si>
    <t>Mugilidae</t>
  </si>
  <si>
    <t>rlb</t>
  </si>
  <si>
    <t>Redlip blenny</t>
  </si>
  <si>
    <t>Ophioblennius atlanticus</t>
  </si>
  <si>
    <t>Blenniidae</t>
  </si>
  <si>
    <t>Night sergeant</t>
  </si>
  <si>
    <t>Abudefduf taurus</t>
  </si>
  <si>
    <t>Code</t>
  </si>
  <si>
    <t>Species name</t>
  </si>
  <si>
    <t>Common name</t>
  </si>
  <si>
    <t xml:space="preserve">Confidence </t>
  </si>
  <si>
    <t>Scopalina ruetzleri</t>
  </si>
  <si>
    <t>Orange lumpy encrusting sponge</t>
  </si>
  <si>
    <t>sponge</t>
  </si>
  <si>
    <t>High</t>
  </si>
  <si>
    <t>Tedania ignis</t>
  </si>
  <si>
    <t>Orange 'fire' sponge</t>
  </si>
  <si>
    <t>Aplysina spp.</t>
  </si>
  <si>
    <t>Thin 'spag' sponges</t>
  </si>
  <si>
    <t>Med</t>
  </si>
  <si>
    <t>Halisarca spp</t>
  </si>
  <si>
    <t xml:space="preserve">Star encrusting sponge </t>
  </si>
  <si>
    <t>Dysidea etheria</t>
  </si>
  <si>
    <t>gray purple sponge</t>
  </si>
  <si>
    <t>Low</t>
  </si>
  <si>
    <t>Phallusia nigra</t>
  </si>
  <si>
    <t>Black tunicate</t>
  </si>
  <si>
    <t>Tunicate</t>
  </si>
  <si>
    <t>Suberites auriantaca</t>
  </si>
  <si>
    <t>Yellow sponge</t>
  </si>
  <si>
    <t>haliclona spp.</t>
  </si>
  <si>
    <t>blue sponge</t>
  </si>
  <si>
    <t>Porites porites</t>
  </si>
  <si>
    <t>finger coral</t>
  </si>
  <si>
    <t>coral</t>
  </si>
  <si>
    <t>Siderastrea radians</t>
  </si>
  <si>
    <t>Lesser starlet coral</t>
  </si>
  <si>
    <t xml:space="preserve">Stephanoconeia interspeta </t>
  </si>
  <si>
    <t>Blushing star coral</t>
  </si>
  <si>
    <t>Manicina areolata</t>
  </si>
  <si>
    <t>rose coral</t>
  </si>
  <si>
    <t>Isostichopus badionotus</t>
  </si>
  <si>
    <t>Brown (three-rowed) sea cucumber</t>
  </si>
  <si>
    <t>sea cucumber</t>
  </si>
  <si>
    <t>Actinopygia agassizii</t>
  </si>
  <si>
    <t>White Five-toothed sea cucumber</t>
  </si>
  <si>
    <t>Tripneustes ventricosus</t>
  </si>
  <si>
    <t>West indian sea egg</t>
  </si>
  <si>
    <t>sea urchin</t>
  </si>
  <si>
    <t>Dendostrea frons</t>
  </si>
  <si>
    <t>Frond oyster</t>
  </si>
  <si>
    <t>oyster</t>
  </si>
  <si>
    <t xml:space="preserve">Number = roots with one or more clusters </t>
  </si>
  <si>
    <t>isognomon alatus</t>
  </si>
  <si>
    <t>flat tree oyster</t>
  </si>
  <si>
    <t xml:space="preserve">Sabellastarte spp </t>
  </si>
  <si>
    <t>feather duster worm</t>
  </si>
  <si>
    <t>worm</t>
  </si>
  <si>
    <t>Eupolymnia crassicornis</t>
  </si>
  <si>
    <t>spaghetti worm</t>
  </si>
  <si>
    <t>Strombus gigas</t>
  </si>
  <si>
    <t>Queen Conch</t>
  </si>
  <si>
    <t>conch</t>
  </si>
  <si>
    <t>Ecteinascidia turbinata</t>
  </si>
  <si>
    <t>Mangrove tunicate</t>
  </si>
  <si>
    <t>tunicate</t>
  </si>
  <si>
    <t>Actinoporus elegans</t>
  </si>
  <si>
    <t>elegant anemone</t>
  </si>
  <si>
    <t>anemone</t>
  </si>
  <si>
    <t>Thyroscyphus ramosus</t>
  </si>
  <si>
    <t>Algae hydroid</t>
  </si>
  <si>
    <t>hydroid</t>
  </si>
  <si>
    <t>Cassiopea xamachana</t>
  </si>
  <si>
    <t>Upside down jellyfish</t>
  </si>
  <si>
    <t>Jelly fish</t>
  </si>
  <si>
    <t>Botrylloides nigrum</t>
  </si>
  <si>
    <t>Flat tunicate</t>
  </si>
  <si>
    <t>Porites asteroides</t>
  </si>
  <si>
    <t>mustard hill</t>
  </si>
  <si>
    <t>Coral</t>
  </si>
  <si>
    <t>Porites furcata</t>
  </si>
  <si>
    <t>thin finger coral</t>
  </si>
  <si>
    <t>Macrodactyla doreensis</t>
  </si>
  <si>
    <t>Corkscrew anemone</t>
  </si>
  <si>
    <t>Zooanthid spp</t>
  </si>
  <si>
    <t>Zooanthid</t>
  </si>
  <si>
    <t>Agaricia agaricites</t>
  </si>
  <si>
    <t>Lettuce coral</t>
  </si>
  <si>
    <t>Gorgonian spp</t>
  </si>
  <si>
    <t>Soft coral</t>
  </si>
  <si>
    <t>Unknown oyster spp</t>
  </si>
  <si>
    <t>Oyster spp</t>
  </si>
  <si>
    <t>Oyster</t>
  </si>
  <si>
    <t>Porites divaricata</t>
  </si>
  <si>
    <t>niphates amorpha</t>
  </si>
  <si>
    <t>green sponge</t>
  </si>
  <si>
    <t>Sponge</t>
  </si>
  <si>
    <t>Siderastrea siderea</t>
  </si>
  <si>
    <t>massive stralet coral</t>
  </si>
  <si>
    <t>high</t>
  </si>
  <si>
    <t>Porites faveolata</t>
  </si>
  <si>
    <t>Gonodactylus curacaoensis</t>
  </si>
  <si>
    <t>Dark mantis</t>
  </si>
  <si>
    <t>Shrimp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</si>
</sst>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000"/>
    <numFmt numFmtId="166" formatCode="0.00000"/>
  </numFmts>
  <fonts count="11">
    <font>
      <sz val="12.0"/>
      <color theme="1"/>
      <name val="Calibri"/>
      <scheme val="minor"/>
    </font>
    <font>
      <color theme="1"/>
      <name val="Arial"/>
    </font>
    <font>
      <color theme="1"/>
      <name val="Calibri"/>
      <scheme val="minor"/>
    </font>
    <font>
      <color rgb="FF000000"/>
      <name val="Roboto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Font="1"/>
    <xf borderId="0" fillId="0" fontId="5" numFmtId="14" xfId="0" applyFont="1" applyNumberFormat="1"/>
    <xf borderId="0" fillId="0" fontId="2" numFmtId="0" xfId="0" applyFont="1"/>
    <xf borderId="0" fillId="0" fontId="2" numFmtId="49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6" numFmtId="16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1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49" xfId="0" applyFont="1" applyNumberFormat="1"/>
    <xf borderId="0" fillId="0" fontId="8" numFmtId="0" xfId="0" applyFont="1"/>
    <xf borderId="0" fillId="0" fontId="8" numFmtId="0" xfId="0" applyAlignment="1" applyFont="1">
      <alignment shrinkToFit="0" wrapText="1"/>
    </xf>
    <xf borderId="0" fillId="0" fontId="8" numFmtId="166" xfId="0" applyAlignment="1" applyFont="1" applyNumberFormat="1">
      <alignment horizontal="center"/>
    </xf>
    <xf borderId="0" fillId="0" fontId="8" numFmtId="0" xfId="0" applyAlignment="1" applyFont="1">
      <alignment horizontal="center" shrinkToFit="0" wrapText="1"/>
    </xf>
    <xf borderId="0" fillId="0" fontId="9" numFmtId="0" xfId="0" applyAlignment="1" applyFont="1">
      <alignment vertical="center"/>
    </xf>
    <xf borderId="0" fillId="0" fontId="9" numFmtId="0" xfId="0" applyFont="1"/>
    <xf borderId="1" fillId="0" fontId="10" numFmtId="49" xfId="0" applyAlignment="1" applyBorder="1" applyFont="1" applyNumberFormat="1">
      <alignment readingOrder="0" shrinkToFit="0" vertical="bottom" wrapText="0"/>
    </xf>
    <xf borderId="0" fillId="0" fontId="9" numFmtId="49" xfId="0" applyAlignment="1" applyFont="1" applyNumberForma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165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shrinkToFit="0" wrapText="0"/>
    </xf>
    <xf borderId="0" fillId="0" fontId="9" numFmtId="0" xfId="0" applyAlignment="1" applyFont="1">
      <alignment horizontal="right" shrinkToFit="0" vertical="bottom" wrapText="0"/>
    </xf>
    <xf borderId="0" fillId="0" fontId="9" numFmtId="0" xfId="0" applyAlignment="1" applyFont="1">
      <alignment readingOrder="0" shrinkToFit="0" wrapText="0"/>
    </xf>
    <xf borderId="0" fillId="2" fontId="9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165" xfId="0" applyAlignment="1" applyFont="1" applyNumberFormat="1">
      <alignment readingOrder="0" shrinkToFit="0" vertical="bottom" wrapText="0"/>
    </xf>
    <xf borderId="0" fillId="0" fontId="9" numFmtId="49" xfId="0" applyAlignment="1" applyFont="1" applyNumberFormat="1">
      <alignment readingOrder="0" shrinkToFit="0" wrapText="0"/>
    </xf>
    <xf borderId="0" fillId="0" fontId="10" numFmtId="0" xfId="0" applyAlignment="1" applyFont="1">
      <alignment shrinkToFit="0" vertical="bottom" wrapText="0"/>
    </xf>
    <xf borderId="0" fillId="0" fontId="10" numFmtId="49" xfId="0" applyAlignment="1" applyFont="1" applyNumberFormat="1">
      <alignment readingOrder="0" shrinkToFit="0" vertical="bottom" wrapText="0"/>
    </xf>
    <xf borderId="0" fillId="0" fontId="9" numFmtId="166" xfId="0" applyAlignment="1" applyFont="1" applyNumberFormat="1">
      <alignment horizontal="right" readingOrder="0" shrinkToFit="0" vertical="bottom" wrapText="0"/>
    </xf>
    <xf borderId="0" fillId="0" fontId="9" numFmtId="49" xfId="0" applyFont="1" applyNumberFormat="1"/>
    <xf borderId="0" fillId="0" fontId="9" numFmtId="166" xfId="0" applyFont="1" applyNumberFormat="1"/>
    <xf borderId="0" fillId="0" fontId="8" numFmtId="0" xfId="0" applyAlignment="1" applyFont="1">
      <alignment vertical="center"/>
    </xf>
    <xf borderId="0" fillId="0" fontId="7" numFmtId="0" xfId="0" applyFont="1"/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8.4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44609.0</v>
      </c>
      <c r="B2" s="2" t="s">
        <v>6</v>
      </c>
      <c r="C2" s="2" t="s">
        <v>7</v>
      </c>
      <c r="D2" s="2">
        <v>1.0</v>
      </c>
      <c r="E2" s="2">
        <v>37.0</v>
      </c>
    </row>
    <row r="3">
      <c r="A3" s="3">
        <v>44609.0</v>
      </c>
      <c r="B3" s="2" t="s">
        <v>6</v>
      </c>
      <c r="C3" s="2" t="s">
        <v>8</v>
      </c>
      <c r="D3" s="2" t="s">
        <v>9</v>
      </c>
      <c r="E3" s="2" t="s">
        <v>9</v>
      </c>
      <c r="F3" s="2" t="s">
        <v>10</v>
      </c>
    </row>
    <row r="4">
      <c r="A4" s="3">
        <v>44609.0</v>
      </c>
      <c r="B4" s="2" t="s">
        <v>6</v>
      </c>
      <c r="C4" s="2" t="s">
        <v>11</v>
      </c>
      <c r="D4" s="2">
        <v>1.0</v>
      </c>
      <c r="E4" s="2">
        <v>38.0</v>
      </c>
    </row>
    <row r="5">
      <c r="A5" s="3">
        <v>44609.0</v>
      </c>
      <c r="B5" s="2" t="s">
        <v>6</v>
      </c>
      <c r="C5" s="2" t="s">
        <v>12</v>
      </c>
      <c r="D5" s="2">
        <v>1.0</v>
      </c>
      <c r="E5" s="2">
        <v>39.0</v>
      </c>
    </row>
    <row r="6">
      <c r="A6" s="3">
        <v>44609.0</v>
      </c>
      <c r="B6" s="2" t="s">
        <v>6</v>
      </c>
      <c r="C6" s="2" t="s">
        <v>13</v>
      </c>
      <c r="D6" s="2">
        <v>1.0</v>
      </c>
      <c r="E6" s="2">
        <v>40.0</v>
      </c>
    </row>
    <row r="7">
      <c r="A7" s="3">
        <v>44665.0</v>
      </c>
      <c r="B7" s="2" t="s">
        <v>14</v>
      </c>
      <c r="C7" s="2" t="s">
        <v>15</v>
      </c>
      <c r="D7" s="2">
        <v>2.0</v>
      </c>
      <c r="E7" s="2">
        <v>42.0</v>
      </c>
    </row>
    <row r="8">
      <c r="A8" s="3">
        <v>44665.0</v>
      </c>
      <c r="B8" s="2" t="s">
        <v>14</v>
      </c>
      <c r="C8" s="2" t="s">
        <v>16</v>
      </c>
      <c r="D8" s="2">
        <v>2.0</v>
      </c>
      <c r="E8" s="2">
        <v>43.0</v>
      </c>
    </row>
    <row r="9">
      <c r="A9" s="3">
        <v>44665.0</v>
      </c>
      <c r="B9" s="2" t="s">
        <v>14</v>
      </c>
      <c r="C9" s="2" t="s">
        <v>16</v>
      </c>
      <c r="D9" s="2">
        <v>2.0</v>
      </c>
      <c r="E9" s="2">
        <v>44.0</v>
      </c>
    </row>
    <row r="10">
      <c r="A10" s="3">
        <v>44665.0</v>
      </c>
      <c r="B10" s="2" t="s">
        <v>17</v>
      </c>
      <c r="C10" s="2" t="s">
        <v>18</v>
      </c>
      <c r="D10" s="2">
        <v>2.0</v>
      </c>
      <c r="E10" s="2">
        <v>49.0</v>
      </c>
    </row>
    <row r="11">
      <c r="A11" s="3">
        <v>44665.0</v>
      </c>
      <c r="B11" s="2" t="s">
        <v>17</v>
      </c>
      <c r="C11" s="2" t="s">
        <v>19</v>
      </c>
      <c r="D11" s="2">
        <v>2.0</v>
      </c>
      <c r="E11" s="2">
        <v>50.0</v>
      </c>
    </row>
    <row r="12">
      <c r="A12" s="3">
        <v>44665.0</v>
      </c>
      <c r="B12" s="2" t="s">
        <v>20</v>
      </c>
      <c r="C12" s="2" t="s">
        <v>21</v>
      </c>
      <c r="D12" s="2">
        <v>2.0</v>
      </c>
      <c r="E12" s="2">
        <v>51.0</v>
      </c>
    </row>
    <row r="13">
      <c r="A13" s="3">
        <v>44678.0</v>
      </c>
      <c r="B13" s="2" t="s">
        <v>22</v>
      </c>
      <c r="C13" s="2" t="s">
        <v>23</v>
      </c>
      <c r="D13" s="2" t="s">
        <v>24</v>
      </c>
      <c r="E13" s="2" t="s">
        <v>24</v>
      </c>
    </row>
    <row r="14">
      <c r="A14" s="3">
        <v>44678.0</v>
      </c>
      <c r="B14" s="2" t="s">
        <v>22</v>
      </c>
      <c r="C14" s="4" t="s">
        <v>25</v>
      </c>
    </row>
    <row r="15">
      <c r="A15" s="3">
        <v>44680.0</v>
      </c>
      <c r="B15" s="2" t="s">
        <v>26</v>
      </c>
      <c r="C15" s="2" t="s">
        <v>27</v>
      </c>
    </row>
    <row r="16">
      <c r="A16" s="3"/>
      <c r="B16" s="2"/>
    </row>
    <row r="17">
      <c r="A17" s="3"/>
    </row>
    <row r="21" ht="1.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5" width="10.56"/>
  </cols>
  <sheetData>
    <row r="1" ht="15.75" customHeight="1">
      <c r="A1" s="5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>
        <v>44609.0</v>
      </c>
      <c r="B2" s="7" t="s">
        <v>43</v>
      </c>
      <c r="C2" s="7" t="s">
        <v>44</v>
      </c>
      <c r="D2" s="7">
        <v>1.0</v>
      </c>
      <c r="E2" s="7" t="s">
        <v>45</v>
      </c>
      <c r="F2" s="7">
        <v>10.0</v>
      </c>
      <c r="G2" s="7">
        <v>3.0</v>
      </c>
      <c r="I2" s="8" t="str">
        <f>VLOOKUP(E2,lookups_fish!$A$2:$I$200,2,0)</f>
        <v>Gray snapper</v>
      </c>
      <c r="J2" s="8" t="str">
        <f>VLOOKUP(E2,lookups_fish!$A$2:$I$200,3,0)</f>
        <v>Lutjanis griseus</v>
      </c>
      <c r="K2" s="7" t="str">
        <f>VLOOKUP(E2,lookups_fish!$A$2:$I$200,4,0)</f>
        <v>Lutjanidae</v>
      </c>
      <c r="L2" s="7" t="str">
        <f>VLOOKUP(E2,lookups_fish!$A$2:$I$200,5,0)</f>
        <v>Carnivores</v>
      </c>
      <c r="M2" s="9">
        <f>VLOOKUP(E2,lookups_fish!$A$2:$I$200,6,0)</f>
        <v>0.0148</v>
      </c>
      <c r="N2" s="9">
        <f>VLOOKUP(E2,lookups_fish!$A$2:$I$200,7,0)</f>
        <v>2.98</v>
      </c>
      <c r="O2" s="7">
        <f t="shared" ref="O2:O424" si="1">M2*F2^N2</f>
        <v>14.13389027</v>
      </c>
    </row>
    <row r="3" ht="15.75" customHeight="1">
      <c r="A3" s="6">
        <v>44609.0</v>
      </c>
      <c r="B3" s="7" t="s">
        <v>43</v>
      </c>
      <c r="C3" s="7" t="s">
        <v>44</v>
      </c>
      <c r="D3" s="7">
        <v>1.0</v>
      </c>
      <c r="E3" s="2" t="s">
        <v>46</v>
      </c>
      <c r="F3" s="7">
        <v>2.0</v>
      </c>
      <c r="G3" s="7">
        <v>200.0</v>
      </c>
      <c r="I3" s="8" t="str">
        <f>VLOOKUP(E3,lookups_fish!$A$2:$I$200,2,0)</f>
        <v>Reef silverside</v>
      </c>
      <c r="J3" s="8" t="str">
        <f>VLOOKUP(E3,lookups_fish!$A$2:$I$200,3,0)</f>
        <v>Hypoatherina harringtonensis</v>
      </c>
      <c r="K3" s="7" t="str">
        <f>VLOOKUP(E3,lookups_fish!$A$2:$I$200,4,0)</f>
        <v>Atherinidae</v>
      </c>
      <c r="L3" s="7" t="str">
        <f>VLOOKUP(E3,lookups_fish!$A$2:$I$200,5,0)</f>
        <v>Planktivore</v>
      </c>
      <c r="M3" s="10">
        <f>VLOOKUP(E3,lookups_fish!$A$2:$I$200,6,0)</f>
        <v>0.00589</v>
      </c>
      <c r="N3" s="10">
        <f>VLOOKUP(E3,lookups_fish!$A$2:$I$200,7,0)</f>
        <v>3.14</v>
      </c>
      <c r="O3" s="7">
        <f t="shared" si="1"/>
        <v>0.05192176906</v>
      </c>
    </row>
    <row r="4" ht="15.75" customHeight="1">
      <c r="A4" s="6">
        <v>44609.0</v>
      </c>
      <c r="B4" s="7" t="s">
        <v>43</v>
      </c>
      <c r="C4" s="7" t="s">
        <v>44</v>
      </c>
      <c r="D4" s="7">
        <v>1.0</v>
      </c>
      <c r="E4" s="7" t="s">
        <v>47</v>
      </c>
      <c r="F4" s="7">
        <v>10.0</v>
      </c>
      <c r="G4" s="7">
        <v>2.0</v>
      </c>
      <c r="I4" s="8" t="str">
        <f>VLOOKUP(E4,lookups_fish!$A$2:$I$200,2,0)</f>
        <v>Tomate</v>
      </c>
      <c r="J4" s="8" t="str">
        <f>VLOOKUP(E4,lookups_fish!$A$2:$I$200,3,0)</f>
        <v>Haemulon aurolineatum</v>
      </c>
      <c r="K4" s="7" t="str">
        <f>VLOOKUP(E4,lookups_fish!$A$2:$I$200,4,0)</f>
        <v>Haemulidae</v>
      </c>
      <c r="L4" s="7" t="str">
        <f>VLOOKUP(E4,lookups_fish!$A$2:$I$200,5,0)</f>
        <v>Carnivores</v>
      </c>
      <c r="M4" s="9">
        <f>VLOOKUP(E4,lookups_fish!$A$2:$I$200,6,0)</f>
        <v>0.01</v>
      </c>
      <c r="N4" s="9">
        <f>VLOOKUP(E4,lookups_fish!$A$2:$I$200,7,0)</f>
        <v>3.2077</v>
      </c>
      <c r="O4" s="7">
        <f t="shared" si="1"/>
        <v>16.13243783</v>
      </c>
    </row>
    <row r="5" ht="15.75" customHeight="1">
      <c r="A5" s="6">
        <v>44609.0</v>
      </c>
      <c r="B5" s="7" t="s">
        <v>43</v>
      </c>
      <c r="C5" s="7" t="s">
        <v>44</v>
      </c>
      <c r="D5" s="7">
        <v>1.0</v>
      </c>
      <c r="E5" s="7" t="s">
        <v>48</v>
      </c>
      <c r="F5" s="7">
        <v>8.0</v>
      </c>
      <c r="H5" s="7" t="s">
        <v>49</v>
      </c>
      <c r="I5" s="8" t="str">
        <f>VLOOKUP(E5,lookups_fish!$A$2:$I$200,2,0)</f>
        <v>Grunt (juvenile)</v>
      </c>
      <c r="J5" s="8" t="str">
        <f>VLOOKUP(E5,lookups_fish!$A$2:$I$200,3,0)</f>
        <v>Haemulon spp.</v>
      </c>
      <c r="K5" s="7" t="str">
        <f>VLOOKUP(E5,lookups_fish!$A$2:$I$200,4,0)</f>
        <v>Haemulidae</v>
      </c>
      <c r="L5" s="7" t="str">
        <f>VLOOKUP(E5,lookups_fish!$A$2:$I$200,5,0)</f>
        <v>Carnivores</v>
      </c>
      <c r="M5" s="9">
        <f>VLOOKUP(E5,lookups_fish!$A$2:$I$200,6,0)</f>
        <v>0.0127</v>
      </c>
      <c r="N5" s="9">
        <f>VLOOKUP(E5,lookups_fish!$A$2:$I$200,7,0)</f>
        <v>3.1581</v>
      </c>
      <c r="O5" s="7">
        <f t="shared" si="1"/>
        <v>9.033420126</v>
      </c>
    </row>
    <row r="6" ht="15.75" customHeight="1">
      <c r="A6" s="6">
        <v>44609.0</v>
      </c>
      <c r="B6" s="7" t="s">
        <v>43</v>
      </c>
      <c r="C6" s="7" t="s">
        <v>44</v>
      </c>
      <c r="D6" s="7">
        <v>1.0</v>
      </c>
      <c r="E6" s="7" t="s">
        <v>50</v>
      </c>
      <c r="F6" s="7">
        <v>15.0</v>
      </c>
      <c r="G6" s="7">
        <v>2.0</v>
      </c>
      <c r="I6" s="8" t="str">
        <f>VLOOKUP(E6,lookups_fish!$A$2:$I$200,2,0)</f>
        <v>Schoolmaster Snapper</v>
      </c>
      <c r="J6" s="8" t="str">
        <f>VLOOKUP(E6,lookups_fish!$A$2:$I$200,3,0)</f>
        <v>Lutjanus apodus</v>
      </c>
      <c r="K6" s="7" t="str">
        <f>VLOOKUP(E6,lookups_fish!$A$2:$I$200,4,0)</f>
        <v>Lutjanidae</v>
      </c>
      <c r="L6" s="7" t="str">
        <f>VLOOKUP(E6,lookups_fish!$A$2:$I$200,5,0)</f>
        <v>Carnivores</v>
      </c>
      <c r="M6" s="9">
        <f>VLOOKUP(E6,lookups_fish!$A$2:$I$200,6,0)</f>
        <v>0.0194</v>
      </c>
      <c r="N6" s="9">
        <f>VLOOKUP(E6,lookups_fish!$A$2:$I$200,7,0)</f>
        <v>2.9779</v>
      </c>
      <c r="O6" s="7">
        <f t="shared" si="1"/>
        <v>61.67141176</v>
      </c>
    </row>
    <row r="7" ht="15.75" customHeight="1">
      <c r="A7" s="6">
        <v>44609.0</v>
      </c>
      <c r="B7" s="7" t="s">
        <v>43</v>
      </c>
      <c r="C7" s="7" t="s">
        <v>44</v>
      </c>
      <c r="D7" s="7">
        <v>1.0</v>
      </c>
      <c r="E7" s="7" t="s">
        <v>51</v>
      </c>
      <c r="F7" s="7">
        <v>12.0</v>
      </c>
      <c r="G7" s="7">
        <v>2.0</v>
      </c>
      <c r="I7" s="8" t="str">
        <f>VLOOKUP(E7,lookups_fish!$A$2:$I$200,2,0)</f>
        <v>Mahogany Snapper</v>
      </c>
      <c r="J7" s="8" t="str">
        <f>VLOOKUP(E7,lookups_fish!$A$2:$I$200,3,0)</f>
        <v>Lutjanus mahogoni</v>
      </c>
      <c r="K7" s="7" t="str">
        <f>VLOOKUP(E7,lookups_fish!$A$2:$I$200,4,0)</f>
        <v>Lutjanidae</v>
      </c>
      <c r="L7" s="7" t="str">
        <f>VLOOKUP(E7,lookups_fish!$A$2:$I$200,5,0)</f>
        <v>Carnivores</v>
      </c>
      <c r="M7" s="9">
        <f>VLOOKUP(E7,lookups_fish!$A$2:$I$200,6,0)</f>
        <v>0.0429</v>
      </c>
      <c r="N7" s="9">
        <f>VLOOKUP(E7,lookups_fish!$A$2:$I$200,7,0)</f>
        <v>2.719</v>
      </c>
      <c r="O7" s="7">
        <f t="shared" si="1"/>
        <v>36.87661933</v>
      </c>
    </row>
    <row r="8" ht="15.75" customHeight="1">
      <c r="A8" s="6">
        <v>44609.0</v>
      </c>
      <c r="B8" s="7" t="s">
        <v>43</v>
      </c>
      <c r="C8" s="7" t="s">
        <v>44</v>
      </c>
      <c r="D8" s="7">
        <v>1.0</v>
      </c>
      <c r="E8" s="7" t="s">
        <v>51</v>
      </c>
      <c r="F8" s="7">
        <v>15.0</v>
      </c>
      <c r="I8" s="8" t="str">
        <f>VLOOKUP(E8,lookups_fish!$A$2:$I$200,2,0)</f>
        <v>Mahogany Snapper</v>
      </c>
      <c r="J8" s="8" t="str">
        <f>VLOOKUP(E8,lookups_fish!$A$2:$I$200,3,0)</f>
        <v>Lutjanus mahogoni</v>
      </c>
      <c r="K8" s="7" t="str">
        <f>VLOOKUP(E8,lookups_fish!$A$2:$I$200,4,0)</f>
        <v>Lutjanidae</v>
      </c>
      <c r="L8" s="7" t="str">
        <f>VLOOKUP(E8,lookups_fish!$A$2:$I$200,5,0)</f>
        <v>Carnivores</v>
      </c>
      <c r="M8" s="9">
        <f>VLOOKUP(E8,lookups_fish!$A$2:$I$200,6,0)</f>
        <v>0.0429</v>
      </c>
      <c r="N8" s="9">
        <f>VLOOKUP(E8,lookups_fish!$A$2:$I$200,7,0)</f>
        <v>2.719</v>
      </c>
      <c r="O8" s="7">
        <f t="shared" si="1"/>
        <v>67.64713773</v>
      </c>
    </row>
    <row r="9" ht="15.75" customHeight="1">
      <c r="A9" s="6">
        <v>44609.0</v>
      </c>
      <c r="B9" s="7" t="s">
        <v>43</v>
      </c>
      <c r="C9" s="7" t="s">
        <v>44</v>
      </c>
      <c r="D9" s="7">
        <v>1.0</v>
      </c>
      <c r="E9" s="7" t="s">
        <v>51</v>
      </c>
      <c r="F9" s="7">
        <v>10.0</v>
      </c>
      <c r="I9" s="8" t="str">
        <f>VLOOKUP(E9,lookups_fish!$A$2:$I$200,2,0)</f>
        <v>Mahogany Snapper</v>
      </c>
      <c r="J9" s="8" t="str">
        <f>VLOOKUP(E9,lookups_fish!$A$2:$I$200,3,0)</f>
        <v>Lutjanus mahogoni</v>
      </c>
      <c r="K9" s="7" t="str">
        <f>VLOOKUP(E9,lookups_fish!$A$2:$I$200,4,0)</f>
        <v>Lutjanidae</v>
      </c>
      <c r="L9" s="7" t="str">
        <f>VLOOKUP(E9,lookups_fish!$A$2:$I$200,5,0)</f>
        <v>Carnivores</v>
      </c>
      <c r="M9" s="9">
        <f>VLOOKUP(E9,lookups_fish!$A$2:$I$200,6,0)</f>
        <v>0.0429</v>
      </c>
      <c r="N9" s="9">
        <f>VLOOKUP(E9,lookups_fish!$A$2:$I$200,7,0)</f>
        <v>2.719</v>
      </c>
      <c r="O9" s="7">
        <f t="shared" si="1"/>
        <v>22.46245873</v>
      </c>
    </row>
    <row r="10" ht="15.75" customHeight="1">
      <c r="A10" s="6">
        <v>44609.0</v>
      </c>
      <c r="B10" s="7" t="s">
        <v>43</v>
      </c>
      <c r="C10" s="7" t="s">
        <v>44</v>
      </c>
      <c r="D10" s="7">
        <v>1.0</v>
      </c>
      <c r="E10" s="7" t="s">
        <v>52</v>
      </c>
      <c r="F10" s="7">
        <v>10.0</v>
      </c>
      <c r="I10" s="8" t="str">
        <f>VLOOKUP(E10,lookups_fish!$A$2:$I$200,2,0)</f>
        <v>Doctorfish</v>
      </c>
      <c r="J10" s="8" t="str">
        <f>VLOOKUP(E10,lookups_fish!$A$2:$I$200,3,0)</f>
        <v>Acanthurus chirurgus</v>
      </c>
      <c r="K10" s="7" t="str">
        <f>VLOOKUP(E10,lookups_fish!$A$2:$I$200,4,0)</f>
        <v>Acanthuridae</v>
      </c>
      <c r="L10" s="7" t="str">
        <f>VLOOKUP(E10,lookups_fish!$A$2:$I$200,5,0)</f>
        <v>Herbivores</v>
      </c>
      <c r="M10" s="9">
        <f>VLOOKUP(E10,lookups_fish!$A$2:$I$200,6,0)</f>
        <v>0.004</v>
      </c>
      <c r="N10" s="9">
        <f>VLOOKUP(E10,lookups_fish!$A$2:$I$200,7,0)</f>
        <v>3.5328</v>
      </c>
      <c r="O10" s="7">
        <f t="shared" si="1"/>
        <v>13.64143291</v>
      </c>
    </row>
    <row r="11" ht="15.75" customHeight="1">
      <c r="A11" s="6">
        <v>44609.0</v>
      </c>
      <c r="B11" s="7" t="s">
        <v>43</v>
      </c>
      <c r="C11" s="7" t="s">
        <v>44</v>
      </c>
      <c r="D11" s="7">
        <v>1.0</v>
      </c>
      <c r="E11" s="7" t="s">
        <v>53</v>
      </c>
      <c r="F11" s="7">
        <v>6.0</v>
      </c>
      <c r="H11" s="7" t="s">
        <v>49</v>
      </c>
      <c r="I11" s="8" t="str">
        <f>VLOOKUP(E11,lookups_fish!$A$2:$I$200,2,0)</f>
        <v>Yellowtail parrotfish</v>
      </c>
      <c r="J11" s="8" t="str">
        <f>VLOOKUP(E11,lookups_fish!$A$2:$I$200,3,0)</f>
        <v>Sparisoma rubiprinne</v>
      </c>
      <c r="K11" s="7" t="str">
        <f>VLOOKUP(E11,lookups_fish!$A$2:$I$200,4,0)</f>
        <v>Scaridae</v>
      </c>
      <c r="L11" s="7" t="str">
        <f>VLOOKUP(E11,lookups_fish!$A$2:$I$200,5,0)</f>
        <v>Herbivores</v>
      </c>
      <c r="M11" s="9">
        <f>VLOOKUP(E11,lookups_fish!$A$2:$I$200,6,0)</f>
        <v>0.0156</v>
      </c>
      <c r="N11" s="9">
        <f>VLOOKUP(E11,lookups_fish!$A$2:$I$200,7,0)</f>
        <v>3.0641</v>
      </c>
      <c r="O11" s="7">
        <f t="shared" si="1"/>
        <v>3.779704473</v>
      </c>
    </row>
    <row r="12" ht="15.75" customHeight="1">
      <c r="A12" s="6">
        <v>44609.0</v>
      </c>
      <c r="B12" s="7" t="s">
        <v>43</v>
      </c>
      <c r="C12" s="7" t="s">
        <v>44</v>
      </c>
      <c r="D12" s="7">
        <v>1.0</v>
      </c>
      <c r="E12" s="7" t="s">
        <v>54</v>
      </c>
      <c r="F12" s="7">
        <v>8.0</v>
      </c>
      <c r="G12" s="7">
        <v>4.0</v>
      </c>
      <c r="I12" s="8" t="str">
        <f>VLOOKUP(E12,lookups_fish!$A$2:$I$200,2,0)</f>
        <v>3-spot Damselfish</v>
      </c>
      <c r="J12" s="8" t="str">
        <f>VLOOKUP(E12,lookups_fish!$A$2:$I$200,3,0)</f>
        <v>Stegastes planifrons</v>
      </c>
      <c r="K12" s="7" t="str">
        <f>VLOOKUP(E12,lookups_fish!$A$2:$I$200,4,0)</f>
        <v>Pomacentridae</v>
      </c>
      <c r="L12" s="7" t="str">
        <f>VLOOKUP(E12,lookups_fish!$A$2:$I$200,5,0)</f>
        <v>Omnivores</v>
      </c>
      <c r="M12" s="9">
        <f>VLOOKUP(E12,lookups_fish!$A$2:$I$200,6,0)</f>
        <v>0.0219</v>
      </c>
      <c r="N12" s="9">
        <f>VLOOKUP(E12,lookups_fish!$A$2:$I$200,7,0)</f>
        <v>2.96</v>
      </c>
      <c r="O12" s="7">
        <f t="shared" si="1"/>
        <v>10.31788009</v>
      </c>
    </row>
    <row r="13" ht="15.75" customHeight="1">
      <c r="A13" s="6">
        <v>44609.0</v>
      </c>
      <c r="B13" s="7" t="s">
        <v>43</v>
      </c>
      <c r="C13" s="7" t="s">
        <v>44</v>
      </c>
      <c r="D13" s="7">
        <v>2.0</v>
      </c>
      <c r="E13" s="7" t="s">
        <v>55</v>
      </c>
      <c r="F13" s="7">
        <v>10.0</v>
      </c>
      <c r="G13" s="7">
        <v>9.0</v>
      </c>
      <c r="H13" s="7" t="s">
        <v>49</v>
      </c>
      <c r="I13" s="8" t="str">
        <f>VLOOKUP(E13,lookups_fish!$A$2:$I$200,2,0)</f>
        <v>French Grunt</v>
      </c>
      <c r="J13" s="8" t="str">
        <f>VLOOKUP(E13,lookups_fish!$A$2:$I$200,3,0)</f>
        <v>Haemulon flavolineatum</v>
      </c>
      <c r="K13" s="7" t="str">
        <f>VLOOKUP(E13,lookups_fish!$A$2:$I$200,4,0)</f>
        <v>Haemulidae</v>
      </c>
      <c r="L13" s="7" t="str">
        <f>VLOOKUP(E13,lookups_fish!$A$2:$I$200,5,0)</f>
        <v>Carnivores</v>
      </c>
      <c r="M13" s="9">
        <f>VLOOKUP(E13,lookups_fish!$A$2:$I$200,6,0)</f>
        <v>0.0127</v>
      </c>
      <c r="N13" s="9">
        <f>VLOOKUP(E13,lookups_fish!$A$2:$I$200,7,0)</f>
        <v>3.1581</v>
      </c>
      <c r="O13" s="7">
        <f t="shared" si="1"/>
        <v>18.27694988</v>
      </c>
    </row>
    <row r="14" ht="15.75" customHeight="1">
      <c r="A14" s="6">
        <v>44609.0</v>
      </c>
      <c r="B14" s="7" t="s">
        <v>43</v>
      </c>
      <c r="C14" s="7" t="s">
        <v>44</v>
      </c>
      <c r="D14" s="7">
        <v>2.0</v>
      </c>
      <c r="E14" s="7" t="s">
        <v>55</v>
      </c>
      <c r="F14" s="7">
        <v>8.0</v>
      </c>
      <c r="G14" s="7">
        <v>20.0</v>
      </c>
      <c r="H14" s="7" t="s">
        <v>49</v>
      </c>
      <c r="I14" s="8" t="str">
        <f>VLOOKUP(E14,lookups_fish!$A$2:$I$200,2,0)</f>
        <v>French Grunt</v>
      </c>
      <c r="J14" s="8" t="str">
        <f>VLOOKUP(E14,lookups_fish!$A$2:$I$200,3,0)</f>
        <v>Haemulon flavolineatum</v>
      </c>
      <c r="K14" s="7" t="str">
        <f>VLOOKUP(E14,lookups_fish!$A$2:$I$200,4,0)</f>
        <v>Haemulidae</v>
      </c>
      <c r="L14" s="7" t="str">
        <f>VLOOKUP(E14,lookups_fish!$A$2:$I$200,5,0)</f>
        <v>Carnivores</v>
      </c>
      <c r="M14" s="9">
        <f>VLOOKUP(E14,lookups_fish!$A$2:$I$200,6,0)</f>
        <v>0.0127</v>
      </c>
      <c r="N14" s="9">
        <f>VLOOKUP(E14,lookups_fish!$A$2:$I$200,7,0)</f>
        <v>3.1581</v>
      </c>
      <c r="O14" s="7">
        <f t="shared" si="1"/>
        <v>9.033420126</v>
      </c>
    </row>
    <row r="15" ht="15.75" customHeight="1">
      <c r="A15" s="6">
        <v>44609.0</v>
      </c>
      <c r="B15" s="7" t="s">
        <v>43</v>
      </c>
      <c r="C15" s="7" t="s">
        <v>44</v>
      </c>
      <c r="D15" s="7">
        <v>2.0</v>
      </c>
      <c r="E15" s="7" t="s">
        <v>55</v>
      </c>
      <c r="F15" s="7">
        <v>6.0</v>
      </c>
      <c r="G15" s="7">
        <v>4.0</v>
      </c>
      <c r="H15" s="7" t="s">
        <v>49</v>
      </c>
      <c r="I15" s="8" t="str">
        <f>VLOOKUP(E15,lookups_fish!$A$2:$I$200,2,0)</f>
        <v>French Grunt</v>
      </c>
      <c r="J15" s="8" t="str">
        <f>VLOOKUP(E15,lookups_fish!$A$2:$I$200,3,0)</f>
        <v>Haemulon flavolineatum</v>
      </c>
      <c r="K15" s="7" t="str">
        <f>VLOOKUP(E15,lookups_fish!$A$2:$I$200,4,0)</f>
        <v>Haemulidae</v>
      </c>
      <c r="L15" s="7" t="str">
        <f>VLOOKUP(E15,lookups_fish!$A$2:$I$200,5,0)</f>
        <v>Carnivores</v>
      </c>
      <c r="M15" s="9">
        <f>VLOOKUP(E15,lookups_fish!$A$2:$I$200,6,0)</f>
        <v>0.0127</v>
      </c>
      <c r="N15" s="9">
        <f>VLOOKUP(E15,lookups_fish!$A$2:$I$200,7,0)</f>
        <v>3.1581</v>
      </c>
      <c r="O15" s="7">
        <f t="shared" si="1"/>
        <v>3.641524069</v>
      </c>
    </row>
    <row r="16" ht="15.75" customHeight="1">
      <c r="A16" s="6">
        <v>44609.0</v>
      </c>
      <c r="B16" s="7" t="s">
        <v>43</v>
      </c>
      <c r="C16" s="7" t="s">
        <v>44</v>
      </c>
      <c r="D16" s="7">
        <v>2.0</v>
      </c>
      <c r="E16" s="7" t="s">
        <v>55</v>
      </c>
      <c r="F16" s="7">
        <v>5.0</v>
      </c>
      <c r="G16" s="7">
        <v>8.0</v>
      </c>
      <c r="H16" s="7" t="s">
        <v>49</v>
      </c>
      <c r="I16" s="8" t="str">
        <f>VLOOKUP(E16,lookups_fish!$A$2:$I$200,2,0)</f>
        <v>French Grunt</v>
      </c>
      <c r="J16" s="8" t="str">
        <f>VLOOKUP(E16,lookups_fish!$A$2:$I$200,3,0)</f>
        <v>Haemulon flavolineatum</v>
      </c>
      <c r="K16" s="7" t="str">
        <f>VLOOKUP(E16,lookups_fish!$A$2:$I$200,4,0)</f>
        <v>Haemulidae</v>
      </c>
      <c r="L16" s="7" t="str">
        <f>VLOOKUP(E16,lookups_fish!$A$2:$I$200,5,0)</f>
        <v>Carnivores</v>
      </c>
      <c r="M16" s="9">
        <f>VLOOKUP(E16,lookups_fish!$A$2:$I$200,6,0)</f>
        <v>0.0127</v>
      </c>
      <c r="N16" s="9">
        <f>VLOOKUP(E16,lookups_fish!$A$2:$I$200,7,0)</f>
        <v>3.1581</v>
      </c>
      <c r="O16" s="7">
        <f t="shared" si="1"/>
        <v>2.047485768</v>
      </c>
    </row>
    <row r="17" ht="15.75" customHeight="1">
      <c r="A17" s="6">
        <v>44609.0</v>
      </c>
      <c r="B17" s="7" t="s">
        <v>43</v>
      </c>
      <c r="C17" s="7" t="s">
        <v>44</v>
      </c>
      <c r="D17" s="7">
        <v>2.0</v>
      </c>
      <c r="E17" s="7" t="s">
        <v>50</v>
      </c>
      <c r="F17" s="7">
        <v>6.0</v>
      </c>
      <c r="H17" s="7" t="s">
        <v>49</v>
      </c>
      <c r="I17" s="8" t="str">
        <f>VLOOKUP(E17,lookups_fish!$A$2:$I$200,2,0)</f>
        <v>Schoolmaster Snapper</v>
      </c>
      <c r="J17" s="8" t="str">
        <f>VLOOKUP(E17,lookups_fish!$A$2:$I$200,3,0)</f>
        <v>Lutjanus apodus</v>
      </c>
      <c r="K17" s="7" t="str">
        <f>VLOOKUP(E17,lookups_fish!$A$2:$I$200,4,0)</f>
        <v>Lutjanidae</v>
      </c>
      <c r="L17" s="7" t="str">
        <f>VLOOKUP(E17,lookups_fish!$A$2:$I$200,5,0)</f>
        <v>Carnivores</v>
      </c>
      <c r="M17" s="9">
        <f>VLOOKUP(E17,lookups_fish!$A$2:$I$200,6,0)</f>
        <v>0.0194</v>
      </c>
      <c r="N17" s="9">
        <f>VLOOKUP(E17,lookups_fish!$A$2:$I$200,7,0)</f>
        <v>2.9779</v>
      </c>
      <c r="O17" s="7">
        <f t="shared" si="1"/>
        <v>4.027711346</v>
      </c>
    </row>
    <row r="18" ht="15.75" customHeight="1">
      <c r="A18" s="6">
        <v>44609.0</v>
      </c>
      <c r="B18" s="7" t="s">
        <v>43</v>
      </c>
      <c r="C18" s="7" t="s">
        <v>44</v>
      </c>
      <c r="D18" s="7">
        <v>2.0</v>
      </c>
      <c r="E18" s="7" t="s">
        <v>50</v>
      </c>
      <c r="F18" s="7">
        <v>10.0</v>
      </c>
      <c r="H18" s="7" t="s">
        <v>49</v>
      </c>
      <c r="I18" s="8" t="str">
        <f>VLOOKUP(E18,lookups_fish!$A$2:$I$200,2,0)</f>
        <v>Schoolmaster Snapper</v>
      </c>
      <c r="J18" s="8" t="str">
        <f>VLOOKUP(E18,lookups_fish!$A$2:$I$200,3,0)</f>
        <v>Lutjanus apodus</v>
      </c>
      <c r="K18" s="7" t="str">
        <f>VLOOKUP(E18,lookups_fish!$A$2:$I$200,4,0)</f>
        <v>Lutjanidae</v>
      </c>
      <c r="L18" s="7" t="str">
        <f>VLOOKUP(E18,lookups_fish!$A$2:$I$200,5,0)</f>
        <v>Carnivores</v>
      </c>
      <c r="M18" s="9">
        <f>VLOOKUP(E18,lookups_fish!$A$2:$I$200,6,0)</f>
        <v>0.0194</v>
      </c>
      <c r="N18" s="9">
        <f>VLOOKUP(E18,lookups_fish!$A$2:$I$200,7,0)</f>
        <v>2.9779</v>
      </c>
      <c r="O18" s="7">
        <f t="shared" si="1"/>
        <v>18.43748712</v>
      </c>
    </row>
    <row r="19" ht="15.75" customHeight="1">
      <c r="A19" s="6">
        <v>44609.0</v>
      </c>
      <c r="B19" s="7" t="s">
        <v>43</v>
      </c>
      <c r="C19" s="7" t="s">
        <v>44</v>
      </c>
      <c r="D19" s="7">
        <v>2.0</v>
      </c>
      <c r="E19" s="7" t="s">
        <v>50</v>
      </c>
      <c r="F19" s="7">
        <v>12.0</v>
      </c>
      <c r="H19" s="7" t="s">
        <v>49</v>
      </c>
      <c r="I19" s="8" t="str">
        <f>VLOOKUP(E19,lookups_fish!$A$2:$I$200,2,0)</f>
        <v>Schoolmaster Snapper</v>
      </c>
      <c r="J19" s="8" t="str">
        <f>VLOOKUP(E19,lookups_fish!$A$2:$I$200,3,0)</f>
        <v>Lutjanus apodus</v>
      </c>
      <c r="K19" s="7" t="str">
        <f>VLOOKUP(E19,lookups_fish!$A$2:$I$200,4,0)</f>
        <v>Lutjanidae</v>
      </c>
      <c r="L19" s="7" t="str">
        <f>VLOOKUP(E19,lookups_fish!$A$2:$I$200,5,0)</f>
        <v>Carnivores</v>
      </c>
      <c r="M19" s="9">
        <f>VLOOKUP(E19,lookups_fish!$A$2:$I$200,6,0)</f>
        <v>0.0194</v>
      </c>
      <c r="N19" s="9">
        <f>VLOOKUP(E19,lookups_fish!$A$2:$I$200,7,0)</f>
        <v>2.9779</v>
      </c>
      <c r="O19" s="7">
        <f t="shared" si="1"/>
        <v>31.73186241</v>
      </c>
    </row>
    <row r="20" ht="15.75" customHeight="1">
      <c r="A20" s="6">
        <v>44609.0</v>
      </c>
      <c r="B20" s="7" t="s">
        <v>43</v>
      </c>
      <c r="C20" s="7" t="s">
        <v>44</v>
      </c>
      <c r="D20" s="7">
        <v>2.0</v>
      </c>
      <c r="E20" s="7" t="s">
        <v>50</v>
      </c>
      <c r="F20" s="7">
        <v>5.0</v>
      </c>
      <c r="H20" s="7" t="s">
        <v>49</v>
      </c>
      <c r="I20" s="8" t="str">
        <f>VLOOKUP(E20,lookups_fish!$A$2:$I$200,2,0)</f>
        <v>Schoolmaster Snapper</v>
      </c>
      <c r="J20" s="8" t="str">
        <f>VLOOKUP(E20,lookups_fish!$A$2:$I$200,3,0)</f>
        <v>Lutjanus apodus</v>
      </c>
      <c r="K20" s="7" t="str">
        <f>VLOOKUP(E20,lookups_fish!$A$2:$I$200,4,0)</f>
        <v>Lutjanidae</v>
      </c>
      <c r="L20" s="7" t="str">
        <f>VLOOKUP(E20,lookups_fish!$A$2:$I$200,5,0)</f>
        <v>Carnivores</v>
      </c>
      <c r="M20" s="9">
        <f>VLOOKUP(E20,lookups_fish!$A$2:$I$200,6,0)</f>
        <v>0.0194</v>
      </c>
      <c r="N20" s="9">
        <f>VLOOKUP(E20,lookups_fish!$A$2:$I$200,7,0)</f>
        <v>2.9779</v>
      </c>
      <c r="O20" s="7">
        <f t="shared" si="1"/>
        <v>2.340262135</v>
      </c>
    </row>
    <row r="21" ht="15.75" customHeight="1">
      <c r="A21" s="6">
        <v>44609.0</v>
      </c>
      <c r="B21" s="7" t="s">
        <v>43</v>
      </c>
      <c r="C21" s="7" t="s">
        <v>44</v>
      </c>
      <c r="D21" s="7">
        <v>2.0</v>
      </c>
      <c r="E21" s="7" t="s">
        <v>51</v>
      </c>
      <c r="F21" s="7">
        <v>12.0</v>
      </c>
      <c r="I21" s="8" t="str">
        <f>VLOOKUP(E21,lookups_fish!$A$2:$I$200,2,0)</f>
        <v>Mahogany Snapper</v>
      </c>
      <c r="J21" s="8" t="str">
        <f>VLOOKUP(E21,lookups_fish!$A$2:$I$200,3,0)</f>
        <v>Lutjanus mahogoni</v>
      </c>
      <c r="K21" s="7" t="str">
        <f>VLOOKUP(E21,lookups_fish!$A$2:$I$200,4,0)</f>
        <v>Lutjanidae</v>
      </c>
      <c r="L21" s="7" t="str">
        <f>VLOOKUP(E21,lookups_fish!$A$2:$I$200,5,0)</f>
        <v>Carnivores</v>
      </c>
      <c r="M21" s="9">
        <f>VLOOKUP(E21,lookups_fish!$A$2:$I$200,6,0)</f>
        <v>0.0429</v>
      </c>
      <c r="N21" s="9">
        <f>VLOOKUP(E21,lookups_fish!$A$2:$I$200,7,0)</f>
        <v>2.719</v>
      </c>
      <c r="O21" s="7">
        <f t="shared" si="1"/>
        <v>36.87661933</v>
      </c>
    </row>
    <row r="22" ht="15.75" customHeight="1">
      <c r="A22" s="6">
        <v>44609.0</v>
      </c>
      <c r="B22" s="7" t="s">
        <v>43</v>
      </c>
      <c r="C22" s="7" t="s">
        <v>44</v>
      </c>
      <c r="D22" s="7">
        <v>2.0</v>
      </c>
      <c r="E22" s="7" t="s">
        <v>56</v>
      </c>
      <c r="F22" s="7">
        <v>7.0</v>
      </c>
      <c r="H22" s="7" t="s">
        <v>49</v>
      </c>
      <c r="I22" s="8" t="str">
        <f>VLOOKUP(E22,lookups_fish!$A$2:$I$200,2,0)</f>
        <v>Redband Parrotfish</v>
      </c>
      <c r="J22" s="8" t="str">
        <f>VLOOKUP(E22,lookups_fish!$A$2:$I$200,3,0)</f>
        <v>Sparisoma aurofrenatum</v>
      </c>
      <c r="K22" s="7" t="str">
        <f>VLOOKUP(E22,lookups_fish!$A$2:$I$200,4,0)</f>
        <v>Scaridae</v>
      </c>
      <c r="L22" s="7" t="str">
        <f>VLOOKUP(E22,lookups_fish!$A$2:$I$200,5,0)</f>
        <v>Herbivores</v>
      </c>
      <c r="M22" s="9">
        <f>VLOOKUP(E22,lookups_fish!$A$2:$I$200,6,0)</f>
        <v>0.0046</v>
      </c>
      <c r="N22" s="9">
        <f>VLOOKUP(E22,lookups_fish!$A$2:$I$200,7,0)</f>
        <v>3.4291</v>
      </c>
      <c r="O22" s="7">
        <f t="shared" si="1"/>
        <v>3.636499404</v>
      </c>
    </row>
    <row r="23" ht="15.75" customHeight="1">
      <c r="A23" s="6">
        <v>44609.0</v>
      </c>
      <c r="B23" s="7" t="s">
        <v>43</v>
      </c>
      <c r="C23" s="7" t="s">
        <v>44</v>
      </c>
      <c r="D23" s="7">
        <v>2.0</v>
      </c>
      <c r="E23" s="7" t="s">
        <v>57</v>
      </c>
      <c r="F23" s="7">
        <v>8.0</v>
      </c>
      <c r="G23" s="7">
        <v>10.0</v>
      </c>
      <c r="H23" s="7" t="s">
        <v>49</v>
      </c>
      <c r="I23" s="8" t="str">
        <f>VLOOKUP(E23,lookups_fish!$A$2:$I$200,2,0)</f>
        <v>Princess Parrotfish</v>
      </c>
      <c r="J23" s="8" t="str">
        <f>VLOOKUP(E23,lookups_fish!$A$2:$I$200,3,0)</f>
        <v>Scarus taeniopterus</v>
      </c>
      <c r="K23" s="7" t="str">
        <f>VLOOKUP(E23,lookups_fish!$A$2:$I$200,4,0)</f>
        <v>Scaridae</v>
      </c>
      <c r="L23" s="7" t="str">
        <f>VLOOKUP(E23,lookups_fish!$A$2:$I$200,5,0)</f>
        <v>Herbivores</v>
      </c>
      <c r="M23" s="9">
        <f>VLOOKUP(E23,lookups_fish!$A$2:$I$200,6,0)</f>
        <v>0.0335</v>
      </c>
      <c r="N23" s="9">
        <f>VLOOKUP(E23,lookups_fish!$A$2:$I$200,7,0)</f>
        <v>2.7086</v>
      </c>
      <c r="O23" s="7">
        <f t="shared" si="1"/>
        <v>9.357381711</v>
      </c>
    </row>
    <row r="24" ht="15.75" customHeight="1">
      <c r="A24" s="6">
        <v>44609.0</v>
      </c>
      <c r="B24" s="7" t="s">
        <v>43</v>
      </c>
      <c r="C24" s="7" t="s">
        <v>44</v>
      </c>
      <c r="D24" s="7">
        <v>2.0</v>
      </c>
      <c r="E24" s="7" t="s">
        <v>57</v>
      </c>
      <c r="F24" s="7">
        <v>6.0</v>
      </c>
      <c r="G24" s="7">
        <v>2.0</v>
      </c>
      <c r="H24" s="7" t="s">
        <v>49</v>
      </c>
      <c r="I24" s="8" t="str">
        <f>VLOOKUP(E24,lookups_fish!$A$2:$I$200,2,0)</f>
        <v>Princess Parrotfish</v>
      </c>
      <c r="J24" s="8" t="str">
        <f>VLOOKUP(E24,lookups_fish!$A$2:$I$200,3,0)</f>
        <v>Scarus taeniopterus</v>
      </c>
      <c r="K24" s="7" t="str">
        <f>VLOOKUP(E24,lookups_fish!$A$2:$I$200,4,0)</f>
        <v>Scaridae</v>
      </c>
      <c r="L24" s="7" t="str">
        <f>VLOOKUP(E24,lookups_fish!$A$2:$I$200,5,0)</f>
        <v>Herbivores</v>
      </c>
      <c r="M24" s="9">
        <f>VLOOKUP(E24,lookups_fish!$A$2:$I$200,6,0)</f>
        <v>0.0335</v>
      </c>
      <c r="N24" s="9">
        <f>VLOOKUP(E24,lookups_fish!$A$2:$I$200,7,0)</f>
        <v>2.7086</v>
      </c>
      <c r="O24" s="7">
        <f t="shared" si="1"/>
        <v>4.292845751</v>
      </c>
    </row>
    <row r="25" ht="15.75" customHeight="1">
      <c r="A25" s="6">
        <v>44609.0</v>
      </c>
      <c r="B25" s="7" t="s">
        <v>43</v>
      </c>
      <c r="C25" s="7" t="s">
        <v>44</v>
      </c>
      <c r="D25" s="7">
        <v>2.0</v>
      </c>
      <c r="E25" s="7" t="s">
        <v>54</v>
      </c>
      <c r="F25" s="7">
        <v>6.0</v>
      </c>
      <c r="G25" s="7">
        <v>7.0</v>
      </c>
      <c r="I25" s="8" t="str">
        <f>VLOOKUP(E25,lookups_fish!$A$2:$I$200,2,0)</f>
        <v>3-spot Damselfish</v>
      </c>
      <c r="J25" s="8" t="str">
        <f>VLOOKUP(E25,lookups_fish!$A$2:$I$200,3,0)</f>
        <v>Stegastes planifrons</v>
      </c>
      <c r="K25" s="7" t="str">
        <f>VLOOKUP(E25,lookups_fish!$A$2:$I$200,4,0)</f>
        <v>Pomacentridae</v>
      </c>
      <c r="L25" s="7" t="str">
        <f>VLOOKUP(E25,lookups_fish!$A$2:$I$200,5,0)</f>
        <v>Omnivores</v>
      </c>
      <c r="M25" s="9">
        <f>VLOOKUP(E25,lookups_fish!$A$2:$I$200,6,0)</f>
        <v>0.0219</v>
      </c>
      <c r="N25" s="9">
        <f>VLOOKUP(E25,lookups_fish!$A$2:$I$200,7,0)</f>
        <v>2.96</v>
      </c>
      <c r="O25" s="7">
        <f t="shared" si="1"/>
        <v>4.40323451</v>
      </c>
    </row>
    <row r="26" ht="15.75" customHeight="1">
      <c r="A26" s="6">
        <v>44609.0</v>
      </c>
      <c r="B26" s="7" t="s">
        <v>43</v>
      </c>
      <c r="C26" s="7" t="s">
        <v>44</v>
      </c>
      <c r="D26" s="7">
        <v>2.0</v>
      </c>
      <c r="E26" s="7" t="s">
        <v>51</v>
      </c>
      <c r="F26" s="7">
        <v>18.0</v>
      </c>
      <c r="I26" s="8" t="str">
        <f>VLOOKUP(E26,lookups_fish!$A$2:$I$200,2,0)</f>
        <v>Mahogany Snapper</v>
      </c>
      <c r="J26" s="8" t="str">
        <f>VLOOKUP(E26,lookups_fish!$A$2:$I$200,3,0)</f>
        <v>Lutjanus mahogoni</v>
      </c>
      <c r="K26" s="7" t="str">
        <f>VLOOKUP(E26,lookups_fish!$A$2:$I$200,4,0)</f>
        <v>Lutjanidae</v>
      </c>
      <c r="L26" s="7" t="str">
        <f>VLOOKUP(E26,lookups_fish!$A$2:$I$200,5,0)</f>
        <v>Carnivores</v>
      </c>
      <c r="M26" s="9">
        <f>VLOOKUP(E26,lookups_fish!$A$2:$I$200,6,0)</f>
        <v>0.0429</v>
      </c>
      <c r="N26" s="9">
        <f>VLOOKUP(E26,lookups_fish!$A$2:$I$200,7,0)</f>
        <v>2.719</v>
      </c>
      <c r="O26" s="7">
        <f t="shared" si="1"/>
        <v>111.0563085</v>
      </c>
    </row>
    <row r="27" ht="15.75" customHeight="1">
      <c r="A27" s="6">
        <v>44609.0</v>
      </c>
      <c r="B27" s="7" t="s">
        <v>43</v>
      </c>
      <c r="C27" s="7" t="s">
        <v>44</v>
      </c>
      <c r="D27" s="7">
        <v>2.0</v>
      </c>
      <c r="E27" s="7" t="s">
        <v>51</v>
      </c>
      <c r="F27" s="7">
        <v>12.0</v>
      </c>
      <c r="I27" s="8" t="str">
        <f>VLOOKUP(E27,lookups_fish!$A$2:$I$200,2,0)</f>
        <v>Mahogany Snapper</v>
      </c>
      <c r="J27" s="8" t="str">
        <f>VLOOKUP(E27,lookups_fish!$A$2:$I$200,3,0)</f>
        <v>Lutjanus mahogoni</v>
      </c>
      <c r="K27" s="7" t="str">
        <f>VLOOKUP(E27,lookups_fish!$A$2:$I$200,4,0)</f>
        <v>Lutjanidae</v>
      </c>
      <c r="L27" s="7" t="str">
        <f>VLOOKUP(E27,lookups_fish!$A$2:$I$200,5,0)</f>
        <v>Carnivores</v>
      </c>
      <c r="M27" s="9">
        <f>VLOOKUP(E27,lookups_fish!$A$2:$I$200,6,0)</f>
        <v>0.0429</v>
      </c>
      <c r="N27" s="9">
        <f>VLOOKUP(E27,lookups_fish!$A$2:$I$200,7,0)</f>
        <v>2.719</v>
      </c>
      <c r="O27" s="7">
        <f t="shared" si="1"/>
        <v>36.87661933</v>
      </c>
    </row>
    <row r="28" ht="15.75" customHeight="1">
      <c r="A28" s="6">
        <v>44609.0</v>
      </c>
      <c r="B28" s="7" t="s">
        <v>43</v>
      </c>
      <c r="C28" s="7" t="s">
        <v>44</v>
      </c>
      <c r="D28" s="7">
        <v>2.0</v>
      </c>
      <c r="E28" s="7" t="s">
        <v>51</v>
      </c>
      <c r="F28" s="7">
        <v>15.0</v>
      </c>
      <c r="I28" s="8" t="str">
        <f>VLOOKUP(E28,lookups_fish!$A$2:$I$200,2,0)</f>
        <v>Mahogany Snapper</v>
      </c>
      <c r="J28" s="8" t="str">
        <f>VLOOKUP(E28,lookups_fish!$A$2:$I$200,3,0)</f>
        <v>Lutjanus mahogoni</v>
      </c>
      <c r="K28" s="7" t="str">
        <f>VLOOKUP(E28,lookups_fish!$A$2:$I$200,4,0)</f>
        <v>Lutjanidae</v>
      </c>
      <c r="L28" s="7" t="str">
        <f>VLOOKUP(E28,lookups_fish!$A$2:$I$200,5,0)</f>
        <v>Carnivores</v>
      </c>
      <c r="M28" s="9">
        <f>VLOOKUP(E28,lookups_fish!$A$2:$I$200,6,0)</f>
        <v>0.0429</v>
      </c>
      <c r="N28" s="9">
        <f>VLOOKUP(E28,lookups_fish!$A$2:$I$200,7,0)</f>
        <v>2.719</v>
      </c>
      <c r="O28" s="7">
        <f t="shared" si="1"/>
        <v>67.64713773</v>
      </c>
    </row>
    <row r="29" ht="15.75" customHeight="1">
      <c r="A29" s="6">
        <v>44609.0</v>
      </c>
      <c r="B29" s="7" t="s">
        <v>43</v>
      </c>
      <c r="C29" s="7" t="s">
        <v>44</v>
      </c>
      <c r="D29" s="7">
        <v>2.0</v>
      </c>
      <c r="E29" s="7" t="s">
        <v>51</v>
      </c>
      <c r="F29" s="7">
        <v>4.0</v>
      </c>
      <c r="H29" s="7" t="s">
        <v>49</v>
      </c>
      <c r="I29" s="8" t="str">
        <f>VLOOKUP(E29,lookups_fish!$A$2:$I$200,2,0)</f>
        <v>Mahogany Snapper</v>
      </c>
      <c r="J29" s="8" t="str">
        <f>VLOOKUP(E29,lookups_fish!$A$2:$I$200,3,0)</f>
        <v>Lutjanus mahogoni</v>
      </c>
      <c r="K29" s="7" t="str">
        <f>VLOOKUP(E29,lookups_fish!$A$2:$I$200,4,0)</f>
        <v>Lutjanidae</v>
      </c>
      <c r="L29" s="7" t="str">
        <f>VLOOKUP(E29,lookups_fish!$A$2:$I$200,5,0)</f>
        <v>Carnivores</v>
      </c>
      <c r="M29" s="9">
        <f>VLOOKUP(E29,lookups_fish!$A$2:$I$200,6,0)</f>
        <v>0.0429</v>
      </c>
      <c r="N29" s="9">
        <f>VLOOKUP(E29,lookups_fish!$A$2:$I$200,7,0)</f>
        <v>2.719</v>
      </c>
      <c r="O29" s="7">
        <f t="shared" si="1"/>
        <v>1.859766449</v>
      </c>
    </row>
    <row r="30" ht="15.75" customHeight="1">
      <c r="A30" s="6">
        <v>44609.0</v>
      </c>
      <c r="B30" s="7" t="s">
        <v>43</v>
      </c>
      <c r="C30" s="7" t="s">
        <v>44</v>
      </c>
      <c r="D30" s="7">
        <v>2.0</v>
      </c>
      <c r="E30" s="7" t="s">
        <v>58</v>
      </c>
      <c r="F30" s="7">
        <v>14.0</v>
      </c>
      <c r="I30" s="8" t="str">
        <f>VLOOKUP(E30,lookups_fish!$A$2:$I$200,2,0)</f>
        <v>Bluestriped Grunt</v>
      </c>
      <c r="J30" s="8" t="str">
        <f>VLOOKUP(E30,lookups_fish!$A$2:$I$200,3,0)</f>
        <v>Haemulon sciurus</v>
      </c>
      <c r="K30" s="7" t="str">
        <f>VLOOKUP(E30,lookups_fish!$A$2:$I$200,4,0)</f>
        <v>Haemulidae</v>
      </c>
      <c r="L30" s="7" t="str">
        <f>VLOOKUP(E30,lookups_fish!$A$2:$I$200,5,0)</f>
        <v>Carnivores</v>
      </c>
      <c r="M30" s="9">
        <f>VLOOKUP(E30,lookups_fish!$A$2:$I$200,6,0)</f>
        <v>0.0194</v>
      </c>
      <c r="N30" s="9">
        <f>VLOOKUP(E30,lookups_fish!$A$2:$I$200,7,0)</f>
        <v>2.9996</v>
      </c>
      <c r="O30" s="7">
        <f t="shared" si="1"/>
        <v>53.17743504</v>
      </c>
    </row>
    <row r="31" ht="15.75" customHeight="1">
      <c r="A31" s="6">
        <v>44609.0</v>
      </c>
      <c r="B31" s="7" t="s">
        <v>43</v>
      </c>
      <c r="C31" s="7" t="s">
        <v>44</v>
      </c>
      <c r="D31" s="7">
        <v>2.0</v>
      </c>
      <c r="E31" s="7" t="s">
        <v>58</v>
      </c>
      <c r="F31" s="7">
        <v>12.0</v>
      </c>
      <c r="H31" s="7" t="s">
        <v>49</v>
      </c>
      <c r="I31" s="8" t="str">
        <f>VLOOKUP(E31,lookups_fish!$A$2:$I$200,2,0)</f>
        <v>Bluestriped Grunt</v>
      </c>
      <c r="J31" s="8" t="str">
        <f>VLOOKUP(E31,lookups_fish!$A$2:$I$200,3,0)</f>
        <v>Haemulon sciurus</v>
      </c>
      <c r="K31" s="7" t="str">
        <f>VLOOKUP(E31,lookups_fish!$A$2:$I$200,4,0)</f>
        <v>Haemulidae</v>
      </c>
      <c r="L31" s="7" t="str">
        <f>VLOOKUP(E31,lookups_fish!$A$2:$I$200,5,0)</f>
        <v>Carnivores</v>
      </c>
      <c r="M31" s="9">
        <f>VLOOKUP(E31,lookups_fish!$A$2:$I$200,6,0)</f>
        <v>0.0194</v>
      </c>
      <c r="N31" s="9">
        <f>VLOOKUP(E31,lookups_fish!$A$2:$I$200,7,0)</f>
        <v>2.9996</v>
      </c>
      <c r="O31" s="7">
        <f t="shared" si="1"/>
        <v>33.48989575</v>
      </c>
    </row>
    <row r="32" ht="15.75" customHeight="1">
      <c r="A32" s="6">
        <v>44609.0</v>
      </c>
      <c r="B32" s="7" t="s">
        <v>43</v>
      </c>
      <c r="C32" s="7" t="s">
        <v>44</v>
      </c>
      <c r="D32" s="7">
        <v>2.0</v>
      </c>
      <c r="E32" s="7" t="s">
        <v>58</v>
      </c>
      <c r="F32" s="7">
        <v>8.0</v>
      </c>
      <c r="H32" s="7" t="s">
        <v>49</v>
      </c>
      <c r="I32" s="8" t="str">
        <f>VLOOKUP(E32,lookups_fish!$A$2:$I$200,2,0)</f>
        <v>Bluestriped Grunt</v>
      </c>
      <c r="J32" s="8" t="str">
        <f>VLOOKUP(E32,lookups_fish!$A$2:$I$200,3,0)</f>
        <v>Haemulon sciurus</v>
      </c>
      <c r="K32" s="7" t="str">
        <f>VLOOKUP(E32,lookups_fish!$A$2:$I$200,4,0)</f>
        <v>Haemulidae</v>
      </c>
      <c r="L32" s="7" t="str">
        <f>VLOOKUP(E32,lookups_fish!$A$2:$I$200,5,0)</f>
        <v>Carnivores</v>
      </c>
      <c r="M32" s="9">
        <f>VLOOKUP(E32,lookups_fish!$A$2:$I$200,6,0)</f>
        <v>0.0194</v>
      </c>
      <c r="N32" s="9">
        <f>VLOOKUP(E32,lookups_fish!$A$2:$I$200,7,0)</f>
        <v>2.9996</v>
      </c>
      <c r="O32" s="7">
        <f t="shared" si="1"/>
        <v>9.924541564</v>
      </c>
    </row>
    <row r="33" ht="15.75" customHeight="1">
      <c r="A33" s="6">
        <v>44609.0</v>
      </c>
      <c r="B33" s="7" t="s">
        <v>43</v>
      </c>
      <c r="C33" s="7" t="s">
        <v>44</v>
      </c>
      <c r="D33" s="7">
        <v>2.0</v>
      </c>
      <c r="E33" s="7" t="s">
        <v>59</v>
      </c>
      <c r="F33" s="7">
        <v>3.0</v>
      </c>
      <c r="G33" s="7">
        <v>2.0</v>
      </c>
      <c r="H33" s="7" t="s">
        <v>49</v>
      </c>
      <c r="I33" s="8" t="str">
        <f>VLOOKUP(E33,lookups_fish!$A$2:$I$200,2,0)</f>
        <v>Barracuda</v>
      </c>
      <c r="J33" s="7" t="str">
        <f>VLOOKUP(E33,lookups_fish!$A$2:$I$200,3,0)</f>
        <v>Sphyraena barracuda</v>
      </c>
      <c r="K33" s="7" t="str">
        <f>VLOOKUP(E33,lookups_fish!$A$2:$I$200,4,0)</f>
        <v>Sphyraenidae</v>
      </c>
      <c r="L33" s="7" t="str">
        <f>VLOOKUP(E33,lookups_fish!$A$2:$I$200,5,0)</f>
        <v>Carnivores</v>
      </c>
      <c r="M33" s="9">
        <f>VLOOKUP(E33,lookups_fish!$A$2:$I$200,6,0)</f>
        <v>0.005</v>
      </c>
      <c r="N33" s="9">
        <f>VLOOKUP(E33,lookups_fish!$A$2:$I$200,7,0)</f>
        <v>3.0825</v>
      </c>
      <c r="O33" s="7">
        <f t="shared" si="1"/>
        <v>0.1478074321</v>
      </c>
    </row>
    <row r="34" ht="15.75" customHeight="1">
      <c r="A34" s="6">
        <v>44609.0</v>
      </c>
      <c r="B34" s="7" t="s">
        <v>43</v>
      </c>
      <c r="C34" s="7" t="s">
        <v>44</v>
      </c>
      <c r="D34" s="7">
        <v>2.0</v>
      </c>
      <c r="E34" s="7" t="s">
        <v>53</v>
      </c>
      <c r="F34" s="7">
        <v>11.0</v>
      </c>
      <c r="H34" s="7" t="s">
        <v>60</v>
      </c>
      <c r="I34" s="8" t="str">
        <f>VLOOKUP(E34,lookups_fish!$A$2:$I$200,2,0)</f>
        <v>Yellowtail parrotfish</v>
      </c>
      <c r="J34" s="8" t="str">
        <f>VLOOKUP(E34,lookups_fish!$A$2:$I$200,3,0)</f>
        <v>Sparisoma rubiprinne</v>
      </c>
      <c r="K34" s="7" t="str">
        <f>VLOOKUP(E34,lookups_fish!$A$2:$I$200,4,0)</f>
        <v>Scaridae</v>
      </c>
      <c r="L34" s="7" t="str">
        <f>VLOOKUP(E34,lookups_fish!$A$2:$I$200,5,0)</f>
        <v>Herbivores</v>
      </c>
      <c r="M34" s="9">
        <f>VLOOKUP(E34,lookups_fish!$A$2:$I$200,6,0)</f>
        <v>0.0156</v>
      </c>
      <c r="N34" s="9">
        <f>VLOOKUP(E34,lookups_fish!$A$2:$I$200,7,0)</f>
        <v>3.0641</v>
      </c>
      <c r="O34" s="7">
        <f t="shared" si="1"/>
        <v>24.21340827</v>
      </c>
    </row>
    <row r="35" ht="15.75" customHeight="1">
      <c r="A35" s="6">
        <v>44609.0</v>
      </c>
      <c r="B35" s="7" t="s">
        <v>43</v>
      </c>
      <c r="C35" s="7" t="s">
        <v>44</v>
      </c>
      <c r="D35" s="7">
        <v>2.0</v>
      </c>
      <c r="E35" s="7" t="s">
        <v>56</v>
      </c>
      <c r="F35" s="7">
        <v>4.0</v>
      </c>
      <c r="G35" s="7">
        <v>8.0</v>
      </c>
      <c r="H35" s="7" t="s">
        <v>49</v>
      </c>
      <c r="I35" s="8" t="str">
        <f>VLOOKUP(E35,lookups_fish!$A$2:$I$200,2,0)</f>
        <v>Redband Parrotfish</v>
      </c>
      <c r="J35" s="8" t="str">
        <f>VLOOKUP(E35,lookups_fish!$A$2:$I$200,3,0)</f>
        <v>Sparisoma aurofrenatum</v>
      </c>
      <c r="K35" s="7" t="str">
        <f>VLOOKUP(E35,lookups_fish!$A$2:$I$200,4,0)</f>
        <v>Scaridae</v>
      </c>
      <c r="L35" s="7" t="str">
        <f>VLOOKUP(E35,lookups_fish!$A$2:$I$200,5,0)</f>
        <v>Herbivores</v>
      </c>
      <c r="M35" s="9">
        <f>VLOOKUP(E35,lookups_fish!$A$2:$I$200,6,0)</f>
        <v>0.0046</v>
      </c>
      <c r="N35" s="9">
        <f>VLOOKUP(E35,lookups_fish!$A$2:$I$200,7,0)</f>
        <v>3.4291</v>
      </c>
      <c r="O35" s="7">
        <f t="shared" si="1"/>
        <v>0.533681008</v>
      </c>
    </row>
    <row r="36" ht="15.75" customHeight="1">
      <c r="A36" s="6">
        <v>44609.0</v>
      </c>
      <c r="B36" s="7" t="s">
        <v>43</v>
      </c>
      <c r="C36" s="7" t="s">
        <v>44</v>
      </c>
      <c r="D36" s="7">
        <v>2.0</v>
      </c>
      <c r="E36" s="7" t="s">
        <v>61</v>
      </c>
      <c r="F36" s="7">
        <v>18.0</v>
      </c>
      <c r="I36" s="8" t="str">
        <f>VLOOKUP(E36,lookups_fish!$A$2:$I$200,2,0)</f>
        <v>Balloonfish</v>
      </c>
      <c r="J36" s="8" t="str">
        <f>VLOOKUP(E36,lookups_fish!$A$2:$I$200,3,0)</f>
        <v>Diodon holocanthus</v>
      </c>
      <c r="K36" s="7" t="str">
        <f>VLOOKUP(E36,lookups_fish!$A$2:$I$200,4,0)</f>
        <v>Diodontidae</v>
      </c>
      <c r="L36" s="7" t="str">
        <f>VLOOKUP(E36,lookups_fish!$A$2:$I$200,5,0)</f>
        <v>Carnivores</v>
      </c>
      <c r="M36" s="9">
        <f>VLOOKUP(E36,lookups_fish!$A$2:$I$200,6,0)</f>
        <v>0.0437</v>
      </c>
      <c r="N36" s="9">
        <f>VLOOKUP(E36,lookups_fish!$A$2:$I$200,7,0)</f>
        <v>2.87</v>
      </c>
      <c r="O36" s="7">
        <f t="shared" si="1"/>
        <v>175.0304167</v>
      </c>
    </row>
    <row r="37" ht="15.75" customHeight="1">
      <c r="A37" s="6">
        <v>44609.0</v>
      </c>
      <c r="B37" s="7" t="s">
        <v>43</v>
      </c>
      <c r="C37" s="7" t="s">
        <v>44</v>
      </c>
      <c r="D37" s="7">
        <v>3.0</v>
      </c>
      <c r="E37" s="7" t="s">
        <v>62</v>
      </c>
      <c r="F37" s="7">
        <v>10.0</v>
      </c>
      <c r="G37" s="7">
        <v>6.0</v>
      </c>
      <c r="I37" s="8" t="str">
        <f>VLOOKUP(E37,lookups_fish!$A$2:$I$200,2,0)</f>
        <v>Yellowtail Snapper</v>
      </c>
      <c r="J37" s="8" t="str">
        <f>VLOOKUP(E37,lookups_fish!$A$2:$I$200,3,0)</f>
        <v>Ocyurus chrysurus</v>
      </c>
      <c r="K37" s="7" t="str">
        <f>VLOOKUP(E37,lookups_fish!$A$2:$I$200,4,0)</f>
        <v>Lutjanidae</v>
      </c>
      <c r="L37" s="7" t="str">
        <f>VLOOKUP(E37,lookups_fish!$A$2:$I$200,5,0)</f>
        <v>Carnivores</v>
      </c>
      <c r="M37" s="9">
        <f>VLOOKUP(E37,lookups_fish!$A$2:$I$200,6,0)</f>
        <v>0.0405</v>
      </c>
      <c r="N37" s="9">
        <f>VLOOKUP(E37,lookups_fish!$A$2:$I$200,7,0)</f>
        <v>2.718</v>
      </c>
      <c r="O37" s="7">
        <f t="shared" si="1"/>
        <v>21.15704565</v>
      </c>
    </row>
    <row r="38" ht="15.75" customHeight="1">
      <c r="A38" s="6">
        <v>44609.0</v>
      </c>
      <c r="B38" s="7" t="s">
        <v>43</v>
      </c>
      <c r="C38" s="7" t="s">
        <v>44</v>
      </c>
      <c r="D38" s="7">
        <v>3.0</v>
      </c>
      <c r="E38" s="7" t="s">
        <v>52</v>
      </c>
      <c r="F38" s="7">
        <v>6.0</v>
      </c>
      <c r="I38" s="8" t="str">
        <f>VLOOKUP(E38,lookups_fish!$A$2:$I$200,2,0)</f>
        <v>Doctorfish</v>
      </c>
      <c r="J38" s="8" t="str">
        <f>VLOOKUP(E38,lookups_fish!$A$2:$I$200,3,0)</f>
        <v>Acanthurus chirurgus</v>
      </c>
      <c r="K38" s="7" t="str">
        <f>VLOOKUP(E38,lookups_fish!$A$2:$I$200,4,0)</f>
        <v>Acanthuridae</v>
      </c>
      <c r="L38" s="7" t="str">
        <f>VLOOKUP(E38,lookups_fish!$A$2:$I$200,5,0)</f>
        <v>Herbivores</v>
      </c>
      <c r="M38" s="9">
        <f>VLOOKUP(E38,lookups_fish!$A$2:$I$200,6,0)</f>
        <v>0.004</v>
      </c>
      <c r="N38" s="9">
        <f>VLOOKUP(E38,lookups_fish!$A$2:$I$200,7,0)</f>
        <v>3.5328</v>
      </c>
      <c r="O38" s="7">
        <f t="shared" si="1"/>
        <v>2.244464438</v>
      </c>
    </row>
    <row r="39" ht="15.75" customHeight="1">
      <c r="A39" s="6">
        <v>44609.0</v>
      </c>
      <c r="B39" s="7" t="s">
        <v>43</v>
      </c>
      <c r="C39" s="7" t="s">
        <v>44</v>
      </c>
      <c r="D39" s="7">
        <v>3.0</v>
      </c>
      <c r="E39" s="7" t="s">
        <v>56</v>
      </c>
      <c r="F39" s="7">
        <v>10.0</v>
      </c>
      <c r="H39" s="7" t="s">
        <v>49</v>
      </c>
      <c r="I39" s="8" t="str">
        <f>VLOOKUP(E39,lookups_fish!$A$2:$I$200,2,0)</f>
        <v>Redband Parrotfish</v>
      </c>
      <c r="J39" s="8" t="str">
        <f>VLOOKUP(E39,lookups_fish!$A$2:$I$200,3,0)</f>
        <v>Sparisoma aurofrenatum</v>
      </c>
      <c r="K39" s="7" t="str">
        <f>VLOOKUP(E39,lookups_fish!$A$2:$I$200,4,0)</f>
        <v>Scaridae</v>
      </c>
      <c r="L39" s="7" t="str">
        <f>VLOOKUP(E39,lookups_fish!$A$2:$I$200,5,0)</f>
        <v>Herbivores</v>
      </c>
      <c r="M39" s="9">
        <f>VLOOKUP(E39,lookups_fish!$A$2:$I$200,6,0)</f>
        <v>0.0046</v>
      </c>
      <c r="N39" s="9">
        <f>VLOOKUP(E39,lookups_fish!$A$2:$I$200,7,0)</f>
        <v>3.4291</v>
      </c>
      <c r="O39" s="7">
        <f t="shared" si="1"/>
        <v>12.35542907</v>
      </c>
    </row>
    <row r="40" ht="15.75" customHeight="1">
      <c r="A40" s="6">
        <v>44609.0</v>
      </c>
      <c r="B40" s="7" t="s">
        <v>43</v>
      </c>
      <c r="C40" s="7" t="s">
        <v>44</v>
      </c>
      <c r="D40" s="7">
        <v>3.0</v>
      </c>
      <c r="E40" s="7" t="s">
        <v>56</v>
      </c>
      <c r="F40" s="7">
        <v>17.0</v>
      </c>
      <c r="H40" s="7" t="s">
        <v>60</v>
      </c>
      <c r="I40" s="8" t="str">
        <f>VLOOKUP(E40,lookups_fish!$A$2:$I$200,2,0)</f>
        <v>Redband Parrotfish</v>
      </c>
      <c r="J40" s="8" t="str">
        <f>VLOOKUP(E40,lookups_fish!$A$2:$I$200,3,0)</f>
        <v>Sparisoma aurofrenatum</v>
      </c>
      <c r="K40" s="7" t="str">
        <f>VLOOKUP(E40,lookups_fish!$A$2:$I$200,4,0)</f>
        <v>Scaridae</v>
      </c>
      <c r="L40" s="7" t="str">
        <f>VLOOKUP(E40,lookups_fish!$A$2:$I$200,5,0)</f>
        <v>Herbivores</v>
      </c>
      <c r="M40" s="9">
        <f>VLOOKUP(E40,lookups_fish!$A$2:$I$200,6,0)</f>
        <v>0.0046</v>
      </c>
      <c r="N40" s="9">
        <f>VLOOKUP(E40,lookups_fish!$A$2:$I$200,7,0)</f>
        <v>3.4291</v>
      </c>
      <c r="O40" s="7">
        <f t="shared" si="1"/>
        <v>76.22373542</v>
      </c>
    </row>
    <row r="41" ht="15.75" customHeight="1">
      <c r="A41" s="6">
        <v>44609.0</v>
      </c>
      <c r="B41" s="7" t="s">
        <v>43</v>
      </c>
      <c r="C41" s="7" t="s">
        <v>44</v>
      </c>
      <c r="D41" s="7">
        <v>3.0</v>
      </c>
      <c r="E41" s="7" t="s">
        <v>59</v>
      </c>
      <c r="F41" s="7">
        <v>30.0</v>
      </c>
      <c r="I41" s="8" t="str">
        <f>VLOOKUP(E41,lookups_fish!$A$2:$I$200,2,0)</f>
        <v>Barracuda</v>
      </c>
      <c r="J41" s="7" t="str">
        <f>VLOOKUP(E41,lookups_fish!$A$2:$I$200,3,0)</f>
        <v>Sphyraena barracuda</v>
      </c>
      <c r="K41" s="7" t="str">
        <f>VLOOKUP(E41,lookups_fish!$A$2:$I$200,4,0)</f>
        <v>Sphyraenidae</v>
      </c>
      <c r="L41" s="7" t="str">
        <f>VLOOKUP(E41,lookups_fish!$A$2:$I$200,5,0)</f>
        <v>Carnivores</v>
      </c>
      <c r="M41" s="9">
        <f>VLOOKUP(E41,lookups_fish!$A$2:$I$200,6,0)</f>
        <v>0.005</v>
      </c>
      <c r="N41" s="9">
        <f>VLOOKUP(E41,lookups_fish!$A$2:$I$200,7,0)</f>
        <v>3.0825</v>
      </c>
      <c r="O41" s="7">
        <f t="shared" si="1"/>
        <v>178.729513</v>
      </c>
    </row>
    <row r="42" ht="15.75" customHeight="1">
      <c r="A42" s="6">
        <v>44609.0</v>
      </c>
      <c r="B42" s="7" t="s">
        <v>43</v>
      </c>
      <c r="C42" s="7" t="s">
        <v>44</v>
      </c>
      <c r="D42" s="7">
        <v>3.0</v>
      </c>
      <c r="E42" s="7" t="s">
        <v>45</v>
      </c>
      <c r="F42" s="7">
        <v>12.0</v>
      </c>
      <c r="I42" s="8" t="str">
        <f>VLOOKUP(E42,lookups_fish!$A$2:$I$200,2,0)</f>
        <v>Gray snapper</v>
      </c>
      <c r="J42" s="8" t="str">
        <f>VLOOKUP(E42,lookups_fish!$A$2:$I$200,3,0)</f>
        <v>Lutjanis griseus</v>
      </c>
      <c r="K42" s="7" t="str">
        <f>VLOOKUP(E42,lookups_fish!$A$2:$I$200,4,0)</f>
        <v>Lutjanidae</v>
      </c>
      <c r="L42" s="7" t="str">
        <f>VLOOKUP(E42,lookups_fish!$A$2:$I$200,5,0)</f>
        <v>Carnivores</v>
      </c>
      <c r="M42" s="9">
        <f>VLOOKUP(E42,lookups_fish!$A$2:$I$200,6,0)</f>
        <v>0.0148</v>
      </c>
      <c r="N42" s="9">
        <f>VLOOKUP(E42,lookups_fish!$A$2:$I$200,7,0)</f>
        <v>2.98</v>
      </c>
      <c r="O42" s="7">
        <f t="shared" si="1"/>
        <v>24.33446646</v>
      </c>
    </row>
    <row r="43" ht="15.75" customHeight="1">
      <c r="A43" s="6">
        <v>44609.0</v>
      </c>
      <c r="B43" s="7" t="s">
        <v>43</v>
      </c>
      <c r="C43" s="7" t="s">
        <v>44</v>
      </c>
      <c r="D43" s="7">
        <v>3.0</v>
      </c>
      <c r="E43" s="7" t="s">
        <v>45</v>
      </c>
      <c r="F43" s="7">
        <v>14.0</v>
      </c>
      <c r="I43" s="8" t="str">
        <f>VLOOKUP(E43,lookups_fish!$A$2:$I$200,2,0)</f>
        <v>Gray snapper</v>
      </c>
      <c r="J43" s="8" t="str">
        <f>VLOOKUP(E43,lookups_fish!$A$2:$I$200,3,0)</f>
        <v>Lutjanis griseus</v>
      </c>
      <c r="K43" s="7" t="str">
        <f>VLOOKUP(E43,lookups_fish!$A$2:$I$200,4,0)</f>
        <v>Lutjanidae</v>
      </c>
      <c r="L43" s="7" t="str">
        <f>VLOOKUP(E43,lookups_fish!$A$2:$I$200,5,0)</f>
        <v>Carnivores</v>
      </c>
      <c r="M43" s="9">
        <f>VLOOKUP(E43,lookups_fish!$A$2:$I$200,6,0)</f>
        <v>0.0148</v>
      </c>
      <c r="N43" s="9">
        <f>VLOOKUP(E43,lookups_fish!$A$2:$I$200,7,0)</f>
        <v>2.98</v>
      </c>
      <c r="O43" s="7">
        <f t="shared" si="1"/>
        <v>38.52328039</v>
      </c>
    </row>
    <row r="44" ht="15.75" customHeight="1">
      <c r="A44" s="6">
        <v>44609.0</v>
      </c>
      <c r="B44" s="7" t="s">
        <v>43</v>
      </c>
      <c r="C44" s="7" t="s">
        <v>44</v>
      </c>
      <c r="D44" s="7">
        <v>3.0</v>
      </c>
      <c r="E44" s="7" t="s">
        <v>50</v>
      </c>
      <c r="F44" s="7">
        <v>16.0</v>
      </c>
      <c r="I44" s="8" t="str">
        <f>VLOOKUP(E44,lookups_fish!$A$2:$I$200,2,0)</f>
        <v>Schoolmaster Snapper</v>
      </c>
      <c r="J44" s="8" t="str">
        <f>VLOOKUP(E44,lookups_fish!$A$2:$I$200,3,0)</f>
        <v>Lutjanus apodus</v>
      </c>
      <c r="K44" s="7" t="str">
        <f>VLOOKUP(E44,lookups_fish!$A$2:$I$200,4,0)</f>
        <v>Lutjanidae</v>
      </c>
      <c r="L44" s="7" t="str">
        <f>VLOOKUP(E44,lookups_fish!$A$2:$I$200,5,0)</f>
        <v>Carnivores</v>
      </c>
      <c r="M44" s="9">
        <f>VLOOKUP(E44,lookups_fish!$A$2:$I$200,6,0)</f>
        <v>0.0194</v>
      </c>
      <c r="N44" s="9">
        <f>VLOOKUP(E44,lookups_fish!$A$2:$I$200,7,0)</f>
        <v>2.9779</v>
      </c>
      <c r="O44" s="7">
        <f t="shared" si="1"/>
        <v>74.7395754</v>
      </c>
    </row>
    <row r="45" ht="15.75" customHeight="1">
      <c r="A45" s="6">
        <v>44609.0</v>
      </c>
      <c r="B45" s="7" t="s">
        <v>43</v>
      </c>
      <c r="C45" s="7" t="s">
        <v>44</v>
      </c>
      <c r="D45" s="7">
        <v>3.0</v>
      </c>
      <c r="E45" s="7" t="s">
        <v>50</v>
      </c>
      <c r="F45" s="7">
        <v>12.0</v>
      </c>
      <c r="I45" s="8" t="str">
        <f>VLOOKUP(E45,lookups_fish!$A$2:$I$200,2,0)</f>
        <v>Schoolmaster Snapper</v>
      </c>
      <c r="J45" s="8" t="str">
        <f>VLOOKUP(E45,lookups_fish!$A$2:$I$200,3,0)</f>
        <v>Lutjanus apodus</v>
      </c>
      <c r="K45" s="7" t="str">
        <f>VLOOKUP(E45,lookups_fish!$A$2:$I$200,4,0)</f>
        <v>Lutjanidae</v>
      </c>
      <c r="L45" s="7" t="str">
        <f>VLOOKUP(E45,lookups_fish!$A$2:$I$200,5,0)</f>
        <v>Carnivores</v>
      </c>
      <c r="M45" s="9">
        <f>VLOOKUP(E45,lookups_fish!$A$2:$I$200,6,0)</f>
        <v>0.0194</v>
      </c>
      <c r="N45" s="9">
        <f>VLOOKUP(E45,lookups_fish!$A$2:$I$200,7,0)</f>
        <v>2.9779</v>
      </c>
      <c r="O45" s="7">
        <f t="shared" si="1"/>
        <v>31.73186241</v>
      </c>
    </row>
    <row r="46" ht="15.75" customHeight="1">
      <c r="A46" s="6">
        <v>44609.0</v>
      </c>
      <c r="B46" s="7" t="s">
        <v>43</v>
      </c>
      <c r="C46" s="7" t="s">
        <v>44</v>
      </c>
      <c r="D46" s="7">
        <v>3.0</v>
      </c>
      <c r="E46" s="7" t="s">
        <v>50</v>
      </c>
      <c r="F46" s="7">
        <v>20.0</v>
      </c>
      <c r="I46" s="8" t="str">
        <f>VLOOKUP(E46,lookups_fish!$A$2:$I$200,2,0)</f>
        <v>Schoolmaster Snapper</v>
      </c>
      <c r="J46" s="8" t="str">
        <f>VLOOKUP(E46,lookups_fish!$A$2:$I$200,3,0)</f>
        <v>Lutjanus apodus</v>
      </c>
      <c r="K46" s="7" t="str">
        <f>VLOOKUP(E46,lookups_fish!$A$2:$I$200,4,0)</f>
        <v>Lutjanidae</v>
      </c>
      <c r="L46" s="7" t="str">
        <f>VLOOKUP(E46,lookups_fish!$A$2:$I$200,5,0)</f>
        <v>Carnivores</v>
      </c>
      <c r="M46" s="9">
        <f>VLOOKUP(E46,lookups_fish!$A$2:$I$200,6,0)</f>
        <v>0.0194</v>
      </c>
      <c r="N46" s="9">
        <f>VLOOKUP(E46,lookups_fish!$A$2:$I$200,7,0)</f>
        <v>2.9779</v>
      </c>
      <c r="O46" s="7">
        <f t="shared" si="1"/>
        <v>145.25763</v>
      </c>
    </row>
    <row r="47" ht="15.75" customHeight="1">
      <c r="A47" s="6">
        <v>44609.0</v>
      </c>
      <c r="B47" s="7" t="s">
        <v>43</v>
      </c>
      <c r="C47" s="7" t="s">
        <v>44</v>
      </c>
      <c r="D47" s="7">
        <v>3.0</v>
      </c>
      <c r="E47" s="7" t="s">
        <v>58</v>
      </c>
      <c r="F47" s="7">
        <v>11.0</v>
      </c>
      <c r="H47" s="7" t="s">
        <v>49</v>
      </c>
      <c r="I47" s="8" t="str">
        <f>VLOOKUP(E47,lookups_fish!$A$2:$I$200,2,0)</f>
        <v>Bluestriped Grunt</v>
      </c>
      <c r="J47" s="8" t="str">
        <f>VLOOKUP(E47,lookups_fish!$A$2:$I$200,3,0)</f>
        <v>Haemulon sciurus</v>
      </c>
      <c r="K47" s="7" t="str">
        <f>VLOOKUP(E47,lookups_fish!$A$2:$I$200,4,0)</f>
        <v>Haemulidae</v>
      </c>
      <c r="L47" s="7" t="str">
        <f>VLOOKUP(E47,lookups_fish!$A$2:$I$200,5,0)</f>
        <v>Carnivores</v>
      </c>
      <c r="M47" s="9">
        <f>VLOOKUP(E47,lookups_fish!$A$2:$I$200,6,0)</f>
        <v>0.0194</v>
      </c>
      <c r="N47" s="9">
        <f>VLOOKUP(E47,lookups_fish!$A$2:$I$200,7,0)</f>
        <v>2.9996</v>
      </c>
      <c r="O47" s="7">
        <f t="shared" si="1"/>
        <v>25.79664507</v>
      </c>
    </row>
    <row r="48" ht="15.75" customHeight="1">
      <c r="A48" s="6">
        <v>44609.0</v>
      </c>
      <c r="B48" s="7" t="s">
        <v>43</v>
      </c>
      <c r="C48" s="7" t="s">
        <v>44</v>
      </c>
      <c r="D48" s="7">
        <v>3.0</v>
      </c>
      <c r="E48" s="7" t="s">
        <v>58</v>
      </c>
      <c r="F48" s="7">
        <v>14.0</v>
      </c>
      <c r="G48" s="7">
        <v>2.0</v>
      </c>
      <c r="I48" s="8" t="str">
        <f>VLOOKUP(E48,lookups_fish!$A$2:$I$200,2,0)</f>
        <v>Bluestriped Grunt</v>
      </c>
      <c r="J48" s="8" t="str">
        <f>VLOOKUP(E48,lookups_fish!$A$2:$I$200,3,0)</f>
        <v>Haemulon sciurus</v>
      </c>
      <c r="K48" s="7" t="str">
        <f>VLOOKUP(E48,lookups_fish!$A$2:$I$200,4,0)</f>
        <v>Haemulidae</v>
      </c>
      <c r="L48" s="7" t="str">
        <f>VLOOKUP(E48,lookups_fish!$A$2:$I$200,5,0)</f>
        <v>Carnivores</v>
      </c>
      <c r="M48" s="9">
        <f>VLOOKUP(E48,lookups_fish!$A$2:$I$200,6,0)</f>
        <v>0.0194</v>
      </c>
      <c r="N48" s="9">
        <f>VLOOKUP(E48,lookups_fish!$A$2:$I$200,7,0)</f>
        <v>2.9996</v>
      </c>
      <c r="O48" s="7">
        <f t="shared" si="1"/>
        <v>53.17743504</v>
      </c>
    </row>
    <row r="49" ht="15.75" customHeight="1">
      <c r="A49" s="6">
        <v>44609.0</v>
      </c>
      <c r="B49" s="7" t="s">
        <v>43</v>
      </c>
      <c r="C49" s="7" t="s">
        <v>44</v>
      </c>
      <c r="D49" s="7">
        <v>3.0</v>
      </c>
      <c r="E49" s="7" t="s">
        <v>63</v>
      </c>
      <c r="F49" s="7">
        <v>10.0</v>
      </c>
      <c r="H49" s="7" t="s">
        <v>49</v>
      </c>
      <c r="I49" s="8" t="str">
        <f>VLOOKUP(E49,lookups_fish!$A$2:$I$200,2,0)</f>
        <v>Stoplight Parrotfish</v>
      </c>
      <c r="J49" s="8" t="str">
        <f>VLOOKUP(E49,lookups_fish!$A$2:$I$200,3,0)</f>
        <v>Sparisoma viride</v>
      </c>
      <c r="K49" s="7" t="str">
        <f>VLOOKUP(E49,lookups_fish!$A$2:$I$200,4,0)</f>
        <v>Scaridae</v>
      </c>
      <c r="L49" s="7" t="str">
        <f>VLOOKUP(E49,lookups_fish!$A$2:$I$200,5,0)</f>
        <v>Herbivores</v>
      </c>
      <c r="M49" s="9">
        <f>VLOOKUP(E49,lookups_fish!$A$2:$I$200,6,0)</f>
        <v>0.025</v>
      </c>
      <c r="N49" s="9">
        <f>VLOOKUP(E49,lookups_fish!$A$2:$I$200,7,0)</f>
        <v>2.9214</v>
      </c>
      <c r="O49" s="7">
        <f t="shared" si="1"/>
        <v>20.86123468</v>
      </c>
    </row>
    <row r="50" ht="15.75" customHeight="1">
      <c r="A50" s="6">
        <v>44609.0</v>
      </c>
      <c r="B50" s="7" t="s">
        <v>43</v>
      </c>
      <c r="C50" s="7" t="s">
        <v>44</v>
      </c>
      <c r="D50" s="7">
        <v>3.0</v>
      </c>
      <c r="E50" s="7" t="s">
        <v>55</v>
      </c>
      <c r="F50" s="7">
        <v>8.0</v>
      </c>
      <c r="H50" s="7" t="s">
        <v>49</v>
      </c>
      <c r="I50" s="8" t="str">
        <f>VLOOKUP(E50,lookups_fish!$A$2:$I$200,2,0)</f>
        <v>French Grunt</v>
      </c>
      <c r="J50" s="8" t="str">
        <f>VLOOKUP(E50,lookups_fish!$A$2:$I$200,3,0)</f>
        <v>Haemulon flavolineatum</v>
      </c>
      <c r="K50" s="7" t="str">
        <f>VLOOKUP(E50,lookups_fish!$A$2:$I$200,4,0)</f>
        <v>Haemulidae</v>
      </c>
      <c r="L50" s="7" t="str">
        <f>VLOOKUP(E50,lookups_fish!$A$2:$I$200,5,0)</f>
        <v>Carnivores</v>
      </c>
      <c r="M50" s="9">
        <f>VLOOKUP(E50,lookups_fish!$A$2:$I$200,6,0)</f>
        <v>0.0127</v>
      </c>
      <c r="N50" s="9">
        <f>VLOOKUP(E50,lookups_fish!$A$2:$I$200,7,0)</f>
        <v>3.1581</v>
      </c>
      <c r="O50" s="7">
        <f t="shared" si="1"/>
        <v>9.033420126</v>
      </c>
    </row>
    <row r="51" ht="15.75" customHeight="1">
      <c r="A51" s="6">
        <v>44609.0</v>
      </c>
      <c r="B51" s="7" t="s">
        <v>43</v>
      </c>
      <c r="C51" s="7" t="s">
        <v>44</v>
      </c>
      <c r="D51" s="7">
        <v>3.0</v>
      </c>
      <c r="E51" s="7" t="s">
        <v>52</v>
      </c>
      <c r="F51" s="7">
        <v>8.0</v>
      </c>
      <c r="I51" s="8" t="str">
        <f>VLOOKUP(E51,lookups_fish!$A$2:$I$200,2,0)</f>
        <v>Doctorfish</v>
      </c>
      <c r="J51" s="8" t="str">
        <f>VLOOKUP(E51,lookups_fish!$A$2:$I$200,3,0)</f>
        <v>Acanthurus chirurgus</v>
      </c>
      <c r="K51" s="7" t="str">
        <f>VLOOKUP(E51,lookups_fish!$A$2:$I$200,4,0)</f>
        <v>Acanthuridae</v>
      </c>
      <c r="L51" s="7" t="str">
        <f>VLOOKUP(E51,lookups_fish!$A$2:$I$200,5,0)</f>
        <v>Herbivores</v>
      </c>
      <c r="M51" s="9">
        <f>VLOOKUP(E51,lookups_fish!$A$2:$I$200,6,0)</f>
        <v>0.004</v>
      </c>
      <c r="N51" s="9">
        <f>VLOOKUP(E51,lookups_fish!$A$2:$I$200,7,0)</f>
        <v>3.5328</v>
      </c>
      <c r="O51" s="7">
        <f t="shared" si="1"/>
        <v>6.201493565</v>
      </c>
    </row>
    <row r="52" ht="15.75" customHeight="1">
      <c r="A52" s="6">
        <v>44609.0</v>
      </c>
      <c r="B52" s="7" t="s">
        <v>43</v>
      </c>
      <c r="C52" s="7" t="s">
        <v>44</v>
      </c>
      <c r="D52" s="7">
        <v>4.0</v>
      </c>
      <c r="E52" s="7" t="s">
        <v>51</v>
      </c>
      <c r="F52" s="7">
        <v>14.0</v>
      </c>
      <c r="I52" s="8" t="str">
        <f>VLOOKUP(E52,lookups_fish!$A$2:$I$200,2,0)</f>
        <v>Mahogany Snapper</v>
      </c>
      <c r="J52" s="8" t="str">
        <f>VLOOKUP(E52,lookups_fish!$A$2:$I$200,3,0)</f>
        <v>Lutjanus mahogoni</v>
      </c>
      <c r="K52" s="7" t="str">
        <f>VLOOKUP(E52,lookups_fish!$A$2:$I$200,4,0)</f>
        <v>Lutjanidae</v>
      </c>
      <c r="L52" s="7" t="str">
        <f>VLOOKUP(E52,lookups_fish!$A$2:$I$200,5,0)</f>
        <v>Carnivores</v>
      </c>
      <c r="M52" s="9">
        <f>VLOOKUP(E52,lookups_fish!$A$2:$I$200,6,0)</f>
        <v>0.0429</v>
      </c>
      <c r="N52" s="9">
        <f>VLOOKUP(E52,lookups_fish!$A$2:$I$200,7,0)</f>
        <v>2.719</v>
      </c>
      <c r="O52" s="7">
        <f t="shared" si="1"/>
        <v>56.07630913</v>
      </c>
    </row>
    <row r="53" ht="15.75" customHeight="1">
      <c r="A53" s="6">
        <v>44609.0</v>
      </c>
      <c r="B53" s="7" t="s">
        <v>43</v>
      </c>
      <c r="C53" s="7" t="s">
        <v>44</v>
      </c>
      <c r="D53" s="7">
        <v>4.0</v>
      </c>
      <c r="E53" s="7" t="s">
        <v>50</v>
      </c>
      <c r="F53" s="7">
        <v>14.0</v>
      </c>
      <c r="G53" s="7">
        <v>2.0</v>
      </c>
      <c r="I53" s="8" t="str">
        <f>VLOOKUP(E53,lookups_fish!$A$2:$I$200,2,0)</f>
        <v>Schoolmaster Snapper</v>
      </c>
      <c r="J53" s="8" t="str">
        <f>VLOOKUP(E53,lookups_fish!$A$2:$I$200,3,0)</f>
        <v>Lutjanus apodus</v>
      </c>
      <c r="K53" s="7" t="str">
        <f>VLOOKUP(E53,lookups_fish!$A$2:$I$200,4,0)</f>
        <v>Lutjanidae</v>
      </c>
      <c r="L53" s="7" t="str">
        <f>VLOOKUP(E53,lookups_fish!$A$2:$I$200,5,0)</f>
        <v>Carnivores</v>
      </c>
      <c r="M53" s="9">
        <f>VLOOKUP(E53,lookups_fish!$A$2:$I$200,6,0)</f>
        <v>0.0194</v>
      </c>
      <c r="N53" s="9">
        <f>VLOOKUP(E53,lookups_fish!$A$2:$I$200,7,0)</f>
        <v>2.9779</v>
      </c>
      <c r="O53" s="7">
        <f t="shared" si="1"/>
        <v>50.21765253</v>
      </c>
    </row>
    <row r="54" ht="15.75" customHeight="1">
      <c r="A54" s="6">
        <v>44609.0</v>
      </c>
      <c r="B54" s="7" t="s">
        <v>43</v>
      </c>
      <c r="C54" s="7" t="s">
        <v>44</v>
      </c>
      <c r="D54" s="7">
        <v>4.0</v>
      </c>
      <c r="E54" s="7" t="s">
        <v>50</v>
      </c>
      <c r="F54" s="7">
        <v>12.0</v>
      </c>
      <c r="I54" s="8" t="str">
        <f>VLOOKUP(E54,lookups_fish!$A$2:$I$200,2,0)</f>
        <v>Schoolmaster Snapper</v>
      </c>
      <c r="J54" s="8" t="str">
        <f>VLOOKUP(E54,lookups_fish!$A$2:$I$200,3,0)</f>
        <v>Lutjanus apodus</v>
      </c>
      <c r="K54" s="7" t="str">
        <f>VLOOKUP(E54,lookups_fish!$A$2:$I$200,4,0)</f>
        <v>Lutjanidae</v>
      </c>
      <c r="L54" s="7" t="str">
        <f>VLOOKUP(E54,lookups_fish!$A$2:$I$200,5,0)</f>
        <v>Carnivores</v>
      </c>
      <c r="M54" s="9">
        <f>VLOOKUP(E54,lookups_fish!$A$2:$I$200,6,0)</f>
        <v>0.0194</v>
      </c>
      <c r="N54" s="9">
        <f>VLOOKUP(E54,lookups_fish!$A$2:$I$200,7,0)</f>
        <v>2.9779</v>
      </c>
      <c r="O54" s="7">
        <f t="shared" si="1"/>
        <v>31.73186241</v>
      </c>
    </row>
    <row r="55" ht="15.75" customHeight="1">
      <c r="A55" s="6">
        <v>44609.0</v>
      </c>
      <c r="B55" s="7" t="s">
        <v>43</v>
      </c>
      <c r="C55" s="7" t="s">
        <v>44</v>
      </c>
      <c r="D55" s="7">
        <v>4.0</v>
      </c>
      <c r="E55" s="7" t="s">
        <v>50</v>
      </c>
      <c r="F55" s="7">
        <v>16.0</v>
      </c>
      <c r="I55" s="8" t="str">
        <f>VLOOKUP(E55,lookups_fish!$A$2:$I$200,2,0)</f>
        <v>Schoolmaster Snapper</v>
      </c>
      <c r="J55" s="8" t="str">
        <f>VLOOKUP(E55,lookups_fish!$A$2:$I$200,3,0)</f>
        <v>Lutjanus apodus</v>
      </c>
      <c r="K55" s="7" t="str">
        <f>VLOOKUP(E55,lookups_fish!$A$2:$I$200,4,0)</f>
        <v>Lutjanidae</v>
      </c>
      <c r="L55" s="7" t="str">
        <f>VLOOKUP(E55,lookups_fish!$A$2:$I$200,5,0)</f>
        <v>Carnivores</v>
      </c>
      <c r="M55" s="9">
        <f>VLOOKUP(E55,lookups_fish!$A$2:$I$200,6,0)</f>
        <v>0.0194</v>
      </c>
      <c r="N55" s="9">
        <f>VLOOKUP(E55,lookups_fish!$A$2:$I$200,7,0)</f>
        <v>2.9779</v>
      </c>
      <c r="O55" s="7">
        <f t="shared" si="1"/>
        <v>74.7395754</v>
      </c>
    </row>
    <row r="56" ht="15.75" customHeight="1">
      <c r="A56" s="6">
        <v>44609.0</v>
      </c>
      <c r="B56" s="7" t="s">
        <v>43</v>
      </c>
      <c r="C56" s="7" t="s">
        <v>44</v>
      </c>
      <c r="D56" s="7">
        <v>4.0</v>
      </c>
      <c r="E56" s="7" t="s">
        <v>58</v>
      </c>
      <c r="F56" s="7">
        <v>15.0</v>
      </c>
      <c r="I56" s="8" t="str">
        <f>VLOOKUP(E56,lookups_fish!$A$2:$I$200,2,0)</f>
        <v>Bluestriped Grunt</v>
      </c>
      <c r="J56" s="8" t="str">
        <f>VLOOKUP(E56,lookups_fish!$A$2:$I$200,3,0)</f>
        <v>Haemulon sciurus</v>
      </c>
      <c r="K56" s="7" t="str">
        <f>VLOOKUP(E56,lookups_fish!$A$2:$I$200,4,0)</f>
        <v>Haemulidae</v>
      </c>
      <c r="L56" s="7" t="str">
        <f>VLOOKUP(E56,lookups_fish!$A$2:$I$200,5,0)</f>
        <v>Carnivores</v>
      </c>
      <c r="M56" s="9">
        <f>VLOOKUP(E56,lookups_fish!$A$2:$I$200,6,0)</f>
        <v>0.0194</v>
      </c>
      <c r="N56" s="9">
        <f>VLOOKUP(E56,lookups_fish!$A$2:$I$200,7,0)</f>
        <v>2.9996</v>
      </c>
      <c r="O56" s="7">
        <f t="shared" si="1"/>
        <v>65.40411456</v>
      </c>
    </row>
    <row r="57" ht="15.75" customHeight="1">
      <c r="A57" s="6">
        <v>44609.0</v>
      </c>
      <c r="B57" s="7" t="s">
        <v>43</v>
      </c>
      <c r="C57" s="7" t="s">
        <v>44</v>
      </c>
      <c r="D57" s="7">
        <v>4.0</v>
      </c>
      <c r="E57" s="7" t="s">
        <v>58</v>
      </c>
      <c r="F57" s="7">
        <v>13.0</v>
      </c>
      <c r="G57" s="7">
        <v>2.0</v>
      </c>
      <c r="I57" s="8" t="str">
        <f>VLOOKUP(E57,lookups_fish!$A$2:$I$200,2,0)</f>
        <v>Bluestriped Grunt</v>
      </c>
      <c r="J57" s="8" t="str">
        <f>VLOOKUP(E57,lookups_fish!$A$2:$I$200,3,0)</f>
        <v>Haemulon sciurus</v>
      </c>
      <c r="K57" s="7" t="str">
        <f>VLOOKUP(E57,lookups_fish!$A$2:$I$200,4,0)</f>
        <v>Haemulidae</v>
      </c>
      <c r="L57" s="7" t="str">
        <f>VLOOKUP(E57,lookups_fish!$A$2:$I$200,5,0)</f>
        <v>Carnivores</v>
      </c>
      <c r="M57" s="9">
        <f>VLOOKUP(E57,lookups_fish!$A$2:$I$200,6,0)</f>
        <v>0.0194</v>
      </c>
      <c r="N57" s="9">
        <f>VLOOKUP(E57,lookups_fish!$A$2:$I$200,7,0)</f>
        <v>2.9996</v>
      </c>
      <c r="O57" s="7">
        <f t="shared" si="1"/>
        <v>42.57809332</v>
      </c>
    </row>
    <row r="58" ht="15.75" customHeight="1">
      <c r="A58" s="6">
        <v>44609.0</v>
      </c>
      <c r="B58" s="7" t="s">
        <v>43</v>
      </c>
      <c r="C58" s="7" t="s">
        <v>44</v>
      </c>
      <c r="D58" s="7">
        <v>4.0</v>
      </c>
      <c r="E58" s="7" t="s">
        <v>58</v>
      </c>
      <c r="F58" s="7">
        <v>10.0</v>
      </c>
      <c r="G58" s="7">
        <v>2.0</v>
      </c>
      <c r="I58" s="8" t="str">
        <f>VLOOKUP(E58,lookups_fish!$A$2:$I$200,2,0)</f>
        <v>Bluestriped Grunt</v>
      </c>
      <c r="J58" s="8" t="str">
        <f>VLOOKUP(E58,lookups_fish!$A$2:$I$200,3,0)</f>
        <v>Haemulon sciurus</v>
      </c>
      <c r="K58" s="7" t="str">
        <f>VLOOKUP(E58,lookups_fish!$A$2:$I$200,4,0)</f>
        <v>Haemulidae</v>
      </c>
      <c r="L58" s="7" t="str">
        <f>VLOOKUP(E58,lookups_fish!$A$2:$I$200,5,0)</f>
        <v>Carnivores</v>
      </c>
      <c r="M58" s="9">
        <f>VLOOKUP(E58,lookups_fish!$A$2:$I$200,6,0)</f>
        <v>0.0194</v>
      </c>
      <c r="N58" s="9">
        <f>VLOOKUP(E58,lookups_fish!$A$2:$I$200,7,0)</f>
        <v>2.9996</v>
      </c>
      <c r="O58" s="7">
        <f t="shared" si="1"/>
        <v>19.38214017</v>
      </c>
    </row>
    <row r="59" ht="15.75" customHeight="1">
      <c r="A59" s="6">
        <v>44609.0</v>
      </c>
      <c r="B59" s="7" t="s">
        <v>43</v>
      </c>
      <c r="C59" s="7" t="s">
        <v>44</v>
      </c>
      <c r="D59" s="7">
        <v>4.0</v>
      </c>
      <c r="E59" s="7" t="s">
        <v>58</v>
      </c>
      <c r="F59" s="7">
        <v>12.0</v>
      </c>
      <c r="G59" s="7">
        <v>2.0</v>
      </c>
      <c r="I59" s="8" t="str">
        <f>VLOOKUP(E59,lookups_fish!$A$2:$I$200,2,0)</f>
        <v>Bluestriped Grunt</v>
      </c>
      <c r="J59" s="8" t="str">
        <f>VLOOKUP(E59,lookups_fish!$A$2:$I$200,3,0)</f>
        <v>Haemulon sciurus</v>
      </c>
      <c r="K59" s="7" t="str">
        <f>VLOOKUP(E59,lookups_fish!$A$2:$I$200,4,0)</f>
        <v>Haemulidae</v>
      </c>
      <c r="L59" s="7" t="str">
        <f>VLOOKUP(E59,lookups_fish!$A$2:$I$200,5,0)</f>
        <v>Carnivores</v>
      </c>
      <c r="M59" s="9">
        <f>VLOOKUP(E59,lookups_fish!$A$2:$I$200,6,0)</f>
        <v>0.0194</v>
      </c>
      <c r="N59" s="9">
        <f>VLOOKUP(E59,lookups_fish!$A$2:$I$200,7,0)</f>
        <v>2.9996</v>
      </c>
      <c r="O59" s="7">
        <f t="shared" si="1"/>
        <v>33.48989575</v>
      </c>
    </row>
    <row r="60" ht="15.75" customHeight="1">
      <c r="A60" s="6">
        <v>44609.0</v>
      </c>
      <c r="B60" s="7" t="s">
        <v>43</v>
      </c>
      <c r="C60" s="7" t="s">
        <v>44</v>
      </c>
      <c r="D60" s="7">
        <v>4.0</v>
      </c>
      <c r="E60" s="7" t="s">
        <v>62</v>
      </c>
      <c r="F60" s="7">
        <v>12.0</v>
      </c>
      <c r="G60" s="7">
        <v>10.0</v>
      </c>
      <c r="I60" s="8" t="str">
        <f>VLOOKUP(E60,lookups_fish!$A$2:$I$200,2,0)</f>
        <v>Yellowtail Snapper</v>
      </c>
      <c r="J60" s="8" t="str">
        <f>VLOOKUP(E60,lookups_fish!$A$2:$I$200,3,0)</f>
        <v>Ocyurus chrysurus</v>
      </c>
      <c r="K60" s="7" t="str">
        <f>VLOOKUP(E60,lookups_fish!$A$2:$I$200,4,0)</f>
        <v>Lutjanidae</v>
      </c>
      <c r="L60" s="7" t="str">
        <f>VLOOKUP(E60,lookups_fish!$A$2:$I$200,5,0)</f>
        <v>Carnivores</v>
      </c>
      <c r="M60" s="9">
        <f>VLOOKUP(E60,lookups_fish!$A$2:$I$200,6,0)</f>
        <v>0.0405</v>
      </c>
      <c r="N60" s="9">
        <f>VLOOKUP(E60,lookups_fish!$A$2:$I$200,7,0)</f>
        <v>2.718</v>
      </c>
      <c r="O60" s="7">
        <f t="shared" si="1"/>
        <v>34.72719054</v>
      </c>
    </row>
    <row r="61" ht="15.75" customHeight="1">
      <c r="A61" s="6">
        <v>44609.0</v>
      </c>
      <c r="B61" s="7" t="s">
        <v>43</v>
      </c>
      <c r="C61" s="7" t="s">
        <v>44</v>
      </c>
      <c r="D61" s="7">
        <v>4.0</v>
      </c>
      <c r="E61" s="7" t="s">
        <v>64</v>
      </c>
      <c r="F61" s="7">
        <v>10.0</v>
      </c>
      <c r="I61" s="8" t="str">
        <f>VLOOKUP(E61,lookups_fish!$A$2:$I$200,2,0)</f>
        <v>Yellowfin Mojarra</v>
      </c>
      <c r="J61" s="7" t="str">
        <f>VLOOKUP(E61,lookups_fish!$A$2:$I$200,3,0)</f>
        <v>Gerres cinereus</v>
      </c>
      <c r="K61" s="7" t="str">
        <f>VLOOKUP(E61,lookups_fish!$A$2:$I$200,4,0)</f>
        <v>Gerreidae</v>
      </c>
      <c r="L61" s="7" t="str">
        <f>VLOOKUP(E61,lookups_fish!$A$2:$I$200,5,0)</f>
        <v>Carnivores</v>
      </c>
      <c r="M61" s="9">
        <f>VLOOKUP(E61,lookups_fish!$A$2:$I$200,6,0)</f>
        <v>0.0115</v>
      </c>
      <c r="N61" s="9">
        <f>VLOOKUP(E61,lookups_fish!$A$2:$I$200,7,0)</f>
        <v>3.07</v>
      </c>
      <c r="O61" s="7">
        <f t="shared" si="1"/>
        <v>13.51132188</v>
      </c>
    </row>
    <row r="62" ht="15.75" customHeight="1">
      <c r="A62" s="6">
        <v>44609.0</v>
      </c>
      <c r="B62" s="7" t="s">
        <v>43</v>
      </c>
      <c r="C62" s="7" t="s">
        <v>44</v>
      </c>
      <c r="D62" s="7">
        <v>4.0</v>
      </c>
      <c r="E62" s="7" t="s">
        <v>64</v>
      </c>
      <c r="F62" s="7">
        <v>14.0</v>
      </c>
      <c r="I62" s="8" t="str">
        <f>VLOOKUP(E62,lookups_fish!$A$2:$I$200,2,0)</f>
        <v>Yellowfin Mojarra</v>
      </c>
      <c r="J62" s="7" t="str">
        <f>VLOOKUP(E62,lookups_fish!$A$2:$I$200,3,0)</f>
        <v>Gerres cinereus</v>
      </c>
      <c r="K62" s="7" t="str">
        <f>VLOOKUP(E62,lookups_fish!$A$2:$I$200,4,0)</f>
        <v>Gerreidae</v>
      </c>
      <c r="L62" s="7" t="str">
        <f>VLOOKUP(E62,lookups_fish!$A$2:$I$200,5,0)</f>
        <v>Carnivores</v>
      </c>
      <c r="M62" s="9">
        <f>VLOOKUP(E62,lookups_fish!$A$2:$I$200,6,0)</f>
        <v>0.0115</v>
      </c>
      <c r="N62" s="9">
        <f>VLOOKUP(E62,lookups_fish!$A$2:$I$200,7,0)</f>
        <v>3.07</v>
      </c>
      <c r="O62" s="7">
        <f t="shared" si="1"/>
        <v>37.95866325</v>
      </c>
    </row>
    <row r="63" ht="15.75" customHeight="1">
      <c r="A63" s="6">
        <v>44609.0</v>
      </c>
      <c r="B63" s="7" t="s">
        <v>43</v>
      </c>
      <c r="C63" s="7" t="s">
        <v>44</v>
      </c>
      <c r="D63" s="7">
        <v>4.0</v>
      </c>
      <c r="E63" s="2" t="s">
        <v>46</v>
      </c>
      <c r="F63" s="7">
        <v>2.0</v>
      </c>
      <c r="G63" s="7">
        <v>500.0</v>
      </c>
      <c r="I63" s="8" t="str">
        <f>VLOOKUP(E63,lookups_fish!$A$2:$I$200,2,0)</f>
        <v>Reef silverside</v>
      </c>
      <c r="J63" s="8" t="str">
        <f>VLOOKUP(E63,lookups_fish!$A$2:$I$200,3,0)</f>
        <v>Hypoatherina harringtonensis</v>
      </c>
      <c r="K63" s="7" t="str">
        <f>VLOOKUP(E63,lookups_fish!$A$2:$I$200,4,0)</f>
        <v>Atherinidae</v>
      </c>
      <c r="L63" s="7" t="str">
        <f>VLOOKUP(E63,lookups_fish!$A$2:$I$200,5,0)</f>
        <v>Planktivore</v>
      </c>
      <c r="M63" s="10">
        <f>VLOOKUP(E63,lookups_fish!$A$2:$I$200,6,0)</f>
        <v>0.00589</v>
      </c>
      <c r="N63" s="10">
        <f>VLOOKUP(E63,lookups_fish!$A$2:$I$200,7,0)</f>
        <v>3.14</v>
      </c>
      <c r="O63" s="7">
        <f t="shared" si="1"/>
        <v>0.05192176906</v>
      </c>
    </row>
    <row r="64" ht="15.75" customHeight="1">
      <c r="A64" s="6">
        <v>44609.0</v>
      </c>
      <c r="B64" s="7" t="s">
        <v>43</v>
      </c>
      <c r="C64" s="7" t="s">
        <v>44</v>
      </c>
      <c r="D64" s="7">
        <v>4.0</v>
      </c>
      <c r="E64" s="2" t="s">
        <v>46</v>
      </c>
      <c r="F64" s="7">
        <v>3.0</v>
      </c>
      <c r="G64" s="7">
        <v>200.0</v>
      </c>
      <c r="I64" s="8" t="str">
        <f>VLOOKUP(E64,lookups_fish!$A$2:$I$200,2,0)</f>
        <v>Reef silverside</v>
      </c>
      <c r="J64" s="8" t="str">
        <f>VLOOKUP(E64,lookups_fish!$A$2:$I$200,3,0)</f>
        <v>Hypoatherina harringtonensis</v>
      </c>
      <c r="K64" s="7" t="str">
        <f>VLOOKUP(E64,lookups_fish!$A$2:$I$200,4,0)</f>
        <v>Atherinidae</v>
      </c>
      <c r="L64" s="7" t="str">
        <f>VLOOKUP(E64,lookups_fish!$A$2:$I$200,5,0)</f>
        <v>Planktivore</v>
      </c>
      <c r="M64" s="10">
        <f>VLOOKUP(E64,lookups_fish!$A$2:$I$200,6,0)</f>
        <v>0.00589</v>
      </c>
      <c r="N64" s="10">
        <f>VLOOKUP(E64,lookups_fish!$A$2:$I$200,7,0)</f>
        <v>3.14</v>
      </c>
      <c r="O64" s="7">
        <f t="shared" si="1"/>
        <v>0.185471009</v>
      </c>
    </row>
    <row r="65" ht="15.75" customHeight="1">
      <c r="A65" s="6">
        <v>44609.0</v>
      </c>
      <c r="B65" s="7" t="s">
        <v>43</v>
      </c>
      <c r="C65" s="7" t="s">
        <v>44</v>
      </c>
      <c r="D65" s="7">
        <v>4.0</v>
      </c>
      <c r="E65" s="7" t="s">
        <v>54</v>
      </c>
      <c r="F65" s="7">
        <v>8.0</v>
      </c>
      <c r="G65" s="7">
        <v>2.0</v>
      </c>
      <c r="I65" s="8" t="str">
        <f>VLOOKUP(E65,lookups_fish!$A$2:$I$200,2,0)</f>
        <v>3-spot Damselfish</v>
      </c>
      <c r="J65" s="8" t="str">
        <f>VLOOKUP(E65,lookups_fish!$A$2:$I$200,3,0)</f>
        <v>Stegastes planifrons</v>
      </c>
      <c r="K65" s="7" t="str">
        <f>VLOOKUP(E65,lookups_fish!$A$2:$I$200,4,0)</f>
        <v>Pomacentridae</v>
      </c>
      <c r="L65" s="7" t="str">
        <f>VLOOKUP(E65,lookups_fish!$A$2:$I$200,5,0)</f>
        <v>Omnivores</v>
      </c>
      <c r="M65" s="9">
        <f>VLOOKUP(E65,lookups_fish!$A$2:$I$200,6,0)</f>
        <v>0.0219</v>
      </c>
      <c r="N65" s="9">
        <f>VLOOKUP(E65,lookups_fish!$A$2:$I$200,7,0)</f>
        <v>2.96</v>
      </c>
      <c r="O65" s="7">
        <f t="shared" si="1"/>
        <v>10.31788009</v>
      </c>
    </row>
    <row r="66" ht="15.75" customHeight="1">
      <c r="A66" s="6">
        <v>44609.0</v>
      </c>
      <c r="B66" s="7" t="s">
        <v>43</v>
      </c>
      <c r="C66" s="7" t="s">
        <v>44</v>
      </c>
      <c r="D66" s="7">
        <v>4.0</v>
      </c>
      <c r="E66" s="7" t="s">
        <v>52</v>
      </c>
      <c r="F66" s="7">
        <v>10.0</v>
      </c>
      <c r="I66" s="8" t="str">
        <f>VLOOKUP(E66,lookups_fish!$A$2:$I$200,2,0)</f>
        <v>Doctorfish</v>
      </c>
      <c r="J66" s="8" t="str">
        <f>VLOOKUP(E66,lookups_fish!$A$2:$I$200,3,0)</f>
        <v>Acanthurus chirurgus</v>
      </c>
      <c r="K66" s="7" t="str">
        <f>VLOOKUP(E66,lookups_fish!$A$2:$I$200,4,0)</f>
        <v>Acanthuridae</v>
      </c>
      <c r="L66" s="7" t="str">
        <f>VLOOKUP(E66,lookups_fish!$A$2:$I$200,5,0)</f>
        <v>Herbivores</v>
      </c>
      <c r="M66" s="9">
        <f>VLOOKUP(E66,lookups_fish!$A$2:$I$200,6,0)</f>
        <v>0.004</v>
      </c>
      <c r="N66" s="9">
        <f>VLOOKUP(E66,lookups_fish!$A$2:$I$200,7,0)</f>
        <v>3.5328</v>
      </c>
      <c r="O66" s="7">
        <f t="shared" si="1"/>
        <v>13.64143291</v>
      </c>
    </row>
    <row r="67" ht="15.75" customHeight="1">
      <c r="A67" s="6">
        <v>44609.0</v>
      </c>
      <c r="B67" s="7" t="s">
        <v>43</v>
      </c>
      <c r="C67" s="7" t="s">
        <v>44</v>
      </c>
      <c r="D67" s="7">
        <v>4.0</v>
      </c>
      <c r="E67" s="7" t="s">
        <v>65</v>
      </c>
      <c r="F67" s="7">
        <v>26.0</v>
      </c>
      <c r="I67" s="8" t="str">
        <f>VLOOKUP(E67,lookups_fish!$A$2:$I$200,2,0)</f>
        <v>Dog Snapper</v>
      </c>
      <c r="J67" s="8" t="str">
        <f>VLOOKUP(E67,lookups_fish!$A$2:$I$200,3,0)</f>
        <v>Lutjanus jocu</v>
      </c>
      <c r="K67" s="7" t="str">
        <f>VLOOKUP(E67,lookups_fish!$A$2:$I$200,4,0)</f>
        <v>Lutjanidae</v>
      </c>
      <c r="L67" s="7" t="str">
        <f>VLOOKUP(E67,lookups_fish!$A$2:$I$200,5,0)</f>
        <v>Carnivores</v>
      </c>
      <c r="M67" s="9">
        <f>VLOOKUP(E67,lookups_fish!$A$2:$I$200,6,0)</f>
        <v>0.0308</v>
      </c>
      <c r="N67" s="9">
        <f>VLOOKUP(E67,lookups_fish!$A$2:$I$200,7,0)</f>
        <v>2.8574</v>
      </c>
      <c r="O67" s="7">
        <f t="shared" si="1"/>
        <v>340.1696483</v>
      </c>
    </row>
    <row r="68" ht="15.75" customHeight="1">
      <c r="A68" s="6">
        <v>44609.0</v>
      </c>
      <c r="B68" s="7" t="s">
        <v>43</v>
      </c>
      <c r="C68" s="7" t="s">
        <v>44</v>
      </c>
      <c r="D68" s="7">
        <v>5.0</v>
      </c>
      <c r="E68" s="7" t="s">
        <v>56</v>
      </c>
      <c r="F68" s="7">
        <v>4.0</v>
      </c>
      <c r="G68" s="7">
        <v>25.0</v>
      </c>
      <c r="H68" s="7" t="s">
        <v>49</v>
      </c>
      <c r="I68" s="8" t="str">
        <f>VLOOKUP(E68,lookups_fish!$A$2:$I$200,2,0)</f>
        <v>Redband Parrotfish</v>
      </c>
      <c r="J68" s="8" t="str">
        <f>VLOOKUP(E68,lookups_fish!$A$2:$I$200,3,0)</f>
        <v>Sparisoma aurofrenatum</v>
      </c>
      <c r="K68" s="7" t="str">
        <f>VLOOKUP(E68,lookups_fish!$A$2:$I$200,4,0)</f>
        <v>Scaridae</v>
      </c>
      <c r="L68" s="7" t="str">
        <f>VLOOKUP(E68,lookups_fish!$A$2:$I$200,5,0)</f>
        <v>Herbivores</v>
      </c>
      <c r="M68" s="9">
        <f>VLOOKUP(E68,lookups_fish!$A$2:$I$200,6,0)</f>
        <v>0.0046</v>
      </c>
      <c r="N68" s="9">
        <f>VLOOKUP(E68,lookups_fish!$A$2:$I$200,7,0)</f>
        <v>3.4291</v>
      </c>
      <c r="O68" s="7">
        <f t="shared" si="1"/>
        <v>0.533681008</v>
      </c>
    </row>
    <row r="69" ht="15.75" customHeight="1">
      <c r="A69" s="6">
        <v>44609.0</v>
      </c>
      <c r="B69" s="7" t="s">
        <v>43</v>
      </c>
      <c r="C69" s="7" t="s">
        <v>44</v>
      </c>
      <c r="D69" s="7">
        <v>5.0</v>
      </c>
      <c r="E69" s="7" t="s">
        <v>56</v>
      </c>
      <c r="F69" s="7">
        <v>3.0</v>
      </c>
      <c r="G69" s="7">
        <v>20.0</v>
      </c>
      <c r="H69" s="7" t="s">
        <v>49</v>
      </c>
      <c r="I69" s="8" t="str">
        <f>VLOOKUP(E69,lookups_fish!$A$2:$I$200,2,0)</f>
        <v>Redband Parrotfish</v>
      </c>
      <c r="J69" s="8" t="str">
        <f>VLOOKUP(E69,lookups_fish!$A$2:$I$200,3,0)</f>
        <v>Sparisoma aurofrenatum</v>
      </c>
      <c r="K69" s="7" t="str">
        <f>VLOOKUP(E69,lookups_fish!$A$2:$I$200,4,0)</f>
        <v>Scaridae</v>
      </c>
      <c r="L69" s="7" t="str">
        <f>VLOOKUP(E69,lookups_fish!$A$2:$I$200,5,0)</f>
        <v>Herbivores</v>
      </c>
      <c r="M69" s="9">
        <f>VLOOKUP(E69,lookups_fish!$A$2:$I$200,6,0)</f>
        <v>0.0046</v>
      </c>
      <c r="N69" s="9">
        <f>VLOOKUP(E69,lookups_fish!$A$2:$I$200,7,0)</f>
        <v>3.4291</v>
      </c>
      <c r="O69" s="7">
        <f t="shared" si="1"/>
        <v>0.1990005727</v>
      </c>
    </row>
    <row r="70" ht="15.75" customHeight="1">
      <c r="A70" s="6">
        <v>44609.0</v>
      </c>
      <c r="B70" s="7" t="s">
        <v>43</v>
      </c>
      <c r="C70" s="7" t="s">
        <v>44</v>
      </c>
      <c r="D70" s="7">
        <v>5.0</v>
      </c>
      <c r="E70" s="7" t="s">
        <v>48</v>
      </c>
      <c r="F70" s="7">
        <v>4.0</v>
      </c>
      <c r="G70" s="7">
        <v>30.0</v>
      </c>
      <c r="I70" s="8" t="str">
        <f>VLOOKUP(E70,lookups_fish!$A$2:$I$200,2,0)</f>
        <v>Grunt (juvenile)</v>
      </c>
      <c r="J70" s="8" t="str">
        <f>VLOOKUP(E70,lookups_fish!$A$2:$I$200,3,0)</f>
        <v>Haemulon spp.</v>
      </c>
      <c r="K70" s="7" t="str">
        <f>VLOOKUP(E70,lookups_fish!$A$2:$I$200,4,0)</f>
        <v>Haemulidae</v>
      </c>
      <c r="L70" s="7" t="str">
        <f>VLOOKUP(E70,lookups_fish!$A$2:$I$200,5,0)</f>
        <v>Carnivores</v>
      </c>
      <c r="M70" s="9">
        <f>VLOOKUP(E70,lookups_fish!$A$2:$I$200,6,0)</f>
        <v>0.0127</v>
      </c>
      <c r="N70" s="9">
        <f>VLOOKUP(E70,lookups_fish!$A$2:$I$200,7,0)</f>
        <v>3.1581</v>
      </c>
      <c r="O70" s="7">
        <f t="shared" si="1"/>
        <v>1.011974058</v>
      </c>
    </row>
    <row r="71" ht="15.75" customHeight="1">
      <c r="A71" s="6">
        <v>44609.0</v>
      </c>
      <c r="B71" s="7" t="s">
        <v>43</v>
      </c>
      <c r="C71" s="7" t="s">
        <v>44</v>
      </c>
      <c r="D71" s="7">
        <v>5.0</v>
      </c>
      <c r="E71" s="7" t="s">
        <v>48</v>
      </c>
      <c r="F71" s="7">
        <v>6.0</v>
      </c>
      <c r="G71" s="7">
        <v>5.0</v>
      </c>
      <c r="I71" s="8" t="str">
        <f>VLOOKUP(E71,lookups_fish!$A$2:$I$200,2,0)</f>
        <v>Grunt (juvenile)</v>
      </c>
      <c r="J71" s="8" t="str">
        <f>VLOOKUP(E71,lookups_fish!$A$2:$I$200,3,0)</f>
        <v>Haemulon spp.</v>
      </c>
      <c r="K71" s="7" t="str">
        <f>VLOOKUP(E71,lookups_fish!$A$2:$I$200,4,0)</f>
        <v>Haemulidae</v>
      </c>
      <c r="L71" s="7" t="str">
        <f>VLOOKUP(E71,lookups_fish!$A$2:$I$200,5,0)</f>
        <v>Carnivores</v>
      </c>
      <c r="M71" s="9">
        <f>VLOOKUP(E71,lookups_fish!$A$2:$I$200,6,0)</f>
        <v>0.0127</v>
      </c>
      <c r="N71" s="9">
        <f>VLOOKUP(E71,lookups_fish!$A$2:$I$200,7,0)</f>
        <v>3.1581</v>
      </c>
      <c r="O71" s="7">
        <f t="shared" si="1"/>
        <v>3.641524069</v>
      </c>
    </row>
    <row r="72" ht="15.75" customHeight="1">
      <c r="A72" s="6">
        <v>44609.0</v>
      </c>
      <c r="B72" s="7" t="s">
        <v>43</v>
      </c>
      <c r="C72" s="7" t="s">
        <v>44</v>
      </c>
      <c r="D72" s="7">
        <v>5.0</v>
      </c>
      <c r="E72" s="7" t="s">
        <v>50</v>
      </c>
      <c r="F72" s="7">
        <v>6.0</v>
      </c>
      <c r="H72" s="7" t="s">
        <v>49</v>
      </c>
      <c r="I72" s="8" t="str">
        <f>VLOOKUP(E72,lookups_fish!$A$2:$I$200,2,0)</f>
        <v>Schoolmaster Snapper</v>
      </c>
      <c r="J72" s="8" t="str">
        <f>VLOOKUP(E72,lookups_fish!$A$2:$I$200,3,0)</f>
        <v>Lutjanus apodus</v>
      </c>
      <c r="K72" s="7" t="str">
        <f>VLOOKUP(E72,lookups_fish!$A$2:$I$200,4,0)</f>
        <v>Lutjanidae</v>
      </c>
      <c r="L72" s="7" t="str">
        <f>VLOOKUP(E72,lookups_fish!$A$2:$I$200,5,0)</f>
        <v>Carnivores</v>
      </c>
      <c r="M72" s="9">
        <f>VLOOKUP(E72,lookups_fish!$A$2:$I$200,6,0)</f>
        <v>0.0194</v>
      </c>
      <c r="N72" s="9">
        <f>VLOOKUP(E72,lookups_fish!$A$2:$I$200,7,0)</f>
        <v>2.9779</v>
      </c>
      <c r="O72" s="7">
        <f t="shared" si="1"/>
        <v>4.027711346</v>
      </c>
    </row>
    <row r="73" ht="15.75" customHeight="1">
      <c r="A73" s="6">
        <v>44609.0</v>
      </c>
      <c r="B73" s="7" t="s">
        <v>43</v>
      </c>
      <c r="C73" s="7" t="s">
        <v>44</v>
      </c>
      <c r="D73" s="7">
        <v>5.0</v>
      </c>
      <c r="E73" s="7" t="s">
        <v>50</v>
      </c>
      <c r="F73" s="7">
        <v>10.0</v>
      </c>
      <c r="H73" s="7" t="s">
        <v>49</v>
      </c>
      <c r="I73" s="8" t="str">
        <f>VLOOKUP(E73,lookups_fish!$A$2:$I$200,2,0)</f>
        <v>Schoolmaster Snapper</v>
      </c>
      <c r="J73" s="8" t="str">
        <f>VLOOKUP(E73,lookups_fish!$A$2:$I$200,3,0)</f>
        <v>Lutjanus apodus</v>
      </c>
      <c r="K73" s="7" t="str">
        <f>VLOOKUP(E73,lookups_fish!$A$2:$I$200,4,0)</f>
        <v>Lutjanidae</v>
      </c>
      <c r="L73" s="7" t="str">
        <f>VLOOKUP(E73,lookups_fish!$A$2:$I$200,5,0)</f>
        <v>Carnivores</v>
      </c>
      <c r="M73" s="9">
        <f>VLOOKUP(E73,lookups_fish!$A$2:$I$200,6,0)</f>
        <v>0.0194</v>
      </c>
      <c r="N73" s="9">
        <f>VLOOKUP(E73,lookups_fish!$A$2:$I$200,7,0)</f>
        <v>2.9779</v>
      </c>
      <c r="O73" s="7">
        <f t="shared" si="1"/>
        <v>18.43748712</v>
      </c>
    </row>
    <row r="74" ht="15.75" customHeight="1">
      <c r="A74" s="6">
        <v>44609.0</v>
      </c>
      <c r="B74" s="7" t="s">
        <v>43</v>
      </c>
      <c r="C74" s="7" t="s">
        <v>44</v>
      </c>
      <c r="D74" s="7">
        <v>5.0</v>
      </c>
      <c r="E74" s="7" t="s">
        <v>50</v>
      </c>
      <c r="F74" s="7">
        <v>18.0</v>
      </c>
      <c r="I74" s="8" t="str">
        <f>VLOOKUP(E74,lookups_fish!$A$2:$I$200,2,0)</f>
        <v>Schoolmaster Snapper</v>
      </c>
      <c r="J74" s="8" t="str">
        <f>VLOOKUP(E74,lookups_fish!$A$2:$I$200,3,0)</f>
        <v>Lutjanus apodus</v>
      </c>
      <c r="K74" s="7" t="str">
        <f>VLOOKUP(E74,lookups_fish!$A$2:$I$200,4,0)</f>
        <v>Lutjanidae</v>
      </c>
      <c r="L74" s="7" t="str">
        <f>VLOOKUP(E74,lookups_fish!$A$2:$I$200,5,0)</f>
        <v>Carnivores</v>
      </c>
      <c r="M74" s="9">
        <f>VLOOKUP(E74,lookups_fish!$A$2:$I$200,6,0)</f>
        <v>0.0194</v>
      </c>
      <c r="N74" s="9">
        <f>VLOOKUP(E74,lookups_fish!$A$2:$I$200,7,0)</f>
        <v>2.9779</v>
      </c>
      <c r="O74" s="7">
        <f t="shared" si="1"/>
        <v>106.1396675</v>
      </c>
    </row>
    <row r="75" ht="15.75" customHeight="1">
      <c r="A75" s="6">
        <v>44609.0</v>
      </c>
      <c r="B75" s="7" t="s">
        <v>43</v>
      </c>
      <c r="C75" s="7" t="s">
        <v>44</v>
      </c>
      <c r="D75" s="7">
        <v>5.0</v>
      </c>
      <c r="E75" s="7" t="s">
        <v>50</v>
      </c>
      <c r="F75" s="7">
        <v>14.0</v>
      </c>
      <c r="I75" s="8" t="str">
        <f>VLOOKUP(E75,lookups_fish!$A$2:$I$200,2,0)</f>
        <v>Schoolmaster Snapper</v>
      </c>
      <c r="J75" s="8" t="str">
        <f>VLOOKUP(E75,lookups_fish!$A$2:$I$200,3,0)</f>
        <v>Lutjanus apodus</v>
      </c>
      <c r="K75" s="7" t="str">
        <f>VLOOKUP(E75,lookups_fish!$A$2:$I$200,4,0)</f>
        <v>Lutjanidae</v>
      </c>
      <c r="L75" s="7" t="str">
        <f>VLOOKUP(E75,lookups_fish!$A$2:$I$200,5,0)</f>
        <v>Carnivores</v>
      </c>
      <c r="M75" s="9">
        <f>VLOOKUP(E75,lookups_fish!$A$2:$I$200,6,0)</f>
        <v>0.0194</v>
      </c>
      <c r="N75" s="9">
        <f>VLOOKUP(E75,lookups_fish!$A$2:$I$200,7,0)</f>
        <v>2.9779</v>
      </c>
      <c r="O75" s="7">
        <f t="shared" si="1"/>
        <v>50.21765253</v>
      </c>
    </row>
    <row r="76" ht="15.75" customHeight="1">
      <c r="A76" s="6">
        <v>44609.0</v>
      </c>
      <c r="B76" s="7" t="s">
        <v>43</v>
      </c>
      <c r="C76" s="7" t="s">
        <v>44</v>
      </c>
      <c r="D76" s="7">
        <v>5.0</v>
      </c>
      <c r="E76" s="7" t="s">
        <v>50</v>
      </c>
      <c r="F76" s="7">
        <v>12.0</v>
      </c>
      <c r="H76" s="7" t="s">
        <v>49</v>
      </c>
      <c r="I76" s="8" t="str">
        <f>VLOOKUP(E76,lookups_fish!$A$2:$I$200,2,0)</f>
        <v>Schoolmaster Snapper</v>
      </c>
      <c r="J76" s="8" t="str">
        <f>VLOOKUP(E76,lookups_fish!$A$2:$I$200,3,0)</f>
        <v>Lutjanus apodus</v>
      </c>
      <c r="K76" s="7" t="str">
        <f>VLOOKUP(E76,lookups_fish!$A$2:$I$200,4,0)</f>
        <v>Lutjanidae</v>
      </c>
      <c r="L76" s="7" t="str">
        <f>VLOOKUP(E76,lookups_fish!$A$2:$I$200,5,0)</f>
        <v>Carnivores</v>
      </c>
      <c r="M76" s="9">
        <f>VLOOKUP(E76,lookups_fish!$A$2:$I$200,6,0)</f>
        <v>0.0194</v>
      </c>
      <c r="N76" s="9">
        <f>VLOOKUP(E76,lookups_fish!$A$2:$I$200,7,0)</f>
        <v>2.9779</v>
      </c>
      <c r="O76" s="7">
        <f t="shared" si="1"/>
        <v>31.73186241</v>
      </c>
    </row>
    <row r="77" ht="15.75" customHeight="1">
      <c r="A77" s="6">
        <v>44609.0</v>
      </c>
      <c r="B77" s="7" t="s">
        <v>43</v>
      </c>
      <c r="C77" s="7" t="s">
        <v>44</v>
      </c>
      <c r="D77" s="7">
        <v>5.0</v>
      </c>
      <c r="E77" s="7" t="s">
        <v>58</v>
      </c>
      <c r="F77" s="7">
        <v>20.0</v>
      </c>
      <c r="I77" s="8" t="str">
        <f>VLOOKUP(E77,lookups_fish!$A$2:$I$200,2,0)</f>
        <v>Bluestriped Grunt</v>
      </c>
      <c r="J77" s="8" t="str">
        <f>VLOOKUP(E77,lookups_fish!$A$2:$I$200,3,0)</f>
        <v>Haemulon sciurus</v>
      </c>
      <c r="K77" s="7" t="str">
        <f>VLOOKUP(E77,lookups_fish!$A$2:$I$200,4,0)</f>
        <v>Haemulidae</v>
      </c>
      <c r="L77" s="7" t="str">
        <f>VLOOKUP(E77,lookups_fish!$A$2:$I$200,5,0)</f>
        <v>Carnivores</v>
      </c>
      <c r="M77" s="9">
        <f>VLOOKUP(E77,lookups_fish!$A$2:$I$200,6,0)</f>
        <v>0.0194</v>
      </c>
      <c r="N77" s="9">
        <f>VLOOKUP(E77,lookups_fish!$A$2:$I$200,7,0)</f>
        <v>2.9996</v>
      </c>
      <c r="O77" s="7">
        <f t="shared" si="1"/>
        <v>155.0141363</v>
      </c>
    </row>
    <row r="78" ht="15.75" customHeight="1">
      <c r="A78" s="6">
        <v>44609.0</v>
      </c>
      <c r="B78" s="7" t="s">
        <v>43</v>
      </c>
      <c r="C78" s="7" t="s">
        <v>44</v>
      </c>
      <c r="D78" s="7">
        <v>5.0</v>
      </c>
      <c r="E78" s="7" t="s">
        <v>58</v>
      </c>
      <c r="F78" s="7">
        <v>18.0</v>
      </c>
      <c r="I78" s="8" t="str">
        <f>VLOOKUP(E78,lookups_fish!$A$2:$I$200,2,0)</f>
        <v>Bluestriped Grunt</v>
      </c>
      <c r="J78" s="8" t="str">
        <f>VLOOKUP(E78,lookups_fish!$A$2:$I$200,3,0)</f>
        <v>Haemulon sciurus</v>
      </c>
      <c r="K78" s="7" t="str">
        <f>VLOOKUP(E78,lookups_fish!$A$2:$I$200,4,0)</f>
        <v>Haemulidae</v>
      </c>
      <c r="L78" s="7" t="str">
        <f>VLOOKUP(E78,lookups_fish!$A$2:$I$200,5,0)</f>
        <v>Carnivores</v>
      </c>
      <c r="M78" s="9">
        <f>VLOOKUP(E78,lookups_fish!$A$2:$I$200,6,0)</f>
        <v>0.0194</v>
      </c>
      <c r="N78" s="9">
        <f>VLOOKUP(E78,lookups_fish!$A$2:$I$200,7,0)</f>
        <v>2.9996</v>
      </c>
      <c r="O78" s="7">
        <f t="shared" si="1"/>
        <v>113.010068</v>
      </c>
    </row>
    <row r="79" ht="15.75" customHeight="1">
      <c r="A79" s="6">
        <v>44609.0</v>
      </c>
      <c r="B79" s="7" t="s">
        <v>43</v>
      </c>
      <c r="C79" s="7" t="s">
        <v>44</v>
      </c>
      <c r="D79" s="7">
        <v>5.0</v>
      </c>
      <c r="E79" s="7" t="s">
        <v>62</v>
      </c>
      <c r="F79" s="7">
        <v>10.0</v>
      </c>
      <c r="I79" s="8" t="str">
        <f>VLOOKUP(E79,lookups_fish!$A$2:$I$200,2,0)</f>
        <v>Yellowtail Snapper</v>
      </c>
      <c r="J79" s="8" t="str">
        <f>VLOOKUP(E79,lookups_fish!$A$2:$I$200,3,0)</f>
        <v>Ocyurus chrysurus</v>
      </c>
      <c r="K79" s="7" t="str">
        <f>VLOOKUP(E79,lookups_fish!$A$2:$I$200,4,0)</f>
        <v>Lutjanidae</v>
      </c>
      <c r="L79" s="7" t="str">
        <f>VLOOKUP(E79,lookups_fish!$A$2:$I$200,5,0)</f>
        <v>Carnivores</v>
      </c>
      <c r="M79" s="9">
        <f>VLOOKUP(E79,lookups_fish!$A$2:$I$200,6,0)</f>
        <v>0.0405</v>
      </c>
      <c r="N79" s="9">
        <f>VLOOKUP(E79,lookups_fish!$A$2:$I$200,7,0)</f>
        <v>2.718</v>
      </c>
      <c r="O79" s="7">
        <f t="shared" si="1"/>
        <v>21.15704565</v>
      </c>
    </row>
    <row r="80" ht="15.75" customHeight="1">
      <c r="A80" s="6">
        <v>44609.0</v>
      </c>
      <c r="B80" s="7" t="s">
        <v>43</v>
      </c>
      <c r="C80" s="7" t="s">
        <v>44</v>
      </c>
      <c r="D80" s="7">
        <v>5.0</v>
      </c>
      <c r="E80" s="7" t="s">
        <v>62</v>
      </c>
      <c r="F80" s="7">
        <v>12.0</v>
      </c>
      <c r="I80" s="8" t="str">
        <f>VLOOKUP(E80,lookups_fish!$A$2:$I$200,2,0)</f>
        <v>Yellowtail Snapper</v>
      </c>
      <c r="J80" s="8" t="str">
        <f>VLOOKUP(E80,lookups_fish!$A$2:$I$200,3,0)</f>
        <v>Ocyurus chrysurus</v>
      </c>
      <c r="K80" s="7" t="str">
        <f>VLOOKUP(E80,lookups_fish!$A$2:$I$200,4,0)</f>
        <v>Lutjanidae</v>
      </c>
      <c r="L80" s="7" t="str">
        <f>VLOOKUP(E80,lookups_fish!$A$2:$I$200,5,0)</f>
        <v>Carnivores</v>
      </c>
      <c r="M80" s="9">
        <f>VLOOKUP(E80,lookups_fish!$A$2:$I$200,6,0)</f>
        <v>0.0405</v>
      </c>
      <c r="N80" s="9">
        <f>VLOOKUP(E80,lookups_fish!$A$2:$I$200,7,0)</f>
        <v>2.718</v>
      </c>
      <c r="O80" s="7">
        <f t="shared" si="1"/>
        <v>34.72719054</v>
      </c>
    </row>
    <row r="81" ht="15.75" customHeight="1">
      <c r="A81" s="6">
        <v>44609.0</v>
      </c>
      <c r="B81" s="7" t="s">
        <v>43</v>
      </c>
      <c r="C81" s="7" t="s">
        <v>44</v>
      </c>
      <c r="D81" s="7">
        <v>5.0</v>
      </c>
      <c r="E81" s="7" t="s">
        <v>62</v>
      </c>
      <c r="F81" s="7">
        <v>10.0</v>
      </c>
      <c r="G81" s="7">
        <v>5.0</v>
      </c>
      <c r="H81" s="7" t="s">
        <v>49</v>
      </c>
      <c r="I81" s="8" t="str">
        <f>VLOOKUP(E81,lookups_fish!$A$2:$I$200,2,0)</f>
        <v>Yellowtail Snapper</v>
      </c>
      <c r="J81" s="8" t="str">
        <f>VLOOKUP(E81,lookups_fish!$A$2:$I$200,3,0)</f>
        <v>Ocyurus chrysurus</v>
      </c>
      <c r="K81" s="7" t="str">
        <f>VLOOKUP(E81,lookups_fish!$A$2:$I$200,4,0)</f>
        <v>Lutjanidae</v>
      </c>
      <c r="L81" s="7" t="str">
        <f>VLOOKUP(E81,lookups_fish!$A$2:$I$200,5,0)</f>
        <v>Carnivores</v>
      </c>
      <c r="M81" s="9">
        <f>VLOOKUP(E81,lookups_fish!$A$2:$I$200,6,0)</f>
        <v>0.0405</v>
      </c>
      <c r="N81" s="9">
        <f>VLOOKUP(E81,lookups_fish!$A$2:$I$200,7,0)</f>
        <v>2.718</v>
      </c>
      <c r="O81" s="7">
        <f t="shared" si="1"/>
        <v>21.15704565</v>
      </c>
    </row>
    <row r="82" ht="15.75" customHeight="1">
      <c r="A82" s="6">
        <v>44609.0</v>
      </c>
      <c r="B82" s="7" t="s">
        <v>43</v>
      </c>
      <c r="C82" s="7" t="s">
        <v>44</v>
      </c>
      <c r="D82" s="7">
        <v>5.0</v>
      </c>
      <c r="E82" s="7" t="s">
        <v>63</v>
      </c>
      <c r="F82" s="7">
        <v>5.0</v>
      </c>
      <c r="H82" s="7" t="s">
        <v>49</v>
      </c>
      <c r="I82" s="8" t="str">
        <f>VLOOKUP(E82,lookups_fish!$A$2:$I$200,2,0)</f>
        <v>Stoplight Parrotfish</v>
      </c>
      <c r="J82" s="8" t="str">
        <f>VLOOKUP(E82,lookups_fish!$A$2:$I$200,3,0)</f>
        <v>Sparisoma viride</v>
      </c>
      <c r="K82" s="7" t="str">
        <f>VLOOKUP(E82,lookups_fish!$A$2:$I$200,4,0)</f>
        <v>Scaridae</v>
      </c>
      <c r="L82" s="7" t="str">
        <f>VLOOKUP(E82,lookups_fish!$A$2:$I$200,5,0)</f>
        <v>Herbivores</v>
      </c>
      <c r="M82" s="9">
        <f>VLOOKUP(E82,lookups_fish!$A$2:$I$200,6,0)</f>
        <v>0.025</v>
      </c>
      <c r="N82" s="9">
        <f>VLOOKUP(E82,lookups_fish!$A$2:$I$200,7,0)</f>
        <v>2.9214</v>
      </c>
      <c r="O82" s="7">
        <f t="shared" si="1"/>
        <v>2.753664206</v>
      </c>
    </row>
    <row r="83" ht="15.75" customHeight="1">
      <c r="A83" s="6">
        <v>44609.0</v>
      </c>
      <c r="B83" s="7" t="s">
        <v>43</v>
      </c>
      <c r="C83" s="7" t="s">
        <v>44</v>
      </c>
      <c r="D83" s="7">
        <v>5.0</v>
      </c>
      <c r="E83" s="7" t="s">
        <v>56</v>
      </c>
      <c r="F83" s="7">
        <v>8.0</v>
      </c>
      <c r="G83" s="7">
        <v>2.0</v>
      </c>
      <c r="H83" s="7" t="s">
        <v>49</v>
      </c>
      <c r="I83" s="8" t="str">
        <f>VLOOKUP(E83,lookups_fish!$A$2:$I$200,2,0)</f>
        <v>Redband Parrotfish</v>
      </c>
      <c r="J83" s="8" t="str">
        <f>VLOOKUP(E83,lookups_fish!$A$2:$I$200,3,0)</f>
        <v>Sparisoma aurofrenatum</v>
      </c>
      <c r="K83" s="7" t="str">
        <f>VLOOKUP(E83,lookups_fish!$A$2:$I$200,4,0)</f>
        <v>Scaridae</v>
      </c>
      <c r="L83" s="7" t="str">
        <f>VLOOKUP(E83,lookups_fish!$A$2:$I$200,5,0)</f>
        <v>Herbivores</v>
      </c>
      <c r="M83" s="9">
        <f>VLOOKUP(E83,lookups_fish!$A$2:$I$200,6,0)</f>
        <v>0.0046</v>
      </c>
      <c r="N83" s="9">
        <f>VLOOKUP(E83,lookups_fish!$A$2:$I$200,7,0)</f>
        <v>3.4291</v>
      </c>
      <c r="O83" s="7">
        <f t="shared" si="1"/>
        <v>5.748356656</v>
      </c>
    </row>
    <row r="84" ht="15.75" customHeight="1">
      <c r="A84" s="6">
        <v>44609.0</v>
      </c>
      <c r="B84" s="7" t="s">
        <v>43</v>
      </c>
      <c r="C84" s="7" t="s">
        <v>44</v>
      </c>
      <c r="D84" s="7">
        <v>5.0</v>
      </c>
      <c r="E84" s="7" t="s">
        <v>56</v>
      </c>
      <c r="F84" s="7">
        <v>4.0</v>
      </c>
      <c r="H84" s="7" t="s">
        <v>49</v>
      </c>
      <c r="I84" s="8" t="str">
        <f>VLOOKUP(E84,lookups_fish!$A$2:$I$200,2,0)</f>
        <v>Redband Parrotfish</v>
      </c>
      <c r="J84" s="8" t="str">
        <f>VLOOKUP(E84,lookups_fish!$A$2:$I$200,3,0)</f>
        <v>Sparisoma aurofrenatum</v>
      </c>
      <c r="K84" s="7" t="str">
        <f>VLOOKUP(E84,lookups_fish!$A$2:$I$200,4,0)</f>
        <v>Scaridae</v>
      </c>
      <c r="L84" s="7" t="str">
        <f>VLOOKUP(E84,lookups_fish!$A$2:$I$200,5,0)</f>
        <v>Herbivores</v>
      </c>
      <c r="M84" s="9">
        <f>VLOOKUP(E84,lookups_fish!$A$2:$I$200,6,0)</f>
        <v>0.0046</v>
      </c>
      <c r="N84" s="9">
        <f>VLOOKUP(E84,lookups_fish!$A$2:$I$200,7,0)</f>
        <v>3.4291</v>
      </c>
      <c r="O84" s="7">
        <f t="shared" si="1"/>
        <v>0.533681008</v>
      </c>
    </row>
    <row r="85" ht="15.75" customHeight="1">
      <c r="A85" s="6">
        <v>44609.0</v>
      </c>
      <c r="B85" s="7" t="s">
        <v>43</v>
      </c>
      <c r="C85" s="7" t="s">
        <v>44</v>
      </c>
      <c r="D85" s="7">
        <v>5.0</v>
      </c>
      <c r="E85" s="7" t="s">
        <v>56</v>
      </c>
      <c r="F85" s="7">
        <v>6.0</v>
      </c>
      <c r="H85" s="7" t="s">
        <v>49</v>
      </c>
      <c r="I85" s="8" t="str">
        <f>VLOOKUP(E85,lookups_fish!$A$2:$I$200,2,0)</f>
        <v>Redband Parrotfish</v>
      </c>
      <c r="J85" s="8" t="str">
        <f>VLOOKUP(E85,lookups_fish!$A$2:$I$200,3,0)</f>
        <v>Sparisoma aurofrenatum</v>
      </c>
      <c r="K85" s="7" t="str">
        <f>VLOOKUP(E85,lookups_fish!$A$2:$I$200,4,0)</f>
        <v>Scaridae</v>
      </c>
      <c r="L85" s="7" t="str">
        <f>VLOOKUP(E85,lookups_fish!$A$2:$I$200,5,0)</f>
        <v>Herbivores</v>
      </c>
      <c r="M85" s="9">
        <f>VLOOKUP(E85,lookups_fish!$A$2:$I$200,6,0)</f>
        <v>0.0046</v>
      </c>
      <c r="N85" s="9">
        <f>VLOOKUP(E85,lookups_fish!$A$2:$I$200,7,0)</f>
        <v>3.4291</v>
      </c>
      <c r="O85" s="7">
        <f t="shared" si="1"/>
        <v>2.143464447</v>
      </c>
    </row>
    <row r="86" ht="15.75" customHeight="1">
      <c r="A86" s="6">
        <v>44609.0</v>
      </c>
      <c r="B86" s="7" t="s">
        <v>43</v>
      </c>
      <c r="C86" s="7" t="s">
        <v>44</v>
      </c>
      <c r="D86" s="7">
        <v>5.0</v>
      </c>
      <c r="E86" s="7" t="s">
        <v>48</v>
      </c>
      <c r="F86" s="7">
        <v>5.0</v>
      </c>
      <c r="G86" s="7">
        <v>10.0</v>
      </c>
      <c r="I86" s="8" t="str">
        <f>VLOOKUP(E86,lookups_fish!$A$2:$I$200,2,0)</f>
        <v>Grunt (juvenile)</v>
      </c>
      <c r="J86" s="8" t="str">
        <f>VLOOKUP(E86,lookups_fish!$A$2:$I$200,3,0)</f>
        <v>Haemulon spp.</v>
      </c>
      <c r="K86" s="7" t="str">
        <f>VLOOKUP(E86,lookups_fish!$A$2:$I$200,4,0)</f>
        <v>Haemulidae</v>
      </c>
      <c r="L86" s="7" t="str">
        <f>VLOOKUP(E86,lookups_fish!$A$2:$I$200,5,0)</f>
        <v>Carnivores</v>
      </c>
      <c r="M86" s="9">
        <f>VLOOKUP(E86,lookups_fish!$A$2:$I$200,6,0)</f>
        <v>0.0127</v>
      </c>
      <c r="N86" s="9">
        <f>VLOOKUP(E86,lookups_fish!$A$2:$I$200,7,0)</f>
        <v>3.1581</v>
      </c>
      <c r="O86" s="7">
        <f t="shared" si="1"/>
        <v>2.047485768</v>
      </c>
    </row>
    <row r="87" ht="15.75" customHeight="1">
      <c r="A87" s="6">
        <v>44609.0</v>
      </c>
      <c r="B87" s="7" t="s">
        <v>43</v>
      </c>
      <c r="C87" s="7" t="s">
        <v>44</v>
      </c>
      <c r="D87" s="7">
        <v>5.0</v>
      </c>
      <c r="E87" s="7" t="s">
        <v>59</v>
      </c>
      <c r="F87" s="7">
        <v>5.0</v>
      </c>
      <c r="H87" s="7" t="s">
        <v>49</v>
      </c>
      <c r="I87" s="8" t="str">
        <f>VLOOKUP(E87,lookups_fish!$A$2:$I$200,2,0)</f>
        <v>Barracuda</v>
      </c>
      <c r="J87" s="7" t="str">
        <f>VLOOKUP(E87,lookups_fish!$A$2:$I$200,3,0)</f>
        <v>Sphyraena barracuda</v>
      </c>
      <c r="K87" s="7" t="str">
        <f>VLOOKUP(E87,lookups_fish!$A$2:$I$200,4,0)</f>
        <v>Sphyraenidae</v>
      </c>
      <c r="L87" s="7" t="str">
        <f>VLOOKUP(E87,lookups_fish!$A$2:$I$200,5,0)</f>
        <v>Carnivores</v>
      </c>
      <c r="M87" s="9">
        <f>VLOOKUP(E87,lookups_fish!$A$2:$I$200,6,0)</f>
        <v>0.005</v>
      </c>
      <c r="N87" s="9">
        <f>VLOOKUP(E87,lookups_fish!$A$2:$I$200,7,0)</f>
        <v>3.0825</v>
      </c>
      <c r="O87" s="7">
        <f t="shared" si="1"/>
        <v>0.7137482274</v>
      </c>
    </row>
    <row r="88" ht="15.75" customHeight="1">
      <c r="A88" s="6">
        <v>44609.0</v>
      </c>
      <c r="B88" s="7" t="s">
        <v>43</v>
      </c>
      <c r="C88" s="7" t="s">
        <v>44</v>
      </c>
      <c r="D88" s="7">
        <v>5.0</v>
      </c>
      <c r="E88" s="7" t="s">
        <v>59</v>
      </c>
      <c r="F88" s="7">
        <v>12.0</v>
      </c>
      <c r="H88" s="7" t="s">
        <v>49</v>
      </c>
      <c r="I88" s="8" t="str">
        <f>VLOOKUP(E88,lookups_fish!$A$2:$I$200,2,0)</f>
        <v>Barracuda</v>
      </c>
      <c r="J88" s="7" t="str">
        <f>VLOOKUP(E88,lookups_fish!$A$2:$I$200,3,0)</f>
        <v>Sphyraena barracuda</v>
      </c>
      <c r="K88" s="7" t="str">
        <f>VLOOKUP(E88,lookups_fish!$A$2:$I$200,4,0)</f>
        <v>Sphyraenidae</v>
      </c>
      <c r="L88" s="7" t="str">
        <f>VLOOKUP(E88,lookups_fish!$A$2:$I$200,5,0)</f>
        <v>Carnivores</v>
      </c>
      <c r="M88" s="9">
        <f>VLOOKUP(E88,lookups_fish!$A$2:$I$200,6,0)</f>
        <v>0.005</v>
      </c>
      <c r="N88" s="9">
        <f>VLOOKUP(E88,lookups_fish!$A$2:$I$200,7,0)</f>
        <v>3.0825</v>
      </c>
      <c r="O88" s="7">
        <f t="shared" si="1"/>
        <v>10.60586745</v>
      </c>
    </row>
    <row r="89" ht="15.75" customHeight="1">
      <c r="A89" s="6">
        <v>44609.0</v>
      </c>
      <c r="B89" s="7" t="s">
        <v>43</v>
      </c>
      <c r="C89" s="7" t="s">
        <v>44</v>
      </c>
      <c r="D89" s="7">
        <v>5.0</v>
      </c>
      <c r="E89" s="7" t="s">
        <v>66</v>
      </c>
      <c r="F89" s="7">
        <v>4.0</v>
      </c>
      <c r="G89" s="7">
        <v>12.0</v>
      </c>
      <c r="H89" s="7" t="s">
        <v>49</v>
      </c>
      <c r="I89" s="8" t="str">
        <f>VLOOKUP(E89,lookups_fish!$A$2:$I$200,2,0)</f>
        <v>Queen Parrotfish</v>
      </c>
      <c r="J89" s="8" t="str">
        <f>VLOOKUP(E89,lookups_fish!$A$2:$I$200,3,0)</f>
        <v>Scarus vetula</v>
      </c>
      <c r="K89" s="7" t="str">
        <f>VLOOKUP(E89,lookups_fish!$A$2:$I$200,4,0)</f>
        <v>Scaridae</v>
      </c>
      <c r="L89" s="7" t="str">
        <f>VLOOKUP(E89,lookups_fish!$A$2:$I$200,5,0)</f>
        <v>Herbivores</v>
      </c>
      <c r="M89" s="9">
        <f>VLOOKUP(E89,lookups_fish!$A$2:$I$200,6,0)</f>
        <v>0.025</v>
      </c>
      <c r="N89" s="9">
        <f>VLOOKUP(E89,lookups_fish!$A$2:$I$200,7,0)</f>
        <v>2.9214</v>
      </c>
      <c r="O89" s="7">
        <f t="shared" si="1"/>
        <v>1.434822133</v>
      </c>
    </row>
    <row r="90" ht="15.75" customHeight="1">
      <c r="A90" s="6">
        <v>44609.0</v>
      </c>
      <c r="B90" s="7" t="s">
        <v>43</v>
      </c>
      <c r="C90" s="7" t="s">
        <v>44</v>
      </c>
      <c r="D90" s="7">
        <v>5.0</v>
      </c>
      <c r="E90" s="7" t="s">
        <v>66</v>
      </c>
      <c r="F90" s="7">
        <v>3.0</v>
      </c>
      <c r="G90" s="7">
        <v>10.0</v>
      </c>
      <c r="H90" s="7" t="s">
        <v>49</v>
      </c>
      <c r="I90" s="8" t="str">
        <f>VLOOKUP(E90,lookups_fish!$A$2:$I$200,2,0)</f>
        <v>Queen Parrotfish</v>
      </c>
      <c r="J90" s="8" t="str">
        <f>VLOOKUP(E90,lookups_fish!$A$2:$I$200,3,0)</f>
        <v>Scarus vetula</v>
      </c>
      <c r="K90" s="7" t="str">
        <f>VLOOKUP(E90,lookups_fish!$A$2:$I$200,4,0)</f>
        <v>Scaridae</v>
      </c>
      <c r="L90" s="7" t="str">
        <f>VLOOKUP(E90,lookups_fish!$A$2:$I$200,5,0)</f>
        <v>Herbivores</v>
      </c>
      <c r="M90" s="9">
        <f>VLOOKUP(E90,lookups_fish!$A$2:$I$200,6,0)</f>
        <v>0.025</v>
      </c>
      <c r="N90" s="9">
        <f>VLOOKUP(E90,lookups_fish!$A$2:$I$200,7,0)</f>
        <v>2.9214</v>
      </c>
      <c r="O90" s="7">
        <f t="shared" si="1"/>
        <v>0.6191587891</v>
      </c>
    </row>
    <row r="91" ht="15.75" customHeight="1">
      <c r="A91" s="6">
        <v>44609.0</v>
      </c>
      <c r="B91" s="7" t="s">
        <v>43</v>
      </c>
      <c r="C91" s="7" t="s">
        <v>44</v>
      </c>
      <c r="D91" s="7">
        <v>5.0</v>
      </c>
      <c r="E91" s="7" t="s">
        <v>54</v>
      </c>
      <c r="F91" s="7">
        <v>6.0</v>
      </c>
      <c r="I91" s="8" t="str">
        <f>VLOOKUP(E91,lookups_fish!$A$2:$I$200,2,0)</f>
        <v>3-spot Damselfish</v>
      </c>
      <c r="J91" s="8" t="str">
        <f>VLOOKUP(E91,lookups_fish!$A$2:$I$200,3,0)</f>
        <v>Stegastes planifrons</v>
      </c>
      <c r="K91" s="7" t="str">
        <f>VLOOKUP(E91,lookups_fish!$A$2:$I$200,4,0)</f>
        <v>Pomacentridae</v>
      </c>
      <c r="L91" s="7" t="str">
        <f>VLOOKUP(E91,lookups_fish!$A$2:$I$200,5,0)</f>
        <v>Omnivores</v>
      </c>
      <c r="M91" s="9">
        <f>VLOOKUP(E91,lookups_fish!$A$2:$I$200,6,0)</f>
        <v>0.0219</v>
      </c>
      <c r="N91" s="9">
        <f>VLOOKUP(E91,lookups_fish!$A$2:$I$200,7,0)</f>
        <v>2.96</v>
      </c>
      <c r="O91" s="7">
        <f t="shared" si="1"/>
        <v>4.40323451</v>
      </c>
    </row>
    <row r="92" ht="15.75" customHeight="1">
      <c r="A92" s="11">
        <v>44665.0</v>
      </c>
      <c r="B92" s="12" t="s">
        <v>67</v>
      </c>
      <c r="C92" s="12" t="s">
        <v>44</v>
      </c>
      <c r="D92" s="13">
        <v>1.0</v>
      </c>
      <c r="E92" s="12" t="s">
        <v>50</v>
      </c>
      <c r="F92" s="13">
        <v>10.0</v>
      </c>
      <c r="G92" s="13">
        <v>2.0</v>
      </c>
      <c r="H92" s="14"/>
      <c r="I92" s="8" t="str">
        <f>VLOOKUP(E92,lookups_fish!$A$2:$I$200,2,0)</f>
        <v>Schoolmaster Snapper</v>
      </c>
      <c r="J92" s="8" t="str">
        <f>VLOOKUP(E92,lookups_fish!$A$2:$I$200,3,0)</f>
        <v>Lutjanus apodus</v>
      </c>
      <c r="K92" s="7" t="str">
        <f>VLOOKUP(E92,lookups_fish!$A$2:$I$200,4,0)</f>
        <v>Lutjanidae</v>
      </c>
      <c r="L92" s="7" t="str">
        <f>VLOOKUP(E92,lookups_fish!$A$2:$I$200,5,0)</f>
        <v>Carnivores</v>
      </c>
      <c r="M92" s="9">
        <f>VLOOKUP(E92,lookups_fish!$A$2:$I$200,6,0)</f>
        <v>0.0194</v>
      </c>
      <c r="N92" s="9">
        <f>VLOOKUP(E92,lookups_fish!$A$2:$I$200,7,0)</f>
        <v>2.9779</v>
      </c>
      <c r="O92" s="7">
        <f t="shared" si="1"/>
        <v>18.43748712</v>
      </c>
    </row>
    <row r="93" ht="15.75" customHeight="1">
      <c r="A93" s="11">
        <v>44665.0</v>
      </c>
      <c r="B93" s="12" t="s">
        <v>67</v>
      </c>
      <c r="C93" s="12" t="s">
        <v>44</v>
      </c>
      <c r="D93" s="13">
        <v>1.0</v>
      </c>
      <c r="E93" s="12" t="s">
        <v>50</v>
      </c>
      <c r="F93" s="13">
        <v>8.0</v>
      </c>
      <c r="G93" s="14"/>
      <c r="H93" s="14"/>
      <c r="I93" s="8" t="str">
        <f>VLOOKUP(E93,lookups_fish!$A$2:$I$200,2,0)</f>
        <v>Schoolmaster Snapper</v>
      </c>
      <c r="J93" s="8" t="str">
        <f>VLOOKUP(E93,lookups_fish!$A$2:$I$200,3,0)</f>
        <v>Lutjanus apodus</v>
      </c>
      <c r="K93" s="7" t="str">
        <f>VLOOKUP(E93,lookups_fish!$A$2:$I$200,4,0)</f>
        <v>Lutjanidae</v>
      </c>
      <c r="L93" s="7" t="str">
        <f>VLOOKUP(E93,lookups_fish!$A$2:$I$200,5,0)</f>
        <v>Carnivores</v>
      </c>
      <c r="M93" s="9">
        <f>VLOOKUP(E93,lookups_fish!$A$2:$I$200,6,0)</f>
        <v>0.0194</v>
      </c>
      <c r="N93" s="9">
        <f>VLOOKUP(E93,lookups_fish!$A$2:$I$200,7,0)</f>
        <v>2.9779</v>
      </c>
      <c r="O93" s="7">
        <f t="shared" si="1"/>
        <v>9.48666145</v>
      </c>
    </row>
    <row r="94" ht="15.75" customHeight="1">
      <c r="A94" s="11">
        <v>44665.0</v>
      </c>
      <c r="B94" s="12" t="s">
        <v>67</v>
      </c>
      <c r="C94" s="12" t="s">
        <v>44</v>
      </c>
      <c r="D94" s="13">
        <v>1.0</v>
      </c>
      <c r="E94" s="12" t="s">
        <v>50</v>
      </c>
      <c r="F94" s="13">
        <v>12.0</v>
      </c>
      <c r="G94" s="14"/>
      <c r="H94" s="14"/>
      <c r="I94" s="8" t="str">
        <f>VLOOKUP(E94,lookups_fish!$A$2:$I$200,2,0)</f>
        <v>Schoolmaster Snapper</v>
      </c>
      <c r="J94" s="8" t="str">
        <f>VLOOKUP(E94,lookups_fish!$A$2:$I$200,3,0)</f>
        <v>Lutjanus apodus</v>
      </c>
      <c r="K94" s="7" t="str">
        <f>VLOOKUP(E94,lookups_fish!$A$2:$I$200,4,0)</f>
        <v>Lutjanidae</v>
      </c>
      <c r="L94" s="7" t="str">
        <f>VLOOKUP(E94,lookups_fish!$A$2:$I$200,5,0)</f>
        <v>Carnivores</v>
      </c>
      <c r="M94" s="9">
        <f>VLOOKUP(E94,lookups_fish!$A$2:$I$200,6,0)</f>
        <v>0.0194</v>
      </c>
      <c r="N94" s="9">
        <f>VLOOKUP(E94,lookups_fish!$A$2:$I$200,7,0)</f>
        <v>2.9779</v>
      </c>
      <c r="O94" s="7">
        <f t="shared" si="1"/>
        <v>31.73186241</v>
      </c>
    </row>
    <row r="95" ht="15.75" customHeight="1">
      <c r="A95" s="11">
        <v>44665.0</v>
      </c>
      <c r="B95" s="12" t="s">
        <v>67</v>
      </c>
      <c r="C95" s="12" t="s">
        <v>44</v>
      </c>
      <c r="D95" s="13">
        <v>1.0</v>
      </c>
      <c r="E95" s="12" t="s">
        <v>50</v>
      </c>
      <c r="F95" s="13">
        <v>15.0</v>
      </c>
      <c r="G95" s="13">
        <v>2.0</v>
      </c>
      <c r="H95" s="14"/>
      <c r="I95" s="8" t="str">
        <f>VLOOKUP(E95,lookups_fish!$A$2:$I$200,2,0)</f>
        <v>Schoolmaster Snapper</v>
      </c>
      <c r="J95" s="8" t="str">
        <f>VLOOKUP(E95,lookups_fish!$A$2:$I$200,3,0)</f>
        <v>Lutjanus apodus</v>
      </c>
      <c r="K95" s="7" t="str">
        <f>VLOOKUP(E95,lookups_fish!$A$2:$I$200,4,0)</f>
        <v>Lutjanidae</v>
      </c>
      <c r="L95" s="7" t="str">
        <f>VLOOKUP(E95,lookups_fish!$A$2:$I$200,5,0)</f>
        <v>Carnivores</v>
      </c>
      <c r="M95" s="9">
        <f>VLOOKUP(E95,lookups_fish!$A$2:$I$200,6,0)</f>
        <v>0.0194</v>
      </c>
      <c r="N95" s="9">
        <f>VLOOKUP(E95,lookups_fish!$A$2:$I$200,7,0)</f>
        <v>2.9779</v>
      </c>
      <c r="O95" s="7">
        <f t="shared" si="1"/>
        <v>61.67141176</v>
      </c>
    </row>
    <row r="96" ht="15.75" customHeight="1">
      <c r="A96" s="15">
        <v>44665.0</v>
      </c>
      <c r="B96" s="12" t="s">
        <v>67</v>
      </c>
      <c r="C96" s="12" t="s">
        <v>44</v>
      </c>
      <c r="D96" s="13">
        <v>1.0</v>
      </c>
      <c r="E96" s="12" t="s">
        <v>50</v>
      </c>
      <c r="F96" s="13">
        <v>8.0</v>
      </c>
      <c r="G96" s="14"/>
      <c r="H96" s="14"/>
      <c r="I96" s="8" t="str">
        <f>VLOOKUP(E96,lookups_fish!$A$2:$I$200,2,0)</f>
        <v>Schoolmaster Snapper</v>
      </c>
      <c r="J96" s="8" t="str">
        <f>VLOOKUP(E96,lookups_fish!$A$2:$I$200,3,0)</f>
        <v>Lutjanus apodus</v>
      </c>
      <c r="K96" s="7" t="str">
        <f>VLOOKUP(E96,lookups_fish!$A$2:$I$200,4,0)</f>
        <v>Lutjanidae</v>
      </c>
      <c r="L96" s="7" t="str">
        <f>VLOOKUP(E96,lookups_fish!$A$2:$I$200,5,0)</f>
        <v>Carnivores</v>
      </c>
      <c r="M96" s="9">
        <f>VLOOKUP(E96,lookups_fish!$A$2:$I$200,6,0)</f>
        <v>0.0194</v>
      </c>
      <c r="N96" s="9">
        <f>VLOOKUP(E96,lookups_fish!$A$2:$I$200,7,0)</f>
        <v>2.9779</v>
      </c>
      <c r="O96" s="7">
        <f t="shared" si="1"/>
        <v>9.48666145</v>
      </c>
    </row>
    <row r="97" ht="15.75" customHeight="1">
      <c r="A97" s="15">
        <v>44665.0</v>
      </c>
      <c r="B97" s="12" t="s">
        <v>67</v>
      </c>
      <c r="C97" s="12" t="s">
        <v>44</v>
      </c>
      <c r="D97" s="13">
        <v>1.0</v>
      </c>
      <c r="E97" s="12" t="s">
        <v>50</v>
      </c>
      <c r="F97" s="13">
        <v>6.0</v>
      </c>
      <c r="G97" s="13">
        <v>2.0</v>
      </c>
      <c r="H97" s="14"/>
      <c r="I97" s="8" t="str">
        <f>VLOOKUP(E97,lookups_fish!$A$2:$I$200,2,0)</f>
        <v>Schoolmaster Snapper</v>
      </c>
      <c r="J97" s="8" t="str">
        <f>VLOOKUP(E97,lookups_fish!$A$2:$I$200,3,0)</f>
        <v>Lutjanus apodus</v>
      </c>
      <c r="K97" s="7" t="str">
        <f>VLOOKUP(E97,lookups_fish!$A$2:$I$200,4,0)</f>
        <v>Lutjanidae</v>
      </c>
      <c r="L97" s="7" t="str">
        <f>VLOOKUP(E97,lookups_fish!$A$2:$I$200,5,0)</f>
        <v>Carnivores</v>
      </c>
      <c r="M97" s="9">
        <f>VLOOKUP(E97,lookups_fish!$A$2:$I$200,6,0)</f>
        <v>0.0194</v>
      </c>
      <c r="N97" s="9">
        <f>VLOOKUP(E97,lookups_fish!$A$2:$I$200,7,0)</f>
        <v>2.9779</v>
      </c>
      <c r="O97" s="7">
        <f t="shared" si="1"/>
        <v>4.027711346</v>
      </c>
    </row>
    <row r="98" ht="15.75" customHeight="1">
      <c r="A98" s="15">
        <v>44665.0</v>
      </c>
      <c r="B98" s="12" t="s">
        <v>67</v>
      </c>
      <c r="C98" s="12" t="s">
        <v>44</v>
      </c>
      <c r="D98" s="13">
        <v>1.0</v>
      </c>
      <c r="E98" s="12" t="s">
        <v>50</v>
      </c>
      <c r="F98" s="13">
        <v>12.0</v>
      </c>
      <c r="G98" s="14"/>
      <c r="H98" s="14"/>
      <c r="I98" s="8" t="str">
        <f>VLOOKUP(E98,lookups_fish!$A$2:$I$200,2,0)</f>
        <v>Schoolmaster Snapper</v>
      </c>
      <c r="J98" s="8" t="str">
        <f>VLOOKUP(E98,lookups_fish!$A$2:$I$200,3,0)</f>
        <v>Lutjanus apodus</v>
      </c>
      <c r="K98" s="7" t="str">
        <f>VLOOKUP(E98,lookups_fish!$A$2:$I$200,4,0)</f>
        <v>Lutjanidae</v>
      </c>
      <c r="L98" s="7" t="str">
        <f>VLOOKUP(E98,lookups_fish!$A$2:$I$200,5,0)</f>
        <v>Carnivores</v>
      </c>
      <c r="M98" s="9">
        <f>VLOOKUP(E98,lookups_fish!$A$2:$I$200,6,0)</f>
        <v>0.0194</v>
      </c>
      <c r="N98" s="9">
        <f>VLOOKUP(E98,lookups_fish!$A$2:$I$200,7,0)</f>
        <v>2.9779</v>
      </c>
      <c r="O98" s="7">
        <f t="shared" si="1"/>
        <v>31.73186241</v>
      </c>
    </row>
    <row r="99" ht="15.75" customHeight="1">
      <c r="A99" s="15">
        <v>44665.0</v>
      </c>
      <c r="B99" s="12" t="s">
        <v>67</v>
      </c>
      <c r="C99" s="12" t="s">
        <v>44</v>
      </c>
      <c r="D99" s="13">
        <v>1.0</v>
      </c>
      <c r="E99" s="12" t="s">
        <v>58</v>
      </c>
      <c r="F99" s="13">
        <v>14.0</v>
      </c>
      <c r="G99" s="14"/>
      <c r="H99" s="14"/>
      <c r="I99" s="8" t="str">
        <f>VLOOKUP(E99,lookups_fish!$A$2:$I$200,2,0)</f>
        <v>Bluestriped Grunt</v>
      </c>
      <c r="J99" s="8" t="str">
        <f>VLOOKUP(E99,lookups_fish!$A$2:$I$200,3,0)</f>
        <v>Haemulon sciurus</v>
      </c>
      <c r="K99" s="7" t="str">
        <f>VLOOKUP(E99,lookups_fish!$A$2:$I$200,4,0)</f>
        <v>Haemulidae</v>
      </c>
      <c r="L99" s="7" t="str">
        <f>VLOOKUP(E99,lookups_fish!$A$2:$I$200,5,0)</f>
        <v>Carnivores</v>
      </c>
      <c r="M99" s="9">
        <f>VLOOKUP(E99,lookups_fish!$A$2:$I$200,6,0)</f>
        <v>0.0194</v>
      </c>
      <c r="N99" s="9">
        <f>VLOOKUP(E99,lookups_fish!$A$2:$I$200,7,0)</f>
        <v>2.9996</v>
      </c>
      <c r="O99" s="7">
        <f t="shared" si="1"/>
        <v>53.17743504</v>
      </c>
    </row>
    <row r="100" ht="15.75" customHeight="1">
      <c r="A100" s="15">
        <v>44665.0</v>
      </c>
      <c r="B100" s="12" t="s">
        <v>67</v>
      </c>
      <c r="C100" s="12" t="s">
        <v>44</v>
      </c>
      <c r="D100" s="13">
        <v>1.0</v>
      </c>
      <c r="E100" s="12" t="s">
        <v>58</v>
      </c>
      <c r="F100" s="13">
        <v>12.0</v>
      </c>
      <c r="G100" s="14"/>
      <c r="H100" s="14"/>
      <c r="I100" s="8" t="str">
        <f>VLOOKUP(E100,lookups_fish!$A$2:$I$200,2,0)</f>
        <v>Bluestriped Grunt</v>
      </c>
      <c r="J100" s="8" t="str">
        <f>VLOOKUP(E100,lookups_fish!$A$2:$I$200,3,0)</f>
        <v>Haemulon sciurus</v>
      </c>
      <c r="K100" s="7" t="str">
        <f>VLOOKUP(E100,lookups_fish!$A$2:$I$200,4,0)</f>
        <v>Haemulidae</v>
      </c>
      <c r="L100" s="7" t="str">
        <f>VLOOKUP(E100,lookups_fish!$A$2:$I$200,5,0)</f>
        <v>Carnivores</v>
      </c>
      <c r="M100" s="9">
        <f>VLOOKUP(E100,lookups_fish!$A$2:$I$200,6,0)</f>
        <v>0.0194</v>
      </c>
      <c r="N100" s="9">
        <f>VLOOKUP(E100,lookups_fish!$A$2:$I$200,7,0)</f>
        <v>2.9996</v>
      </c>
      <c r="O100" s="7">
        <f t="shared" si="1"/>
        <v>33.48989575</v>
      </c>
    </row>
    <row r="101" ht="15.75" customHeight="1">
      <c r="A101" s="15">
        <v>44665.0</v>
      </c>
      <c r="B101" s="12" t="s">
        <v>67</v>
      </c>
      <c r="C101" s="12" t="s">
        <v>44</v>
      </c>
      <c r="D101" s="13">
        <v>1.0</v>
      </c>
      <c r="E101" s="12" t="s">
        <v>68</v>
      </c>
      <c r="F101" s="13">
        <v>3.0</v>
      </c>
      <c r="G101" s="13">
        <v>2.0</v>
      </c>
      <c r="H101" s="14"/>
      <c r="I101" s="8" t="str">
        <f>VLOOKUP(E101,lookups_fish!$A$2:$I$200,2,0)</f>
        <v>Sergeant Major</v>
      </c>
      <c r="J101" s="8" t="str">
        <f>VLOOKUP(E101,lookups_fish!$A$2:$I$200,3,0)</f>
        <v>Abudefduf saxatilis</v>
      </c>
      <c r="K101" s="7" t="str">
        <f>VLOOKUP(E101,lookups_fish!$A$2:$I$200,4,0)</f>
        <v>Pomacentridae</v>
      </c>
      <c r="L101" s="7" t="str">
        <f>VLOOKUP(E101,lookups_fish!$A$2:$I$200,5,0)</f>
        <v>Carnivores</v>
      </c>
      <c r="M101" s="9">
        <f>VLOOKUP(E101,lookups_fish!$A$2:$I$200,6,0)</f>
        <v>0.0182</v>
      </c>
      <c r="N101" s="9">
        <f>VLOOKUP(E101,lookups_fish!$A$2:$I$200,7,0)</f>
        <v>3.05</v>
      </c>
      <c r="O101" s="7">
        <f t="shared" si="1"/>
        <v>0.5191480354</v>
      </c>
    </row>
    <row r="102" ht="15.75" customHeight="1">
      <c r="A102" s="15">
        <v>44665.0</v>
      </c>
      <c r="B102" s="12" t="s">
        <v>67</v>
      </c>
      <c r="C102" s="12" t="s">
        <v>44</v>
      </c>
      <c r="D102" s="13">
        <v>1.0</v>
      </c>
      <c r="E102" s="12" t="s">
        <v>68</v>
      </c>
      <c r="F102" s="13">
        <v>2.0</v>
      </c>
      <c r="G102" s="13">
        <v>8.0</v>
      </c>
      <c r="H102" s="14"/>
      <c r="I102" s="8" t="str">
        <f>VLOOKUP(E102,lookups_fish!$A$2:$I$200,2,0)</f>
        <v>Sergeant Major</v>
      </c>
      <c r="J102" s="8" t="str">
        <f>VLOOKUP(E102,lookups_fish!$A$2:$I$200,3,0)</f>
        <v>Abudefduf saxatilis</v>
      </c>
      <c r="K102" s="7" t="str">
        <f>VLOOKUP(E102,lookups_fish!$A$2:$I$200,4,0)</f>
        <v>Pomacentridae</v>
      </c>
      <c r="L102" s="7" t="str">
        <f>VLOOKUP(E102,lookups_fish!$A$2:$I$200,5,0)</f>
        <v>Carnivores</v>
      </c>
      <c r="M102" s="9">
        <f>VLOOKUP(E102,lookups_fish!$A$2:$I$200,6,0)</f>
        <v>0.0182</v>
      </c>
      <c r="N102" s="9">
        <f>VLOOKUP(E102,lookups_fish!$A$2:$I$200,7,0)</f>
        <v>3.05</v>
      </c>
      <c r="O102" s="7">
        <f t="shared" si="1"/>
        <v>0.1507345729</v>
      </c>
    </row>
    <row r="103" ht="15.75" customHeight="1">
      <c r="A103" s="15">
        <v>44665.0</v>
      </c>
      <c r="B103" s="12" t="s">
        <v>67</v>
      </c>
      <c r="C103" s="12" t="s">
        <v>44</v>
      </c>
      <c r="D103" s="13">
        <v>1.0</v>
      </c>
      <c r="E103" s="12" t="s">
        <v>55</v>
      </c>
      <c r="F103" s="13">
        <v>12.0</v>
      </c>
      <c r="G103" s="13">
        <v>2.0</v>
      </c>
      <c r="H103" s="14"/>
      <c r="I103" s="8" t="str">
        <f>VLOOKUP(E103,lookups_fish!$A$2:$I$200,2,0)</f>
        <v>French Grunt</v>
      </c>
      <c r="J103" s="8" t="str">
        <f>VLOOKUP(E103,lookups_fish!$A$2:$I$200,3,0)</f>
        <v>Haemulon flavolineatum</v>
      </c>
      <c r="K103" s="7" t="str">
        <f>VLOOKUP(E103,lookups_fish!$A$2:$I$200,4,0)</f>
        <v>Haemulidae</v>
      </c>
      <c r="L103" s="7" t="str">
        <f>VLOOKUP(E103,lookups_fish!$A$2:$I$200,5,0)</f>
        <v>Carnivores</v>
      </c>
      <c r="M103" s="9">
        <f>VLOOKUP(E103,lookups_fish!$A$2:$I$200,6,0)</f>
        <v>0.0127</v>
      </c>
      <c r="N103" s="9">
        <f>VLOOKUP(E103,lookups_fish!$A$2:$I$200,7,0)</f>
        <v>3.1581</v>
      </c>
      <c r="O103" s="7">
        <f t="shared" si="1"/>
        <v>32.50618585</v>
      </c>
    </row>
    <row r="104" ht="15.75" customHeight="1">
      <c r="A104" s="15">
        <v>44665.0</v>
      </c>
      <c r="B104" s="12" t="s">
        <v>67</v>
      </c>
      <c r="C104" s="12" t="s">
        <v>44</v>
      </c>
      <c r="D104" s="13">
        <v>1.0</v>
      </c>
      <c r="E104" s="12" t="s">
        <v>55</v>
      </c>
      <c r="F104" s="13">
        <v>8.0</v>
      </c>
      <c r="G104" s="14"/>
      <c r="H104" s="14"/>
      <c r="I104" s="8" t="str">
        <f>VLOOKUP(E104,lookups_fish!$A$2:$I$200,2,0)</f>
        <v>French Grunt</v>
      </c>
      <c r="J104" s="8" t="str">
        <f>VLOOKUP(E104,lookups_fish!$A$2:$I$200,3,0)</f>
        <v>Haemulon flavolineatum</v>
      </c>
      <c r="K104" s="7" t="str">
        <f>VLOOKUP(E104,lookups_fish!$A$2:$I$200,4,0)</f>
        <v>Haemulidae</v>
      </c>
      <c r="L104" s="7" t="str">
        <f>VLOOKUP(E104,lookups_fish!$A$2:$I$200,5,0)</f>
        <v>Carnivores</v>
      </c>
      <c r="M104" s="9">
        <f>VLOOKUP(E104,lookups_fish!$A$2:$I$200,6,0)</f>
        <v>0.0127</v>
      </c>
      <c r="N104" s="9">
        <f>VLOOKUP(E104,lookups_fish!$A$2:$I$200,7,0)</f>
        <v>3.1581</v>
      </c>
      <c r="O104" s="7">
        <f t="shared" si="1"/>
        <v>9.033420126</v>
      </c>
    </row>
    <row r="105" ht="15.75" customHeight="1">
      <c r="A105" s="15">
        <v>44665.0</v>
      </c>
      <c r="B105" s="12" t="s">
        <v>67</v>
      </c>
      <c r="C105" s="12" t="s">
        <v>44</v>
      </c>
      <c r="D105" s="13">
        <v>1.0</v>
      </c>
      <c r="E105" s="12" t="s">
        <v>69</v>
      </c>
      <c r="F105" s="13">
        <v>6.0</v>
      </c>
      <c r="G105" s="14"/>
      <c r="H105" s="14"/>
      <c r="I105" s="8" t="str">
        <f>VLOOKUP(E105,lookups_fish!$A$2:$I$200,2,0)</f>
        <v>Cocoa Damselfish</v>
      </c>
      <c r="J105" s="8" t="str">
        <f>VLOOKUP(E105,lookups_fish!$A$2:$I$200,3,0)</f>
        <v>Stegastes variabilis</v>
      </c>
      <c r="K105" s="7" t="str">
        <f>VLOOKUP(E105,lookups_fish!$A$2:$I$200,4,0)</f>
        <v>Pomacentridae</v>
      </c>
      <c r="L105" s="7" t="str">
        <f>VLOOKUP(E105,lookups_fish!$A$2:$I$200,5,0)</f>
        <v>Herbivores</v>
      </c>
      <c r="M105" s="9">
        <f>VLOOKUP(E105,lookups_fish!$A$2:$I$200,6,0)</f>
        <v>0.0166</v>
      </c>
      <c r="N105" s="9">
        <f>VLOOKUP(E105,lookups_fish!$A$2:$I$200,7,0)</f>
        <v>2.99</v>
      </c>
      <c r="O105" s="7">
        <f t="shared" si="1"/>
        <v>3.521926811</v>
      </c>
    </row>
    <row r="106" ht="15.75" customHeight="1">
      <c r="A106" s="15">
        <v>44665.0</v>
      </c>
      <c r="B106" s="12" t="s">
        <v>67</v>
      </c>
      <c r="C106" s="12" t="s">
        <v>44</v>
      </c>
      <c r="D106" s="13">
        <v>1.0</v>
      </c>
      <c r="E106" s="12" t="s">
        <v>65</v>
      </c>
      <c r="F106" s="13">
        <v>16.0</v>
      </c>
      <c r="G106" s="14"/>
      <c r="H106" s="14"/>
      <c r="I106" s="8" t="str">
        <f>VLOOKUP(E106,lookups_fish!$A$2:$I$200,2,0)</f>
        <v>Dog Snapper</v>
      </c>
      <c r="J106" s="8" t="str">
        <f>VLOOKUP(E106,lookups_fish!$A$2:$I$200,3,0)</f>
        <v>Lutjanus jocu</v>
      </c>
      <c r="K106" s="7" t="str">
        <f>VLOOKUP(E106,lookups_fish!$A$2:$I$200,4,0)</f>
        <v>Lutjanidae</v>
      </c>
      <c r="L106" s="7" t="str">
        <f>VLOOKUP(E106,lookups_fish!$A$2:$I$200,5,0)</f>
        <v>Carnivores</v>
      </c>
      <c r="M106" s="9">
        <f>VLOOKUP(E106,lookups_fish!$A$2:$I$200,6,0)</f>
        <v>0.0308</v>
      </c>
      <c r="N106" s="9">
        <f>VLOOKUP(E106,lookups_fish!$A$2:$I$200,7,0)</f>
        <v>2.8574</v>
      </c>
      <c r="O106" s="7">
        <f t="shared" si="1"/>
        <v>84.95777989</v>
      </c>
    </row>
    <row r="107" ht="15.75" customHeight="1">
      <c r="A107" s="15">
        <v>44665.0</v>
      </c>
      <c r="B107" s="12" t="s">
        <v>67</v>
      </c>
      <c r="C107" s="12" t="s">
        <v>44</v>
      </c>
      <c r="D107" s="13">
        <v>1.0</v>
      </c>
      <c r="E107" s="12" t="s">
        <v>48</v>
      </c>
      <c r="F107" s="13">
        <v>2.0</v>
      </c>
      <c r="G107" s="13">
        <v>20.0</v>
      </c>
      <c r="H107" s="14"/>
      <c r="I107" s="8" t="str">
        <f>VLOOKUP(E107,lookups_fish!$A$2:$I$200,2,0)</f>
        <v>Grunt (juvenile)</v>
      </c>
      <c r="J107" s="8" t="str">
        <f>VLOOKUP(E107,lookups_fish!$A$2:$I$200,3,0)</f>
        <v>Haemulon spp.</v>
      </c>
      <c r="K107" s="7" t="str">
        <f>VLOOKUP(E107,lookups_fish!$A$2:$I$200,4,0)</f>
        <v>Haemulidae</v>
      </c>
      <c r="L107" s="7" t="str">
        <f>VLOOKUP(E107,lookups_fish!$A$2:$I$200,5,0)</f>
        <v>Carnivores</v>
      </c>
      <c r="M107" s="9">
        <f>VLOOKUP(E107,lookups_fish!$A$2:$I$200,6,0)</f>
        <v>0.0127</v>
      </c>
      <c r="N107" s="9">
        <f>VLOOKUP(E107,lookups_fish!$A$2:$I$200,7,0)</f>
        <v>3.1581</v>
      </c>
      <c r="O107" s="7">
        <f t="shared" si="1"/>
        <v>0.1133669729</v>
      </c>
    </row>
    <row r="108" ht="15.75" customHeight="1">
      <c r="A108" s="15">
        <v>44665.0</v>
      </c>
      <c r="B108" s="12" t="s">
        <v>67</v>
      </c>
      <c r="C108" s="12" t="s">
        <v>44</v>
      </c>
      <c r="D108" s="13">
        <v>1.0</v>
      </c>
      <c r="E108" s="12" t="s">
        <v>48</v>
      </c>
      <c r="F108" s="13">
        <v>3.0</v>
      </c>
      <c r="G108" s="13">
        <v>5.0</v>
      </c>
      <c r="H108" s="14"/>
      <c r="I108" s="8" t="str">
        <f>VLOOKUP(E108,lookups_fish!$A$2:$I$200,2,0)</f>
        <v>Grunt (juvenile)</v>
      </c>
      <c r="J108" s="8" t="str">
        <f>VLOOKUP(E108,lookups_fish!$A$2:$I$200,3,0)</f>
        <v>Haemulon spp.</v>
      </c>
      <c r="K108" s="7" t="str">
        <f>VLOOKUP(E108,lookups_fish!$A$2:$I$200,4,0)</f>
        <v>Haemulidae</v>
      </c>
      <c r="L108" s="7" t="str">
        <f>VLOOKUP(E108,lookups_fish!$A$2:$I$200,5,0)</f>
        <v>Carnivores</v>
      </c>
      <c r="M108" s="9">
        <f>VLOOKUP(E108,lookups_fish!$A$2:$I$200,6,0)</f>
        <v>0.0127</v>
      </c>
      <c r="N108" s="9">
        <f>VLOOKUP(E108,lookups_fish!$A$2:$I$200,7,0)</f>
        <v>3.1581</v>
      </c>
      <c r="O108" s="7">
        <f t="shared" si="1"/>
        <v>0.4079438173</v>
      </c>
    </row>
    <row r="109" ht="15.75" customHeight="1">
      <c r="A109" s="15">
        <v>44665.0</v>
      </c>
      <c r="B109" s="12" t="s">
        <v>67</v>
      </c>
      <c r="C109" s="12" t="s">
        <v>44</v>
      </c>
      <c r="D109" s="13">
        <v>1.0</v>
      </c>
      <c r="E109" s="12" t="s">
        <v>48</v>
      </c>
      <c r="F109" s="13">
        <v>5.0</v>
      </c>
      <c r="G109" s="13">
        <v>2.0</v>
      </c>
      <c r="H109" s="14"/>
      <c r="I109" s="8" t="str">
        <f>VLOOKUP(E109,lookups_fish!$A$2:$I$200,2,0)</f>
        <v>Grunt (juvenile)</v>
      </c>
      <c r="J109" s="8" t="str">
        <f>VLOOKUP(E109,lookups_fish!$A$2:$I$200,3,0)</f>
        <v>Haemulon spp.</v>
      </c>
      <c r="K109" s="7" t="str">
        <f>VLOOKUP(E109,lookups_fish!$A$2:$I$200,4,0)</f>
        <v>Haemulidae</v>
      </c>
      <c r="L109" s="7" t="str">
        <f>VLOOKUP(E109,lookups_fish!$A$2:$I$200,5,0)</f>
        <v>Carnivores</v>
      </c>
      <c r="M109" s="9">
        <f>VLOOKUP(E109,lookups_fish!$A$2:$I$200,6,0)</f>
        <v>0.0127</v>
      </c>
      <c r="N109" s="9">
        <f>VLOOKUP(E109,lookups_fish!$A$2:$I$200,7,0)</f>
        <v>3.1581</v>
      </c>
      <c r="O109" s="7">
        <f t="shared" si="1"/>
        <v>2.047485768</v>
      </c>
    </row>
    <row r="110" ht="15.75" customHeight="1">
      <c r="A110" s="15">
        <v>44665.0</v>
      </c>
      <c r="B110" s="12" t="s">
        <v>67</v>
      </c>
      <c r="C110" s="12" t="s">
        <v>44</v>
      </c>
      <c r="D110" s="13">
        <v>1.0</v>
      </c>
      <c r="E110" s="12" t="s">
        <v>70</v>
      </c>
      <c r="F110" s="13">
        <v>12.0</v>
      </c>
      <c r="G110" s="13">
        <v>2.0</v>
      </c>
      <c r="H110" s="14"/>
      <c r="I110" s="8" t="str">
        <f>VLOOKUP(E110,lookups_fish!$A$2:$I$200,2,0)</f>
        <v>Mutton Snapper</v>
      </c>
      <c r="J110" s="8" t="str">
        <f>VLOOKUP(E110,lookups_fish!$A$2:$I$200,3,0)</f>
        <v>Lutjanus analis</v>
      </c>
      <c r="K110" s="7" t="str">
        <f>VLOOKUP(E110,lookups_fish!$A$2:$I$200,4,0)</f>
        <v>Lutjanidae</v>
      </c>
      <c r="L110" s="7" t="str">
        <f>VLOOKUP(E110,lookups_fish!$A$2:$I$200,5,0)</f>
        <v>Carnivores</v>
      </c>
      <c r="M110" s="9">
        <f>VLOOKUP(E110,lookups_fish!$A$2:$I$200,6,0)</f>
        <v>0.0162</v>
      </c>
      <c r="N110" s="9">
        <f>VLOOKUP(E110,lookups_fish!$A$2:$I$200,7,0)</f>
        <v>3.0112</v>
      </c>
      <c r="O110" s="7">
        <f t="shared" si="1"/>
        <v>28.78363128</v>
      </c>
    </row>
    <row r="111" ht="15.75" customHeight="1">
      <c r="A111" s="15">
        <v>44665.0</v>
      </c>
      <c r="B111" s="12" t="s">
        <v>67</v>
      </c>
      <c r="C111" s="12" t="s">
        <v>44</v>
      </c>
      <c r="D111" s="13">
        <v>1.0</v>
      </c>
      <c r="E111" s="12" t="s">
        <v>71</v>
      </c>
      <c r="F111" s="13">
        <v>13.0</v>
      </c>
      <c r="G111" s="14"/>
      <c r="H111" s="12" t="s">
        <v>60</v>
      </c>
      <c r="I111" s="8" t="str">
        <f>VLOOKUP(E111,lookups_fish!$A$2:$I$200,2,0)</f>
        <v>Greenblotch Parrotfish</v>
      </c>
      <c r="J111" s="8" t="str">
        <f>VLOOKUP(E111,lookups_fish!$A$2:$I$200,3,0)</f>
        <v>Sparisoma atomarium</v>
      </c>
      <c r="K111" s="7" t="str">
        <f>VLOOKUP(E111,lookups_fish!$A$2:$I$200,4,0)</f>
        <v>Scaridae</v>
      </c>
      <c r="L111" s="7" t="str">
        <f>VLOOKUP(E111,lookups_fish!$A$2:$I$200,5,0)</f>
        <v>Herbivores</v>
      </c>
      <c r="M111" s="9">
        <f>VLOOKUP(E111,lookups_fish!$A$2:$I$200,6,0)</f>
        <v>0.0121</v>
      </c>
      <c r="N111" s="9">
        <f>VLOOKUP(E111,lookups_fish!$A$2:$I$200,7,0)</f>
        <v>3.0275</v>
      </c>
      <c r="O111" s="7">
        <f t="shared" si="1"/>
        <v>28.52652492</v>
      </c>
    </row>
    <row r="112" ht="15.75" customHeight="1">
      <c r="A112" s="15">
        <v>44665.0</v>
      </c>
      <c r="B112" s="12" t="s">
        <v>67</v>
      </c>
      <c r="C112" s="12" t="s">
        <v>44</v>
      </c>
      <c r="D112" s="13">
        <v>1.0</v>
      </c>
      <c r="E112" s="12" t="s">
        <v>71</v>
      </c>
      <c r="F112" s="13">
        <v>8.0</v>
      </c>
      <c r="G112" s="14"/>
      <c r="H112" s="12" t="s">
        <v>60</v>
      </c>
      <c r="I112" s="8" t="str">
        <f>VLOOKUP(E112,lookups_fish!$A$2:$I$200,2,0)</f>
        <v>Greenblotch Parrotfish</v>
      </c>
      <c r="J112" s="8" t="str">
        <f>VLOOKUP(E112,lookups_fish!$A$2:$I$200,3,0)</f>
        <v>Sparisoma atomarium</v>
      </c>
      <c r="K112" s="7" t="str">
        <f>VLOOKUP(E112,lookups_fish!$A$2:$I$200,4,0)</f>
        <v>Scaridae</v>
      </c>
      <c r="L112" s="7" t="str">
        <f>VLOOKUP(E112,lookups_fish!$A$2:$I$200,5,0)</f>
        <v>Herbivores</v>
      </c>
      <c r="M112" s="9">
        <f>VLOOKUP(E112,lookups_fish!$A$2:$I$200,6,0)</f>
        <v>0.0121</v>
      </c>
      <c r="N112" s="9">
        <f>VLOOKUP(E112,lookups_fish!$A$2:$I$200,7,0)</f>
        <v>3.0275</v>
      </c>
      <c r="O112" s="7">
        <f t="shared" si="1"/>
        <v>6.559795581</v>
      </c>
    </row>
    <row r="113" ht="15.75" customHeight="1">
      <c r="A113" s="15">
        <v>44665.0</v>
      </c>
      <c r="B113" s="12" t="s">
        <v>67</v>
      </c>
      <c r="C113" s="12" t="s">
        <v>44</v>
      </c>
      <c r="D113" s="13">
        <v>1.0</v>
      </c>
      <c r="E113" s="12" t="s">
        <v>56</v>
      </c>
      <c r="F113" s="13">
        <v>14.0</v>
      </c>
      <c r="G113" s="14"/>
      <c r="H113" s="12" t="s">
        <v>60</v>
      </c>
      <c r="I113" s="8" t="str">
        <f>VLOOKUP(E113,lookups_fish!$A$2:$I$200,2,0)</f>
        <v>Redband Parrotfish</v>
      </c>
      <c r="J113" s="8" t="str">
        <f>VLOOKUP(E113,lookups_fish!$A$2:$I$200,3,0)</f>
        <v>Sparisoma aurofrenatum</v>
      </c>
      <c r="K113" s="7" t="str">
        <f>VLOOKUP(E113,lookups_fish!$A$2:$I$200,4,0)</f>
        <v>Scaridae</v>
      </c>
      <c r="L113" s="7" t="str">
        <f>VLOOKUP(E113,lookups_fish!$A$2:$I$200,5,0)</f>
        <v>Herbivores</v>
      </c>
      <c r="M113" s="9">
        <f>VLOOKUP(E113,lookups_fish!$A$2:$I$200,6,0)</f>
        <v>0.0046</v>
      </c>
      <c r="N113" s="9">
        <f>VLOOKUP(E113,lookups_fish!$A$2:$I$200,7,0)</f>
        <v>3.4291</v>
      </c>
      <c r="O113" s="7">
        <f t="shared" si="1"/>
        <v>39.16927011</v>
      </c>
    </row>
    <row r="114" ht="15.75" customHeight="1">
      <c r="A114" s="15">
        <v>44665.0</v>
      </c>
      <c r="B114" s="12" t="s">
        <v>67</v>
      </c>
      <c r="C114" s="12" t="s">
        <v>44</v>
      </c>
      <c r="D114" s="13">
        <v>1.0</v>
      </c>
      <c r="E114" s="12" t="s">
        <v>59</v>
      </c>
      <c r="F114" s="13">
        <v>29.0</v>
      </c>
      <c r="G114" s="14"/>
      <c r="H114" s="14"/>
      <c r="I114" s="8" t="str">
        <f>VLOOKUP(E114,lookups_fish!$A$2:$I$200,2,0)</f>
        <v>Barracuda</v>
      </c>
      <c r="J114" s="7" t="str">
        <f>VLOOKUP(E114,lookups_fish!$A$2:$I$200,3,0)</f>
        <v>Sphyraena barracuda</v>
      </c>
      <c r="K114" s="7" t="str">
        <f>VLOOKUP(E114,lookups_fish!$A$2:$I$200,4,0)</f>
        <v>Sphyraenidae</v>
      </c>
      <c r="L114" s="7" t="str">
        <f>VLOOKUP(E114,lookups_fish!$A$2:$I$200,5,0)</f>
        <v>Carnivores</v>
      </c>
      <c r="M114" s="9">
        <f>VLOOKUP(E114,lookups_fish!$A$2:$I$200,6,0)</f>
        <v>0.005</v>
      </c>
      <c r="N114" s="9">
        <f>VLOOKUP(E114,lookups_fish!$A$2:$I$200,7,0)</f>
        <v>3.0825</v>
      </c>
      <c r="O114" s="7">
        <f t="shared" si="1"/>
        <v>160.9947941</v>
      </c>
    </row>
    <row r="115" ht="15.75" customHeight="1">
      <c r="A115" s="15">
        <v>44665.0</v>
      </c>
      <c r="B115" s="12" t="s">
        <v>67</v>
      </c>
      <c r="C115" s="12" t="s">
        <v>44</v>
      </c>
      <c r="D115" s="13">
        <v>1.0</v>
      </c>
      <c r="E115" s="12" t="s">
        <v>56</v>
      </c>
      <c r="F115" s="13">
        <v>4.0</v>
      </c>
      <c r="G115" s="14"/>
      <c r="H115" s="12" t="s">
        <v>49</v>
      </c>
      <c r="I115" s="8" t="str">
        <f>VLOOKUP(E115,lookups_fish!$A$2:$I$200,2,0)</f>
        <v>Redband Parrotfish</v>
      </c>
      <c r="J115" s="8" t="str">
        <f>VLOOKUP(E115,lookups_fish!$A$2:$I$200,3,0)</f>
        <v>Sparisoma aurofrenatum</v>
      </c>
      <c r="K115" s="7" t="str">
        <f>VLOOKUP(E115,lookups_fish!$A$2:$I$200,4,0)</f>
        <v>Scaridae</v>
      </c>
      <c r="L115" s="7" t="str">
        <f>VLOOKUP(E115,lookups_fish!$A$2:$I$200,5,0)</f>
        <v>Herbivores</v>
      </c>
      <c r="M115" s="9">
        <f>VLOOKUP(E115,lookups_fish!$A$2:$I$200,6,0)</f>
        <v>0.0046</v>
      </c>
      <c r="N115" s="9">
        <f>VLOOKUP(E115,lookups_fish!$A$2:$I$200,7,0)</f>
        <v>3.4291</v>
      </c>
      <c r="O115" s="7">
        <f t="shared" si="1"/>
        <v>0.533681008</v>
      </c>
    </row>
    <row r="116" ht="15.75" customHeight="1">
      <c r="A116" s="15">
        <v>44665.0</v>
      </c>
      <c r="B116" s="12" t="s">
        <v>67</v>
      </c>
      <c r="C116" s="12" t="s">
        <v>44</v>
      </c>
      <c r="D116" s="13">
        <v>2.0</v>
      </c>
      <c r="E116" s="12" t="s">
        <v>53</v>
      </c>
      <c r="F116" s="13">
        <v>18.0</v>
      </c>
      <c r="G116" s="14"/>
      <c r="H116" s="14"/>
      <c r="I116" s="8" t="str">
        <f>VLOOKUP(E116,lookups_fish!$A$2:$I$200,2,0)</f>
        <v>Yellowtail parrotfish</v>
      </c>
      <c r="J116" s="8" t="str">
        <f>VLOOKUP(E116,lookups_fish!$A$2:$I$200,3,0)</f>
        <v>Sparisoma rubiprinne</v>
      </c>
      <c r="K116" s="7" t="str">
        <f>VLOOKUP(E116,lookups_fish!$A$2:$I$200,4,0)</f>
        <v>Scaridae</v>
      </c>
      <c r="L116" s="7" t="str">
        <f>VLOOKUP(E116,lookups_fish!$A$2:$I$200,5,0)</f>
        <v>Herbivores</v>
      </c>
      <c r="M116" s="9">
        <f>VLOOKUP(E116,lookups_fish!$A$2:$I$200,6,0)</f>
        <v>0.0156</v>
      </c>
      <c r="N116" s="9">
        <f>VLOOKUP(E116,lookups_fish!$A$2:$I$200,7,0)</f>
        <v>3.0641</v>
      </c>
      <c r="O116" s="7">
        <f t="shared" si="1"/>
        <v>109.4977213</v>
      </c>
    </row>
    <row r="117" ht="15.75" customHeight="1">
      <c r="A117" s="15">
        <v>44665.0</v>
      </c>
      <c r="B117" s="12" t="s">
        <v>67</v>
      </c>
      <c r="C117" s="12" t="s">
        <v>44</v>
      </c>
      <c r="D117" s="13">
        <v>2.0</v>
      </c>
      <c r="E117" s="12" t="s">
        <v>53</v>
      </c>
      <c r="F117" s="13">
        <v>14.0</v>
      </c>
      <c r="G117" s="13">
        <v>2.0</v>
      </c>
      <c r="H117" s="14"/>
      <c r="I117" s="8" t="str">
        <f>VLOOKUP(E117,lookups_fish!$A$2:$I$200,2,0)</f>
        <v>Yellowtail parrotfish</v>
      </c>
      <c r="J117" s="8" t="str">
        <f>VLOOKUP(E117,lookups_fish!$A$2:$I$200,3,0)</f>
        <v>Sparisoma rubiprinne</v>
      </c>
      <c r="K117" s="7" t="str">
        <f>VLOOKUP(E117,lookups_fish!$A$2:$I$200,4,0)</f>
        <v>Scaridae</v>
      </c>
      <c r="L117" s="7" t="str">
        <f>VLOOKUP(E117,lookups_fish!$A$2:$I$200,5,0)</f>
        <v>Herbivores</v>
      </c>
      <c r="M117" s="9">
        <f>VLOOKUP(E117,lookups_fish!$A$2:$I$200,6,0)</f>
        <v>0.0156</v>
      </c>
      <c r="N117" s="9">
        <f>VLOOKUP(E117,lookups_fish!$A$2:$I$200,7,0)</f>
        <v>3.0641</v>
      </c>
      <c r="O117" s="7">
        <f t="shared" si="1"/>
        <v>50.69621226</v>
      </c>
    </row>
    <row r="118" ht="15.75" customHeight="1">
      <c r="A118" s="15">
        <v>44665.0</v>
      </c>
      <c r="B118" s="12" t="s">
        <v>67</v>
      </c>
      <c r="C118" s="12" t="s">
        <v>44</v>
      </c>
      <c r="D118" s="13">
        <v>2.0</v>
      </c>
      <c r="E118" s="12" t="s">
        <v>50</v>
      </c>
      <c r="F118" s="13">
        <v>8.0</v>
      </c>
      <c r="G118" s="14"/>
      <c r="H118" s="14"/>
      <c r="I118" s="8" t="str">
        <f>VLOOKUP(E118,lookups_fish!$A$2:$I$200,2,0)</f>
        <v>Schoolmaster Snapper</v>
      </c>
      <c r="J118" s="8" t="str">
        <f>VLOOKUP(E118,lookups_fish!$A$2:$I$200,3,0)</f>
        <v>Lutjanus apodus</v>
      </c>
      <c r="K118" s="7" t="str">
        <f>VLOOKUP(E118,lookups_fish!$A$2:$I$200,4,0)</f>
        <v>Lutjanidae</v>
      </c>
      <c r="L118" s="7" t="str">
        <f>VLOOKUP(E118,lookups_fish!$A$2:$I$200,5,0)</f>
        <v>Carnivores</v>
      </c>
      <c r="M118" s="9">
        <f>VLOOKUP(E118,lookups_fish!$A$2:$I$200,6,0)</f>
        <v>0.0194</v>
      </c>
      <c r="N118" s="9">
        <f>VLOOKUP(E118,lookups_fish!$A$2:$I$200,7,0)</f>
        <v>2.9779</v>
      </c>
      <c r="O118" s="7">
        <f t="shared" si="1"/>
        <v>9.48666145</v>
      </c>
    </row>
    <row r="119" ht="15.75" customHeight="1">
      <c r="A119" s="15">
        <v>44665.0</v>
      </c>
      <c r="B119" s="12" t="s">
        <v>67</v>
      </c>
      <c r="C119" s="12" t="s">
        <v>44</v>
      </c>
      <c r="D119" s="13">
        <v>2.0</v>
      </c>
      <c r="E119" s="12" t="s">
        <v>50</v>
      </c>
      <c r="F119" s="13">
        <v>10.0</v>
      </c>
      <c r="G119" s="14"/>
      <c r="H119" s="14"/>
      <c r="I119" s="8" t="str">
        <f>VLOOKUP(E119,lookups_fish!$A$2:$I$200,2,0)</f>
        <v>Schoolmaster Snapper</v>
      </c>
      <c r="J119" s="8" t="str">
        <f>VLOOKUP(E119,lookups_fish!$A$2:$I$200,3,0)</f>
        <v>Lutjanus apodus</v>
      </c>
      <c r="K119" s="7" t="str">
        <f>VLOOKUP(E119,lookups_fish!$A$2:$I$200,4,0)</f>
        <v>Lutjanidae</v>
      </c>
      <c r="L119" s="7" t="str">
        <f>VLOOKUP(E119,lookups_fish!$A$2:$I$200,5,0)</f>
        <v>Carnivores</v>
      </c>
      <c r="M119" s="9">
        <f>VLOOKUP(E119,lookups_fish!$A$2:$I$200,6,0)</f>
        <v>0.0194</v>
      </c>
      <c r="N119" s="9">
        <f>VLOOKUP(E119,lookups_fish!$A$2:$I$200,7,0)</f>
        <v>2.9779</v>
      </c>
      <c r="O119" s="7">
        <f t="shared" si="1"/>
        <v>18.43748712</v>
      </c>
    </row>
    <row r="120" ht="15.75" customHeight="1">
      <c r="A120" s="15">
        <v>44665.0</v>
      </c>
      <c r="B120" s="12" t="s">
        <v>67</v>
      </c>
      <c r="C120" s="12" t="s">
        <v>44</v>
      </c>
      <c r="D120" s="13">
        <v>2.0</v>
      </c>
      <c r="E120" s="12" t="s">
        <v>50</v>
      </c>
      <c r="F120" s="13">
        <v>18.0</v>
      </c>
      <c r="G120" s="14"/>
      <c r="H120" s="14"/>
      <c r="I120" s="8" t="str">
        <f>VLOOKUP(E120,lookups_fish!$A$2:$I$200,2,0)</f>
        <v>Schoolmaster Snapper</v>
      </c>
      <c r="J120" s="8" t="str">
        <f>VLOOKUP(E120,lookups_fish!$A$2:$I$200,3,0)</f>
        <v>Lutjanus apodus</v>
      </c>
      <c r="K120" s="7" t="str">
        <f>VLOOKUP(E120,lookups_fish!$A$2:$I$200,4,0)</f>
        <v>Lutjanidae</v>
      </c>
      <c r="L120" s="7" t="str">
        <f>VLOOKUP(E120,lookups_fish!$A$2:$I$200,5,0)</f>
        <v>Carnivores</v>
      </c>
      <c r="M120" s="9">
        <f>VLOOKUP(E120,lookups_fish!$A$2:$I$200,6,0)</f>
        <v>0.0194</v>
      </c>
      <c r="N120" s="9">
        <f>VLOOKUP(E120,lookups_fish!$A$2:$I$200,7,0)</f>
        <v>2.9779</v>
      </c>
      <c r="O120" s="7">
        <f t="shared" si="1"/>
        <v>106.1396675</v>
      </c>
    </row>
    <row r="121" ht="15.75" customHeight="1">
      <c r="A121" s="15">
        <v>44665.0</v>
      </c>
      <c r="B121" s="12" t="s">
        <v>67</v>
      </c>
      <c r="C121" s="12" t="s">
        <v>44</v>
      </c>
      <c r="D121" s="13">
        <v>2.0</v>
      </c>
      <c r="E121" s="12" t="s">
        <v>50</v>
      </c>
      <c r="F121" s="13">
        <v>10.0</v>
      </c>
      <c r="G121" s="13">
        <v>4.0</v>
      </c>
      <c r="H121" s="14"/>
      <c r="I121" s="8" t="str">
        <f>VLOOKUP(E121,lookups_fish!$A$2:$I$200,2,0)</f>
        <v>Schoolmaster Snapper</v>
      </c>
      <c r="J121" s="8" t="str">
        <f>VLOOKUP(E121,lookups_fish!$A$2:$I$200,3,0)</f>
        <v>Lutjanus apodus</v>
      </c>
      <c r="K121" s="7" t="str">
        <f>VLOOKUP(E121,lookups_fish!$A$2:$I$200,4,0)</f>
        <v>Lutjanidae</v>
      </c>
      <c r="L121" s="7" t="str">
        <f>VLOOKUP(E121,lookups_fish!$A$2:$I$200,5,0)</f>
        <v>Carnivores</v>
      </c>
      <c r="M121" s="9">
        <f>VLOOKUP(E121,lookups_fish!$A$2:$I$200,6,0)</f>
        <v>0.0194</v>
      </c>
      <c r="N121" s="9">
        <f>VLOOKUP(E121,lookups_fish!$A$2:$I$200,7,0)</f>
        <v>2.9779</v>
      </c>
      <c r="O121" s="7">
        <f t="shared" si="1"/>
        <v>18.43748712</v>
      </c>
    </row>
    <row r="122" ht="15.75" customHeight="1">
      <c r="A122" s="15">
        <v>44665.0</v>
      </c>
      <c r="B122" s="12" t="s">
        <v>67</v>
      </c>
      <c r="C122" s="12" t="s">
        <v>44</v>
      </c>
      <c r="D122" s="13">
        <v>2.0</v>
      </c>
      <c r="E122" s="12" t="s">
        <v>65</v>
      </c>
      <c r="F122" s="13">
        <v>15.0</v>
      </c>
      <c r="G122" s="14"/>
      <c r="H122" s="14"/>
      <c r="I122" s="8" t="str">
        <f>VLOOKUP(E122,lookups_fish!$A$2:$I$200,2,0)</f>
        <v>Dog Snapper</v>
      </c>
      <c r="J122" s="8" t="str">
        <f>VLOOKUP(E122,lookups_fish!$A$2:$I$200,3,0)</f>
        <v>Lutjanus jocu</v>
      </c>
      <c r="K122" s="7" t="str">
        <f>VLOOKUP(E122,lookups_fish!$A$2:$I$200,4,0)</f>
        <v>Lutjanidae</v>
      </c>
      <c r="L122" s="7" t="str">
        <f>VLOOKUP(E122,lookups_fish!$A$2:$I$200,5,0)</f>
        <v>Carnivores</v>
      </c>
      <c r="M122" s="9">
        <f>VLOOKUP(E122,lookups_fish!$A$2:$I$200,6,0)</f>
        <v>0.0308</v>
      </c>
      <c r="N122" s="9">
        <f>VLOOKUP(E122,lookups_fish!$A$2:$I$200,7,0)</f>
        <v>2.8574</v>
      </c>
      <c r="O122" s="7">
        <f t="shared" si="1"/>
        <v>70.65027882</v>
      </c>
    </row>
    <row r="123" ht="15.75" customHeight="1">
      <c r="A123" s="15">
        <v>44665.0</v>
      </c>
      <c r="B123" s="12" t="s">
        <v>67</v>
      </c>
      <c r="C123" s="12" t="s">
        <v>44</v>
      </c>
      <c r="D123" s="13">
        <v>2.0</v>
      </c>
      <c r="E123" s="12" t="s">
        <v>65</v>
      </c>
      <c r="F123" s="13">
        <v>14.0</v>
      </c>
      <c r="G123" s="14"/>
      <c r="H123" s="14"/>
      <c r="I123" s="8" t="str">
        <f>VLOOKUP(E123,lookups_fish!$A$2:$I$200,2,0)</f>
        <v>Dog Snapper</v>
      </c>
      <c r="J123" s="8" t="str">
        <f>VLOOKUP(E123,lookups_fish!$A$2:$I$200,3,0)</f>
        <v>Lutjanus jocu</v>
      </c>
      <c r="K123" s="7" t="str">
        <f>VLOOKUP(E123,lookups_fish!$A$2:$I$200,4,0)</f>
        <v>Lutjanidae</v>
      </c>
      <c r="L123" s="7" t="str">
        <f>VLOOKUP(E123,lookups_fish!$A$2:$I$200,5,0)</f>
        <v>Carnivores</v>
      </c>
      <c r="M123" s="9">
        <f>VLOOKUP(E123,lookups_fish!$A$2:$I$200,6,0)</f>
        <v>0.0308</v>
      </c>
      <c r="N123" s="9">
        <f>VLOOKUP(E123,lookups_fish!$A$2:$I$200,7,0)</f>
        <v>2.8574</v>
      </c>
      <c r="O123" s="7">
        <f t="shared" si="1"/>
        <v>58.00921195</v>
      </c>
    </row>
    <row r="124" ht="15.75" customHeight="1">
      <c r="A124" s="15">
        <v>44665.0</v>
      </c>
      <c r="B124" s="12" t="s">
        <v>67</v>
      </c>
      <c r="C124" s="12" t="s">
        <v>44</v>
      </c>
      <c r="D124" s="13">
        <v>2.0</v>
      </c>
      <c r="E124" s="12" t="s">
        <v>64</v>
      </c>
      <c r="F124" s="13">
        <v>8.0</v>
      </c>
      <c r="G124" s="14"/>
      <c r="H124" s="14"/>
      <c r="I124" s="8" t="str">
        <f>VLOOKUP(E124,lookups_fish!$A$2:$I$200,2,0)</f>
        <v>Yellowfin Mojarra</v>
      </c>
      <c r="J124" s="7" t="str">
        <f>VLOOKUP(E124,lookups_fish!$A$2:$I$200,3,0)</f>
        <v>Gerres cinereus</v>
      </c>
      <c r="K124" s="7" t="str">
        <f>VLOOKUP(E124,lookups_fish!$A$2:$I$200,4,0)</f>
        <v>Gerreidae</v>
      </c>
      <c r="L124" s="7" t="str">
        <f>VLOOKUP(E124,lookups_fish!$A$2:$I$200,5,0)</f>
        <v>Carnivores</v>
      </c>
      <c r="M124" s="9">
        <f>VLOOKUP(E124,lookups_fish!$A$2:$I$200,6,0)</f>
        <v>0.0115</v>
      </c>
      <c r="N124" s="9">
        <f>VLOOKUP(E124,lookups_fish!$A$2:$I$200,7,0)</f>
        <v>3.07</v>
      </c>
      <c r="O124" s="7">
        <f t="shared" si="1"/>
        <v>6.810580027</v>
      </c>
    </row>
    <row r="125" ht="15.75" customHeight="1">
      <c r="A125" s="15">
        <v>44665.0</v>
      </c>
      <c r="B125" s="12" t="s">
        <v>67</v>
      </c>
      <c r="C125" s="12" t="s">
        <v>44</v>
      </c>
      <c r="D125" s="13">
        <v>2.0</v>
      </c>
      <c r="E125" s="12" t="s">
        <v>59</v>
      </c>
      <c r="F125" s="13">
        <v>8.0</v>
      </c>
      <c r="G125" s="14"/>
      <c r="H125" s="14"/>
      <c r="I125" s="8" t="str">
        <f>VLOOKUP(E125,lookups_fish!$A$2:$I$200,2,0)</f>
        <v>Barracuda</v>
      </c>
      <c r="J125" s="7" t="str">
        <f>VLOOKUP(E125,lookups_fish!$A$2:$I$200,3,0)</f>
        <v>Sphyraena barracuda</v>
      </c>
      <c r="K125" s="7" t="str">
        <f>VLOOKUP(E125,lookups_fish!$A$2:$I$200,4,0)</f>
        <v>Sphyraenidae</v>
      </c>
      <c r="L125" s="7" t="str">
        <f>VLOOKUP(E125,lookups_fish!$A$2:$I$200,5,0)</f>
        <v>Carnivores</v>
      </c>
      <c r="M125" s="9">
        <f>VLOOKUP(E125,lookups_fish!$A$2:$I$200,6,0)</f>
        <v>0.005</v>
      </c>
      <c r="N125" s="9">
        <f>VLOOKUP(E125,lookups_fish!$A$2:$I$200,7,0)</f>
        <v>3.0825</v>
      </c>
      <c r="O125" s="7">
        <f t="shared" si="1"/>
        <v>3.039099291</v>
      </c>
    </row>
    <row r="126" ht="15.75" customHeight="1">
      <c r="A126" s="15">
        <v>44665.0</v>
      </c>
      <c r="B126" s="12" t="s">
        <v>67</v>
      </c>
      <c r="C126" s="12" t="s">
        <v>44</v>
      </c>
      <c r="D126" s="13">
        <v>2.0</v>
      </c>
      <c r="E126" s="12" t="s">
        <v>58</v>
      </c>
      <c r="F126" s="13">
        <v>10.0</v>
      </c>
      <c r="G126" s="13">
        <v>3.0</v>
      </c>
      <c r="H126" s="14"/>
      <c r="I126" s="8" t="str">
        <f>VLOOKUP(E126,lookups_fish!$A$2:$I$200,2,0)</f>
        <v>Bluestriped Grunt</v>
      </c>
      <c r="J126" s="8" t="str">
        <f>VLOOKUP(E126,lookups_fish!$A$2:$I$200,3,0)</f>
        <v>Haemulon sciurus</v>
      </c>
      <c r="K126" s="7" t="str">
        <f>VLOOKUP(E126,lookups_fish!$A$2:$I$200,4,0)</f>
        <v>Haemulidae</v>
      </c>
      <c r="L126" s="7" t="str">
        <f>VLOOKUP(E126,lookups_fish!$A$2:$I$200,5,0)</f>
        <v>Carnivores</v>
      </c>
      <c r="M126" s="9">
        <f>VLOOKUP(E126,lookups_fish!$A$2:$I$200,6,0)</f>
        <v>0.0194</v>
      </c>
      <c r="N126" s="9">
        <f>VLOOKUP(E126,lookups_fish!$A$2:$I$200,7,0)</f>
        <v>2.9996</v>
      </c>
      <c r="O126" s="7">
        <f t="shared" si="1"/>
        <v>19.38214017</v>
      </c>
    </row>
    <row r="127" ht="15.75" customHeight="1">
      <c r="A127" s="15">
        <v>44665.0</v>
      </c>
      <c r="B127" s="12" t="s">
        <v>67</v>
      </c>
      <c r="C127" s="12" t="s">
        <v>44</v>
      </c>
      <c r="D127" s="13">
        <v>2.0</v>
      </c>
      <c r="E127" s="12" t="s">
        <v>58</v>
      </c>
      <c r="F127" s="13">
        <v>12.0</v>
      </c>
      <c r="G127" s="14"/>
      <c r="H127" s="14"/>
      <c r="I127" s="8" t="str">
        <f>VLOOKUP(E127,lookups_fish!$A$2:$I$200,2,0)</f>
        <v>Bluestriped Grunt</v>
      </c>
      <c r="J127" s="8" t="str">
        <f>VLOOKUP(E127,lookups_fish!$A$2:$I$200,3,0)</f>
        <v>Haemulon sciurus</v>
      </c>
      <c r="K127" s="7" t="str">
        <f>VLOOKUP(E127,lookups_fish!$A$2:$I$200,4,0)</f>
        <v>Haemulidae</v>
      </c>
      <c r="L127" s="7" t="str">
        <f>VLOOKUP(E127,lookups_fish!$A$2:$I$200,5,0)</f>
        <v>Carnivores</v>
      </c>
      <c r="M127" s="9">
        <f>VLOOKUP(E127,lookups_fish!$A$2:$I$200,6,0)</f>
        <v>0.0194</v>
      </c>
      <c r="N127" s="9">
        <f>VLOOKUP(E127,lookups_fish!$A$2:$I$200,7,0)</f>
        <v>2.9996</v>
      </c>
      <c r="O127" s="7">
        <f t="shared" si="1"/>
        <v>33.48989575</v>
      </c>
    </row>
    <row r="128" ht="15.75" customHeight="1">
      <c r="A128" s="15">
        <v>44665.0</v>
      </c>
      <c r="B128" s="12" t="s">
        <v>67</v>
      </c>
      <c r="C128" s="12" t="s">
        <v>44</v>
      </c>
      <c r="D128" s="13">
        <v>2.0</v>
      </c>
      <c r="E128" s="12" t="s">
        <v>58</v>
      </c>
      <c r="F128" s="13">
        <v>8.0</v>
      </c>
      <c r="G128" s="13">
        <v>2.0</v>
      </c>
      <c r="H128" s="14"/>
      <c r="I128" s="8" t="str">
        <f>VLOOKUP(E128,lookups_fish!$A$2:$I$200,2,0)</f>
        <v>Bluestriped Grunt</v>
      </c>
      <c r="J128" s="8" t="str">
        <f>VLOOKUP(E128,lookups_fish!$A$2:$I$200,3,0)</f>
        <v>Haemulon sciurus</v>
      </c>
      <c r="K128" s="7" t="str">
        <f>VLOOKUP(E128,lookups_fish!$A$2:$I$200,4,0)</f>
        <v>Haemulidae</v>
      </c>
      <c r="L128" s="7" t="str">
        <f>VLOOKUP(E128,lookups_fish!$A$2:$I$200,5,0)</f>
        <v>Carnivores</v>
      </c>
      <c r="M128" s="9">
        <f>VLOOKUP(E128,lookups_fish!$A$2:$I$200,6,0)</f>
        <v>0.0194</v>
      </c>
      <c r="N128" s="9">
        <f>VLOOKUP(E128,lookups_fish!$A$2:$I$200,7,0)</f>
        <v>2.9996</v>
      </c>
      <c r="O128" s="7">
        <f t="shared" si="1"/>
        <v>9.924541564</v>
      </c>
    </row>
    <row r="129" ht="15.75" customHeight="1">
      <c r="A129" s="15">
        <v>44665.0</v>
      </c>
      <c r="B129" s="12" t="s">
        <v>67</v>
      </c>
      <c r="C129" s="12" t="s">
        <v>44</v>
      </c>
      <c r="D129" s="13">
        <v>2.0</v>
      </c>
      <c r="E129" s="12" t="s">
        <v>58</v>
      </c>
      <c r="F129" s="13">
        <v>6.0</v>
      </c>
      <c r="G129" s="13">
        <v>5.0</v>
      </c>
      <c r="H129" s="14"/>
      <c r="I129" s="8" t="str">
        <f>VLOOKUP(E129,lookups_fish!$A$2:$I$200,2,0)</f>
        <v>Bluestriped Grunt</v>
      </c>
      <c r="J129" s="8" t="str">
        <f>VLOOKUP(E129,lookups_fish!$A$2:$I$200,3,0)</f>
        <v>Haemulon sciurus</v>
      </c>
      <c r="K129" s="7" t="str">
        <f>VLOOKUP(E129,lookups_fish!$A$2:$I$200,4,0)</f>
        <v>Haemulidae</v>
      </c>
      <c r="L129" s="7" t="str">
        <f>VLOOKUP(E129,lookups_fish!$A$2:$I$200,5,0)</f>
        <v>Carnivores</v>
      </c>
      <c r="M129" s="9">
        <f>VLOOKUP(E129,lookups_fish!$A$2:$I$200,6,0)</f>
        <v>0.0194</v>
      </c>
      <c r="N129" s="9">
        <f>VLOOKUP(E129,lookups_fish!$A$2:$I$200,7,0)</f>
        <v>2.9996</v>
      </c>
      <c r="O129" s="7">
        <f t="shared" si="1"/>
        <v>4.1873978</v>
      </c>
    </row>
    <row r="130" ht="15.75" customHeight="1">
      <c r="A130" s="15">
        <v>44665.0</v>
      </c>
      <c r="B130" s="12" t="s">
        <v>67</v>
      </c>
      <c r="C130" s="12" t="s">
        <v>44</v>
      </c>
      <c r="D130" s="13">
        <v>2.0</v>
      </c>
      <c r="E130" s="12" t="s">
        <v>58</v>
      </c>
      <c r="F130" s="13">
        <v>5.0</v>
      </c>
      <c r="G130" s="13">
        <v>5.0</v>
      </c>
      <c r="H130" s="14"/>
      <c r="I130" s="8" t="str">
        <f>VLOOKUP(E130,lookups_fish!$A$2:$I$200,2,0)</f>
        <v>Bluestriped Grunt</v>
      </c>
      <c r="J130" s="8" t="str">
        <f>VLOOKUP(E130,lookups_fish!$A$2:$I$200,3,0)</f>
        <v>Haemulon sciurus</v>
      </c>
      <c r="K130" s="7" t="str">
        <f>VLOOKUP(E130,lookups_fish!$A$2:$I$200,4,0)</f>
        <v>Haemulidae</v>
      </c>
      <c r="L130" s="7" t="str">
        <f>VLOOKUP(E130,lookups_fish!$A$2:$I$200,5,0)</f>
        <v>Carnivores</v>
      </c>
      <c r="M130" s="9">
        <f>VLOOKUP(E130,lookups_fish!$A$2:$I$200,6,0)</f>
        <v>0.0194</v>
      </c>
      <c r="N130" s="9">
        <f>VLOOKUP(E130,lookups_fish!$A$2:$I$200,7,0)</f>
        <v>2.9996</v>
      </c>
      <c r="O130" s="7">
        <f t="shared" si="1"/>
        <v>2.423439348</v>
      </c>
    </row>
    <row r="131" ht="15.75" customHeight="1">
      <c r="A131" s="15">
        <v>44665.0</v>
      </c>
      <c r="B131" s="12" t="s">
        <v>67</v>
      </c>
      <c r="C131" s="12" t="s">
        <v>44</v>
      </c>
      <c r="D131" s="13">
        <v>2.0</v>
      </c>
      <c r="E131" s="12" t="s">
        <v>58</v>
      </c>
      <c r="F131" s="13">
        <v>4.0</v>
      </c>
      <c r="G131" s="13">
        <v>10.0</v>
      </c>
      <c r="H131" s="14"/>
      <c r="I131" s="8" t="str">
        <f>VLOOKUP(E131,lookups_fish!$A$2:$I$200,2,0)</f>
        <v>Bluestriped Grunt</v>
      </c>
      <c r="J131" s="8" t="str">
        <f>VLOOKUP(E131,lookups_fish!$A$2:$I$200,3,0)</f>
        <v>Haemulon sciurus</v>
      </c>
      <c r="K131" s="7" t="str">
        <f>VLOOKUP(E131,lookups_fish!$A$2:$I$200,4,0)</f>
        <v>Haemulidae</v>
      </c>
      <c r="L131" s="7" t="str">
        <f>VLOOKUP(E131,lookups_fish!$A$2:$I$200,5,0)</f>
        <v>Carnivores</v>
      </c>
      <c r="M131" s="9">
        <f>VLOOKUP(E131,lookups_fish!$A$2:$I$200,6,0)</f>
        <v>0.0194</v>
      </c>
      <c r="N131" s="9">
        <f>VLOOKUP(E131,lookups_fish!$A$2:$I$200,7,0)</f>
        <v>2.9996</v>
      </c>
      <c r="O131" s="7">
        <f t="shared" si="1"/>
        <v>1.240911702</v>
      </c>
    </row>
    <row r="132" ht="15.75" customHeight="1">
      <c r="A132" s="15">
        <v>44665.0</v>
      </c>
      <c r="B132" s="12" t="s">
        <v>67</v>
      </c>
      <c r="C132" s="12" t="s">
        <v>44</v>
      </c>
      <c r="D132" s="13">
        <v>2.0</v>
      </c>
      <c r="E132" s="12" t="s">
        <v>58</v>
      </c>
      <c r="F132" s="13">
        <v>15.0</v>
      </c>
      <c r="G132" s="13">
        <v>2.0</v>
      </c>
      <c r="H132" s="14"/>
      <c r="I132" s="8" t="str">
        <f>VLOOKUP(E132,lookups_fish!$A$2:$I$200,2,0)</f>
        <v>Bluestriped Grunt</v>
      </c>
      <c r="J132" s="8" t="str">
        <f>VLOOKUP(E132,lookups_fish!$A$2:$I$200,3,0)</f>
        <v>Haemulon sciurus</v>
      </c>
      <c r="K132" s="7" t="str">
        <f>VLOOKUP(E132,lookups_fish!$A$2:$I$200,4,0)</f>
        <v>Haemulidae</v>
      </c>
      <c r="L132" s="7" t="str">
        <f>VLOOKUP(E132,lookups_fish!$A$2:$I$200,5,0)</f>
        <v>Carnivores</v>
      </c>
      <c r="M132" s="9">
        <f>VLOOKUP(E132,lookups_fish!$A$2:$I$200,6,0)</f>
        <v>0.0194</v>
      </c>
      <c r="N132" s="9">
        <f>VLOOKUP(E132,lookups_fish!$A$2:$I$200,7,0)</f>
        <v>2.9996</v>
      </c>
      <c r="O132" s="7">
        <f t="shared" si="1"/>
        <v>65.40411456</v>
      </c>
    </row>
    <row r="133" ht="15.75" customHeight="1">
      <c r="A133" s="15">
        <v>44665.0</v>
      </c>
      <c r="B133" s="12" t="s">
        <v>67</v>
      </c>
      <c r="C133" s="12" t="s">
        <v>44</v>
      </c>
      <c r="D133" s="13">
        <v>2.0</v>
      </c>
      <c r="E133" s="12" t="s">
        <v>72</v>
      </c>
      <c r="F133" s="13">
        <v>12.0</v>
      </c>
      <c r="G133" s="13">
        <v>3.0</v>
      </c>
      <c r="H133" s="14"/>
      <c r="I133" s="8" t="str">
        <f>VLOOKUP(E133,lookups_fish!$A$2:$I$200,2,0)</f>
        <v>White mullet</v>
      </c>
      <c r="J133" s="8" t="str">
        <f>VLOOKUP(E133,lookups_fish!$A$2:$I$200,3,0)</f>
        <v>Mugil curema</v>
      </c>
      <c r="K133" s="7" t="str">
        <f>VLOOKUP(E133,lookups_fish!$A$2:$I$200,4,0)</f>
        <v>Mugilidae</v>
      </c>
      <c r="L133" s="7" t="str">
        <f>VLOOKUP(E133,lookups_fish!$A$2:$I$200,5,0)</f>
        <v>Omnivores</v>
      </c>
      <c r="M133" s="10">
        <f>VLOOKUP(E133,lookups_fish!$A$2:$I$200,6,0)</f>
        <v>0.01148</v>
      </c>
      <c r="N133" s="10">
        <f>VLOOKUP(E133,lookups_fish!$A$2:$I$200,7,0)</f>
        <v>2.95</v>
      </c>
      <c r="O133" s="7">
        <f t="shared" si="1"/>
        <v>17.51969591</v>
      </c>
    </row>
    <row r="134" ht="15.75" customHeight="1">
      <c r="A134" s="15">
        <v>44665.0</v>
      </c>
      <c r="B134" s="12" t="s">
        <v>67</v>
      </c>
      <c r="C134" s="12" t="s">
        <v>44</v>
      </c>
      <c r="D134" s="13">
        <v>2.0</v>
      </c>
      <c r="E134" s="12" t="s">
        <v>72</v>
      </c>
      <c r="F134" s="13">
        <v>8.0</v>
      </c>
      <c r="G134" s="13">
        <v>3.0</v>
      </c>
      <c r="H134" s="14"/>
      <c r="I134" s="8" t="str">
        <f>VLOOKUP(E134,lookups_fish!$A$2:$I$200,2,0)</f>
        <v>White mullet</v>
      </c>
      <c r="J134" s="8" t="str">
        <f>VLOOKUP(E134,lookups_fish!$A$2:$I$200,3,0)</f>
        <v>Mugil curema</v>
      </c>
      <c r="K134" s="7" t="str">
        <f>VLOOKUP(E134,lookups_fish!$A$2:$I$200,4,0)</f>
        <v>Mugilidae</v>
      </c>
      <c r="L134" s="7" t="str">
        <f>VLOOKUP(E134,lookups_fish!$A$2:$I$200,5,0)</f>
        <v>Omnivores</v>
      </c>
      <c r="M134" s="10">
        <f>VLOOKUP(E134,lookups_fish!$A$2:$I$200,6,0)</f>
        <v>0.01148</v>
      </c>
      <c r="N134" s="10">
        <f>VLOOKUP(E134,lookups_fish!$A$2:$I$200,7,0)</f>
        <v>2.95</v>
      </c>
      <c r="O134" s="7">
        <f t="shared" si="1"/>
        <v>5.297333919</v>
      </c>
    </row>
    <row r="135" ht="15.75" customHeight="1">
      <c r="A135" s="15">
        <v>44665.0</v>
      </c>
      <c r="B135" s="12" t="s">
        <v>67</v>
      </c>
      <c r="C135" s="12" t="s">
        <v>44</v>
      </c>
      <c r="D135" s="13">
        <v>2.0</v>
      </c>
      <c r="E135" s="12" t="s">
        <v>45</v>
      </c>
      <c r="F135" s="13">
        <v>14.0</v>
      </c>
      <c r="G135" s="14"/>
      <c r="H135" s="14"/>
      <c r="I135" s="8" t="str">
        <f>VLOOKUP(E135,lookups_fish!$A$2:$I$200,2,0)</f>
        <v>Gray snapper</v>
      </c>
      <c r="J135" s="8" t="str">
        <f>VLOOKUP(E135,lookups_fish!$A$2:$I$200,3,0)</f>
        <v>Lutjanis griseus</v>
      </c>
      <c r="K135" s="7" t="str">
        <f>VLOOKUP(E135,lookups_fish!$A$2:$I$200,4,0)</f>
        <v>Lutjanidae</v>
      </c>
      <c r="L135" s="7" t="str">
        <f>VLOOKUP(E135,lookups_fish!$A$2:$I$200,5,0)</f>
        <v>Carnivores</v>
      </c>
      <c r="M135" s="9">
        <f>VLOOKUP(E135,lookups_fish!$A$2:$I$200,6,0)</f>
        <v>0.0148</v>
      </c>
      <c r="N135" s="9">
        <f>VLOOKUP(E135,lookups_fish!$A$2:$I$200,7,0)</f>
        <v>2.98</v>
      </c>
      <c r="O135" s="7">
        <f t="shared" si="1"/>
        <v>38.52328039</v>
      </c>
    </row>
    <row r="136" ht="15.75" customHeight="1">
      <c r="A136" s="15">
        <v>44665.0</v>
      </c>
      <c r="B136" s="12" t="s">
        <v>67</v>
      </c>
      <c r="C136" s="12" t="s">
        <v>44</v>
      </c>
      <c r="D136" s="13">
        <v>2.0</v>
      </c>
      <c r="E136" s="12" t="s">
        <v>45</v>
      </c>
      <c r="F136" s="13">
        <v>10.0</v>
      </c>
      <c r="G136" s="14"/>
      <c r="H136" s="14"/>
      <c r="I136" s="8" t="str">
        <f>VLOOKUP(E136,lookups_fish!$A$2:$I$200,2,0)</f>
        <v>Gray snapper</v>
      </c>
      <c r="J136" s="8" t="str">
        <f>VLOOKUP(E136,lookups_fish!$A$2:$I$200,3,0)</f>
        <v>Lutjanis griseus</v>
      </c>
      <c r="K136" s="7" t="str">
        <f>VLOOKUP(E136,lookups_fish!$A$2:$I$200,4,0)</f>
        <v>Lutjanidae</v>
      </c>
      <c r="L136" s="7" t="str">
        <f>VLOOKUP(E136,lookups_fish!$A$2:$I$200,5,0)</f>
        <v>Carnivores</v>
      </c>
      <c r="M136" s="9">
        <f>VLOOKUP(E136,lookups_fish!$A$2:$I$200,6,0)</f>
        <v>0.0148</v>
      </c>
      <c r="N136" s="9">
        <f>VLOOKUP(E136,lookups_fish!$A$2:$I$200,7,0)</f>
        <v>2.98</v>
      </c>
      <c r="O136" s="7">
        <f t="shared" si="1"/>
        <v>14.13389027</v>
      </c>
    </row>
    <row r="137" ht="15.75" customHeight="1">
      <c r="A137" s="15">
        <v>44665.0</v>
      </c>
      <c r="B137" s="12" t="s">
        <v>67</v>
      </c>
      <c r="C137" s="12" t="s">
        <v>44</v>
      </c>
      <c r="D137" s="13">
        <v>2.0</v>
      </c>
      <c r="E137" s="12" t="s">
        <v>45</v>
      </c>
      <c r="F137" s="13">
        <v>8.0</v>
      </c>
      <c r="G137" s="13">
        <v>2.0</v>
      </c>
      <c r="H137" s="14"/>
      <c r="I137" s="8" t="str">
        <f>VLOOKUP(E137,lookups_fish!$A$2:$I$200,2,0)</f>
        <v>Gray snapper</v>
      </c>
      <c r="J137" s="8" t="str">
        <f>VLOOKUP(E137,lookups_fish!$A$2:$I$200,3,0)</f>
        <v>Lutjanis griseus</v>
      </c>
      <c r="K137" s="7" t="str">
        <f>VLOOKUP(E137,lookups_fish!$A$2:$I$200,4,0)</f>
        <v>Lutjanidae</v>
      </c>
      <c r="L137" s="7" t="str">
        <f>VLOOKUP(E137,lookups_fish!$A$2:$I$200,5,0)</f>
        <v>Carnivores</v>
      </c>
      <c r="M137" s="9">
        <f>VLOOKUP(E137,lookups_fish!$A$2:$I$200,6,0)</f>
        <v>0.0148</v>
      </c>
      <c r="N137" s="9">
        <f>VLOOKUP(E137,lookups_fish!$A$2:$I$200,7,0)</f>
        <v>2.98</v>
      </c>
      <c r="O137" s="7">
        <f t="shared" si="1"/>
        <v>7.268919791</v>
      </c>
    </row>
    <row r="138" ht="15.75" customHeight="1">
      <c r="A138" s="15">
        <v>44665.0</v>
      </c>
      <c r="B138" s="12" t="s">
        <v>67</v>
      </c>
      <c r="C138" s="12" t="s">
        <v>44</v>
      </c>
      <c r="D138" s="13">
        <v>2.0</v>
      </c>
      <c r="E138" s="12" t="s">
        <v>45</v>
      </c>
      <c r="F138" s="13">
        <v>14.0</v>
      </c>
      <c r="G138" s="14"/>
      <c r="H138" s="14"/>
      <c r="I138" s="8" t="str">
        <f>VLOOKUP(E138,lookups_fish!$A$2:$I$200,2,0)</f>
        <v>Gray snapper</v>
      </c>
      <c r="J138" s="8" t="str">
        <f>VLOOKUP(E138,lookups_fish!$A$2:$I$200,3,0)</f>
        <v>Lutjanis griseus</v>
      </c>
      <c r="K138" s="7" t="str">
        <f>VLOOKUP(E138,lookups_fish!$A$2:$I$200,4,0)</f>
        <v>Lutjanidae</v>
      </c>
      <c r="L138" s="7" t="str">
        <f>VLOOKUP(E138,lookups_fish!$A$2:$I$200,5,0)</f>
        <v>Carnivores</v>
      </c>
      <c r="M138" s="9">
        <f>VLOOKUP(E138,lookups_fish!$A$2:$I$200,6,0)</f>
        <v>0.0148</v>
      </c>
      <c r="N138" s="9">
        <f>VLOOKUP(E138,lookups_fish!$A$2:$I$200,7,0)</f>
        <v>2.98</v>
      </c>
      <c r="O138" s="7">
        <f t="shared" si="1"/>
        <v>38.52328039</v>
      </c>
    </row>
    <row r="139" ht="15.75" customHeight="1">
      <c r="A139" s="15">
        <v>44665.0</v>
      </c>
      <c r="B139" s="12" t="s">
        <v>67</v>
      </c>
      <c r="C139" s="12" t="s">
        <v>44</v>
      </c>
      <c r="D139" s="13">
        <v>2.0</v>
      </c>
      <c r="E139" s="12" t="s">
        <v>45</v>
      </c>
      <c r="F139" s="13">
        <v>15.0</v>
      </c>
      <c r="G139" s="14"/>
      <c r="H139" s="14"/>
      <c r="I139" s="8" t="str">
        <f>VLOOKUP(E139,lookups_fish!$A$2:$I$200,2,0)</f>
        <v>Gray snapper</v>
      </c>
      <c r="J139" s="8" t="str">
        <f>VLOOKUP(E139,lookups_fish!$A$2:$I$200,3,0)</f>
        <v>Lutjanis griseus</v>
      </c>
      <c r="K139" s="7" t="str">
        <f>VLOOKUP(E139,lookups_fish!$A$2:$I$200,4,0)</f>
        <v>Lutjanidae</v>
      </c>
      <c r="L139" s="7" t="str">
        <f>VLOOKUP(E139,lookups_fish!$A$2:$I$200,5,0)</f>
        <v>Carnivores</v>
      </c>
      <c r="M139" s="9">
        <f>VLOOKUP(E139,lookups_fish!$A$2:$I$200,6,0)</f>
        <v>0.0148</v>
      </c>
      <c r="N139" s="9">
        <f>VLOOKUP(E139,lookups_fish!$A$2:$I$200,7,0)</f>
        <v>2.98</v>
      </c>
      <c r="O139" s="7">
        <f t="shared" si="1"/>
        <v>47.31661494</v>
      </c>
    </row>
    <row r="140" ht="15.75" customHeight="1">
      <c r="A140" s="15">
        <v>44665.0</v>
      </c>
      <c r="B140" s="12" t="s">
        <v>67</v>
      </c>
      <c r="C140" s="12" t="s">
        <v>44</v>
      </c>
      <c r="D140" s="13">
        <v>2.0</v>
      </c>
      <c r="E140" s="12" t="s">
        <v>45</v>
      </c>
      <c r="F140" s="13">
        <v>10.0</v>
      </c>
      <c r="G140" s="14"/>
      <c r="H140" s="14"/>
      <c r="I140" s="8" t="str">
        <f>VLOOKUP(E140,lookups_fish!$A$2:$I$200,2,0)</f>
        <v>Gray snapper</v>
      </c>
      <c r="J140" s="8" t="str">
        <f>VLOOKUP(E140,lookups_fish!$A$2:$I$200,3,0)</f>
        <v>Lutjanis griseus</v>
      </c>
      <c r="K140" s="7" t="str">
        <f>VLOOKUP(E140,lookups_fish!$A$2:$I$200,4,0)</f>
        <v>Lutjanidae</v>
      </c>
      <c r="L140" s="7" t="str">
        <f>VLOOKUP(E140,lookups_fish!$A$2:$I$200,5,0)</f>
        <v>Carnivores</v>
      </c>
      <c r="M140" s="9">
        <f>VLOOKUP(E140,lookups_fish!$A$2:$I$200,6,0)</f>
        <v>0.0148</v>
      </c>
      <c r="N140" s="9">
        <f>VLOOKUP(E140,lookups_fish!$A$2:$I$200,7,0)</f>
        <v>2.98</v>
      </c>
      <c r="O140" s="7">
        <f t="shared" si="1"/>
        <v>14.13389027</v>
      </c>
    </row>
    <row r="141" ht="15.75" customHeight="1">
      <c r="A141" s="15">
        <v>44665.0</v>
      </c>
      <c r="B141" s="12" t="s">
        <v>67</v>
      </c>
      <c r="C141" s="12" t="s">
        <v>44</v>
      </c>
      <c r="D141" s="13">
        <v>2.0</v>
      </c>
      <c r="E141" s="12" t="s">
        <v>45</v>
      </c>
      <c r="F141" s="13">
        <v>12.0</v>
      </c>
      <c r="G141" s="14"/>
      <c r="H141" s="14"/>
      <c r="I141" s="8" t="str">
        <f>VLOOKUP(E141,lookups_fish!$A$2:$I$200,2,0)</f>
        <v>Gray snapper</v>
      </c>
      <c r="J141" s="8" t="str">
        <f>VLOOKUP(E141,lookups_fish!$A$2:$I$200,3,0)</f>
        <v>Lutjanis griseus</v>
      </c>
      <c r="K141" s="7" t="str">
        <f>VLOOKUP(E141,lookups_fish!$A$2:$I$200,4,0)</f>
        <v>Lutjanidae</v>
      </c>
      <c r="L141" s="7" t="str">
        <f>VLOOKUP(E141,lookups_fish!$A$2:$I$200,5,0)</f>
        <v>Carnivores</v>
      </c>
      <c r="M141" s="9">
        <f>VLOOKUP(E141,lookups_fish!$A$2:$I$200,6,0)</f>
        <v>0.0148</v>
      </c>
      <c r="N141" s="9">
        <f>VLOOKUP(E141,lookups_fish!$A$2:$I$200,7,0)</f>
        <v>2.98</v>
      </c>
      <c r="O141" s="7">
        <f t="shared" si="1"/>
        <v>24.33446646</v>
      </c>
    </row>
    <row r="142" ht="15.75" customHeight="1">
      <c r="A142" s="15">
        <v>44665.0</v>
      </c>
      <c r="B142" s="12" t="s">
        <v>67</v>
      </c>
      <c r="C142" s="12" t="s">
        <v>44</v>
      </c>
      <c r="D142" s="13">
        <v>2.0</v>
      </c>
      <c r="E142" s="12" t="s">
        <v>45</v>
      </c>
      <c r="F142" s="13">
        <v>14.0</v>
      </c>
      <c r="G142" s="14"/>
      <c r="H142" s="14"/>
      <c r="I142" s="8" t="str">
        <f>VLOOKUP(E142,lookups_fish!$A$2:$I$200,2,0)</f>
        <v>Gray snapper</v>
      </c>
      <c r="J142" s="8" t="str">
        <f>VLOOKUP(E142,lookups_fish!$A$2:$I$200,3,0)</f>
        <v>Lutjanis griseus</v>
      </c>
      <c r="K142" s="7" t="str">
        <f>VLOOKUP(E142,lookups_fish!$A$2:$I$200,4,0)</f>
        <v>Lutjanidae</v>
      </c>
      <c r="L142" s="7" t="str">
        <f>VLOOKUP(E142,lookups_fish!$A$2:$I$200,5,0)</f>
        <v>Carnivores</v>
      </c>
      <c r="M142" s="9">
        <f>VLOOKUP(E142,lookups_fish!$A$2:$I$200,6,0)</f>
        <v>0.0148</v>
      </c>
      <c r="N142" s="9">
        <f>VLOOKUP(E142,lookups_fish!$A$2:$I$200,7,0)</f>
        <v>2.98</v>
      </c>
      <c r="O142" s="7">
        <f t="shared" si="1"/>
        <v>38.52328039</v>
      </c>
    </row>
    <row r="143" ht="15.75" customHeight="1">
      <c r="A143" s="15">
        <v>44665.0</v>
      </c>
      <c r="B143" s="12" t="s">
        <v>67</v>
      </c>
      <c r="C143" s="12" t="s">
        <v>44</v>
      </c>
      <c r="D143" s="13">
        <v>2.0</v>
      </c>
      <c r="E143" s="12" t="s">
        <v>45</v>
      </c>
      <c r="F143" s="13">
        <v>18.0</v>
      </c>
      <c r="G143" s="14"/>
      <c r="H143" s="14"/>
      <c r="I143" s="8" t="str">
        <f>VLOOKUP(E143,lookups_fish!$A$2:$I$200,2,0)</f>
        <v>Gray snapper</v>
      </c>
      <c r="J143" s="8" t="str">
        <f>VLOOKUP(E143,lookups_fish!$A$2:$I$200,3,0)</f>
        <v>Lutjanis griseus</v>
      </c>
      <c r="K143" s="7" t="str">
        <f>VLOOKUP(E143,lookups_fish!$A$2:$I$200,4,0)</f>
        <v>Lutjanidae</v>
      </c>
      <c r="L143" s="7" t="str">
        <f>VLOOKUP(E143,lookups_fish!$A$2:$I$200,5,0)</f>
        <v>Carnivores</v>
      </c>
      <c r="M143" s="9">
        <f>VLOOKUP(E143,lookups_fish!$A$2:$I$200,6,0)</f>
        <v>0.0148</v>
      </c>
      <c r="N143" s="9">
        <f>VLOOKUP(E143,lookups_fish!$A$2:$I$200,7,0)</f>
        <v>2.98</v>
      </c>
      <c r="O143" s="7">
        <f t="shared" si="1"/>
        <v>81.46550999</v>
      </c>
    </row>
    <row r="144" ht="15.75" customHeight="1">
      <c r="A144" s="15">
        <v>44665.0</v>
      </c>
      <c r="B144" s="12" t="s">
        <v>67</v>
      </c>
      <c r="C144" s="12" t="s">
        <v>44</v>
      </c>
      <c r="D144" s="13">
        <v>2.0</v>
      </c>
      <c r="E144" s="12" t="s">
        <v>45</v>
      </c>
      <c r="F144" s="13">
        <v>15.0</v>
      </c>
      <c r="G144" s="14"/>
      <c r="H144" s="14"/>
      <c r="I144" s="8" t="str">
        <f>VLOOKUP(E144,lookups_fish!$A$2:$I$200,2,0)</f>
        <v>Gray snapper</v>
      </c>
      <c r="J144" s="8" t="str">
        <f>VLOOKUP(E144,lookups_fish!$A$2:$I$200,3,0)</f>
        <v>Lutjanis griseus</v>
      </c>
      <c r="K144" s="7" t="str">
        <f>VLOOKUP(E144,lookups_fish!$A$2:$I$200,4,0)</f>
        <v>Lutjanidae</v>
      </c>
      <c r="L144" s="7" t="str">
        <f>VLOOKUP(E144,lookups_fish!$A$2:$I$200,5,0)</f>
        <v>Carnivores</v>
      </c>
      <c r="M144" s="9">
        <f>VLOOKUP(E144,lookups_fish!$A$2:$I$200,6,0)</f>
        <v>0.0148</v>
      </c>
      <c r="N144" s="9">
        <f>VLOOKUP(E144,lookups_fish!$A$2:$I$200,7,0)</f>
        <v>2.98</v>
      </c>
      <c r="O144" s="7">
        <f t="shared" si="1"/>
        <v>47.31661494</v>
      </c>
    </row>
    <row r="145" ht="15.75" customHeight="1">
      <c r="A145" s="15">
        <v>44665.0</v>
      </c>
      <c r="B145" s="12" t="s">
        <v>67</v>
      </c>
      <c r="C145" s="12" t="s">
        <v>44</v>
      </c>
      <c r="D145" s="13">
        <v>2.0</v>
      </c>
      <c r="E145" s="12" t="s">
        <v>55</v>
      </c>
      <c r="F145" s="13">
        <v>8.0</v>
      </c>
      <c r="G145" s="14"/>
      <c r="H145" s="14"/>
      <c r="I145" s="8" t="str">
        <f>VLOOKUP(E145,lookups_fish!$A$2:$I$200,2,0)</f>
        <v>French Grunt</v>
      </c>
      <c r="J145" s="8" t="str">
        <f>VLOOKUP(E145,lookups_fish!$A$2:$I$200,3,0)</f>
        <v>Haemulon flavolineatum</v>
      </c>
      <c r="K145" s="7" t="str">
        <f>VLOOKUP(E145,lookups_fish!$A$2:$I$200,4,0)</f>
        <v>Haemulidae</v>
      </c>
      <c r="L145" s="7" t="str">
        <f>VLOOKUP(E145,lookups_fish!$A$2:$I$200,5,0)</f>
        <v>Carnivores</v>
      </c>
      <c r="M145" s="9">
        <f>VLOOKUP(E145,lookups_fish!$A$2:$I$200,6,0)</f>
        <v>0.0127</v>
      </c>
      <c r="N145" s="9">
        <f>VLOOKUP(E145,lookups_fish!$A$2:$I$200,7,0)</f>
        <v>3.1581</v>
      </c>
      <c r="O145" s="7">
        <f t="shared" si="1"/>
        <v>9.033420126</v>
      </c>
    </row>
    <row r="146" ht="15.75" customHeight="1">
      <c r="A146" s="15">
        <v>44665.0</v>
      </c>
      <c r="B146" s="12" t="s">
        <v>67</v>
      </c>
      <c r="C146" s="12" t="s">
        <v>44</v>
      </c>
      <c r="D146" s="13">
        <v>2.0</v>
      </c>
      <c r="E146" s="12" t="s">
        <v>55</v>
      </c>
      <c r="F146" s="13">
        <v>10.0</v>
      </c>
      <c r="G146" s="13">
        <v>2.0</v>
      </c>
      <c r="H146" s="14"/>
      <c r="I146" s="8" t="str">
        <f>VLOOKUP(E146,lookups_fish!$A$2:$I$200,2,0)</f>
        <v>French Grunt</v>
      </c>
      <c r="J146" s="8" t="str">
        <f>VLOOKUP(E146,lookups_fish!$A$2:$I$200,3,0)</f>
        <v>Haemulon flavolineatum</v>
      </c>
      <c r="K146" s="7" t="str">
        <f>VLOOKUP(E146,lookups_fish!$A$2:$I$200,4,0)</f>
        <v>Haemulidae</v>
      </c>
      <c r="L146" s="7" t="str">
        <f>VLOOKUP(E146,lookups_fish!$A$2:$I$200,5,0)</f>
        <v>Carnivores</v>
      </c>
      <c r="M146" s="9">
        <f>VLOOKUP(E146,lookups_fish!$A$2:$I$200,6,0)</f>
        <v>0.0127</v>
      </c>
      <c r="N146" s="9">
        <f>VLOOKUP(E146,lookups_fish!$A$2:$I$200,7,0)</f>
        <v>3.1581</v>
      </c>
      <c r="O146" s="7">
        <f t="shared" si="1"/>
        <v>18.27694988</v>
      </c>
    </row>
    <row r="147" ht="15.75" customHeight="1">
      <c r="A147" s="15">
        <v>44665.0</v>
      </c>
      <c r="B147" s="12" t="s">
        <v>67</v>
      </c>
      <c r="C147" s="12" t="s">
        <v>44</v>
      </c>
      <c r="D147" s="13">
        <v>2.0</v>
      </c>
      <c r="E147" s="12" t="s">
        <v>55</v>
      </c>
      <c r="F147" s="13">
        <v>6.0</v>
      </c>
      <c r="G147" s="13">
        <v>10.0</v>
      </c>
      <c r="H147" s="14"/>
      <c r="I147" s="8" t="str">
        <f>VLOOKUP(E147,lookups_fish!$A$2:$I$200,2,0)</f>
        <v>French Grunt</v>
      </c>
      <c r="J147" s="8" t="str">
        <f>VLOOKUP(E147,lookups_fish!$A$2:$I$200,3,0)</f>
        <v>Haemulon flavolineatum</v>
      </c>
      <c r="K147" s="7" t="str">
        <f>VLOOKUP(E147,lookups_fish!$A$2:$I$200,4,0)</f>
        <v>Haemulidae</v>
      </c>
      <c r="L147" s="7" t="str">
        <f>VLOOKUP(E147,lookups_fish!$A$2:$I$200,5,0)</f>
        <v>Carnivores</v>
      </c>
      <c r="M147" s="9">
        <f>VLOOKUP(E147,lookups_fish!$A$2:$I$200,6,0)</f>
        <v>0.0127</v>
      </c>
      <c r="N147" s="9">
        <f>VLOOKUP(E147,lookups_fish!$A$2:$I$200,7,0)</f>
        <v>3.1581</v>
      </c>
      <c r="O147" s="7">
        <f t="shared" si="1"/>
        <v>3.641524069</v>
      </c>
    </row>
    <row r="148" ht="15.75" customHeight="1">
      <c r="A148" s="15">
        <v>44665.0</v>
      </c>
      <c r="B148" s="12" t="s">
        <v>67</v>
      </c>
      <c r="C148" s="12" t="s">
        <v>44</v>
      </c>
      <c r="D148" s="13">
        <v>2.0</v>
      </c>
      <c r="E148" s="12" t="s">
        <v>55</v>
      </c>
      <c r="F148" s="13">
        <v>5.0</v>
      </c>
      <c r="G148" s="13">
        <v>10.0</v>
      </c>
      <c r="H148" s="14"/>
      <c r="I148" s="8" t="str">
        <f>VLOOKUP(E148,lookups_fish!$A$2:$I$200,2,0)</f>
        <v>French Grunt</v>
      </c>
      <c r="J148" s="8" t="str">
        <f>VLOOKUP(E148,lookups_fish!$A$2:$I$200,3,0)</f>
        <v>Haemulon flavolineatum</v>
      </c>
      <c r="K148" s="7" t="str">
        <f>VLOOKUP(E148,lookups_fish!$A$2:$I$200,4,0)</f>
        <v>Haemulidae</v>
      </c>
      <c r="L148" s="7" t="str">
        <f>VLOOKUP(E148,lookups_fish!$A$2:$I$200,5,0)</f>
        <v>Carnivores</v>
      </c>
      <c r="M148" s="9">
        <f>VLOOKUP(E148,lookups_fish!$A$2:$I$200,6,0)</f>
        <v>0.0127</v>
      </c>
      <c r="N148" s="9">
        <f>VLOOKUP(E148,lookups_fish!$A$2:$I$200,7,0)</f>
        <v>3.1581</v>
      </c>
      <c r="O148" s="7">
        <f t="shared" si="1"/>
        <v>2.047485768</v>
      </c>
    </row>
    <row r="149" ht="15.75" customHeight="1">
      <c r="A149" s="15">
        <v>44665.0</v>
      </c>
      <c r="B149" s="12" t="s">
        <v>67</v>
      </c>
      <c r="C149" s="12" t="s">
        <v>44</v>
      </c>
      <c r="D149" s="13">
        <v>2.0</v>
      </c>
      <c r="E149" s="12" t="s">
        <v>55</v>
      </c>
      <c r="F149" s="13">
        <v>10.0</v>
      </c>
      <c r="G149" s="14"/>
      <c r="H149" s="14"/>
      <c r="I149" s="8" t="str">
        <f>VLOOKUP(E149,lookups_fish!$A$2:$I$200,2,0)</f>
        <v>French Grunt</v>
      </c>
      <c r="J149" s="8" t="str">
        <f>VLOOKUP(E149,lookups_fish!$A$2:$I$200,3,0)</f>
        <v>Haemulon flavolineatum</v>
      </c>
      <c r="K149" s="7" t="str">
        <f>VLOOKUP(E149,lookups_fish!$A$2:$I$200,4,0)</f>
        <v>Haemulidae</v>
      </c>
      <c r="L149" s="7" t="str">
        <f>VLOOKUP(E149,lookups_fish!$A$2:$I$200,5,0)</f>
        <v>Carnivores</v>
      </c>
      <c r="M149" s="9">
        <f>VLOOKUP(E149,lookups_fish!$A$2:$I$200,6,0)</f>
        <v>0.0127</v>
      </c>
      <c r="N149" s="9">
        <f>VLOOKUP(E149,lookups_fish!$A$2:$I$200,7,0)</f>
        <v>3.1581</v>
      </c>
      <c r="O149" s="7">
        <f t="shared" si="1"/>
        <v>18.27694988</v>
      </c>
    </row>
    <row r="150" ht="15.75" customHeight="1">
      <c r="A150" s="15">
        <v>44665.0</v>
      </c>
      <c r="B150" s="12" t="s">
        <v>67</v>
      </c>
      <c r="C150" s="12" t="s">
        <v>44</v>
      </c>
      <c r="D150" s="13">
        <v>2.0</v>
      </c>
      <c r="E150" s="12" t="s">
        <v>55</v>
      </c>
      <c r="F150" s="13">
        <v>4.0</v>
      </c>
      <c r="G150" s="13">
        <v>5.0</v>
      </c>
      <c r="H150" s="14"/>
      <c r="I150" s="8" t="str">
        <f>VLOOKUP(E150,lookups_fish!$A$2:$I$200,2,0)</f>
        <v>French Grunt</v>
      </c>
      <c r="J150" s="8" t="str">
        <f>VLOOKUP(E150,lookups_fish!$A$2:$I$200,3,0)</f>
        <v>Haemulon flavolineatum</v>
      </c>
      <c r="K150" s="7" t="str">
        <f>VLOOKUP(E150,lookups_fish!$A$2:$I$200,4,0)</f>
        <v>Haemulidae</v>
      </c>
      <c r="L150" s="7" t="str">
        <f>VLOOKUP(E150,lookups_fish!$A$2:$I$200,5,0)</f>
        <v>Carnivores</v>
      </c>
      <c r="M150" s="9">
        <f>VLOOKUP(E150,lookups_fish!$A$2:$I$200,6,0)</f>
        <v>0.0127</v>
      </c>
      <c r="N150" s="9">
        <f>VLOOKUP(E150,lookups_fish!$A$2:$I$200,7,0)</f>
        <v>3.1581</v>
      </c>
      <c r="O150" s="7">
        <f t="shared" si="1"/>
        <v>1.011974058</v>
      </c>
    </row>
    <row r="151" ht="15.75" customHeight="1">
      <c r="A151" s="15">
        <v>44665.0</v>
      </c>
      <c r="B151" s="12" t="s">
        <v>67</v>
      </c>
      <c r="C151" s="12" t="s">
        <v>44</v>
      </c>
      <c r="D151" s="13">
        <v>2.0</v>
      </c>
      <c r="E151" s="12" t="s">
        <v>55</v>
      </c>
      <c r="F151" s="13">
        <v>3.0</v>
      </c>
      <c r="G151" s="13">
        <v>5.0</v>
      </c>
      <c r="H151" s="14"/>
      <c r="I151" s="8" t="str">
        <f>VLOOKUP(E151,lookups_fish!$A$2:$I$200,2,0)</f>
        <v>French Grunt</v>
      </c>
      <c r="J151" s="8" t="str">
        <f>VLOOKUP(E151,lookups_fish!$A$2:$I$200,3,0)</f>
        <v>Haemulon flavolineatum</v>
      </c>
      <c r="K151" s="7" t="str">
        <f>VLOOKUP(E151,lookups_fish!$A$2:$I$200,4,0)</f>
        <v>Haemulidae</v>
      </c>
      <c r="L151" s="7" t="str">
        <f>VLOOKUP(E151,lookups_fish!$A$2:$I$200,5,0)</f>
        <v>Carnivores</v>
      </c>
      <c r="M151" s="9">
        <f>VLOOKUP(E151,lookups_fish!$A$2:$I$200,6,0)</f>
        <v>0.0127</v>
      </c>
      <c r="N151" s="9">
        <f>VLOOKUP(E151,lookups_fish!$A$2:$I$200,7,0)</f>
        <v>3.1581</v>
      </c>
      <c r="O151" s="7">
        <f t="shared" si="1"/>
        <v>0.4079438173</v>
      </c>
    </row>
    <row r="152" ht="15.75" customHeight="1">
      <c r="A152" s="15">
        <v>44665.0</v>
      </c>
      <c r="B152" s="12" t="s">
        <v>67</v>
      </c>
      <c r="C152" s="12" t="s">
        <v>44</v>
      </c>
      <c r="D152" s="13">
        <v>2.0</v>
      </c>
      <c r="E152" s="12" t="s">
        <v>73</v>
      </c>
      <c r="F152" s="13">
        <v>8.0</v>
      </c>
      <c r="G152" s="14"/>
      <c r="H152" s="14"/>
      <c r="I152" s="8" t="str">
        <f>VLOOKUP(E152,lookups_fish!$A$2:$I$200,2,0)</f>
        <v>Spotted Goatfish</v>
      </c>
      <c r="J152" s="8" t="str">
        <f>VLOOKUP(E152,lookups_fish!$A$2:$I$200,3,0)</f>
        <v>Pseudupeneus maculatus</v>
      </c>
      <c r="K152" s="7" t="str">
        <f>VLOOKUP(E152,lookups_fish!$A$2:$I$200,4,0)</f>
        <v>Mullidae</v>
      </c>
      <c r="L152" s="7" t="str">
        <f>VLOOKUP(E152,lookups_fish!$A$2:$I$200,5,0)</f>
        <v>Carnivores</v>
      </c>
      <c r="M152" s="9">
        <f>VLOOKUP(E152,lookups_fish!$A$2:$I$200,6,0)</f>
        <v>0.01</v>
      </c>
      <c r="N152" s="9">
        <f>VLOOKUP(E152,lookups_fish!$A$2:$I$200,7,0)</f>
        <v>3.12</v>
      </c>
      <c r="O152" s="7">
        <f t="shared" si="1"/>
        <v>6.571140596</v>
      </c>
    </row>
    <row r="153" ht="15.75" customHeight="1">
      <c r="A153" s="15">
        <v>44665.0</v>
      </c>
      <c r="B153" s="12" t="s">
        <v>67</v>
      </c>
      <c r="C153" s="12" t="s">
        <v>44</v>
      </c>
      <c r="D153" s="13">
        <v>2.0</v>
      </c>
      <c r="E153" s="12" t="s">
        <v>68</v>
      </c>
      <c r="F153" s="13">
        <v>8.0</v>
      </c>
      <c r="G153" s="14"/>
      <c r="H153" s="14"/>
      <c r="I153" s="8" t="str">
        <f>VLOOKUP(E153,lookups_fish!$A$2:$I$200,2,0)</f>
        <v>Sergeant Major</v>
      </c>
      <c r="J153" s="8" t="str">
        <f>VLOOKUP(E153,lookups_fish!$A$2:$I$200,3,0)</f>
        <v>Abudefduf saxatilis</v>
      </c>
      <c r="K153" s="7" t="str">
        <f>VLOOKUP(E153,lookups_fish!$A$2:$I$200,4,0)</f>
        <v>Pomacentridae</v>
      </c>
      <c r="L153" s="7" t="str">
        <f>VLOOKUP(E153,lookups_fish!$A$2:$I$200,5,0)</f>
        <v>Carnivores</v>
      </c>
      <c r="M153" s="9">
        <f>VLOOKUP(E153,lookups_fish!$A$2:$I$200,6,0)</f>
        <v>0.0182</v>
      </c>
      <c r="N153" s="9">
        <f>VLOOKUP(E153,lookups_fish!$A$2:$I$200,7,0)</f>
        <v>3.05</v>
      </c>
      <c r="O153" s="7">
        <f t="shared" si="1"/>
        <v>10.33941217</v>
      </c>
    </row>
    <row r="154" ht="15.75" customHeight="1">
      <c r="A154" s="15">
        <v>44665.0</v>
      </c>
      <c r="B154" s="12" t="s">
        <v>67</v>
      </c>
      <c r="C154" s="12" t="s">
        <v>44</v>
      </c>
      <c r="D154" s="13">
        <v>2.0</v>
      </c>
      <c r="E154" s="12" t="s">
        <v>71</v>
      </c>
      <c r="F154" s="13">
        <v>8.0</v>
      </c>
      <c r="G154" s="14"/>
      <c r="H154" s="12" t="s">
        <v>60</v>
      </c>
      <c r="I154" s="8" t="str">
        <f>VLOOKUP(E154,lookups_fish!$A$2:$I$200,2,0)</f>
        <v>Greenblotch Parrotfish</v>
      </c>
      <c r="J154" s="8" t="str">
        <f>VLOOKUP(E154,lookups_fish!$A$2:$I$200,3,0)</f>
        <v>Sparisoma atomarium</v>
      </c>
      <c r="K154" s="7" t="str">
        <f>VLOOKUP(E154,lookups_fish!$A$2:$I$200,4,0)</f>
        <v>Scaridae</v>
      </c>
      <c r="L154" s="7" t="str">
        <f>VLOOKUP(E154,lookups_fish!$A$2:$I$200,5,0)</f>
        <v>Herbivores</v>
      </c>
      <c r="M154" s="9">
        <f>VLOOKUP(E154,lookups_fish!$A$2:$I$200,6,0)</f>
        <v>0.0121</v>
      </c>
      <c r="N154" s="9">
        <f>VLOOKUP(E154,lookups_fish!$A$2:$I$200,7,0)</f>
        <v>3.0275</v>
      </c>
      <c r="O154" s="7">
        <f t="shared" si="1"/>
        <v>6.559795581</v>
      </c>
    </row>
    <row r="155" ht="15.75" customHeight="1">
      <c r="A155" s="15">
        <v>44665.0</v>
      </c>
      <c r="B155" s="12" t="s">
        <v>67</v>
      </c>
      <c r="C155" s="12" t="s">
        <v>44</v>
      </c>
      <c r="D155" s="13">
        <v>2.0</v>
      </c>
      <c r="E155" s="12" t="s">
        <v>56</v>
      </c>
      <c r="F155" s="13">
        <v>8.0</v>
      </c>
      <c r="G155" s="14"/>
      <c r="H155" s="12" t="s">
        <v>49</v>
      </c>
      <c r="I155" s="8" t="str">
        <f>VLOOKUP(E155,lookups_fish!$A$2:$I$200,2,0)</f>
        <v>Redband Parrotfish</v>
      </c>
      <c r="J155" s="8" t="str">
        <f>VLOOKUP(E155,lookups_fish!$A$2:$I$200,3,0)</f>
        <v>Sparisoma aurofrenatum</v>
      </c>
      <c r="K155" s="7" t="str">
        <f>VLOOKUP(E155,lookups_fish!$A$2:$I$200,4,0)</f>
        <v>Scaridae</v>
      </c>
      <c r="L155" s="7" t="str">
        <f>VLOOKUP(E155,lookups_fish!$A$2:$I$200,5,0)</f>
        <v>Herbivores</v>
      </c>
      <c r="M155" s="9">
        <f>VLOOKUP(E155,lookups_fish!$A$2:$I$200,6,0)</f>
        <v>0.0046</v>
      </c>
      <c r="N155" s="9">
        <f>VLOOKUP(E155,lookups_fish!$A$2:$I$200,7,0)</f>
        <v>3.4291</v>
      </c>
      <c r="O155" s="7">
        <f t="shared" si="1"/>
        <v>5.748356656</v>
      </c>
    </row>
    <row r="156" ht="15.75" customHeight="1">
      <c r="A156" s="15">
        <v>44665.0</v>
      </c>
      <c r="B156" s="12" t="s">
        <v>67</v>
      </c>
      <c r="C156" s="12" t="s">
        <v>44</v>
      </c>
      <c r="D156" s="13">
        <v>2.0</v>
      </c>
      <c r="E156" s="12" t="s">
        <v>58</v>
      </c>
      <c r="F156" s="13">
        <v>6.0</v>
      </c>
      <c r="G156" s="13">
        <v>5.0</v>
      </c>
      <c r="H156" s="14"/>
      <c r="I156" s="8" t="str">
        <f>VLOOKUP(E156,lookups_fish!$A$2:$I$200,2,0)</f>
        <v>Bluestriped Grunt</v>
      </c>
      <c r="J156" s="8" t="str">
        <f>VLOOKUP(E156,lookups_fish!$A$2:$I$200,3,0)</f>
        <v>Haemulon sciurus</v>
      </c>
      <c r="K156" s="7" t="str">
        <f>VLOOKUP(E156,lookups_fish!$A$2:$I$200,4,0)</f>
        <v>Haemulidae</v>
      </c>
      <c r="L156" s="7" t="str">
        <f>VLOOKUP(E156,lookups_fish!$A$2:$I$200,5,0)</f>
        <v>Carnivores</v>
      </c>
      <c r="M156" s="9">
        <f>VLOOKUP(E156,lookups_fish!$A$2:$I$200,6,0)</f>
        <v>0.0194</v>
      </c>
      <c r="N156" s="9">
        <f>VLOOKUP(E156,lookups_fish!$A$2:$I$200,7,0)</f>
        <v>2.9996</v>
      </c>
      <c r="O156" s="7">
        <f t="shared" si="1"/>
        <v>4.1873978</v>
      </c>
    </row>
    <row r="157" ht="15.75" customHeight="1">
      <c r="A157" s="15">
        <v>44665.0</v>
      </c>
      <c r="B157" s="12" t="s">
        <v>67</v>
      </c>
      <c r="C157" s="12" t="s">
        <v>44</v>
      </c>
      <c r="D157" s="13">
        <v>2.0</v>
      </c>
      <c r="E157" s="12" t="s">
        <v>58</v>
      </c>
      <c r="F157" s="13">
        <v>5.0</v>
      </c>
      <c r="G157" s="13">
        <v>5.0</v>
      </c>
      <c r="H157" s="14"/>
      <c r="I157" s="8" t="str">
        <f>VLOOKUP(E157,lookups_fish!$A$2:$I$200,2,0)</f>
        <v>Bluestriped Grunt</v>
      </c>
      <c r="J157" s="8" t="str">
        <f>VLOOKUP(E157,lookups_fish!$A$2:$I$200,3,0)</f>
        <v>Haemulon sciurus</v>
      </c>
      <c r="K157" s="7" t="str">
        <f>VLOOKUP(E157,lookups_fish!$A$2:$I$200,4,0)</f>
        <v>Haemulidae</v>
      </c>
      <c r="L157" s="7" t="str">
        <f>VLOOKUP(E157,lookups_fish!$A$2:$I$200,5,0)</f>
        <v>Carnivores</v>
      </c>
      <c r="M157" s="9">
        <f>VLOOKUP(E157,lookups_fish!$A$2:$I$200,6,0)</f>
        <v>0.0194</v>
      </c>
      <c r="N157" s="9">
        <f>VLOOKUP(E157,lookups_fish!$A$2:$I$200,7,0)</f>
        <v>2.9996</v>
      </c>
      <c r="O157" s="7">
        <f t="shared" si="1"/>
        <v>2.423439348</v>
      </c>
    </row>
    <row r="158" ht="15.75" customHeight="1">
      <c r="A158" s="15">
        <v>44665.0</v>
      </c>
      <c r="B158" s="12" t="s">
        <v>67</v>
      </c>
      <c r="C158" s="12" t="s">
        <v>44</v>
      </c>
      <c r="D158" s="13">
        <v>2.0</v>
      </c>
      <c r="E158" s="12" t="s">
        <v>58</v>
      </c>
      <c r="F158" s="13">
        <v>15.0</v>
      </c>
      <c r="G158" s="13">
        <v>3.0</v>
      </c>
      <c r="H158" s="14"/>
      <c r="I158" s="8" t="str">
        <f>VLOOKUP(E158,lookups_fish!$A$2:$I$200,2,0)</f>
        <v>Bluestriped Grunt</v>
      </c>
      <c r="J158" s="8" t="str">
        <f>VLOOKUP(E158,lookups_fish!$A$2:$I$200,3,0)</f>
        <v>Haemulon sciurus</v>
      </c>
      <c r="K158" s="7" t="str">
        <f>VLOOKUP(E158,lookups_fish!$A$2:$I$200,4,0)</f>
        <v>Haemulidae</v>
      </c>
      <c r="L158" s="7" t="str">
        <f>VLOOKUP(E158,lookups_fish!$A$2:$I$200,5,0)</f>
        <v>Carnivores</v>
      </c>
      <c r="M158" s="9">
        <f>VLOOKUP(E158,lookups_fish!$A$2:$I$200,6,0)</f>
        <v>0.0194</v>
      </c>
      <c r="N158" s="9">
        <f>VLOOKUP(E158,lookups_fish!$A$2:$I$200,7,0)</f>
        <v>2.9996</v>
      </c>
      <c r="O158" s="7">
        <f t="shared" si="1"/>
        <v>65.40411456</v>
      </c>
    </row>
    <row r="159" ht="15.75" customHeight="1">
      <c r="A159" s="15">
        <v>44665.0</v>
      </c>
      <c r="B159" s="12" t="s">
        <v>67</v>
      </c>
      <c r="C159" s="12" t="s">
        <v>44</v>
      </c>
      <c r="D159" s="13">
        <v>2.0</v>
      </c>
      <c r="E159" s="12" t="s">
        <v>64</v>
      </c>
      <c r="F159" s="13">
        <v>5.0</v>
      </c>
      <c r="G159" s="14"/>
      <c r="H159" s="14"/>
      <c r="I159" s="8" t="str">
        <f>VLOOKUP(E159,lookups_fish!$A$2:$I$200,2,0)</f>
        <v>Yellowfin Mojarra</v>
      </c>
      <c r="J159" s="7" t="str">
        <f>VLOOKUP(E159,lookups_fish!$A$2:$I$200,3,0)</f>
        <v>Gerres cinereus</v>
      </c>
      <c r="K159" s="7" t="str">
        <f>VLOOKUP(E159,lookups_fish!$A$2:$I$200,4,0)</f>
        <v>Gerreidae</v>
      </c>
      <c r="L159" s="7" t="str">
        <f>VLOOKUP(E159,lookups_fish!$A$2:$I$200,5,0)</f>
        <v>Carnivores</v>
      </c>
      <c r="M159" s="9">
        <f>VLOOKUP(E159,lookups_fish!$A$2:$I$200,6,0)</f>
        <v>0.0115</v>
      </c>
      <c r="N159" s="9">
        <f>VLOOKUP(E159,lookups_fish!$A$2:$I$200,7,0)</f>
        <v>3.07</v>
      </c>
      <c r="O159" s="7">
        <f t="shared" si="1"/>
        <v>1.608924829</v>
      </c>
    </row>
    <row r="160" ht="15.75" customHeight="1">
      <c r="A160" s="15">
        <v>44665.0</v>
      </c>
      <c r="B160" s="12" t="s">
        <v>67</v>
      </c>
      <c r="C160" s="12" t="s">
        <v>44</v>
      </c>
      <c r="D160" s="13">
        <v>3.0</v>
      </c>
      <c r="E160" s="12" t="s">
        <v>48</v>
      </c>
      <c r="F160" s="13">
        <v>3.0</v>
      </c>
      <c r="G160" s="13">
        <v>2.0</v>
      </c>
      <c r="H160" s="14"/>
      <c r="I160" s="8" t="str">
        <f>VLOOKUP(E160,lookups_fish!$A$2:$I$200,2,0)</f>
        <v>Grunt (juvenile)</v>
      </c>
      <c r="J160" s="8" t="str">
        <f>VLOOKUP(E160,lookups_fish!$A$2:$I$200,3,0)</f>
        <v>Haemulon spp.</v>
      </c>
      <c r="K160" s="7" t="str">
        <f>VLOOKUP(E160,lookups_fish!$A$2:$I$200,4,0)</f>
        <v>Haemulidae</v>
      </c>
      <c r="L160" s="7" t="str">
        <f>VLOOKUP(E160,lookups_fish!$A$2:$I$200,5,0)</f>
        <v>Carnivores</v>
      </c>
      <c r="M160" s="9">
        <f>VLOOKUP(E160,lookups_fish!$A$2:$I$200,6,0)</f>
        <v>0.0127</v>
      </c>
      <c r="N160" s="9">
        <f>VLOOKUP(E160,lookups_fish!$A$2:$I$200,7,0)</f>
        <v>3.1581</v>
      </c>
      <c r="O160" s="7">
        <f t="shared" si="1"/>
        <v>0.4079438173</v>
      </c>
    </row>
    <row r="161" ht="15.75" customHeight="1">
      <c r="A161" s="15">
        <v>44665.0</v>
      </c>
      <c r="B161" s="12" t="s">
        <v>67</v>
      </c>
      <c r="C161" s="12" t="s">
        <v>44</v>
      </c>
      <c r="D161" s="13">
        <v>3.0</v>
      </c>
      <c r="E161" s="12" t="s">
        <v>50</v>
      </c>
      <c r="F161" s="13">
        <v>10.0</v>
      </c>
      <c r="G161" s="13">
        <v>2.0</v>
      </c>
      <c r="H161" s="14"/>
      <c r="I161" s="8" t="str">
        <f>VLOOKUP(E161,lookups_fish!$A$2:$I$200,2,0)</f>
        <v>Schoolmaster Snapper</v>
      </c>
      <c r="J161" s="8" t="str">
        <f>VLOOKUP(E161,lookups_fish!$A$2:$I$200,3,0)</f>
        <v>Lutjanus apodus</v>
      </c>
      <c r="K161" s="7" t="str">
        <f>VLOOKUP(E161,lookups_fish!$A$2:$I$200,4,0)</f>
        <v>Lutjanidae</v>
      </c>
      <c r="L161" s="7" t="str">
        <f>VLOOKUP(E161,lookups_fish!$A$2:$I$200,5,0)</f>
        <v>Carnivores</v>
      </c>
      <c r="M161" s="9">
        <f>VLOOKUP(E161,lookups_fish!$A$2:$I$200,6,0)</f>
        <v>0.0194</v>
      </c>
      <c r="N161" s="9">
        <f>VLOOKUP(E161,lookups_fish!$A$2:$I$200,7,0)</f>
        <v>2.9779</v>
      </c>
      <c r="O161" s="7">
        <f t="shared" si="1"/>
        <v>18.43748712</v>
      </c>
    </row>
    <row r="162" ht="15.75" customHeight="1">
      <c r="A162" s="15">
        <v>44665.0</v>
      </c>
      <c r="B162" s="12" t="s">
        <v>67</v>
      </c>
      <c r="C162" s="12" t="s">
        <v>44</v>
      </c>
      <c r="D162" s="13">
        <v>3.0</v>
      </c>
      <c r="E162" s="12" t="s">
        <v>50</v>
      </c>
      <c r="F162" s="13">
        <v>11.0</v>
      </c>
      <c r="G162" s="14"/>
      <c r="H162" s="14"/>
      <c r="I162" s="8" t="str">
        <f>VLOOKUP(E162,lookups_fish!$A$2:$I$200,2,0)</f>
        <v>Schoolmaster Snapper</v>
      </c>
      <c r="J162" s="8" t="str">
        <f>VLOOKUP(E162,lookups_fish!$A$2:$I$200,3,0)</f>
        <v>Lutjanus apodus</v>
      </c>
      <c r="K162" s="7" t="str">
        <f>VLOOKUP(E162,lookups_fish!$A$2:$I$200,4,0)</f>
        <v>Lutjanidae</v>
      </c>
      <c r="L162" s="7" t="str">
        <f>VLOOKUP(E162,lookups_fish!$A$2:$I$200,5,0)</f>
        <v>Carnivores</v>
      </c>
      <c r="M162" s="9">
        <f>VLOOKUP(E162,lookups_fish!$A$2:$I$200,6,0)</f>
        <v>0.0194</v>
      </c>
      <c r="N162" s="9">
        <f>VLOOKUP(E162,lookups_fish!$A$2:$I$200,7,0)</f>
        <v>2.9779</v>
      </c>
      <c r="O162" s="7">
        <f t="shared" si="1"/>
        <v>24.48865918</v>
      </c>
    </row>
    <row r="163" ht="15.75" customHeight="1">
      <c r="A163" s="15">
        <v>44665.0</v>
      </c>
      <c r="B163" s="12" t="s">
        <v>67</v>
      </c>
      <c r="C163" s="12" t="s">
        <v>44</v>
      </c>
      <c r="D163" s="13">
        <v>3.0</v>
      </c>
      <c r="E163" s="12" t="s">
        <v>68</v>
      </c>
      <c r="F163" s="13">
        <v>2.0</v>
      </c>
      <c r="G163" s="13">
        <v>2.0</v>
      </c>
      <c r="H163" s="14"/>
      <c r="I163" s="8" t="str">
        <f>VLOOKUP(E163,lookups_fish!$A$2:$I$200,2,0)</f>
        <v>Sergeant Major</v>
      </c>
      <c r="J163" s="8" t="str">
        <f>VLOOKUP(E163,lookups_fish!$A$2:$I$200,3,0)</f>
        <v>Abudefduf saxatilis</v>
      </c>
      <c r="K163" s="7" t="str">
        <f>VLOOKUP(E163,lookups_fish!$A$2:$I$200,4,0)</f>
        <v>Pomacentridae</v>
      </c>
      <c r="L163" s="7" t="str">
        <f>VLOOKUP(E163,lookups_fish!$A$2:$I$200,5,0)</f>
        <v>Carnivores</v>
      </c>
      <c r="M163" s="9">
        <f>VLOOKUP(E163,lookups_fish!$A$2:$I$200,6,0)</f>
        <v>0.0182</v>
      </c>
      <c r="N163" s="9">
        <f>VLOOKUP(E163,lookups_fish!$A$2:$I$200,7,0)</f>
        <v>3.05</v>
      </c>
      <c r="O163" s="7">
        <f t="shared" si="1"/>
        <v>0.1507345729</v>
      </c>
    </row>
    <row r="164" ht="15.75" customHeight="1">
      <c r="A164" s="15">
        <v>44665.0</v>
      </c>
      <c r="B164" s="12" t="s">
        <v>67</v>
      </c>
      <c r="C164" s="12" t="s">
        <v>44</v>
      </c>
      <c r="D164" s="13">
        <v>3.0</v>
      </c>
      <c r="E164" s="12" t="s">
        <v>74</v>
      </c>
      <c r="F164" s="13">
        <v>4.0</v>
      </c>
      <c r="G164" s="13">
        <v>250.0</v>
      </c>
      <c r="H164" s="14"/>
      <c r="I164" s="8" t="str">
        <f>VLOOKUP(E164,lookups_fish!$A$2:$I$200,2,0)</f>
        <v>Redear herring</v>
      </c>
      <c r="J164" s="8" t="str">
        <f>VLOOKUP(E164,lookups_fish!$A$2:$I$200,3,0)</f>
        <v>Harengula humerali</v>
      </c>
      <c r="K164" s="7" t="str">
        <f>VLOOKUP(E164,lookups_fish!$A$2:$I$200,4,0)</f>
        <v>Clupeidae</v>
      </c>
      <c r="L164" s="7" t="str">
        <f>VLOOKUP(E164,lookups_fish!$A$2:$I$200,5,0)</f>
        <v>Omnivores</v>
      </c>
      <c r="M164" s="10">
        <f>VLOOKUP(E164,lookups_fish!$A$2:$I$200,6,0)</f>
        <v>0.01023</v>
      </c>
      <c r="N164" s="10">
        <f>VLOOKUP(E164,lookups_fish!$A$2:$I$200,7,0)</f>
        <v>3.08</v>
      </c>
      <c r="O164" s="7">
        <f t="shared" si="1"/>
        <v>0.731510235</v>
      </c>
    </row>
    <row r="165" ht="15.75" customHeight="1">
      <c r="A165" s="15">
        <v>44665.0</v>
      </c>
      <c r="B165" s="12" t="s">
        <v>67</v>
      </c>
      <c r="C165" s="12" t="s">
        <v>44</v>
      </c>
      <c r="D165" s="13">
        <v>3.0</v>
      </c>
      <c r="E165" s="12" t="s">
        <v>55</v>
      </c>
      <c r="F165" s="13">
        <v>10.0</v>
      </c>
      <c r="G165" s="13">
        <v>5.0</v>
      </c>
      <c r="H165" s="14"/>
      <c r="I165" s="8" t="str">
        <f>VLOOKUP(E165,lookups_fish!$A$2:$I$200,2,0)</f>
        <v>French Grunt</v>
      </c>
      <c r="J165" s="8" t="str">
        <f>VLOOKUP(E165,lookups_fish!$A$2:$I$200,3,0)</f>
        <v>Haemulon flavolineatum</v>
      </c>
      <c r="K165" s="7" t="str">
        <f>VLOOKUP(E165,lookups_fish!$A$2:$I$200,4,0)</f>
        <v>Haemulidae</v>
      </c>
      <c r="L165" s="7" t="str">
        <f>VLOOKUP(E165,lookups_fish!$A$2:$I$200,5,0)</f>
        <v>Carnivores</v>
      </c>
      <c r="M165" s="9">
        <f>VLOOKUP(E165,lookups_fish!$A$2:$I$200,6,0)</f>
        <v>0.0127</v>
      </c>
      <c r="N165" s="9">
        <f>VLOOKUP(E165,lookups_fish!$A$2:$I$200,7,0)</f>
        <v>3.1581</v>
      </c>
      <c r="O165" s="7">
        <f t="shared" si="1"/>
        <v>18.27694988</v>
      </c>
    </row>
    <row r="166" ht="15.75" customHeight="1">
      <c r="A166" s="15">
        <v>44665.0</v>
      </c>
      <c r="B166" s="12" t="s">
        <v>67</v>
      </c>
      <c r="C166" s="12" t="s">
        <v>44</v>
      </c>
      <c r="D166" s="13">
        <v>3.0</v>
      </c>
      <c r="E166" s="12" t="s">
        <v>55</v>
      </c>
      <c r="F166" s="13">
        <v>8.0</v>
      </c>
      <c r="G166" s="13">
        <v>5.0</v>
      </c>
      <c r="H166" s="14"/>
      <c r="I166" s="8" t="str">
        <f>VLOOKUP(E166,lookups_fish!$A$2:$I$200,2,0)</f>
        <v>French Grunt</v>
      </c>
      <c r="J166" s="8" t="str">
        <f>VLOOKUP(E166,lookups_fish!$A$2:$I$200,3,0)</f>
        <v>Haemulon flavolineatum</v>
      </c>
      <c r="K166" s="7" t="str">
        <f>VLOOKUP(E166,lookups_fish!$A$2:$I$200,4,0)</f>
        <v>Haemulidae</v>
      </c>
      <c r="L166" s="7" t="str">
        <f>VLOOKUP(E166,lookups_fish!$A$2:$I$200,5,0)</f>
        <v>Carnivores</v>
      </c>
      <c r="M166" s="9">
        <f>VLOOKUP(E166,lookups_fish!$A$2:$I$200,6,0)</f>
        <v>0.0127</v>
      </c>
      <c r="N166" s="9">
        <f>VLOOKUP(E166,lookups_fish!$A$2:$I$200,7,0)</f>
        <v>3.1581</v>
      </c>
      <c r="O166" s="7">
        <f t="shared" si="1"/>
        <v>9.033420126</v>
      </c>
    </row>
    <row r="167" ht="15.75" customHeight="1">
      <c r="A167" s="15">
        <v>44665.0</v>
      </c>
      <c r="B167" s="12" t="s">
        <v>67</v>
      </c>
      <c r="C167" s="12" t="s">
        <v>44</v>
      </c>
      <c r="D167" s="13">
        <v>3.0</v>
      </c>
      <c r="E167" s="12" t="s">
        <v>55</v>
      </c>
      <c r="F167" s="13">
        <v>3.0</v>
      </c>
      <c r="G167" s="13">
        <v>5.0</v>
      </c>
      <c r="H167" s="14"/>
      <c r="I167" s="8" t="str">
        <f>VLOOKUP(E167,lookups_fish!$A$2:$I$200,2,0)</f>
        <v>French Grunt</v>
      </c>
      <c r="J167" s="8" t="str">
        <f>VLOOKUP(E167,lookups_fish!$A$2:$I$200,3,0)</f>
        <v>Haemulon flavolineatum</v>
      </c>
      <c r="K167" s="7" t="str">
        <f>VLOOKUP(E167,lookups_fish!$A$2:$I$200,4,0)</f>
        <v>Haemulidae</v>
      </c>
      <c r="L167" s="7" t="str">
        <f>VLOOKUP(E167,lookups_fish!$A$2:$I$200,5,0)</f>
        <v>Carnivores</v>
      </c>
      <c r="M167" s="9">
        <f>VLOOKUP(E167,lookups_fish!$A$2:$I$200,6,0)</f>
        <v>0.0127</v>
      </c>
      <c r="N167" s="9">
        <f>VLOOKUP(E167,lookups_fish!$A$2:$I$200,7,0)</f>
        <v>3.1581</v>
      </c>
      <c r="O167" s="7">
        <f t="shared" si="1"/>
        <v>0.4079438173</v>
      </c>
    </row>
    <row r="168" ht="15.75" customHeight="1">
      <c r="A168" s="15">
        <v>44665.0</v>
      </c>
      <c r="B168" s="12" t="s">
        <v>67</v>
      </c>
      <c r="C168" s="12" t="s">
        <v>44</v>
      </c>
      <c r="D168" s="13">
        <v>3.0</v>
      </c>
      <c r="E168" s="12" t="s">
        <v>55</v>
      </c>
      <c r="F168" s="13">
        <v>4.0</v>
      </c>
      <c r="G168" s="13">
        <v>5.0</v>
      </c>
      <c r="H168" s="14"/>
      <c r="I168" s="8" t="str">
        <f>VLOOKUP(E168,lookups_fish!$A$2:$I$200,2,0)</f>
        <v>French Grunt</v>
      </c>
      <c r="J168" s="8" t="str">
        <f>VLOOKUP(E168,lookups_fish!$A$2:$I$200,3,0)</f>
        <v>Haemulon flavolineatum</v>
      </c>
      <c r="K168" s="7" t="str">
        <f>VLOOKUP(E168,lookups_fish!$A$2:$I$200,4,0)</f>
        <v>Haemulidae</v>
      </c>
      <c r="L168" s="7" t="str">
        <f>VLOOKUP(E168,lookups_fish!$A$2:$I$200,5,0)</f>
        <v>Carnivores</v>
      </c>
      <c r="M168" s="9">
        <f>VLOOKUP(E168,lookups_fish!$A$2:$I$200,6,0)</f>
        <v>0.0127</v>
      </c>
      <c r="N168" s="9">
        <f>VLOOKUP(E168,lookups_fish!$A$2:$I$200,7,0)</f>
        <v>3.1581</v>
      </c>
      <c r="O168" s="7">
        <f t="shared" si="1"/>
        <v>1.011974058</v>
      </c>
    </row>
    <row r="169" ht="15.75" customHeight="1">
      <c r="A169" s="15">
        <v>44665.0</v>
      </c>
      <c r="B169" s="12" t="s">
        <v>67</v>
      </c>
      <c r="C169" s="12" t="s">
        <v>44</v>
      </c>
      <c r="D169" s="13">
        <v>3.0</v>
      </c>
      <c r="E169" s="12" t="s">
        <v>55</v>
      </c>
      <c r="F169" s="13">
        <v>2.0</v>
      </c>
      <c r="G169" s="13">
        <v>5.0</v>
      </c>
      <c r="H169" s="14"/>
      <c r="I169" s="8" t="str">
        <f>VLOOKUP(E169,lookups_fish!$A$2:$I$200,2,0)</f>
        <v>French Grunt</v>
      </c>
      <c r="J169" s="8" t="str">
        <f>VLOOKUP(E169,lookups_fish!$A$2:$I$200,3,0)</f>
        <v>Haemulon flavolineatum</v>
      </c>
      <c r="K169" s="7" t="str">
        <f>VLOOKUP(E169,lookups_fish!$A$2:$I$200,4,0)</f>
        <v>Haemulidae</v>
      </c>
      <c r="L169" s="7" t="str">
        <f>VLOOKUP(E169,lookups_fish!$A$2:$I$200,5,0)</f>
        <v>Carnivores</v>
      </c>
      <c r="M169" s="9">
        <f>VLOOKUP(E169,lookups_fish!$A$2:$I$200,6,0)</f>
        <v>0.0127</v>
      </c>
      <c r="N169" s="9">
        <f>VLOOKUP(E169,lookups_fish!$A$2:$I$200,7,0)</f>
        <v>3.1581</v>
      </c>
      <c r="O169" s="7">
        <f t="shared" si="1"/>
        <v>0.1133669729</v>
      </c>
    </row>
    <row r="170" ht="15.75" customHeight="1">
      <c r="A170" s="15">
        <v>44665.0</v>
      </c>
      <c r="B170" s="12" t="s">
        <v>17</v>
      </c>
      <c r="C170" s="12" t="s">
        <v>44</v>
      </c>
      <c r="D170" s="13">
        <v>1.0</v>
      </c>
      <c r="E170" s="12" t="s">
        <v>46</v>
      </c>
      <c r="F170" s="13">
        <v>4.0</v>
      </c>
      <c r="G170" s="13">
        <v>500.0</v>
      </c>
      <c r="H170" s="14"/>
      <c r="I170" s="8" t="str">
        <f>VLOOKUP(E170,lookups_fish!$A$2:$I$200,2,0)</f>
        <v>Reef silverside</v>
      </c>
      <c r="J170" s="8" t="str">
        <f>VLOOKUP(E170,lookups_fish!$A$2:$I$200,3,0)</f>
        <v>Hypoatherina harringtonensis</v>
      </c>
      <c r="K170" s="7" t="str">
        <f>VLOOKUP(E170,lookups_fish!$A$2:$I$200,4,0)</f>
        <v>Atherinidae</v>
      </c>
      <c r="L170" s="7" t="str">
        <f>VLOOKUP(E170,lookups_fish!$A$2:$I$200,5,0)</f>
        <v>Planktivore</v>
      </c>
      <c r="M170" s="10">
        <f>VLOOKUP(E170,lookups_fish!$A$2:$I$200,6,0)</f>
        <v>0.00589</v>
      </c>
      <c r="N170" s="10">
        <f>VLOOKUP(E170,lookups_fish!$A$2:$I$200,7,0)</f>
        <v>3.14</v>
      </c>
      <c r="O170" s="7">
        <f t="shared" si="1"/>
        <v>0.4577029036</v>
      </c>
    </row>
    <row r="171" ht="15.75" customHeight="1">
      <c r="A171" s="15">
        <v>44665.0</v>
      </c>
      <c r="B171" s="12" t="s">
        <v>17</v>
      </c>
      <c r="C171" s="12" t="s">
        <v>44</v>
      </c>
      <c r="D171" s="13">
        <v>1.0</v>
      </c>
      <c r="E171" s="12" t="s">
        <v>55</v>
      </c>
      <c r="F171" s="13">
        <v>4.0</v>
      </c>
      <c r="G171" s="13">
        <v>10.0</v>
      </c>
      <c r="H171" s="12" t="s">
        <v>49</v>
      </c>
      <c r="I171" s="8" t="str">
        <f>VLOOKUP(E171,lookups_fish!$A$2:$I$200,2,0)</f>
        <v>French Grunt</v>
      </c>
      <c r="J171" s="8" t="str">
        <f>VLOOKUP(E171,lookups_fish!$A$2:$I$200,3,0)</f>
        <v>Haemulon flavolineatum</v>
      </c>
      <c r="K171" s="7" t="str">
        <f>VLOOKUP(E171,lookups_fish!$A$2:$I$200,4,0)</f>
        <v>Haemulidae</v>
      </c>
      <c r="L171" s="7" t="str">
        <f>VLOOKUP(E171,lookups_fish!$A$2:$I$200,5,0)</f>
        <v>Carnivores</v>
      </c>
      <c r="M171" s="9">
        <f>VLOOKUP(E171,lookups_fish!$A$2:$I$200,6,0)</f>
        <v>0.0127</v>
      </c>
      <c r="N171" s="9">
        <f>VLOOKUP(E171,lookups_fish!$A$2:$I$200,7,0)</f>
        <v>3.1581</v>
      </c>
      <c r="O171" s="7">
        <f t="shared" si="1"/>
        <v>1.011974058</v>
      </c>
    </row>
    <row r="172" ht="15.75" customHeight="1">
      <c r="A172" s="15">
        <v>44665.0</v>
      </c>
      <c r="B172" s="12" t="s">
        <v>17</v>
      </c>
      <c r="C172" s="12" t="s">
        <v>44</v>
      </c>
      <c r="D172" s="13">
        <v>1.0</v>
      </c>
      <c r="E172" s="12" t="s">
        <v>55</v>
      </c>
      <c r="F172" s="13">
        <v>5.0</v>
      </c>
      <c r="G172" s="13">
        <v>10.0</v>
      </c>
      <c r="H172" s="12" t="s">
        <v>49</v>
      </c>
      <c r="I172" s="8" t="str">
        <f>VLOOKUP(E172,lookups_fish!$A$2:$I$200,2,0)</f>
        <v>French Grunt</v>
      </c>
      <c r="J172" s="8" t="str">
        <f>VLOOKUP(E172,lookups_fish!$A$2:$I$200,3,0)</f>
        <v>Haemulon flavolineatum</v>
      </c>
      <c r="K172" s="7" t="str">
        <f>VLOOKUP(E172,lookups_fish!$A$2:$I$200,4,0)</f>
        <v>Haemulidae</v>
      </c>
      <c r="L172" s="7" t="str">
        <f>VLOOKUP(E172,lookups_fish!$A$2:$I$200,5,0)</f>
        <v>Carnivores</v>
      </c>
      <c r="M172" s="9">
        <f>VLOOKUP(E172,lookups_fish!$A$2:$I$200,6,0)</f>
        <v>0.0127</v>
      </c>
      <c r="N172" s="9">
        <f>VLOOKUP(E172,lookups_fish!$A$2:$I$200,7,0)</f>
        <v>3.1581</v>
      </c>
      <c r="O172" s="7">
        <f t="shared" si="1"/>
        <v>2.047485768</v>
      </c>
    </row>
    <row r="173" ht="15.75" customHeight="1">
      <c r="A173" s="15">
        <v>44665.0</v>
      </c>
      <c r="B173" s="12" t="s">
        <v>17</v>
      </c>
      <c r="C173" s="12" t="s">
        <v>44</v>
      </c>
      <c r="D173" s="13">
        <v>1.0</v>
      </c>
      <c r="E173" s="12" t="s">
        <v>55</v>
      </c>
      <c r="F173" s="13">
        <v>6.0</v>
      </c>
      <c r="G173" s="13">
        <v>10.0</v>
      </c>
      <c r="H173" s="12" t="s">
        <v>49</v>
      </c>
      <c r="I173" s="8" t="str">
        <f>VLOOKUP(E173,lookups_fish!$A$2:$I$200,2,0)</f>
        <v>French Grunt</v>
      </c>
      <c r="J173" s="8" t="str">
        <f>VLOOKUP(E173,lookups_fish!$A$2:$I$200,3,0)</f>
        <v>Haemulon flavolineatum</v>
      </c>
      <c r="K173" s="7" t="str">
        <f>VLOOKUP(E173,lookups_fish!$A$2:$I$200,4,0)</f>
        <v>Haemulidae</v>
      </c>
      <c r="L173" s="7" t="str">
        <f>VLOOKUP(E173,lookups_fish!$A$2:$I$200,5,0)</f>
        <v>Carnivores</v>
      </c>
      <c r="M173" s="9">
        <f>VLOOKUP(E173,lookups_fish!$A$2:$I$200,6,0)</f>
        <v>0.0127</v>
      </c>
      <c r="N173" s="9">
        <f>VLOOKUP(E173,lookups_fish!$A$2:$I$200,7,0)</f>
        <v>3.1581</v>
      </c>
      <c r="O173" s="7">
        <f t="shared" si="1"/>
        <v>3.641524069</v>
      </c>
    </row>
    <row r="174" ht="15.75" customHeight="1">
      <c r="A174" s="15">
        <v>44665.0</v>
      </c>
      <c r="B174" s="12" t="s">
        <v>17</v>
      </c>
      <c r="C174" s="12" t="s">
        <v>44</v>
      </c>
      <c r="D174" s="13">
        <v>1.0</v>
      </c>
      <c r="E174" s="12" t="s">
        <v>56</v>
      </c>
      <c r="F174" s="13">
        <v>4.0</v>
      </c>
      <c r="G174" s="13">
        <v>10.0</v>
      </c>
      <c r="H174" s="12" t="s">
        <v>49</v>
      </c>
      <c r="I174" s="8" t="str">
        <f>VLOOKUP(E174,lookups_fish!$A$2:$I$200,2,0)</f>
        <v>Redband Parrotfish</v>
      </c>
      <c r="J174" s="8" t="str">
        <f>VLOOKUP(E174,lookups_fish!$A$2:$I$200,3,0)</f>
        <v>Sparisoma aurofrenatum</v>
      </c>
      <c r="K174" s="7" t="str">
        <f>VLOOKUP(E174,lookups_fish!$A$2:$I$200,4,0)</f>
        <v>Scaridae</v>
      </c>
      <c r="L174" s="7" t="str">
        <f>VLOOKUP(E174,lookups_fish!$A$2:$I$200,5,0)</f>
        <v>Herbivores</v>
      </c>
      <c r="M174" s="9">
        <f>VLOOKUP(E174,lookups_fish!$A$2:$I$200,6,0)</f>
        <v>0.0046</v>
      </c>
      <c r="N174" s="9">
        <f>VLOOKUP(E174,lookups_fish!$A$2:$I$200,7,0)</f>
        <v>3.4291</v>
      </c>
      <c r="O174" s="7">
        <f t="shared" si="1"/>
        <v>0.533681008</v>
      </c>
    </row>
    <row r="175" ht="15.75" customHeight="1">
      <c r="A175" s="15">
        <v>44665.0</v>
      </c>
      <c r="B175" s="12" t="s">
        <v>17</v>
      </c>
      <c r="C175" s="12" t="s">
        <v>44</v>
      </c>
      <c r="D175" s="13">
        <v>1.0</v>
      </c>
      <c r="E175" s="12" t="s">
        <v>56</v>
      </c>
      <c r="F175" s="13">
        <v>3.0</v>
      </c>
      <c r="G175" s="13">
        <v>10.0</v>
      </c>
      <c r="H175" s="12" t="s">
        <v>49</v>
      </c>
      <c r="I175" s="8" t="str">
        <f>VLOOKUP(E175,lookups_fish!$A$2:$I$200,2,0)</f>
        <v>Redband Parrotfish</v>
      </c>
      <c r="J175" s="8" t="str">
        <f>VLOOKUP(E175,lookups_fish!$A$2:$I$200,3,0)</f>
        <v>Sparisoma aurofrenatum</v>
      </c>
      <c r="K175" s="7" t="str">
        <f>VLOOKUP(E175,lookups_fish!$A$2:$I$200,4,0)</f>
        <v>Scaridae</v>
      </c>
      <c r="L175" s="7" t="str">
        <f>VLOOKUP(E175,lookups_fish!$A$2:$I$200,5,0)</f>
        <v>Herbivores</v>
      </c>
      <c r="M175" s="9">
        <f>VLOOKUP(E175,lookups_fish!$A$2:$I$200,6,0)</f>
        <v>0.0046</v>
      </c>
      <c r="N175" s="9">
        <f>VLOOKUP(E175,lookups_fish!$A$2:$I$200,7,0)</f>
        <v>3.4291</v>
      </c>
      <c r="O175" s="7">
        <f t="shared" si="1"/>
        <v>0.1990005727</v>
      </c>
    </row>
    <row r="176" ht="15.75" customHeight="1">
      <c r="A176" s="15">
        <v>44665.0</v>
      </c>
      <c r="B176" s="12" t="s">
        <v>17</v>
      </c>
      <c r="C176" s="12" t="s">
        <v>44</v>
      </c>
      <c r="D176" s="13">
        <v>1.0</v>
      </c>
      <c r="E176" s="12" t="s">
        <v>56</v>
      </c>
      <c r="F176" s="13">
        <v>5.0</v>
      </c>
      <c r="G176" s="13">
        <v>5.0</v>
      </c>
      <c r="H176" s="12" t="s">
        <v>49</v>
      </c>
      <c r="I176" s="8" t="str">
        <f>VLOOKUP(E176,lookups_fish!$A$2:$I$200,2,0)</f>
        <v>Redband Parrotfish</v>
      </c>
      <c r="J176" s="8" t="str">
        <f>VLOOKUP(E176,lookups_fish!$A$2:$I$200,3,0)</f>
        <v>Sparisoma aurofrenatum</v>
      </c>
      <c r="K176" s="7" t="str">
        <f>VLOOKUP(E176,lookups_fish!$A$2:$I$200,4,0)</f>
        <v>Scaridae</v>
      </c>
      <c r="L176" s="7" t="str">
        <f>VLOOKUP(E176,lookups_fish!$A$2:$I$200,5,0)</f>
        <v>Herbivores</v>
      </c>
      <c r="M176" s="9">
        <f>VLOOKUP(E176,lookups_fish!$A$2:$I$200,6,0)</f>
        <v>0.0046</v>
      </c>
      <c r="N176" s="9">
        <f>VLOOKUP(E176,lookups_fish!$A$2:$I$200,7,0)</f>
        <v>3.4291</v>
      </c>
      <c r="O176" s="7">
        <f t="shared" si="1"/>
        <v>1.147085721</v>
      </c>
    </row>
    <row r="177" ht="15.75" customHeight="1">
      <c r="A177" s="15">
        <v>44665.0</v>
      </c>
      <c r="B177" s="12" t="s">
        <v>17</v>
      </c>
      <c r="C177" s="12" t="s">
        <v>44</v>
      </c>
      <c r="D177" s="13">
        <v>1.0</v>
      </c>
      <c r="E177" s="12" t="s">
        <v>56</v>
      </c>
      <c r="F177" s="13">
        <v>6.0</v>
      </c>
      <c r="G177" s="13">
        <v>10.0</v>
      </c>
      <c r="H177" s="12" t="s">
        <v>49</v>
      </c>
      <c r="I177" s="8" t="str">
        <f>VLOOKUP(E177,lookups_fish!$A$2:$I$200,2,0)</f>
        <v>Redband Parrotfish</v>
      </c>
      <c r="J177" s="8" t="str">
        <f>VLOOKUP(E177,lookups_fish!$A$2:$I$200,3,0)</f>
        <v>Sparisoma aurofrenatum</v>
      </c>
      <c r="K177" s="7" t="str">
        <f>VLOOKUP(E177,lookups_fish!$A$2:$I$200,4,0)</f>
        <v>Scaridae</v>
      </c>
      <c r="L177" s="7" t="str">
        <f>VLOOKUP(E177,lookups_fish!$A$2:$I$200,5,0)</f>
        <v>Herbivores</v>
      </c>
      <c r="M177" s="9">
        <f>VLOOKUP(E177,lookups_fish!$A$2:$I$200,6,0)</f>
        <v>0.0046</v>
      </c>
      <c r="N177" s="9">
        <f>VLOOKUP(E177,lookups_fish!$A$2:$I$200,7,0)</f>
        <v>3.4291</v>
      </c>
      <c r="O177" s="7">
        <f t="shared" si="1"/>
        <v>2.143464447</v>
      </c>
    </row>
    <row r="178" ht="15.75" customHeight="1">
      <c r="A178" s="15">
        <v>44665.0</v>
      </c>
      <c r="B178" s="12" t="s">
        <v>17</v>
      </c>
      <c r="C178" s="12" t="s">
        <v>44</v>
      </c>
      <c r="D178" s="13">
        <v>1.0</v>
      </c>
      <c r="E178" s="12" t="s">
        <v>56</v>
      </c>
      <c r="F178" s="13">
        <v>4.0</v>
      </c>
      <c r="G178" s="14"/>
      <c r="H178" s="12" t="s">
        <v>49</v>
      </c>
      <c r="I178" s="8" t="str">
        <f>VLOOKUP(E178,lookups_fish!$A$2:$I$200,2,0)</f>
        <v>Redband Parrotfish</v>
      </c>
      <c r="J178" s="8" t="str">
        <f>VLOOKUP(E178,lookups_fish!$A$2:$I$200,3,0)</f>
        <v>Sparisoma aurofrenatum</v>
      </c>
      <c r="K178" s="7" t="str">
        <f>VLOOKUP(E178,lookups_fish!$A$2:$I$200,4,0)</f>
        <v>Scaridae</v>
      </c>
      <c r="L178" s="7" t="str">
        <f>VLOOKUP(E178,lookups_fish!$A$2:$I$200,5,0)</f>
        <v>Herbivores</v>
      </c>
      <c r="M178" s="9">
        <f>VLOOKUP(E178,lookups_fish!$A$2:$I$200,6,0)</f>
        <v>0.0046</v>
      </c>
      <c r="N178" s="9">
        <f>VLOOKUP(E178,lookups_fish!$A$2:$I$200,7,0)</f>
        <v>3.4291</v>
      </c>
      <c r="O178" s="7">
        <f t="shared" si="1"/>
        <v>0.533681008</v>
      </c>
    </row>
    <row r="179" ht="15.75" customHeight="1">
      <c r="A179" s="15">
        <v>44665.0</v>
      </c>
      <c r="B179" s="12" t="s">
        <v>17</v>
      </c>
      <c r="C179" s="12" t="s">
        <v>44</v>
      </c>
      <c r="D179" s="13">
        <v>1.0</v>
      </c>
      <c r="E179" s="12" t="s">
        <v>56</v>
      </c>
      <c r="F179" s="13">
        <v>12.0</v>
      </c>
      <c r="G179" s="14"/>
      <c r="H179" s="12" t="s">
        <v>49</v>
      </c>
      <c r="I179" s="8" t="str">
        <f>VLOOKUP(E179,lookups_fish!$A$2:$I$200,2,0)</f>
        <v>Redband Parrotfish</v>
      </c>
      <c r="J179" s="8" t="str">
        <f>VLOOKUP(E179,lookups_fish!$A$2:$I$200,3,0)</f>
        <v>Sparisoma aurofrenatum</v>
      </c>
      <c r="K179" s="7" t="str">
        <f>VLOOKUP(E179,lookups_fish!$A$2:$I$200,4,0)</f>
        <v>Scaridae</v>
      </c>
      <c r="L179" s="7" t="str">
        <f>VLOOKUP(E179,lookups_fish!$A$2:$I$200,5,0)</f>
        <v>Herbivores</v>
      </c>
      <c r="M179" s="9">
        <f>VLOOKUP(E179,lookups_fish!$A$2:$I$200,6,0)</f>
        <v>0.0046</v>
      </c>
      <c r="N179" s="9">
        <f>VLOOKUP(E179,lookups_fish!$A$2:$I$200,7,0)</f>
        <v>3.4291</v>
      </c>
      <c r="O179" s="7">
        <f t="shared" si="1"/>
        <v>23.08757092</v>
      </c>
    </row>
    <row r="180" ht="15.75" customHeight="1">
      <c r="A180" s="15">
        <v>44665.0</v>
      </c>
      <c r="B180" s="12" t="s">
        <v>17</v>
      </c>
      <c r="C180" s="12" t="s">
        <v>44</v>
      </c>
      <c r="D180" s="13">
        <v>1.0</v>
      </c>
      <c r="E180" s="12" t="s">
        <v>56</v>
      </c>
      <c r="F180" s="13">
        <v>6.0</v>
      </c>
      <c r="G180" s="13">
        <v>2.0</v>
      </c>
      <c r="H180" s="12" t="s">
        <v>49</v>
      </c>
      <c r="I180" s="8" t="str">
        <f>VLOOKUP(E180,lookups_fish!$A$2:$I$200,2,0)</f>
        <v>Redband Parrotfish</v>
      </c>
      <c r="J180" s="8" t="str">
        <f>VLOOKUP(E180,lookups_fish!$A$2:$I$200,3,0)</f>
        <v>Sparisoma aurofrenatum</v>
      </c>
      <c r="K180" s="7" t="str">
        <f>VLOOKUP(E180,lookups_fish!$A$2:$I$200,4,0)</f>
        <v>Scaridae</v>
      </c>
      <c r="L180" s="7" t="str">
        <f>VLOOKUP(E180,lookups_fish!$A$2:$I$200,5,0)</f>
        <v>Herbivores</v>
      </c>
      <c r="M180" s="9">
        <f>VLOOKUP(E180,lookups_fish!$A$2:$I$200,6,0)</f>
        <v>0.0046</v>
      </c>
      <c r="N180" s="9">
        <f>VLOOKUP(E180,lookups_fish!$A$2:$I$200,7,0)</f>
        <v>3.4291</v>
      </c>
      <c r="O180" s="7">
        <f t="shared" si="1"/>
        <v>2.143464447</v>
      </c>
    </row>
    <row r="181" ht="15.75" customHeight="1">
      <c r="A181" s="15">
        <v>44665.0</v>
      </c>
      <c r="B181" s="12" t="s">
        <v>17</v>
      </c>
      <c r="C181" s="12" t="s">
        <v>44</v>
      </c>
      <c r="D181" s="13">
        <v>1.0</v>
      </c>
      <c r="E181" s="12" t="s">
        <v>56</v>
      </c>
      <c r="F181" s="13">
        <v>7.0</v>
      </c>
      <c r="G181" s="14"/>
      <c r="H181" s="12" t="s">
        <v>49</v>
      </c>
      <c r="I181" s="8" t="str">
        <f>VLOOKUP(E181,lookups_fish!$A$2:$I$200,2,0)</f>
        <v>Redband Parrotfish</v>
      </c>
      <c r="J181" s="8" t="str">
        <f>VLOOKUP(E181,lookups_fish!$A$2:$I$200,3,0)</f>
        <v>Sparisoma aurofrenatum</v>
      </c>
      <c r="K181" s="7" t="str">
        <f>VLOOKUP(E181,lookups_fish!$A$2:$I$200,4,0)</f>
        <v>Scaridae</v>
      </c>
      <c r="L181" s="7" t="str">
        <f>VLOOKUP(E181,lookups_fish!$A$2:$I$200,5,0)</f>
        <v>Herbivores</v>
      </c>
      <c r="M181" s="9">
        <f>VLOOKUP(E181,lookups_fish!$A$2:$I$200,6,0)</f>
        <v>0.0046</v>
      </c>
      <c r="N181" s="9">
        <f>VLOOKUP(E181,lookups_fish!$A$2:$I$200,7,0)</f>
        <v>3.4291</v>
      </c>
      <c r="O181" s="7">
        <f t="shared" si="1"/>
        <v>3.636499404</v>
      </c>
    </row>
    <row r="182" ht="15.75" customHeight="1">
      <c r="A182" s="15">
        <v>44665.0</v>
      </c>
      <c r="B182" s="12" t="s">
        <v>17</v>
      </c>
      <c r="C182" s="12" t="s">
        <v>44</v>
      </c>
      <c r="D182" s="13">
        <v>1.0</v>
      </c>
      <c r="E182" s="12" t="s">
        <v>56</v>
      </c>
      <c r="F182" s="13">
        <v>9.0</v>
      </c>
      <c r="G182" s="14"/>
      <c r="H182" s="12" t="s">
        <v>49</v>
      </c>
      <c r="I182" s="8" t="str">
        <f>VLOOKUP(E182,lookups_fish!$A$2:$I$200,2,0)</f>
        <v>Redband Parrotfish</v>
      </c>
      <c r="J182" s="8" t="str">
        <f>VLOOKUP(E182,lookups_fish!$A$2:$I$200,3,0)</f>
        <v>Sparisoma aurofrenatum</v>
      </c>
      <c r="K182" s="7" t="str">
        <f>VLOOKUP(E182,lookups_fish!$A$2:$I$200,4,0)</f>
        <v>Scaridae</v>
      </c>
      <c r="L182" s="7" t="str">
        <f>VLOOKUP(E182,lookups_fish!$A$2:$I$200,5,0)</f>
        <v>Herbivores</v>
      </c>
      <c r="M182" s="9">
        <f>VLOOKUP(E182,lookups_fish!$A$2:$I$200,6,0)</f>
        <v>0.0046</v>
      </c>
      <c r="N182" s="9">
        <f>VLOOKUP(E182,lookups_fish!$A$2:$I$200,7,0)</f>
        <v>3.4291</v>
      </c>
      <c r="O182" s="7">
        <f t="shared" si="1"/>
        <v>8.608962594</v>
      </c>
    </row>
    <row r="183" ht="15.75" customHeight="1">
      <c r="A183" s="15">
        <v>44665.0</v>
      </c>
      <c r="B183" s="12" t="s">
        <v>17</v>
      </c>
      <c r="C183" s="12" t="s">
        <v>44</v>
      </c>
      <c r="D183" s="13">
        <v>1.0</v>
      </c>
      <c r="E183" s="12" t="s">
        <v>56</v>
      </c>
      <c r="F183" s="13">
        <v>10.0</v>
      </c>
      <c r="G183" s="14"/>
      <c r="H183" s="12" t="s">
        <v>49</v>
      </c>
      <c r="I183" s="8" t="str">
        <f>VLOOKUP(E183,lookups_fish!$A$2:$I$200,2,0)</f>
        <v>Redband Parrotfish</v>
      </c>
      <c r="J183" s="8" t="str">
        <f>VLOOKUP(E183,lookups_fish!$A$2:$I$200,3,0)</f>
        <v>Sparisoma aurofrenatum</v>
      </c>
      <c r="K183" s="7" t="str">
        <f>VLOOKUP(E183,lookups_fish!$A$2:$I$200,4,0)</f>
        <v>Scaridae</v>
      </c>
      <c r="L183" s="7" t="str">
        <f>VLOOKUP(E183,lookups_fish!$A$2:$I$200,5,0)</f>
        <v>Herbivores</v>
      </c>
      <c r="M183" s="9">
        <f>VLOOKUP(E183,lookups_fish!$A$2:$I$200,6,0)</f>
        <v>0.0046</v>
      </c>
      <c r="N183" s="9">
        <f>VLOOKUP(E183,lookups_fish!$A$2:$I$200,7,0)</f>
        <v>3.4291</v>
      </c>
      <c r="O183" s="7">
        <f t="shared" si="1"/>
        <v>12.35542907</v>
      </c>
    </row>
    <row r="184" ht="15.75" customHeight="1">
      <c r="A184" s="15">
        <v>44665.0</v>
      </c>
      <c r="B184" s="12" t="s">
        <v>17</v>
      </c>
      <c r="C184" s="12" t="s">
        <v>44</v>
      </c>
      <c r="D184" s="13">
        <v>1.0</v>
      </c>
      <c r="E184" s="12" t="s">
        <v>58</v>
      </c>
      <c r="F184" s="13">
        <v>12.0</v>
      </c>
      <c r="G184" s="14"/>
      <c r="H184" s="14"/>
      <c r="I184" s="8" t="str">
        <f>VLOOKUP(E184,lookups_fish!$A$2:$I$200,2,0)</f>
        <v>Bluestriped Grunt</v>
      </c>
      <c r="J184" s="8" t="str">
        <f>VLOOKUP(E184,lookups_fish!$A$2:$I$200,3,0)</f>
        <v>Haemulon sciurus</v>
      </c>
      <c r="K184" s="7" t="str">
        <f>VLOOKUP(E184,lookups_fish!$A$2:$I$200,4,0)</f>
        <v>Haemulidae</v>
      </c>
      <c r="L184" s="7" t="str">
        <f>VLOOKUP(E184,lookups_fish!$A$2:$I$200,5,0)</f>
        <v>Carnivores</v>
      </c>
      <c r="M184" s="9">
        <f>VLOOKUP(E184,lookups_fish!$A$2:$I$200,6,0)</f>
        <v>0.0194</v>
      </c>
      <c r="N184" s="9">
        <f>VLOOKUP(E184,lookups_fish!$A$2:$I$200,7,0)</f>
        <v>2.9996</v>
      </c>
      <c r="O184" s="7">
        <f t="shared" si="1"/>
        <v>33.48989575</v>
      </c>
    </row>
    <row r="185" ht="15.75" customHeight="1">
      <c r="A185" s="15">
        <v>44665.0</v>
      </c>
      <c r="B185" s="12" t="s">
        <v>17</v>
      </c>
      <c r="C185" s="12" t="s">
        <v>44</v>
      </c>
      <c r="D185" s="13">
        <v>1.0</v>
      </c>
      <c r="E185" s="12" t="s">
        <v>58</v>
      </c>
      <c r="F185" s="13">
        <v>8.0</v>
      </c>
      <c r="G185" s="13">
        <v>10.0</v>
      </c>
      <c r="H185" s="14"/>
      <c r="I185" s="8" t="str">
        <f>VLOOKUP(E185,lookups_fish!$A$2:$I$200,2,0)</f>
        <v>Bluestriped Grunt</v>
      </c>
      <c r="J185" s="8" t="str">
        <f>VLOOKUP(E185,lookups_fish!$A$2:$I$200,3,0)</f>
        <v>Haemulon sciurus</v>
      </c>
      <c r="K185" s="7" t="str">
        <f>VLOOKUP(E185,lookups_fish!$A$2:$I$200,4,0)</f>
        <v>Haemulidae</v>
      </c>
      <c r="L185" s="7" t="str">
        <f>VLOOKUP(E185,lookups_fish!$A$2:$I$200,5,0)</f>
        <v>Carnivores</v>
      </c>
      <c r="M185" s="9">
        <f>VLOOKUP(E185,lookups_fish!$A$2:$I$200,6,0)</f>
        <v>0.0194</v>
      </c>
      <c r="N185" s="9">
        <f>VLOOKUP(E185,lookups_fish!$A$2:$I$200,7,0)</f>
        <v>2.9996</v>
      </c>
      <c r="O185" s="7">
        <f t="shared" si="1"/>
        <v>9.924541564</v>
      </c>
    </row>
    <row r="186" ht="15.75" customHeight="1">
      <c r="A186" s="15">
        <v>44665.0</v>
      </c>
      <c r="B186" s="12" t="s">
        <v>17</v>
      </c>
      <c r="C186" s="12" t="s">
        <v>44</v>
      </c>
      <c r="D186" s="13">
        <v>1.0</v>
      </c>
      <c r="E186" s="12" t="s">
        <v>58</v>
      </c>
      <c r="F186" s="13">
        <v>10.0</v>
      </c>
      <c r="G186" s="13">
        <v>5.0</v>
      </c>
      <c r="H186" s="14"/>
      <c r="I186" s="8" t="str">
        <f>VLOOKUP(E186,lookups_fish!$A$2:$I$200,2,0)</f>
        <v>Bluestriped Grunt</v>
      </c>
      <c r="J186" s="8" t="str">
        <f>VLOOKUP(E186,lookups_fish!$A$2:$I$200,3,0)</f>
        <v>Haemulon sciurus</v>
      </c>
      <c r="K186" s="7" t="str">
        <f>VLOOKUP(E186,lookups_fish!$A$2:$I$200,4,0)</f>
        <v>Haemulidae</v>
      </c>
      <c r="L186" s="7" t="str">
        <f>VLOOKUP(E186,lookups_fish!$A$2:$I$200,5,0)</f>
        <v>Carnivores</v>
      </c>
      <c r="M186" s="9">
        <f>VLOOKUP(E186,lookups_fish!$A$2:$I$200,6,0)</f>
        <v>0.0194</v>
      </c>
      <c r="N186" s="9">
        <f>VLOOKUP(E186,lookups_fish!$A$2:$I$200,7,0)</f>
        <v>2.9996</v>
      </c>
      <c r="O186" s="7">
        <f t="shared" si="1"/>
        <v>19.38214017</v>
      </c>
    </row>
    <row r="187" ht="15.75" customHeight="1">
      <c r="A187" s="15">
        <v>44665.0</v>
      </c>
      <c r="B187" s="12" t="s">
        <v>17</v>
      </c>
      <c r="C187" s="12" t="s">
        <v>44</v>
      </c>
      <c r="D187" s="13">
        <v>1.0</v>
      </c>
      <c r="E187" s="12" t="s">
        <v>45</v>
      </c>
      <c r="F187" s="13">
        <v>15.0</v>
      </c>
      <c r="G187" s="14"/>
      <c r="H187" s="14"/>
      <c r="I187" s="8" t="str">
        <f>VLOOKUP(E187,lookups_fish!$A$2:$I$200,2,0)</f>
        <v>Gray snapper</v>
      </c>
      <c r="J187" s="8" t="str">
        <f>VLOOKUP(E187,lookups_fish!$A$2:$I$200,3,0)</f>
        <v>Lutjanis griseus</v>
      </c>
      <c r="K187" s="7" t="str">
        <f>VLOOKUP(E187,lookups_fish!$A$2:$I$200,4,0)</f>
        <v>Lutjanidae</v>
      </c>
      <c r="L187" s="7" t="str">
        <f>VLOOKUP(E187,lookups_fish!$A$2:$I$200,5,0)</f>
        <v>Carnivores</v>
      </c>
      <c r="M187" s="9">
        <f>VLOOKUP(E187,lookups_fish!$A$2:$I$200,6,0)</f>
        <v>0.0148</v>
      </c>
      <c r="N187" s="9">
        <f>VLOOKUP(E187,lookups_fish!$A$2:$I$200,7,0)</f>
        <v>2.98</v>
      </c>
      <c r="O187" s="7">
        <f t="shared" si="1"/>
        <v>47.31661494</v>
      </c>
    </row>
    <row r="188" ht="15.75" customHeight="1">
      <c r="A188" s="15">
        <v>44665.0</v>
      </c>
      <c r="B188" s="12" t="s">
        <v>17</v>
      </c>
      <c r="C188" s="12" t="s">
        <v>44</v>
      </c>
      <c r="D188" s="13">
        <v>1.0</v>
      </c>
      <c r="E188" s="12" t="s">
        <v>45</v>
      </c>
      <c r="F188" s="13">
        <v>12.0</v>
      </c>
      <c r="G188" s="14"/>
      <c r="H188" s="14"/>
      <c r="I188" s="8" t="str">
        <f>VLOOKUP(E188,lookups_fish!$A$2:$I$200,2,0)</f>
        <v>Gray snapper</v>
      </c>
      <c r="J188" s="8" t="str">
        <f>VLOOKUP(E188,lookups_fish!$A$2:$I$200,3,0)</f>
        <v>Lutjanis griseus</v>
      </c>
      <c r="K188" s="7" t="str">
        <f>VLOOKUP(E188,lookups_fish!$A$2:$I$200,4,0)</f>
        <v>Lutjanidae</v>
      </c>
      <c r="L188" s="7" t="str">
        <f>VLOOKUP(E188,lookups_fish!$A$2:$I$200,5,0)</f>
        <v>Carnivores</v>
      </c>
      <c r="M188" s="9">
        <f>VLOOKUP(E188,lookups_fish!$A$2:$I$200,6,0)</f>
        <v>0.0148</v>
      </c>
      <c r="N188" s="9">
        <f>VLOOKUP(E188,lookups_fish!$A$2:$I$200,7,0)</f>
        <v>2.98</v>
      </c>
      <c r="O188" s="7">
        <f t="shared" si="1"/>
        <v>24.33446646</v>
      </c>
    </row>
    <row r="189" ht="15.75" customHeight="1">
      <c r="A189" s="15">
        <v>44665.0</v>
      </c>
      <c r="B189" s="12" t="s">
        <v>17</v>
      </c>
      <c r="C189" s="12" t="s">
        <v>44</v>
      </c>
      <c r="D189" s="13">
        <v>1.0</v>
      </c>
      <c r="E189" s="12" t="s">
        <v>45</v>
      </c>
      <c r="F189" s="13">
        <v>10.0</v>
      </c>
      <c r="G189" s="14"/>
      <c r="H189" s="14"/>
      <c r="I189" s="8" t="str">
        <f>VLOOKUP(E189,lookups_fish!$A$2:$I$200,2,0)</f>
        <v>Gray snapper</v>
      </c>
      <c r="J189" s="8" t="str">
        <f>VLOOKUP(E189,lookups_fish!$A$2:$I$200,3,0)</f>
        <v>Lutjanis griseus</v>
      </c>
      <c r="K189" s="7" t="str">
        <f>VLOOKUP(E189,lookups_fish!$A$2:$I$200,4,0)</f>
        <v>Lutjanidae</v>
      </c>
      <c r="L189" s="7" t="str">
        <f>VLOOKUP(E189,lookups_fish!$A$2:$I$200,5,0)</f>
        <v>Carnivores</v>
      </c>
      <c r="M189" s="9">
        <f>VLOOKUP(E189,lookups_fish!$A$2:$I$200,6,0)</f>
        <v>0.0148</v>
      </c>
      <c r="N189" s="9">
        <f>VLOOKUP(E189,lookups_fish!$A$2:$I$200,7,0)</f>
        <v>2.98</v>
      </c>
      <c r="O189" s="7">
        <f t="shared" si="1"/>
        <v>14.13389027</v>
      </c>
    </row>
    <row r="190" ht="15.75" customHeight="1">
      <c r="A190" s="15">
        <v>44665.0</v>
      </c>
      <c r="B190" s="12" t="s">
        <v>17</v>
      </c>
      <c r="C190" s="12" t="s">
        <v>44</v>
      </c>
      <c r="D190" s="13">
        <v>1.0</v>
      </c>
      <c r="E190" s="12" t="s">
        <v>45</v>
      </c>
      <c r="F190" s="13">
        <v>14.0</v>
      </c>
      <c r="G190" s="14"/>
      <c r="H190" s="14"/>
      <c r="I190" s="8" t="str">
        <f>VLOOKUP(E190,lookups_fish!$A$2:$I$200,2,0)</f>
        <v>Gray snapper</v>
      </c>
      <c r="J190" s="8" t="str">
        <f>VLOOKUP(E190,lookups_fish!$A$2:$I$200,3,0)</f>
        <v>Lutjanis griseus</v>
      </c>
      <c r="K190" s="7" t="str">
        <f>VLOOKUP(E190,lookups_fish!$A$2:$I$200,4,0)</f>
        <v>Lutjanidae</v>
      </c>
      <c r="L190" s="7" t="str">
        <f>VLOOKUP(E190,lookups_fish!$A$2:$I$200,5,0)</f>
        <v>Carnivores</v>
      </c>
      <c r="M190" s="9">
        <f>VLOOKUP(E190,lookups_fish!$A$2:$I$200,6,0)</f>
        <v>0.0148</v>
      </c>
      <c r="N190" s="9">
        <f>VLOOKUP(E190,lookups_fish!$A$2:$I$200,7,0)</f>
        <v>2.98</v>
      </c>
      <c r="O190" s="7">
        <f t="shared" si="1"/>
        <v>38.52328039</v>
      </c>
    </row>
    <row r="191" ht="15.75" customHeight="1">
      <c r="A191" s="15">
        <v>44665.0</v>
      </c>
      <c r="B191" s="12" t="s">
        <v>17</v>
      </c>
      <c r="C191" s="12" t="s">
        <v>44</v>
      </c>
      <c r="D191" s="13">
        <v>1.0</v>
      </c>
      <c r="E191" s="12" t="s">
        <v>45</v>
      </c>
      <c r="F191" s="13">
        <v>22.0</v>
      </c>
      <c r="G191" s="13">
        <v>2.0</v>
      </c>
      <c r="H191" s="14"/>
      <c r="I191" s="8" t="str">
        <f>VLOOKUP(E191,lookups_fish!$A$2:$I$200,2,0)</f>
        <v>Gray snapper</v>
      </c>
      <c r="J191" s="8" t="str">
        <f>VLOOKUP(E191,lookups_fish!$A$2:$I$200,3,0)</f>
        <v>Lutjanis griseus</v>
      </c>
      <c r="K191" s="7" t="str">
        <f>VLOOKUP(E191,lookups_fish!$A$2:$I$200,4,0)</f>
        <v>Lutjanidae</v>
      </c>
      <c r="L191" s="7" t="str">
        <f>VLOOKUP(E191,lookups_fish!$A$2:$I$200,5,0)</f>
        <v>Carnivores</v>
      </c>
      <c r="M191" s="9">
        <f>VLOOKUP(E191,lookups_fish!$A$2:$I$200,6,0)</f>
        <v>0.0148</v>
      </c>
      <c r="N191" s="9">
        <f>VLOOKUP(E191,lookups_fish!$A$2:$I$200,7,0)</f>
        <v>2.98</v>
      </c>
      <c r="O191" s="7">
        <f t="shared" si="1"/>
        <v>148.1430577</v>
      </c>
    </row>
    <row r="192" ht="15.75" customHeight="1">
      <c r="A192" s="15">
        <v>44665.0</v>
      </c>
      <c r="B192" s="12" t="s">
        <v>17</v>
      </c>
      <c r="C192" s="12" t="s">
        <v>44</v>
      </c>
      <c r="D192" s="13">
        <v>1.0</v>
      </c>
      <c r="E192" s="12" t="s">
        <v>45</v>
      </c>
      <c r="F192" s="13">
        <v>10.0</v>
      </c>
      <c r="G192" s="14"/>
      <c r="H192" s="14"/>
      <c r="I192" s="8" t="str">
        <f>VLOOKUP(E192,lookups_fish!$A$2:$I$200,2,0)</f>
        <v>Gray snapper</v>
      </c>
      <c r="J192" s="8" t="str">
        <f>VLOOKUP(E192,lookups_fish!$A$2:$I$200,3,0)</f>
        <v>Lutjanis griseus</v>
      </c>
      <c r="K192" s="7" t="str">
        <f>VLOOKUP(E192,lookups_fish!$A$2:$I$200,4,0)</f>
        <v>Lutjanidae</v>
      </c>
      <c r="L192" s="7" t="str">
        <f>VLOOKUP(E192,lookups_fish!$A$2:$I$200,5,0)</f>
        <v>Carnivores</v>
      </c>
      <c r="M192" s="9">
        <f>VLOOKUP(E192,lookups_fish!$A$2:$I$200,6,0)</f>
        <v>0.0148</v>
      </c>
      <c r="N192" s="9">
        <f>VLOOKUP(E192,lookups_fish!$A$2:$I$200,7,0)</f>
        <v>2.98</v>
      </c>
      <c r="O192" s="7">
        <f t="shared" si="1"/>
        <v>14.13389027</v>
      </c>
    </row>
    <row r="193" ht="15.75" customHeight="1">
      <c r="A193" s="15">
        <v>44665.0</v>
      </c>
      <c r="B193" s="12" t="s">
        <v>17</v>
      </c>
      <c r="C193" s="12" t="s">
        <v>44</v>
      </c>
      <c r="D193" s="13">
        <v>1.0</v>
      </c>
      <c r="E193" s="12" t="s">
        <v>45</v>
      </c>
      <c r="F193" s="13">
        <v>12.0</v>
      </c>
      <c r="G193" s="14"/>
      <c r="H193" s="14"/>
      <c r="I193" s="8" t="str">
        <f>VLOOKUP(E193,lookups_fish!$A$2:$I$200,2,0)</f>
        <v>Gray snapper</v>
      </c>
      <c r="J193" s="8" t="str">
        <f>VLOOKUP(E193,lookups_fish!$A$2:$I$200,3,0)</f>
        <v>Lutjanis griseus</v>
      </c>
      <c r="K193" s="7" t="str">
        <f>VLOOKUP(E193,lookups_fish!$A$2:$I$200,4,0)</f>
        <v>Lutjanidae</v>
      </c>
      <c r="L193" s="7" t="str">
        <f>VLOOKUP(E193,lookups_fish!$A$2:$I$200,5,0)</f>
        <v>Carnivores</v>
      </c>
      <c r="M193" s="9">
        <f>VLOOKUP(E193,lookups_fish!$A$2:$I$200,6,0)</f>
        <v>0.0148</v>
      </c>
      <c r="N193" s="9">
        <f>VLOOKUP(E193,lookups_fish!$A$2:$I$200,7,0)</f>
        <v>2.98</v>
      </c>
      <c r="O193" s="7">
        <f t="shared" si="1"/>
        <v>24.33446646</v>
      </c>
    </row>
    <row r="194" ht="15.75" customHeight="1">
      <c r="A194" s="15">
        <v>44665.0</v>
      </c>
      <c r="B194" s="12" t="s">
        <v>17</v>
      </c>
      <c r="C194" s="12" t="s">
        <v>44</v>
      </c>
      <c r="D194" s="13">
        <v>1.0</v>
      </c>
      <c r="E194" s="12" t="s">
        <v>45</v>
      </c>
      <c r="F194" s="13">
        <v>5.0</v>
      </c>
      <c r="G194" s="14"/>
      <c r="H194" s="14"/>
      <c r="I194" s="8" t="str">
        <f>VLOOKUP(E194,lookups_fish!$A$2:$I$200,2,0)</f>
        <v>Gray snapper</v>
      </c>
      <c r="J194" s="8" t="str">
        <f>VLOOKUP(E194,lookups_fish!$A$2:$I$200,3,0)</f>
        <v>Lutjanis griseus</v>
      </c>
      <c r="K194" s="7" t="str">
        <f>VLOOKUP(E194,lookups_fish!$A$2:$I$200,4,0)</f>
        <v>Lutjanidae</v>
      </c>
      <c r="L194" s="7" t="str">
        <f>VLOOKUP(E194,lookups_fish!$A$2:$I$200,5,0)</f>
        <v>Carnivores</v>
      </c>
      <c r="M194" s="9">
        <f>VLOOKUP(E194,lookups_fish!$A$2:$I$200,6,0)</f>
        <v>0.0148</v>
      </c>
      <c r="N194" s="9">
        <f>VLOOKUP(E194,lookups_fish!$A$2:$I$200,7,0)</f>
        <v>2.98</v>
      </c>
      <c r="O194" s="7">
        <f t="shared" si="1"/>
        <v>1.791399004</v>
      </c>
    </row>
    <row r="195" ht="15.75" customHeight="1">
      <c r="A195" s="15">
        <v>44665.0</v>
      </c>
      <c r="B195" s="12" t="s">
        <v>17</v>
      </c>
      <c r="C195" s="12" t="s">
        <v>44</v>
      </c>
      <c r="D195" s="13">
        <v>1.0</v>
      </c>
      <c r="E195" s="12" t="s">
        <v>50</v>
      </c>
      <c r="F195" s="13">
        <v>10.0</v>
      </c>
      <c r="G195" s="14"/>
      <c r="H195" s="14"/>
      <c r="I195" s="8" t="str">
        <f>VLOOKUP(E195,lookups_fish!$A$2:$I$200,2,0)</f>
        <v>Schoolmaster Snapper</v>
      </c>
      <c r="J195" s="8" t="str">
        <f>VLOOKUP(E195,lookups_fish!$A$2:$I$200,3,0)</f>
        <v>Lutjanus apodus</v>
      </c>
      <c r="K195" s="7" t="str">
        <f>VLOOKUP(E195,lookups_fish!$A$2:$I$200,4,0)</f>
        <v>Lutjanidae</v>
      </c>
      <c r="L195" s="7" t="str">
        <f>VLOOKUP(E195,lookups_fish!$A$2:$I$200,5,0)</f>
        <v>Carnivores</v>
      </c>
      <c r="M195" s="9">
        <f>VLOOKUP(E195,lookups_fish!$A$2:$I$200,6,0)</f>
        <v>0.0194</v>
      </c>
      <c r="N195" s="9">
        <f>VLOOKUP(E195,lookups_fish!$A$2:$I$200,7,0)</f>
        <v>2.9779</v>
      </c>
      <c r="O195" s="7">
        <f t="shared" si="1"/>
        <v>18.43748712</v>
      </c>
    </row>
    <row r="196" ht="15.75" customHeight="1">
      <c r="A196" s="15">
        <v>44665.0</v>
      </c>
      <c r="B196" s="12" t="s">
        <v>17</v>
      </c>
      <c r="C196" s="12" t="s">
        <v>44</v>
      </c>
      <c r="D196" s="13">
        <v>1.0</v>
      </c>
      <c r="E196" s="12" t="s">
        <v>50</v>
      </c>
      <c r="F196" s="13">
        <v>12.0</v>
      </c>
      <c r="G196" s="13">
        <v>2.0</v>
      </c>
      <c r="H196" s="14"/>
      <c r="I196" s="8" t="str">
        <f>VLOOKUP(E196,lookups_fish!$A$2:$I$200,2,0)</f>
        <v>Schoolmaster Snapper</v>
      </c>
      <c r="J196" s="8" t="str">
        <f>VLOOKUP(E196,lookups_fish!$A$2:$I$200,3,0)</f>
        <v>Lutjanus apodus</v>
      </c>
      <c r="K196" s="7" t="str">
        <f>VLOOKUP(E196,lookups_fish!$A$2:$I$200,4,0)</f>
        <v>Lutjanidae</v>
      </c>
      <c r="L196" s="7" t="str">
        <f>VLOOKUP(E196,lookups_fish!$A$2:$I$200,5,0)</f>
        <v>Carnivores</v>
      </c>
      <c r="M196" s="9">
        <f>VLOOKUP(E196,lookups_fish!$A$2:$I$200,6,0)</f>
        <v>0.0194</v>
      </c>
      <c r="N196" s="9">
        <f>VLOOKUP(E196,lookups_fish!$A$2:$I$200,7,0)</f>
        <v>2.9779</v>
      </c>
      <c r="O196" s="7">
        <f t="shared" si="1"/>
        <v>31.73186241</v>
      </c>
    </row>
    <row r="197" ht="15.75" customHeight="1">
      <c r="A197" s="15">
        <v>44665.0</v>
      </c>
      <c r="B197" s="12" t="s">
        <v>17</v>
      </c>
      <c r="C197" s="12" t="s">
        <v>44</v>
      </c>
      <c r="D197" s="13">
        <v>1.0</v>
      </c>
      <c r="E197" s="12" t="s">
        <v>50</v>
      </c>
      <c r="F197" s="13">
        <v>10.0</v>
      </c>
      <c r="G197" s="13">
        <v>2.0</v>
      </c>
      <c r="H197" s="14"/>
      <c r="I197" s="8" t="str">
        <f>VLOOKUP(E197,lookups_fish!$A$2:$I$200,2,0)</f>
        <v>Schoolmaster Snapper</v>
      </c>
      <c r="J197" s="8" t="str">
        <f>VLOOKUP(E197,lookups_fish!$A$2:$I$200,3,0)</f>
        <v>Lutjanus apodus</v>
      </c>
      <c r="K197" s="7" t="str">
        <f>VLOOKUP(E197,lookups_fish!$A$2:$I$200,4,0)</f>
        <v>Lutjanidae</v>
      </c>
      <c r="L197" s="7" t="str">
        <f>VLOOKUP(E197,lookups_fish!$A$2:$I$200,5,0)</f>
        <v>Carnivores</v>
      </c>
      <c r="M197" s="9">
        <f>VLOOKUP(E197,lookups_fish!$A$2:$I$200,6,0)</f>
        <v>0.0194</v>
      </c>
      <c r="N197" s="9">
        <f>VLOOKUP(E197,lookups_fish!$A$2:$I$200,7,0)</f>
        <v>2.9779</v>
      </c>
      <c r="O197" s="7">
        <f t="shared" si="1"/>
        <v>18.43748712</v>
      </c>
    </row>
    <row r="198" ht="15.75" customHeight="1">
      <c r="A198" s="15">
        <v>44665.0</v>
      </c>
      <c r="B198" s="12" t="s">
        <v>17</v>
      </c>
      <c r="C198" s="12" t="s">
        <v>44</v>
      </c>
      <c r="D198" s="13">
        <v>1.0</v>
      </c>
      <c r="E198" s="12" t="s">
        <v>50</v>
      </c>
      <c r="F198" s="13">
        <v>10.0</v>
      </c>
      <c r="G198" s="13">
        <v>4.0</v>
      </c>
      <c r="H198" s="14"/>
      <c r="I198" s="8" t="str">
        <f>VLOOKUP(E198,lookups_fish!$A$2:$I$200,2,0)</f>
        <v>Schoolmaster Snapper</v>
      </c>
      <c r="J198" s="8" t="str">
        <f>VLOOKUP(E198,lookups_fish!$A$2:$I$200,3,0)</f>
        <v>Lutjanus apodus</v>
      </c>
      <c r="K198" s="7" t="str">
        <f>VLOOKUP(E198,lookups_fish!$A$2:$I$200,4,0)</f>
        <v>Lutjanidae</v>
      </c>
      <c r="L198" s="7" t="str">
        <f>VLOOKUP(E198,lookups_fish!$A$2:$I$200,5,0)</f>
        <v>Carnivores</v>
      </c>
      <c r="M198" s="9">
        <f>VLOOKUP(E198,lookups_fish!$A$2:$I$200,6,0)</f>
        <v>0.0194</v>
      </c>
      <c r="N198" s="9">
        <f>VLOOKUP(E198,lookups_fish!$A$2:$I$200,7,0)</f>
        <v>2.9779</v>
      </c>
      <c r="O198" s="7">
        <f t="shared" si="1"/>
        <v>18.43748712</v>
      </c>
    </row>
    <row r="199" ht="15.75" customHeight="1">
      <c r="A199" s="15">
        <v>44665.0</v>
      </c>
      <c r="B199" s="12" t="s">
        <v>17</v>
      </c>
      <c r="C199" s="12" t="s">
        <v>44</v>
      </c>
      <c r="D199" s="13">
        <v>1.0</v>
      </c>
      <c r="E199" s="12" t="s">
        <v>59</v>
      </c>
      <c r="F199" s="13">
        <v>22.0</v>
      </c>
      <c r="G199" s="14"/>
      <c r="H199" s="14"/>
      <c r="I199" s="8" t="str">
        <f>VLOOKUP(E199,lookups_fish!$A$2:$I$200,2,0)</f>
        <v>Barracuda</v>
      </c>
      <c r="J199" s="7" t="str">
        <f>VLOOKUP(E199,lookups_fish!$A$2:$I$200,3,0)</f>
        <v>Sphyraena barracuda</v>
      </c>
      <c r="K199" s="7" t="str">
        <f>VLOOKUP(E199,lookups_fish!$A$2:$I$200,4,0)</f>
        <v>Sphyraenidae</v>
      </c>
      <c r="L199" s="7" t="str">
        <f>VLOOKUP(E199,lookups_fish!$A$2:$I$200,5,0)</f>
        <v>Carnivores</v>
      </c>
      <c r="M199" s="9">
        <f>VLOOKUP(E199,lookups_fish!$A$2:$I$200,6,0)</f>
        <v>0.005</v>
      </c>
      <c r="N199" s="9">
        <f>VLOOKUP(E199,lookups_fish!$A$2:$I$200,7,0)</f>
        <v>3.0825</v>
      </c>
      <c r="O199" s="7">
        <f t="shared" si="1"/>
        <v>68.70493261</v>
      </c>
    </row>
    <row r="200" ht="15.75" customHeight="1">
      <c r="A200" s="15">
        <v>44665.0</v>
      </c>
      <c r="B200" s="12" t="s">
        <v>17</v>
      </c>
      <c r="C200" s="12" t="s">
        <v>44</v>
      </c>
      <c r="D200" s="13">
        <v>1.0</v>
      </c>
      <c r="E200" s="12" t="s">
        <v>59</v>
      </c>
      <c r="F200" s="13">
        <v>18.0</v>
      </c>
      <c r="G200" s="14"/>
      <c r="H200" s="14"/>
      <c r="I200" s="8" t="str">
        <f>VLOOKUP(E200,lookups_fish!$A$2:$I$200,2,0)</f>
        <v>Barracuda</v>
      </c>
      <c r="J200" s="7" t="str">
        <f>VLOOKUP(E200,lookups_fish!$A$2:$I$200,3,0)</f>
        <v>Sphyraena barracuda</v>
      </c>
      <c r="K200" s="7" t="str">
        <f>VLOOKUP(E200,lookups_fish!$A$2:$I$200,4,0)</f>
        <v>Sphyraenidae</v>
      </c>
      <c r="L200" s="7" t="str">
        <f>VLOOKUP(E200,lookups_fish!$A$2:$I$200,5,0)</f>
        <v>Carnivores</v>
      </c>
      <c r="M200" s="9">
        <f>VLOOKUP(E200,lookups_fish!$A$2:$I$200,6,0)</f>
        <v>0.005</v>
      </c>
      <c r="N200" s="9">
        <f>VLOOKUP(E200,lookups_fish!$A$2:$I$200,7,0)</f>
        <v>3.0825</v>
      </c>
      <c r="O200" s="7">
        <f t="shared" si="1"/>
        <v>37.01242167</v>
      </c>
    </row>
    <row r="201" ht="15.75" customHeight="1">
      <c r="A201" s="15">
        <v>44665.0</v>
      </c>
      <c r="B201" s="12" t="s">
        <v>17</v>
      </c>
      <c r="C201" s="12" t="s">
        <v>44</v>
      </c>
      <c r="D201" s="13">
        <v>1.0</v>
      </c>
      <c r="E201" s="12" t="s">
        <v>65</v>
      </c>
      <c r="F201" s="13">
        <v>29.0</v>
      </c>
      <c r="G201" s="14"/>
      <c r="H201" s="14"/>
      <c r="I201" s="8" t="str">
        <f>VLOOKUP(E201,lookups_fish!$A$2:$I$200,2,0)</f>
        <v>Dog Snapper</v>
      </c>
      <c r="J201" s="8" t="str">
        <f>VLOOKUP(E201,lookups_fish!$A$2:$I$200,3,0)</f>
        <v>Lutjanus jocu</v>
      </c>
      <c r="K201" s="7" t="str">
        <f>VLOOKUP(E201,lookups_fish!$A$2:$I$200,4,0)</f>
        <v>Lutjanidae</v>
      </c>
      <c r="L201" s="7" t="str">
        <f>VLOOKUP(E201,lookups_fish!$A$2:$I$200,5,0)</f>
        <v>Carnivores</v>
      </c>
      <c r="M201" s="9">
        <f>VLOOKUP(E201,lookups_fish!$A$2:$I$200,6,0)</f>
        <v>0.0308</v>
      </c>
      <c r="N201" s="9">
        <f>VLOOKUP(E201,lookups_fish!$A$2:$I$200,7,0)</f>
        <v>2.8574</v>
      </c>
      <c r="O201" s="7">
        <f t="shared" si="1"/>
        <v>464.7364709</v>
      </c>
    </row>
    <row r="202" ht="15.75" customHeight="1">
      <c r="A202" s="15">
        <v>44665.0</v>
      </c>
      <c r="B202" s="12" t="s">
        <v>17</v>
      </c>
      <c r="C202" s="12" t="s">
        <v>44</v>
      </c>
      <c r="D202" s="13">
        <v>1.0</v>
      </c>
      <c r="E202" s="12" t="s">
        <v>74</v>
      </c>
      <c r="F202" s="13">
        <v>6.0</v>
      </c>
      <c r="G202" s="13">
        <v>50.0</v>
      </c>
      <c r="H202" s="14"/>
      <c r="I202" s="8" t="str">
        <f>VLOOKUP(E202,lookups_fish!$A$2:$I$200,2,0)</f>
        <v>Redear herring</v>
      </c>
      <c r="J202" s="8" t="str">
        <f>VLOOKUP(E202,lookups_fish!$A$2:$I$200,3,0)</f>
        <v>Harengula humerali</v>
      </c>
      <c r="K202" s="7" t="str">
        <f>VLOOKUP(E202,lookups_fish!$A$2:$I$200,4,0)</f>
        <v>Clupeidae</v>
      </c>
      <c r="L202" s="7" t="str">
        <f>VLOOKUP(E202,lookups_fish!$A$2:$I$200,5,0)</f>
        <v>Omnivores</v>
      </c>
      <c r="M202" s="10">
        <f>VLOOKUP(E202,lookups_fish!$A$2:$I$200,6,0)</f>
        <v>0.01023</v>
      </c>
      <c r="N202" s="10">
        <f>VLOOKUP(E202,lookups_fish!$A$2:$I$200,7,0)</f>
        <v>3.08</v>
      </c>
      <c r="O202" s="7">
        <f t="shared" si="1"/>
        <v>2.550242534</v>
      </c>
    </row>
    <row r="203" ht="15.75" customHeight="1">
      <c r="A203" s="15">
        <v>44665.0</v>
      </c>
      <c r="B203" s="12" t="s">
        <v>17</v>
      </c>
      <c r="C203" s="12" t="s">
        <v>44</v>
      </c>
      <c r="D203" s="13">
        <v>1.0</v>
      </c>
      <c r="E203" s="12" t="s">
        <v>74</v>
      </c>
      <c r="F203" s="13">
        <v>8.0</v>
      </c>
      <c r="G203" s="13">
        <v>500.0</v>
      </c>
      <c r="H203" s="14"/>
      <c r="I203" s="8" t="str">
        <f>VLOOKUP(E203,lookups_fish!$A$2:$I$200,2,0)</f>
        <v>Redear herring</v>
      </c>
      <c r="J203" s="8" t="str">
        <f>VLOOKUP(E203,lookups_fish!$A$2:$I$200,3,0)</f>
        <v>Harengula humerali</v>
      </c>
      <c r="K203" s="7" t="str">
        <f>VLOOKUP(E203,lookups_fish!$A$2:$I$200,4,0)</f>
        <v>Clupeidae</v>
      </c>
      <c r="L203" s="7" t="str">
        <f>VLOOKUP(E203,lookups_fish!$A$2:$I$200,5,0)</f>
        <v>Omnivores</v>
      </c>
      <c r="M203" s="10">
        <f>VLOOKUP(E203,lookups_fish!$A$2:$I$200,6,0)</f>
        <v>0.01023</v>
      </c>
      <c r="N203" s="10">
        <f>VLOOKUP(E203,lookups_fish!$A$2:$I$200,7,0)</f>
        <v>3.08</v>
      </c>
      <c r="O203" s="7">
        <f t="shared" si="1"/>
        <v>6.185756122</v>
      </c>
    </row>
    <row r="204" ht="15.75" customHeight="1">
      <c r="A204" s="15">
        <v>44665.0</v>
      </c>
      <c r="B204" s="12" t="s">
        <v>17</v>
      </c>
      <c r="C204" s="12" t="s">
        <v>44</v>
      </c>
      <c r="D204" s="13">
        <v>1.0</v>
      </c>
      <c r="E204" s="12" t="s">
        <v>52</v>
      </c>
      <c r="F204" s="13">
        <v>6.0</v>
      </c>
      <c r="G204" s="14"/>
      <c r="H204" s="14"/>
      <c r="I204" s="8" t="str">
        <f>VLOOKUP(E204,lookups_fish!$A$2:$I$200,2,0)</f>
        <v>Doctorfish</v>
      </c>
      <c r="J204" s="8" t="str">
        <f>VLOOKUP(E204,lookups_fish!$A$2:$I$200,3,0)</f>
        <v>Acanthurus chirurgus</v>
      </c>
      <c r="K204" s="7" t="str">
        <f>VLOOKUP(E204,lookups_fish!$A$2:$I$200,4,0)</f>
        <v>Acanthuridae</v>
      </c>
      <c r="L204" s="7" t="str">
        <f>VLOOKUP(E204,lookups_fish!$A$2:$I$200,5,0)</f>
        <v>Herbivores</v>
      </c>
      <c r="M204" s="9">
        <f>VLOOKUP(E204,lookups_fish!$A$2:$I$200,6,0)</f>
        <v>0.004</v>
      </c>
      <c r="N204" s="9">
        <f>VLOOKUP(E204,lookups_fish!$A$2:$I$200,7,0)</f>
        <v>3.5328</v>
      </c>
      <c r="O204" s="7">
        <f t="shared" si="1"/>
        <v>2.244464438</v>
      </c>
    </row>
    <row r="205" ht="15.75" customHeight="1">
      <c r="A205" s="15">
        <v>44665.0</v>
      </c>
      <c r="B205" s="12" t="s">
        <v>17</v>
      </c>
      <c r="C205" s="12" t="s">
        <v>44</v>
      </c>
      <c r="D205" s="13">
        <v>1.0</v>
      </c>
      <c r="E205" s="12" t="s">
        <v>55</v>
      </c>
      <c r="F205" s="13">
        <v>10.0</v>
      </c>
      <c r="G205" s="13">
        <v>10.0</v>
      </c>
      <c r="H205" s="14"/>
      <c r="I205" s="8" t="str">
        <f>VLOOKUP(E205,lookups_fish!$A$2:$I$200,2,0)</f>
        <v>French Grunt</v>
      </c>
      <c r="J205" s="8" t="str">
        <f>VLOOKUP(E205,lookups_fish!$A$2:$I$200,3,0)</f>
        <v>Haemulon flavolineatum</v>
      </c>
      <c r="K205" s="7" t="str">
        <f>VLOOKUP(E205,lookups_fish!$A$2:$I$200,4,0)</f>
        <v>Haemulidae</v>
      </c>
      <c r="L205" s="7" t="str">
        <f>VLOOKUP(E205,lookups_fish!$A$2:$I$200,5,0)</f>
        <v>Carnivores</v>
      </c>
      <c r="M205" s="9">
        <f>VLOOKUP(E205,lookups_fish!$A$2:$I$200,6,0)</f>
        <v>0.0127</v>
      </c>
      <c r="N205" s="9">
        <f>VLOOKUP(E205,lookups_fish!$A$2:$I$200,7,0)</f>
        <v>3.1581</v>
      </c>
      <c r="O205" s="7">
        <f t="shared" si="1"/>
        <v>18.27694988</v>
      </c>
    </row>
    <row r="206" ht="15.75" customHeight="1">
      <c r="A206" s="15">
        <v>44665.0</v>
      </c>
      <c r="B206" s="12" t="s">
        <v>17</v>
      </c>
      <c r="C206" s="12" t="s">
        <v>44</v>
      </c>
      <c r="D206" s="13">
        <v>2.0</v>
      </c>
      <c r="E206" s="12" t="s">
        <v>56</v>
      </c>
      <c r="F206" s="13">
        <v>2.0</v>
      </c>
      <c r="G206" s="14"/>
      <c r="H206" s="12" t="s">
        <v>49</v>
      </c>
      <c r="I206" s="8" t="str">
        <f>VLOOKUP(E206,lookups_fish!$A$2:$I$200,2,0)</f>
        <v>Redband Parrotfish</v>
      </c>
      <c r="J206" s="8" t="str">
        <f>VLOOKUP(E206,lookups_fish!$A$2:$I$200,3,0)</f>
        <v>Sparisoma aurofrenatum</v>
      </c>
      <c r="K206" s="7" t="str">
        <f>VLOOKUP(E206,lookups_fish!$A$2:$I$200,4,0)</f>
        <v>Scaridae</v>
      </c>
      <c r="L206" s="7" t="str">
        <f>VLOOKUP(E206,lookups_fish!$A$2:$I$200,5,0)</f>
        <v>Herbivores</v>
      </c>
      <c r="M206" s="9">
        <f>VLOOKUP(E206,lookups_fish!$A$2:$I$200,6,0)</f>
        <v>0.0046</v>
      </c>
      <c r="N206" s="9">
        <f>VLOOKUP(E206,lookups_fish!$A$2:$I$200,7,0)</f>
        <v>3.4291</v>
      </c>
      <c r="O206" s="7">
        <f t="shared" si="1"/>
        <v>0.04954727679</v>
      </c>
    </row>
    <row r="207" ht="15.75" customHeight="1">
      <c r="A207" s="15">
        <v>44665.0</v>
      </c>
      <c r="B207" s="12" t="s">
        <v>17</v>
      </c>
      <c r="C207" s="12" t="s">
        <v>44</v>
      </c>
      <c r="D207" s="13">
        <v>2.0</v>
      </c>
      <c r="E207" s="12" t="s">
        <v>56</v>
      </c>
      <c r="F207" s="13">
        <v>10.0</v>
      </c>
      <c r="G207" s="14"/>
      <c r="H207" s="12" t="s">
        <v>49</v>
      </c>
      <c r="I207" s="8" t="str">
        <f>VLOOKUP(E207,lookups_fish!$A$2:$I$200,2,0)</f>
        <v>Redband Parrotfish</v>
      </c>
      <c r="J207" s="8" t="str">
        <f>VLOOKUP(E207,lookups_fish!$A$2:$I$200,3,0)</f>
        <v>Sparisoma aurofrenatum</v>
      </c>
      <c r="K207" s="7" t="str">
        <f>VLOOKUP(E207,lookups_fish!$A$2:$I$200,4,0)</f>
        <v>Scaridae</v>
      </c>
      <c r="L207" s="7" t="str">
        <f>VLOOKUP(E207,lookups_fish!$A$2:$I$200,5,0)</f>
        <v>Herbivores</v>
      </c>
      <c r="M207" s="9">
        <f>VLOOKUP(E207,lookups_fish!$A$2:$I$200,6,0)</f>
        <v>0.0046</v>
      </c>
      <c r="N207" s="9">
        <f>VLOOKUP(E207,lookups_fish!$A$2:$I$200,7,0)</f>
        <v>3.4291</v>
      </c>
      <c r="O207" s="7">
        <f t="shared" si="1"/>
        <v>12.35542907</v>
      </c>
    </row>
    <row r="208" ht="15.75" customHeight="1">
      <c r="A208" s="15">
        <v>44665.0</v>
      </c>
      <c r="B208" s="12" t="s">
        <v>17</v>
      </c>
      <c r="C208" s="12" t="s">
        <v>44</v>
      </c>
      <c r="D208" s="13">
        <v>2.0</v>
      </c>
      <c r="E208" s="12" t="s">
        <v>52</v>
      </c>
      <c r="F208" s="13">
        <v>10.0</v>
      </c>
      <c r="G208" s="13">
        <v>2.0</v>
      </c>
      <c r="H208" s="14"/>
      <c r="I208" s="8" t="str">
        <f>VLOOKUP(E208,lookups_fish!$A$2:$I$200,2,0)</f>
        <v>Doctorfish</v>
      </c>
      <c r="J208" s="8" t="str">
        <f>VLOOKUP(E208,lookups_fish!$A$2:$I$200,3,0)</f>
        <v>Acanthurus chirurgus</v>
      </c>
      <c r="K208" s="7" t="str">
        <f>VLOOKUP(E208,lookups_fish!$A$2:$I$200,4,0)</f>
        <v>Acanthuridae</v>
      </c>
      <c r="L208" s="7" t="str">
        <f>VLOOKUP(E208,lookups_fish!$A$2:$I$200,5,0)</f>
        <v>Herbivores</v>
      </c>
      <c r="M208" s="9">
        <f>VLOOKUP(E208,lookups_fish!$A$2:$I$200,6,0)</f>
        <v>0.004</v>
      </c>
      <c r="N208" s="9">
        <f>VLOOKUP(E208,lookups_fish!$A$2:$I$200,7,0)</f>
        <v>3.5328</v>
      </c>
      <c r="O208" s="7">
        <f t="shared" si="1"/>
        <v>13.64143291</v>
      </c>
    </row>
    <row r="209" ht="15.75" customHeight="1">
      <c r="A209" s="15">
        <v>44665.0</v>
      </c>
      <c r="B209" s="12" t="s">
        <v>17</v>
      </c>
      <c r="C209" s="12" t="s">
        <v>44</v>
      </c>
      <c r="D209" s="13">
        <v>2.0</v>
      </c>
      <c r="E209" s="12" t="s">
        <v>75</v>
      </c>
      <c r="F209" s="13">
        <v>3.0</v>
      </c>
      <c r="G209" s="13">
        <v>5.0</v>
      </c>
      <c r="H209" s="14"/>
      <c r="I209" s="8" t="str">
        <f>VLOOKUP(E209,lookups_fish!$A$2:$I$200,2,0)</f>
        <v>Parrotfish (juvenile)</v>
      </c>
      <c r="J209" s="8" t="str">
        <f>VLOOKUP(E209,lookups_fish!$A$2:$I$200,3,0)</f>
        <v>Sparisoma spp.</v>
      </c>
      <c r="K209" s="7" t="str">
        <f>VLOOKUP(E209,lookups_fish!$A$2:$I$200,4,0)</f>
        <v>Scaridae</v>
      </c>
      <c r="L209" s="7" t="str">
        <f>VLOOKUP(E209,lookups_fish!$A$2:$I$200,5,0)</f>
        <v>Herbivores</v>
      </c>
      <c r="M209" s="10">
        <f>VLOOKUP(E209,lookups_fish!$A$2:$I$200,6,0)</f>
        <v>0.0046</v>
      </c>
      <c r="N209" s="10">
        <f>VLOOKUP(E209,lookups_fish!$A$2:$I$200,7,0)</f>
        <v>3.4291</v>
      </c>
      <c r="O209" s="7">
        <f t="shared" si="1"/>
        <v>0.1990005727</v>
      </c>
    </row>
    <row r="210" ht="15.75" customHeight="1">
      <c r="A210" s="15">
        <v>44665.0</v>
      </c>
      <c r="B210" s="12" t="s">
        <v>17</v>
      </c>
      <c r="C210" s="12" t="s">
        <v>44</v>
      </c>
      <c r="D210" s="13">
        <v>2.0</v>
      </c>
      <c r="E210" s="12" t="s">
        <v>75</v>
      </c>
      <c r="F210" s="13">
        <v>4.0</v>
      </c>
      <c r="G210" s="13">
        <v>5.0</v>
      </c>
      <c r="H210" s="14"/>
      <c r="I210" s="8" t="str">
        <f>VLOOKUP(E210,lookups_fish!$A$2:$I$200,2,0)</f>
        <v>Parrotfish (juvenile)</v>
      </c>
      <c r="J210" s="8" t="str">
        <f>VLOOKUP(E210,lookups_fish!$A$2:$I$200,3,0)</f>
        <v>Sparisoma spp.</v>
      </c>
      <c r="K210" s="7" t="str">
        <f>VLOOKUP(E210,lookups_fish!$A$2:$I$200,4,0)</f>
        <v>Scaridae</v>
      </c>
      <c r="L210" s="7" t="str">
        <f>VLOOKUP(E210,lookups_fish!$A$2:$I$200,5,0)</f>
        <v>Herbivores</v>
      </c>
      <c r="M210" s="10">
        <f>VLOOKUP(E210,lookups_fish!$A$2:$I$200,6,0)</f>
        <v>0.0046</v>
      </c>
      <c r="N210" s="10">
        <f>VLOOKUP(E210,lookups_fish!$A$2:$I$200,7,0)</f>
        <v>3.4291</v>
      </c>
      <c r="O210" s="7">
        <f t="shared" si="1"/>
        <v>0.533681008</v>
      </c>
    </row>
    <row r="211" ht="15.75" customHeight="1">
      <c r="A211" s="15">
        <v>44665.0</v>
      </c>
      <c r="B211" s="12" t="s">
        <v>17</v>
      </c>
      <c r="C211" s="12" t="s">
        <v>44</v>
      </c>
      <c r="D211" s="13">
        <v>2.0</v>
      </c>
      <c r="E211" s="12" t="s">
        <v>75</v>
      </c>
      <c r="F211" s="13">
        <v>6.0</v>
      </c>
      <c r="G211" s="13">
        <v>5.0</v>
      </c>
      <c r="H211" s="14"/>
      <c r="I211" s="8" t="str">
        <f>VLOOKUP(E211,lookups_fish!$A$2:$I$200,2,0)</f>
        <v>Parrotfish (juvenile)</v>
      </c>
      <c r="J211" s="8" t="str">
        <f>VLOOKUP(E211,lookups_fish!$A$2:$I$200,3,0)</f>
        <v>Sparisoma spp.</v>
      </c>
      <c r="K211" s="7" t="str">
        <f>VLOOKUP(E211,lookups_fish!$A$2:$I$200,4,0)</f>
        <v>Scaridae</v>
      </c>
      <c r="L211" s="7" t="str">
        <f>VLOOKUP(E211,lookups_fish!$A$2:$I$200,5,0)</f>
        <v>Herbivores</v>
      </c>
      <c r="M211" s="10">
        <f>VLOOKUP(E211,lookups_fish!$A$2:$I$200,6,0)</f>
        <v>0.0046</v>
      </c>
      <c r="N211" s="10">
        <f>VLOOKUP(E211,lookups_fish!$A$2:$I$200,7,0)</f>
        <v>3.4291</v>
      </c>
      <c r="O211" s="7">
        <f t="shared" si="1"/>
        <v>2.143464447</v>
      </c>
    </row>
    <row r="212" ht="15.75" customHeight="1">
      <c r="A212" s="15">
        <v>44665.0</v>
      </c>
      <c r="B212" s="12" t="s">
        <v>17</v>
      </c>
      <c r="C212" s="12" t="s">
        <v>44</v>
      </c>
      <c r="D212" s="13">
        <v>2.0</v>
      </c>
      <c r="E212" s="12" t="s">
        <v>75</v>
      </c>
      <c r="F212" s="13">
        <v>7.0</v>
      </c>
      <c r="G212" s="13">
        <v>10.0</v>
      </c>
      <c r="H212" s="14"/>
      <c r="I212" s="8" t="str">
        <f>VLOOKUP(E212,lookups_fish!$A$2:$I$200,2,0)</f>
        <v>Parrotfish (juvenile)</v>
      </c>
      <c r="J212" s="8" t="str">
        <f>VLOOKUP(E212,lookups_fish!$A$2:$I$200,3,0)</f>
        <v>Sparisoma spp.</v>
      </c>
      <c r="K212" s="7" t="str">
        <f>VLOOKUP(E212,lookups_fish!$A$2:$I$200,4,0)</f>
        <v>Scaridae</v>
      </c>
      <c r="L212" s="7" t="str">
        <f>VLOOKUP(E212,lookups_fish!$A$2:$I$200,5,0)</f>
        <v>Herbivores</v>
      </c>
      <c r="M212" s="10">
        <f>VLOOKUP(E212,lookups_fish!$A$2:$I$200,6,0)</f>
        <v>0.0046</v>
      </c>
      <c r="N212" s="10">
        <f>VLOOKUP(E212,lookups_fish!$A$2:$I$200,7,0)</f>
        <v>3.4291</v>
      </c>
      <c r="O212" s="7">
        <f t="shared" si="1"/>
        <v>3.636499404</v>
      </c>
    </row>
    <row r="213" ht="15.75" customHeight="1">
      <c r="A213" s="15">
        <v>44665.0</v>
      </c>
      <c r="B213" s="12" t="s">
        <v>17</v>
      </c>
      <c r="C213" s="12" t="s">
        <v>44</v>
      </c>
      <c r="D213" s="13">
        <v>2.0</v>
      </c>
      <c r="E213" s="12" t="s">
        <v>75</v>
      </c>
      <c r="F213" s="13">
        <v>6.0</v>
      </c>
      <c r="G213" s="13">
        <v>5.0</v>
      </c>
      <c r="H213" s="14"/>
      <c r="I213" s="8" t="str">
        <f>VLOOKUP(E213,lookups_fish!$A$2:$I$200,2,0)</f>
        <v>Parrotfish (juvenile)</v>
      </c>
      <c r="J213" s="8" t="str">
        <f>VLOOKUP(E213,lookups_fish!$A$2:$I$200,3,0)</f>
        <v>Sparisoma spp.</v>
      </c>
      <c r="K213" s="7" t="str">
        <f>VLOOKUP(E213,lookups_fish!$A$2:$I$200,4,0)</f>
        <v>Scaridae</v>
      </c>
      <c r="L213" s="7" t="str">
        <f>VLOOKUP(E213,lookups_fish!$A$2:$I$200,5,0)</f>
        <v>Herbivores</v>
      </c>
      <c r="M213" s="10">
        <f>VLOOKUP(E213,lookups_fish!$A$2:$I$200,6,0)</f>
        <v>0.0046</v>
      </c>
      <c r="N213" s="10">
        <f>VLOOKUP(E213,lookups_fish!$A$2:$I$200,7,0)</f>
        <v>3.4291</v>
      </c>
      <c r="O213" s="7">
        <f t="shared" si="1"/>
        <v>2.143464447</v>
      </c>
    </row>
    <row r="214" ht="15.75" customHeight="1">
      <c r="A214" s="15">
        <v>44665.0</v>
      </c>
      <c r="B214" s="12" t="s">
        <v>17</v>
      </c>
      <c r="C214" s="12" t="s">
        <v>44</v>
      </c>
      <c r="D214" s="13">
        <v>2.0</v>
      </c>
      <c r="E214" s="12" t="s">
        <v>50</v>
      </c>
      <c r="F214" s="13">
        <v>10.0</v>
      </c>
      <c r="G214" s="13">
        <v>4.0</v>
      </c>
      <c r="H214" s="14"/>
      <c r="I214" s="8" t="str">
        <f>VLOOKUP(E214,lookups_fish!$A$2:$I$200,2,0)</f>
        <v>Schoolmaster Snapper</v>
      </c>
      <c r="J214" s="8" t="str">
        <f>VLOOKUP(E214,lookups_fish!$A$2:$I$200,3,0)</f>
        <v>Lutjanus apodus</v>
      </c>
      <c r="K214" s="7" t="str">
        <f>VLOOKUP(E214,lookups_fish!$A$2:$I$200,4,0)</f>
        <v>Lutjanidae</v>
      </c>
      <c r="L214" s="7" t="str">
        <f>VLOOKUP(E214,lookups_fish!$A$2:$I$200,5,0)</f>
        <v>Carnivores</v>
      </c>
      <c r="M214" s="9">
        <f>VLOOKUP(E214,lookups_fish!$A$2:$I$200,6,0)</f>
        <v>0.0194</v>
      </c>
      <c r="N214" s="9">
        <f>VLOOKUP(E214,lookups_fish!$A$2:$I$200,7,0)</f>
        <v>2.9779</v>
      </c>
      <c r="O214" s="7">
        <f t="shared" si="1"/>
        <v>18.43748712</v>
      </c>
    </row>
    <row r="215" ht="15.75" customHeight="1">
      <c r="A215" s="15">
        <v>44665.0</v>
      </c>
      <c r="B215" s="12" t="s">
        <v>17</v>
      </c>
      <c r="C215" s="12" t="s">
        <v>44</v>
      </c>
      <c r="D215" s="13">
        <v>2.0</v>
      </c>
      <c r="E215" s="12" t="s">
        <v>50</v>
      </c>
      <c r="F215" s="13">
        <v>8.0</v>
      </c>
      <c r="G215" s="13">
        <v>3.0</v>
      </c>
      <c r="H215" s="14"/>
      <c r="I215" s="8" t="str">
        <f>VLOOKUP(E215,lookups_fish!$A$2:$I$200,2,0)</f>
        <v>Schoolmaster Snapper</v>
      </c>
      <c r="J215" s="8" t="str">
        <f>VLOOKUP(E215,lookups_fish!$A$2:$I$200,3,0)</f>
        <v>Lutjanus apodus</v>
      </c>
      <c r="K215" s="7" t="str">
        <f>VLOOKUP(E215,lookups_fish!$A$2:$I$200,4,0)</f>
        <v>Lutjanidae</v>
      </c>
      <c r="L215" s="7" t="str">
        <f>VLOOKUP(E215,lookups_fish!$A$2:$I$200,5,0)</f>
        <v>Carnivores</v>
      </c>
      <c r="M215" s="9">
        <f>VLOOKUP(E215,lookups_fish!$A$2:$I$200,6,0)</f>
        <v>0.0194</v>
      </c>
      <c r="N215" s="9">
        <f>VLOOKUP(E215,lookups_fish!$A$2:$I$200,7,0)</f>
        <v>2.9779</v>
      </c>
      <c r="O215" s="7">
        <f t="shared" si="1"/>
        <v>9.48666145</v>
      </c>
    </row>
    <row r="216" ht="15.75" customHeight="1">
      <c r="A216" s="15">
        <v>44665.0</v>
      </c>
      <c r="B216" s="12" t="s">
        <v>17</v>
      </c>
      <c r="C216" s="12" t="s">
        <v>44</v>
      </c>
      <c r="D216" s="13">
        <v>2.0</v>
      </c>
      <c r="E216" s="12" t="s">
        <v>50</v>
      </c>
      <c r="F216" s="13">
        <v>12.0</v>
      </c>
      <c r="G216" s="14"/>
      <c r="H216" s="14"/>
      <c r="I216" s="8" t="str">
        <f>VLOOKUP(E216,lookups_fish!$A$2:$I$200,2,0)</f>
        <v>Schoolmaster Snapper</v>
      </c>
      <c r="J216" s="8" t="str">
        <f>VLOOKUP(E216,lookups_fish!$A$2:$I$200,3,0)</f>
        <v>Lutjanus apodus</v>
      </c>
      <c r="K216" s="7" t="str">
        <f>VLOOKUP(E216,lookups_fish!$A$2:$I$200,4,0)</f>
        <v>Lutjanidae</v>
      </c>
      <c r="L216" s="7" t="str">
        <f>VLOOKUP(E216,lookups_fish!$A$2:$I$200,5,0)</f>
        <v>Carnivores</v>
      </c>
      <c r="M216" s="9">
        <f>VLOOKUP(E216,lookups_fish!$A$2:$I$200,6,0)</f>
        <v>0.0194</v>
      </c>
      <c r="N216" s="9">
        <f>VLOOKUP(E216,lookups_fish!$A$2:$I$200,7,0)</f>
        <v>2.9779</v>
      </c>
      <c r="O216" s="7">
        <f t="shared" si="1"/>
        <v>31.73186241</v>
      </c>
    </row>
    <row r="217" ht="15.75" customHeight="1">
      <c r="A217" s="15">
        <v>44665.0</v>
      </c>
      <c r="B217" s="12" t="s">
        <v>17</v>
      </c>
      <c r="C217" s="12" t="s">
        <v>44</v>
      </c>
      <c r="D217" s="13">
        <v>2.0</v>
      </c>
      <c r="E217" s="12" t="s">
        <v>50</v>
      </c>
      <c r="F217" s="13">
        <v>5.0</v>
      </c>
      <c r="G217" s="14"/>
      <c r="H217" s="14"/>
      <c r="I217" s="8" t="str">
        <f>VLOOKUP(E217,lookups_fish!$A$2:$I$200,2,0)</f>
        <v>Schoolmaster Snapper</v>
      </c>
      <c r="J217" s="8" t="str">
        <f>VLOOKUP(E217,lookups_fish!$A$2:$I$200,3,0)</f>
        <v>Lutjanus apodus</v>
      </c>
      <c r="K217" s="7" t="str">
        <f>VLOOKUP(E217,lookups_fish!$A$2:$I$200,4,0)</f>
        <v>Lutjanidae</v>
      </c>
      <c r="L217" s="7" t="str">
        <f>VLOOKUP(E217,lookups_fish!$A$2:$I$200,5,0)</f>
        <v>Carnivores</v>
      </c>
      <c r="M217" s="9">
        <f>VLOOKUP(E217,lookups_fish!$A$2:$I$200,6,0)</f>
        <v>0.0194</v>
      </c>
      <c r="N217" s="9">
        <f>VLOOKUP(E217,lookups_fish!$A$2:$I$200,7,0)</f>
        <v>2.9779</v>
      </c>
      <c r="O217" s="7">
        <f t="shared" si="1"/>
        <v>2.340262135</v>
      </c>
    </row>
    <row r="218" ht="15.75" customHeight="1">
      <c r="A218" s="15">
        <v>44665.0</v>
      </c>
      <c r="B218" s="12" t="s">
        <v>17</v>
      </c>
      <c r="C218" s="12" t="s">
        <v>44</v>
      </c>
      <c r="D218" s="13">
        <v>2.0</v>
      </c>
      <c r="E218" s="12" t="s">
        <v>50</v>
      </c>
      <c r="F218" s="13">
        <v>16.0</v>
      </c>
      <c r="G218" s="13">
        <v>2.0</v>
      </c>
      <c r="H218" s="14"/>
      <c r="I218" s="8" t="str">
        <f>VLOOKUP(E218,lookups_fish!$A$2:$I$200,2,0)</f>
        <v>Schoolmaster Snapper</v>
      </c>
      <c r="J218" s="8" t="str">
        <f>VLOOKUP(E218,lookups_fish!$A$2:$I$200,3,0)</f>
        <v>Lutjanus apodus</v>
      </c>
      <c r="K218" s="7" t="str">
        <f>VLOOKUP(E218,lookups_fish!$A$2:$I$200,4,0)</f>
        <v>Lutjanidae</v>
      </c>
      <c r="L218" s="7" t="str">
        <f>VLOOKUP(E218,lookups_fish!$A$2:$I$200,5,0)</f>
        <v>Carnivores</v>
      </c>
      <c r="M218" s="9">
        <f>VLOOKUP(E218,lookups_fish!$A$2:$I$200,6,0)</f>
        <v>0.0194</v>
      </c>
      <c r="N218" s="9">
        <f>VLOOKUP(E218,lookups_fish!$A$2:$I$200,7,0)</f>
        <v>2.9779</v>
      </c>
      <c r="O218" s="7">
        <f t="shared" si="1"/>
        <v>74.7395754</v>
      </c>
    </row>
    <row r="219" ht="15.75" customHeight="1">
      <c r="A219" s="15">
        <v>44665.0</v>
      </c>
      <c r="B219" s="12" t="s">
        <v>17</v>
      </c>
      <c r="C219" s="12" t="s">
        <v>44</v>
      </c>
      <c r="D219" s="13">
        <v>2.0</v>
      </c>
      <c r="E219" s="12" t="s">
        <v>50</v>
      </c>
      <c r="F219" s="13">
        <v>14.0</v>
      </c>
      <c r="G219" s="13">
        <v>4.0</v>
      </c>
      <c r="H219" s="14"/>
      <c r="I219" s="8" t="str">
        <f>VLOOKUP(E219,lookups_fish!$A$2:$I$200,2,0)</f>
        <v>Schoolmaster Snapper</v>
      </c>
      <c r="J219" s="8" t="str">
        <f>VLOOKUP(E219,lookups_fish!$A$2:$I$200,3,0)</f>
        <v>Lutjanus apodus</v>
      </c>
      <c r="K219" s="7" t="str">
        <f>VLOOKUP(E219,lookups_fish!$A$2:$I$200,4,0)</f>
        <v>Lutjanidae</v>
      </c>
      <c r="L219" s="7" t="str">
        <f>VLOOKUP(E219,lookups_fish!$A$2:$I$200,5,0)</f>
        <v>Carnivores</v>
      </c>
      <c r="M219" s="9">
        <f>VLOOKUP(E219,lookups_fish!$A$2:$I$200,6,0)</f>
        <v>0.0194</v>
      </c>
      <c r="N219" s="9">
        <f>VLOOKUP(E219,lookups_fish!$A$2:$I$200,7,0)</f>
        <v>2.9779</v>
      </c>
      <c r="O219" s="7">
        <f t="shared" si="1"/>
        <v>50.21765253</v>
      </c>
    </row>
    <row r="220" ht="15.75" customHeight="1">
      <c r="A220" s="15">
        <v>44665.0</v>
      </c>
      <c r="B220" s="12" t="s">
        <v>17</v>
      </c>
      <c r="C220" s="12" t="s">
        <v>44</v>
      </c>
      <c r="D220" s="13">
        <v>2.0</v>
      </c>
      <c r="E220" s="12" t="s">
        <v>50</v>
      </c>
      <c r="F220" s="13">
        <v>8.0</v>
      </c>
      <c r="G220" s="14"/>
      <c r="H220" s="14"/>
      <c r="I220" s="8" t="str">
        <f>VLOOKUP(E220,lookups_fish!$A$2:$I$200,2,0)</f>
        <v>Schoolmaster Snapper</v>
      </c>
      <c r="J220" s="8" t="str">
        <f>VLOOKUP(E220,lookups_fish!$A$2:$I$200,3,0)</f>
        <v>Lutjanus apodus</v>
      </c>
      <c r="K220" s="7" t="str">
        <f>VLOOKUP(E220,lookups_fish!$A$2:$I$200,4,0)</f>
        <v>Lutjanidae</v>
      </c>
      <c r="L220" s="7" t="str">
        <f>VLOOKUP(E220,lookups_fish!$A$2:$I$200,5,0)</f>
        <v>Carnivores</v>
      </c>
      <c r="M220" s="9">
        <f>VLOOKUP(E220,lookups_fish!$A$2:$I$200,6,0)</f>
        <v>0.0194</v>
      </c>
      <c r="N220" s="9">
        <f>VLOOKUP(E220,lookups_fish!$A$2:$I$200,7,0)</f>
        <v>2.9779</v>
      </c>
      <c r="O220" s="7">
        <f t="shared" si="1"/>
        <v>9.48666145</v>
      </c>
    </row>
    <row r="221" ht="15.75" customHeight="1">
      <c r="A221" s="15">
        <v>44665.0</v>
      </c>
      <c r="B221" s="12" t="s">
        <v>17</v>
      </c>
      <c r="C221" s="12" t="s">
        <v>44</v>
      </c>
      <c r="D221" s="13">
        <v>2.0</v>
      </c>
      <c r="E221" s="12" t="s">
        <v>58</v>
      </c>
      <c r="F221" s="13">
        <v>10.0</v>
      </c>
      <c r="G221" s="14"/>
      <c r="H221" s="14"/>
      <c r="I221" s="8" t="str">
        <f>VLOOKUP(E221,lookups_fish!$A$2:$I$200,2,0)</f>
        <v>Bluestriped Grunt</v>
      </c>
      <c r="J221" s="8" t="str">
        <f>VLOOKUP(E221,lookups_fish!$A$2:$I$200,3,0)</f>
        <v>Haemulon sciurus</v>
      </c>
      <c r="K221" s="7" t="str">
        <f>VLOOKUP(E221,lookups_fish!$A$2:$I$200,4,0)</f>
        <v>Haemulidae</v>
      </c>
      <c r="L221" s="7" t="str">
        <f>VLOOKUP(E221,lookups_fish!$A$2:$I$200,5,0)</f>
        <v>Carnivores</v>
      </c>
      <c r="M221" s="9">
        <f>VLOOKUP(E221,lookups_fish!$A$2:$I$200,6,0)</f>
        <v>0.0194</v>
      </c>
      <c r="N221" s="9">
        <f>VLOOKUP(E221,lookups_fish!$A$2:$I$200,7,0)</f>
        <v>2.9996</v>
      </c>
      <c r="O221" s="7">
        <f t="shared" si="1"/>
        <v>19.38214017</v>
      </c>
    </row>
    <row r="222" ht="15.75" customHeight="1">
      <c r="A222" s="15">
        <v>44665.0</v>
      </c>
      <c r="B222" s="12" t="s">
        <v>17</v>
      </c>
      <c r="C222" s="12" t="s">
        <v>44</v>
      </c>
      <c r="D222" s="13">
        <v>2.0</v>
      </c>
      <c r="E222" s="12" t="s">
        <v>58</v>
      </c>
      <c r="F222" s="13">
        <v>6.0</v>
      </c>
      <c r="G222" s="14"/>
      <c r="H222" s="14"/>
      <c r="I222" s="8" t="str">
        <f>VLOOKUP(E222,lookups_fish!$A$2:$I$200,2,0)</f>
        <v>Bluestriped Grunt</v>
      </c>
      <c r="J222" s="8" t="str">
        <f>VLOOKUP(E222,lookups_fish!$A$2:$I$200,3,0)</f>
        <v>Haemulon sciurus</v>
      </c>
      <c r="K222" s="7" t="str">
        <f>VLOOKUP(E222,lookups_fish!$A$2:$I$200,4,0)</f>
        <v>Haemulidae</v>
      </c>
      <c r="L222" s="7" t="str">
        <f>VLOOKUP(E222,lookups_fish!$A$2:$I$200,5,0)</f>
        <v>Carnivores</v>
      </c>
      <c r="M222" s="9">
        <f>VLOOKUP(E222,lookups_fish!$A$2:$I$200,6,0)</f>
        <v>0.0194</v>
      </c>
      <c r="N222" s="9">
        <f>VLOOKUP(E222,lookups_fish!$A$2:$I$200,7,0)</f>
        <v>2.9996</v>
      </c>
      <c r="O222" s="7">
        <f t="shared" si="1"/>
        <v>4.1873978</v>
      </c>
    </row>
    <row r="223" ht="15.75" customHeight="1">
      <c r="A223" s="15">
        <v>44665.0</v>
      </c>
      <c r="B223" s="12" t="s">
        <v>17</v>
      </c>
      <c r="C223" s="12" t="s">
        <v>44</v>
      </c>
      <c r="D223" s="13">
        <v>2.0</v>
      </c>
      <c r="E223" s="12" t="s">
        <v>58</v>
      </c>
      <c r="F223" s="13">
        <v>7.0</v>
      </c>
      <c r="G223" s="14"/>
      <c r="H223" s="14"/>
      <c r="I223" s="8" t="str">
        <f>VLOOKUP(E223,lookups_fish!$A$2:$I$200,2,0)</f>
        <v>Bluestriped Grunt</v>
      </c>
      <c r="J223" s="8" t="str">
        <f>VLOOKUP(E223,lookups_fish!$A$2:$I$200,3,0)</f>
        <v>Haemulon sciurus</v>
      </c>
      <c r="K223" s="7" t="str">
        <f>VLOOKUP(E223,lookups_fish!$A$2:$I$200,4,0)</f>
        <v>Haemulidae</v>
      </c>
      <c r="L223" s="7" t="str">
        <f>VLOOKUP(E223,lookups_fish!$A$2:$I$200,5,0)</f>
        <v>Carnivores</v>
      </c>
      <c r="M223" s="9">
        <f>VLOOKUP(E223,lookups_fish!$A$2:$I$200,6,0)</f>
        <v>0.0194</v>
      </c>
      <c r="N223" s="9">
        <f>VLOOKUP(E223,lookups_fish!$A$2:$I$200,7,0)</f>
        <v>2.9996</v>
      </c>
      <c r="O223" s="7">
        <f t="shared" si="1"/>
        <v>6.649022625</v>
      </c>
    </row>
    <row r="224" ht="15.75" customHeight="1">
      <c r="A224" s="15">
        <v>44665.0</v>
      </c>
      <c r="B224" s="12" t="s">
        <v>17</v>
      </c>
      <c r="C224" s="12" t="s">
        <v>44</v>
      </c>
      <c r="D224" s="13">
        <v>2.0</v>
      </c>
      <c r="E224" s="12" t="s">
        <v>58</v>
      </c>
      <c r="F224" s="13">
        <v>5.0</v>
      </c>
      <c r="G224" s="13">
        <v>20.0</v>
      </c>
      <c r="H224" s="14"/>
      <c r="I224" s="8" t="str">
        <f>VLOOKUP(E224,lookups_fish!$A$2:$I$200,2,0)</f>
        <v>Bluestriped Grunt</v>
      </c>
      <c r="J224" s="8" t="str">
        <f>VLOOKUP(E224,lookups_fish!$A$2:$I$200,3,0)</f>
        <v>Haemulon sciurus</v>
      </c>
      <c r="K224" s="7" t="str">
        <f>VLOOKUP(E224,lookups_fish!$A$2:$I$200,4,0)</f>
        <v>Haemulidae</v>
      </c>
      <c r="L224" s="7" t="str">
        <f>VLOOKUP(E224,lookups_fish!$A$2:$I$200,5,0)</f>
        <v>Carnivores</v>
      </c>
      <c r="M224" s="9">
        <f>VLOOKUP(E224,lookups_fish!$A$2:$I$200,6,0)</f>
        <v>0.0194</v>
      </c>
      <c r="N224" s="9">
        <f>VLOOKUP(E224,lookups_fish!$A$2:$I$200,7,0)</f>
        <v>2.9996</v>
      </c>
      <c r="O224" s="7">
        <f t="shared" si="1"/>
        <v>2.423439348</v>
      </c>
    </row>
    <row r="225" ht="15.75" customHeight="1">
      <c r="A225" s="15">
        <v>44665.0</v>
      </c>
      <c r="B225" s="12" t="s">
        <v>17</v>
      </c>
      <c r="C225" s="12" t="s">
        <v>44</v>
      </c>
      <c r="D225" s="13">
        <v>2.0</v>
      </c>
      <c r="E225" s="12" t="s">
        <v>58</v>
      </c>
      <c r="F225" s="13">
        <v>6.0</v>
      </c>
      <c r="G225" s="13">
        <v>10.0</v>
      </c>
      <c r="H225" s="14"/>
      <c r="I225" s="8" t="str">
        <f>VLOOKUP(E225,lookups_fish!$A$2:$I$200,2,0)</f>
        <v>Bluestriped Grunt</v>
      </c>
      <c r="J225" s="8" t="str">
        <f>VLOOKUP(E225,lookups_fish!$A$2:$I$200,3,0)</f>
        <v>Haemulon sciurus</v>
      </c>
      <c r="K225" s="7" t="str">
        <f>VLOOKUP(E225,lookups_fish!$A$2:$I$200,4,0)</f>
        <v>Haemulidae</v>
      </c>
      <c r="L225" s="7" t="str">
        <f>VLOOKUP(E225,lookups_fish!$A$2:$I$200,5,0)</f>
        <v>Carnivores</v>
      </c>
      <c r="M225" s="9">
        <f>VLOOKUP(E225,lookups_fish!$A$2:$I$200,6,0)</f>
        <v>0.0194</v>
      </c>
      <c r="N225" s="9">
        <f>VLOOKUP(E225,lookups_fish!$A$2:$I$200,7,0)</f>
        <v>2.9996</v>
      </c>
      <c r="O225" s="7">
        <f t="shared" si="1"/>
        <v>4.1873978</v>
      </c>
    </row>
    <row r="226" ht="15.75" customHeight="1">
      <c r="A226" s="15">
        <v>44665.0</v>
      </c>
      <c r="B226" s="12" t="s">
        <v>17</v>
      </c>
      <c r="C226" s="12" t="s">
        <v>44</v>
      </c>
      <c r="D226" s="13">
        <v>2.0</v>
      </c>
      <c r="E226" s="12" t="s">
        <v>58</v>
      </c>
      <c r="F226" s="13">
        <v>8.0</v>
      </c>
      <c r="G226" s="14"/>
      <c r="H226" s="14"/>
      <c r="I226" s="8" t="str">
        <f>VLOOKUP(E226,lookups_fish!$A$2:$I$200,2,0)</f>
        <v>Bluestriped Grunt</v>
      </c>
      <c r="J226" s="8" t="str">
        <f>VLOOKUP(E226,lookups_fish!$A$2:$I$200,3,0)</f>
        <v>Haemulon sciurus</v>
      </c>
      <c r="K226" s="7" t="str">
        <f>VLOOKUP(E226,lookups_fish!$A$2:$I$200,4,0)</f>
        <v>Haemulidae</v>
      </c>
      <c r="L226" s="7" t="str">
        <f>VLOOKUP(E226,lookups_fish!$A$2:$I$200,5,0)</f>
        <v>Carnivores</v>
      </c>
      <c r="M226" s="9">
        <f>VLOOKUP(E226,lookups_fish!$A$2:$I$200,6,0)</f>
        <v>0.0194</v>
      </c>
      <c r="N226" s="9">
        <f>VLOOKUP(E226,lookups_fish!$A$2:$I$200,7,0)</f>
        <v>2.9996</v>
      </c>
      <c r="O226" s="7">
        <f t="shared" si="1"/>
        <v>9.924541564</v>
      </c>
    </row>
    <row r="227" ht="15.75" customHeight="1">
      <c r="A227" s="15">
        <v>44665.0</v>
      </c>
      <c r="B227" s="12" t="s">
        <v>17</v>
      </c>
      <c r="C227" s="12" t="s">
        <v>44</v>
      </c>
      <c r="D227" s="13">
        <v>2.0</v>
      </c>
      <c r="E227" s="12" t="s">
        <v>55</v>
      </c>
      <c r="F227" s="13">
        <v>8.0</v>
      </c>
      <c r="G227" s="14"/>
      <c r="H227" s="14"/>
      <c r="I227" s="8" t="str">
        <f>VLOOKUP(E227,lookups_fish!$A$2:$I$200,2,0)</f>
        <v>French Grunt</v>
      </c>
      <c r="J227" s="8" t="str">
        <f>VLOOKUP(E227,lookups_fish!$A$2:$I$200,3,0)</f>
        <v>Haemulon flavolineatum</v>
      </c>
      <c r="K227" s="7" t="str">
        <f>VLOOKUP(E227,lookups_fish!$A$2:$I$200,4,0)</f>
        <v>Haemulidae</v>
      </c>
      <c r="L227" s="7" t="str">
        <f>VLOOKUP(E227,lookups_fish!$A$2:$I$200,5,0)</f>
        <v>Carnivores</v>
      </c>
      <c r="M227" s="9">
        <f>VLOOKUP(E227,lookups_fish!$A$2:$I$200,6,0)</f>
        <v>0.0127</v>
      </c>
      <c r="N227" s="9">
        <f>VLOOKUP(E227,lookups_fish!$A$2:$I$200,7,0)</f>
        <v>3.1581</v>
      </c>
      <c r="O227" s="7">
        <f t="shared" si="1"/>
        <v>9.033420126</v>
      </c>
    </row>
    <row r="228" ht="15.75" customHeight="1">
      <c r="A228" s="15">
        <v>44665.0</v>
      </c>
      <c r="B228" s="12" t="s">
        <v>17</v>
      </c>
      <c r="C228" s="12" t="s">
        <v>44</v>
      </c>
      <c r="D228" s="13">
        <v>2.0</v>
      </c>
      <c r="E228" s="12" t="s">
        <v>55</v>
      </c>
      <c r="F228" s="13">
        <v>6.0</v>
      </c>
      <c r="G228" s="13">
        <v>13.0</v>
      </c>
      <c r="H228" s="14"/>
      <c r="I228" s="8" t="str">
        <f>VLOOKUP(E228,lookups_fish!$A$2:$I$200,2,0)</f>
        <v>French Grunt</v>
      </c>
      <c r="J228" s="8" t="str">
        <f>VLOOKUP(E228,lookups_fish!$A$2:$I$200,3,0)</f>
        <v>Haemulon flavolineatum</v>
      </c>
      <c r="K228" s="7" t="str">
        <f>VLOOKUP(E228,lookups_fish!$A$2:$I$200,4,0)</f>
        <v>Haemulidae</v>
      </c>
      <c r="L228" s="7" t="str">
        <f>VLOOKUP(E228,lookups_fish!$A$2:$I$200,5,0)</f>
        <v>Carnivores</v>
      </c>
      <c r="M228" s="9">
        <f>VLOOKUP(E228,lookups_fish!$A$2:$I$200,6,0)</f>
        <v>0.0127</v>
      </c>
      <c r="N228" s="9">
        <f>VLOOKUP(E228,lookups_fish!$A$2:$I$200,7,0)</f>
        <v>3.1581</v>
      </c>
      <c r="O228" s="7">
        <f t="shared" si="1"/>
        <v>3.641524069</v>
      </c>
    </row>
    <row r="229" ht="15.75" customHeight="1">
      <c r="A229" s="15">
        <v>44665.0</v>
      </c>
      <c r="B229" s="12" t="s">
        <v>17</v>
      </c>
      <c r="C229" s="12" t="s">
        <v>44</v>
      </c>
      <c r="D229" s="13">
        <v>2.0</v>
      </c>
      <c r="E229" s="12" t="s">
        <v>66</v>
      </c>
      <c r="F229" s="13">
        <v>5.0</v>
      </c>
      <c r="G229" s="13">
        <v>2.0</v>
      </c>
      <c r="H229" s="12" t="s">
        <v>49</v>
      </c>
      <c r="I229" s="8" t="str">
        <f>VLOOKUP(E229,lookups_fish!$A$2:$I$200,2,0)</f>
        <v>Queen Parrotfish</v>
      </c>
      <c r="J229" s="8" t="str">
        <f>VLOOKUP(E229,lookups_fish!$A$2:$I$200,3,0)</f>
        <v>Scarus vetula</v>
      </c>
      <c r="K229" s="7" t="str">
        <f>VLOOKUP(E229,lookups_fish!$A$2:$I$200,4,0)</f>
        <v>Scaridae</v>
      </c>
      <c r="L229" s="7" t="str">
        <f>VLOOKUP(E229,lookups_fish!$A$2:$I$200,5,0)</f>
        <v>Herbivores</v>
      </c>
      <c r="M229" s="9">
        <f>VLOOKUP(E229,lookups_fish!$A$2:$I$200,6,0)</f>
        <v>0.025</v>
      </c>
      <c r="N229" s="9">
        <f>VLOOKUP(E229,lookups_fish!$A$2:$I$200,7,0)</f>
        <v>2.9214</v>
      </c>
      <c r="O229" s="7">
        <f t="shared" si="1"/>
        <v>2.753664206</v>
      </c>
    </row>
    <row r="230" ht="15.75" customHeight="1">
      <c r="A230" s="15">
        <v>44665.0</v>
      </c>
      <c r="B230" s="12" t="s">
        <v>17</v>
      </c>
      <c r="C230" s="12" t="s">
        <v>44</v>
      </c>
      <c r="D230" s="13">
        <v>2.0</v>
      </c>
      <c r="E230" s="12" t="s">
        <v>66</v>
      </c>
      <c r="F230" s="13">
        <v>8.0</v>
      </c>
      <c r="G230" s="14"/>
      <c r="H230" s="14"/>
      <c r="I230" s="8" t="str">
        <f>VLOOKUP(E230,lookups_fish!$A$2:$I$200,2,0)</f>
        <v>Queen Parrotfish</v>
      </c>
      <c r="J230" s="8" t="str">
        <f>VLOOKUP(E230,lookups_fish!$A$2:$I$200,3,0)</f>
        <v>Scarus vetula</v>
      </c>
      <c r="K230" s="7" t="str">
        <f>VLOOKUP(E230,lookups_fish!$A$2:$I$200,4,0)</f>
        <v>Scaridae</v>
      </c>
      <c r="L230" s="7" t="str">
        <f>VLOOKUP(E230,lookups_fish!$A$2:$I$200,5,0)</f>
        <v>Herbivores</v>
      </c>
      <c r="M230" s="9">
        <f>VLOOKUP(E230,lookups_fish!$A$2:$I$200,6,0)</f>
        <v>0.025</v>
      </c>
      <c r="N230" s="9">
        <f>VLOOKUP(E230,lookups_fish!$A$2:$I$200,7,0)</f>
        <v>2.9214</v>
      </c>
      <c r="O230" s="7">
        <f t="shared" si="1"/>
        <v>10.86993874</v>
      </c>
    </row>
    <row r="231" ht="15.75" customHeight="1">
      <c r="A231" s="15">
        <v>44665.0</v>
      </c>
      <c r="B231" s="12" t="s">
        <v>17</v>
      </c>
      <c r="C231" s="12" t="s">
        <v>44</v>
      </c>
      <c r="D231" s="13">
        <v>2.0</v>
      </c>
      <c r="E231" s="12" t="s">
        <v>69</v>
      </c>
      <c r="F231" s="13">
        <v>8.0</v>
      </c>
      <c r="G231" s="14"/>
      <c r="H231" s="14"/>
      <c r="I231" s="8" t="str">
        <f>VLOOKUP(E231,lookups_fish!$A$2:$I$200,2,0)</f>
        <v>Cocoa Damselfish</v>
      </c>
      <c r="J231" s="8" t="str">
        <f>VLOOKUP(E231,lookups_fish!$A$2:$I$200,3,0)</f>
        <v>Stegastes variabilis</v>
      </c>
      <c r="K231" s="7" t="str">
        <f>VLOOKUP(E231,lookups_fish!$A$2:$I$200,4,0)</f>
        <v>Pomacentridae</v>
      </c>
      <c r="L231" s="7" t="str">
        <f>VLOOKUP(E231,lookups_fish!$A$2:$I$200,5,0)</f>
        <v>Herbivores</v>
      </c>
      <c r="M231" s="9">
        <f>VLOOKUP(E231,lookups_fish!$A$2:$I$200,6,0)</f>
        <v>0.0166</v>
      </c>
      <c r="N231" s="9">
        <f>VLOOKUP(E231,lookups_fish!$A$2:$I$200,7,0)</f>
        <v>2.99</v>
      </c>
      <c r="O231" s="7">
        <f t="shared" si="1"/>
        <v>8.324288993</v>
      </c>
    </row>
    <row r="232" ht="15.75" customHeight="1">
      <c r="A232" s="15">
        <v>44665.0</v>
      </c>
      <c r="B232" s="12" t="s">
        <v>17</v>
      </c>
      <c r="C232" s="12" t="s">
        <v>44</v>
      </c>
      <c r="D232" s="13">
        <v>2.0</v>
      </c>
      <c r="E232" s="12" t="s">
        <v>55</v>
      </c>
      <c r="F232" s="13">
        <v>8.0</v>
      </c>
      <c r="G232" s="14"/>
      <c r="H232" s="14"/>
      <c r="I232" s="8" t="str">
        <f>VLOOKUP(E232,lookups_fish!$A$2:$I$200,2,0)</f>
        <v>French Grunt</v>
      </c>
      <c r="J232" s="8" t="str">
        <f>VLOOKUP(E232,lookups_fish!$A$2:$I$200,3,0)</f>
        <v>Haemulon flavolineatum</v>
      </c>
      <c r="K232" s="7" t="str">
        <f>VLOOKUP(E232,lookups_fish!$A$2:$I$200,4,0)</f>
        <v>Haemulidae</v>
      </c>
      <c r="L232" s="7" t="str">
        <f>VLOOKUP(E232,lookups_fish!$A$2:$I$200,5,0)</f>
        <v>Carnivores</v>
      </c>
      <c r="M232" s="9">
        <f>VLOOKUP(E232,lookups_fish!$A$2:$I$200,6,0)</f>
        <v>0.0127</v>
      </c>
      <c r="N232" s="9">
        <f>VLOOKUP(E232,lookups_fish!$A$2:$I$200,7,0)</f>
        <v>3.1581</v>
      </c>
      <c r="O232" s="7">
        <f t="shared" si="1"/>
        <v>9.033420126</v>
      </c>
    </row>
    <row r="233" ht="15.75" customHeight="1">
      <c r="A233" s="15">
        <v>44665.0</v>
      </c>
      <c r="B233" s="12" t="s">
        <v>17</v>
      </c>
      <c r="C233" s="12" t="s">
        <v>44</v>
      </c>
      <c r="D233" s="13">
        <v>2.0</v>
      </c>
      <c r="E233" s="12" t="s">
        <v>76</v>
      </c>
      <c r="F233" s="13">
        <v>6.0</v>
      </c>
      <c r="G233" s="14"/>
      <c r="H233" s="12" t="s">
        <v>49</v>
      </c>
      <c r="I233" s="8" t="str">
        <f>VLOOKUP(E233,lookups_fish!$A$2:$I$200,2,0)</f>
        <v>Redtail Parrotfish</v>
      </c>
      <c r="J233" s="8" t="str">
        <f>VLOOKUP(E233,lookups_fish!$A$2:$I$200,3,0)</f>
        <v>Sparisoma chrysopterum</v>
      </c>
      <c r="K233" s="7" t="str">
        <f>VLOOKUP(E233,lookups_fish!$A$2:$I$200,4,0)</f>
        <v>Scaridae</v>
      </c>
      <c r="L233" s="7" t="str">
        <f>VLOOKUP(E233,lookups_fish!$A$2:$I$200,5,0)</f>
        <v>Herbivores</v>
      </c>
      <c r="M233" s="9">
        <f>VLOOKUP(E233,lookups_fish!$A$2:$I$200,6,0)</f>
        <v>0.0099</v>
      </c>
      <c r="N233" s="9">
        <f>VLOOKUP(E233,lookups_fish!$A$2:$I$200,7,0)</f>
        <v>3.1708</v>
      </c>
      <c r="O233" s="7">
        <f t="shared" si="1"/>
        <v>2.904003793</v>
      </c>
    </row>
    <row r="234" ht="15.75" customHeight="1">
      <c r="A234" s="15">
        <v>44665.0</v>
      </c>
      <c r="B234" s="12" t="s">
        <v>17</v>
      </c>
      <c r="C234" s="12" t="s">
        <v>44</v>
      </c>
      <c r="D234" s="13">
        <v>2.0</v>
      </c>
      <c r="E234" s="12" t="s">
        <v>53</v>
      </c>
      <c r="F234" s="13">
        <v>8.0</v>
      </c>
      <c r="G234" s="14"/>
      <c r="H234" s="12" t="s">
        <v>49</v>
      </c>
      <c r="I234" s="8" t="str">
        <f>VLOOKUP(E234,lookups_fish!$A$2:$I$200,2,0)</f>
        <v>Yellowtail parrotfish</v>
      </c>
      <c r="J234" s="8" t="str">
        <f>VLOOKUP(E234,lookups_fish!$A$2:$I$200,3,0)</f>
        <v>Sparisoma rubiprinne</v>
      </c>
      <c r="K234" s="7" t="str">
        <f>VLOOKUP(E234,lookups_fish!$A$2:$I$200,4,0)</f>
        <v>Scaridae</v>
      </c>
      <c r="L234" s="7" t="str">
        <f>VLOOKUP(E234,lookups_fish!$A$2:$I$200,5,0)</f>
        <v>Herbivores</v>
      </c>
      <c r="M234" s="9">
        <f>VLOOKUP(E234,lookups_fish!$A$2:$I$200,6,0)</f>
        <v>0.0156</v>
      </c>
      <c r="N234" s="9">
        <f>VLOOKUP(E234,lookups_fish!$A$2:$I$200,7,0)</f>
        <v>3.0641</v>
      </c>
      <c r="O234" s="7">
        <f t="shared" si="1"/>
        <v>9.126045453</v>
      </c>
    </row>
    <row r="235" ht="15.75" customHeight="1">
      <c r="A235" s="15">
        <v>44665.0</v>
      </c>
      <c r="B235" s="12" t="s">
        <v>17</v>
      </c>
      <c r="C235" s="12" t="s">
        <v>44</v>
      </c>
      <c r="D235" s="13">
        <v>2.0</v>
      </c>
      <c r="E235" s="12" t="s">
        <v>45</v>
      </c>
      <c r="F235" s="13">
        <v>18.0</v>
      </c>
      <c r="G235" s="14"/>
      <c r="H235" s="14"/>
      <c r="I235" s="8" t="str">
        <f>VLOOKUP(E235,lookups_fish!$A$2:$I$200,2,0)</f>
        <v>Gray snapper</v>
      </c>
      <c r="J235" s="8" t="str">
        <f>VLOOKUP(E235,lookups_fish!$A$2:$I$200,3,0)</f>
        <v>Lutjanis griseus</v>
      </c>
      <c r="K235" s="7" t="str">
        <f>VLOOKUP(E235,lookups_fish!$A$2:$I$200,4,0)</f>
        <v>Lutjanidae</v>
      </c>
      <c r="L235" s="7" t="str">
        <f>VLOOKUP(E235,lookups_fish!$A$2:$I$200,5,0)</f>
        <v>Carnivores</v>
      </c>
      <c r="M235" s="9">
        <f>VLOOKUP(E235,lookups_fish!$A$2:$I$200,6,0)</f>
        <v>0.0148</v>
      </c>
      <c r="N235" s="9">
        <f>VLOOKUP(E235,lookups_fish!$A$2:$I$200,7,0)</f>
        <v>2.98</v>
      </c>
      <c r="O235" s="7">
        <f t="shared" si="1"/>
        <v>81.46550999</v>
      </c>
    </row>
    <row r="236" ht="15.75" customHeight="1">
      <c r="A236" s="15">
        <v>44665.0</v>
      </c>
      <c r="B236" s="12" t="s">
        <v>17</v>
      </c>
      <c r="C236" s="12" t="s">
        <v>44</v>
      </c>
      <c r="D236" s="13">
        <v>2.0</v>
      </c>
      <c r="E236" s="12" t="s">
        <v>45</v>
      </c>
      <c r="F236" s="13">
        <v>20.0</v>
      </c>
      <c r="G236" s="13">
        <v>2.0</v>
      </c>
      <c r="H236" s="14"/>
      <c r="I236" s="8" t="str">
        <f>VLOOKUP(E236,lookups_fish!$A$2:$I$200,2,0)</f>
        <v>Gray snapper</v>
      </c>
      <c r="J236" s="8" t="str">
        <f>VLOOKUP(E236,lookups_fish!$A$2:$I$200,3,0)</f>
        <v>Lutjanis griseus</v>
      </c>
      <c r="K236" s="7" t="str">
        <f>VLOOKUP(E236,lookups_fish!$A$2:$I$200,4,0)</f>
        <v>Lutjanidae</v>
      </c>
      <c r="L236" s="7" t="str">
        <f>VLOOKUP(E236,lookups_fish!$A$2:$I$200,5,0)</f>
        <v>Carnivores</v>
      </c>
      <c r="M236" s="9">
        <f>VLOOKUP(E236,lookups_fish!$A$2:$I$200,6,0)</f>
        <v>0.0148</v>
      </c>
      <c r="N236" s="9">
        <f>VLOOKUP(E236,lookups_fish!$A$2:$I$200,7,0)</f>
        <v>2.98</v>
      </c>
      <c r="O236" s="7">
        <f t="shared" si="1"/>
        <v>111.5144386</v>
      </c>
    </row>
    <row r="237" ht="15.75" customHeight="1">
      <c r="A237" s="15">
        <v>44665.0</v>
      </c>
      <c r="B237" s="12" t="s">
        <v>17</v>
      </c>
      <c r="C237" s="12" t="s">
        <v>44</v>
      </c>
      <c r="D237" s="13">
        <v>2.0</v>
      </c>
      <c r="E237" s="12" t="s">
        <v>45</v>
      </c>
      <c r="F237" s="13">
        <v>10.0</v>
      </c>
      <c r="G237" s="14"/>
      <c r="H237" s="14"/>
      <c r="I237" s="8" t="str">
        <f>VLOOKUP(E237,lookups_fish!$A$2:$I$200,2,0)</f>
        <v>Gray snapper</v>
      </c>
      <c r="J237" s="8" t="str">
        <f>VLOOKUP(E237,lookups_fish!$A$2:$I$200,3,0)</f>
        <v>Lutjanis griseus</v>
      </c>
      <c r="K237" s="7" t="str">
        <f>VLOOKUP(E237,lookups_fish!$A$2:$I$200,4,0)</f>
        <v>Lutjanidae</v>
      </c>
      <c r="L237" s="7" t="str">
        <f>VLOOKUP(E237,lookups_fish!$A$2:$I$200,5,0)</f>
        <v>Carnivores</v>
      </c>
      <c r="M237" s="9">
        <f>VLOOKUP(E237,lookups_fish!$A$2:$I$200,6,0)</f>
        <v>0.0148</v>
      </c>
      <c r="N237" s="9">
        <f>VLOOKUP(E237,lookups_fish!$A$2:$I$200,7,0)</f>
        <v>2.98</v>
      </c>
      <c r="O237" s="7">
        <f t="shared" si="1"/>
        <v>14.13389027</v>
      </c>
    </row>
    <row r="238" ht="15.75" customHeight="1">
      <c r="A238" s="15">
        <v>44665.0</v>
      </c>
      <c r="B238" s="12" t="s">
        <v>17</v>
      </c>
      <c r="C238" s="12" t="s">
        <v>44</v>
      </c>
      <c r="D238" s="13">
        <v>2.0</v>
      </c>
      <c r="E238" s="12" t="s">
        <v>45</v>
      </c>
      <c r="F238" s="13">
        <v>18.0</v>
      </c>
      <c r="G238" s="13">
        <v>6.0</v>
      </c>
      <c r="H238" s="14"/>
      <c r="I238" s="8" t="str">
        <f>VLOOKUP(E238,lookups_fish!$A$2:$I$200,2,0)</f>
        <v>Gray snapper</v>
      </c>
      <c r="J238" s="8" t="str">
        <f>VLOOKUP(E238,lookups_fish!$A$2:$I$200,3,0)</f>
        <v>Lutjanis griseus</v>
      </c>
      <c r="K238" s="7" t="str">
        <f>VLOOKUP(E238,lookups_fish!$A$2:$I$200,4,0)</f>
        <v>Lutjanidae</v>
      </c>
      <c r="L238" s="7" t="str">
        <f>VLOOKUP(E238,lookups_fish!$A$2:$I$200,5,0)</f>
        <v>Carnivores</v>
      </c>
      <c r="M238" s="9">
        <f>VLOOKUP(E238,lookups_fish!$A$2:$I$200,6,0)</f>
        <v>0.0148</v>
      </c>
      <c r="N238" s="9">
        <f>VLOOKUP(E238,lookups_fish!$A$2:$I$200,7,0)</f>
        <v>2.98</v>
      </c>
      <c r="O238" s="7">
        <f t="shared" si="1"/>
        <v>81.46550999</v>
      </c>
    </row>
    <row r="239" ht="15.75" customHeight="1">
      <c r="A239" s="15">
        <v>44665.0</v>
      </c>
      <c r="B239" s="12" t="s">
        <v>17</v>
      </c>
      <c r="C239" s="12" t="s">
        <v>44</v>
      </c>
      <c r="D239" s="13">
        <v>2.0</v>
      </c>
      <c r="E239" s="12" t="s">
        <v>45</v>
      </c>
      <c r="F239" s="13">
        <v>15.0</v>
      </c>
      <c r="G239" s="13">
        <v>2.0</v>
      </c>
      <c r="H239" s="14"/>
      <c r="I239" s="8" t="str">
        <f>VLOOKUP(E239,lookups_fish!$A$2:$I$200,2,0)</f>
        <v>Gray snapper</v>
      </c>
      <c r="J239" s="8" t="str">
        <f>VLOOKUP(E239,lookups_fish!$A$2:$I$200,3,0)</f>
        <v>Lutjanis griseus</v>
      </c>
      <c r="K239" s="7" t="str">
        <f>VLOOKUP(E239,lookups_fish!$A$2:$I$200,4,0)</f>
        <v>Lutjanidae</v>
      </c>
      <c r="L239" s="7" t="str">
        <f>VLOOKUP(E239,lookups_fish!$A$2:$I$200,5,0)</f>
        <v>Carnivores</v>
      </c>
      <c r="M239" s="9">
        <f>VLOOKUP(E239,lookups_fish!$A$2:$I$200,6,0)</f>
        <v>0.0148</v>
      </c>
      <c r="N239" s="9">
        <f>VLOOKUP(E239,lookups_fish!$A$2:$I$200,7,0)</f>
        <v>2.98</v>
      </c>
      <c r="O239" s="7">
        <f t="shared" si="1"/>
        <v>47.31661494</v>
      </c>
    </row>
    <row r="240" ht="15.75" customHeight="1">
      <c r="A240" s="15">
        <v>44665.0</v>
      </c>
      <c r="B240" s="12" t="s">
        <v>17</v>
      </c>
      <c r="C240" s="12" t="s">
        <v>44</v>
      </c>
      <c r="D240" s="13">
        <v>2.0</v>
      </c>
      <c r="E240" s="12" t="s">
        <v>45</v>
      </c>
      <c r="F240" s="13">
        <v>10.0</v>
      </c>
      <c r="G240" s="13">
        <v>2.0</v>
      </c>
      <c r="H240" s="14"/>
      <c r="I240" s="8" t="str">
        <f>VLOOKUP(E240,lookups_fish!$A$2:$I$200,2,0)</f>
        <v>Gray snapper</v>
      </c>
      <c r="J240" s="8" t="str">
        <f>VLOOKUP(E240,lookups_fish!$A$2:$I$200,3,0)</f>
        <v>Lutjanis griseus</v>
      </c>
      <c r="K240" s="7" t="str">
        <f>VLOOKUP(E240,lookups_fish!$A$2:$I$200,4,0)</f>
        <v>Lutjanidae</v>
      </c>
      <c r="L240" s="7" t="str">
        <f>VLOOKUP(E240,lookups_fish!$A$2:$I$200,5,0)</f>
        <v>Carnivores</v>
      </c>
      <c r="M240" s="9">
        <f>VLOOKUP(E240,lookups_fish!$A$2:$I$200,6,0)</f>
        <v>0.0148</v>
      </c>
      <c r="N240" s="9">
        <f>VLOOKUP(E240,lookups_fish!$A$2:$I$200,7,0)</f>
        <v>2.98</v>
      </c>
      <c r="O240" s="7">
        <f t="shared" si="1"/>
        <v>14.13389027</v>
      </c>
    </row>
    <row r="241" ht="15.75" customHeight="1">
      <c r="A241" s="15">
        <v>44665.0</v>
      </c>
      <c r="B241" s="12" t="s">
        <v>17</v>
      </c>
      <c r="C241" s="12" t="s">
        <v>44</v>
      </c>
      <c r="D241" s="13">
        <v>2.0</v>
      </c>
      <c r="E241" s="12" t="s">
        <v>45</v>
      </c>
      <c r="F241" s="13">
        <v>8.0</v>
      </c>
      <c r="G241" s="13">
        <v>3.0</v>
      </c>
      <c r="H241" s="14"/>
      <c r="I241" s="8" t="str">
        <f>VLOOKUP(E241,lookups_fish!$A$2:$I$200,2,0)</f>
        <v>Gray snapper</v>
      </c>
      <c r="J241" s="8" t="str">
        <f>VLOOKUP(E241,lookups_fish!$A$2:$I$200,3,0)</f>
        <v>Lutjanis griseus</v>
      </c>
      <c r="K241" s="7" t="str">
        <f>VLOOKUP(E241,lookups_fish!$A$2:$I$200,4,0)</f>
        <v>Lutjanidae</v>
      </c>
      <c r="L241" s="7" t="str">
        <f>VLOOKUP(E241,lookups_fish!$A$2:$I$200,5,0)</f>
        <v>Carnivores</v>
      </c>
      <c r="M241" s="9">
        <f>VLOOKUP(E241,lookups_fish!$A$2:$I$200,6,0)</f>
        <v>0.0148</v>
      </c>
      <c r="N241" s="9">
        <f>VLOOKUP(E241,lookups_fish!$A$2:$I$200,7,0)</f>
        <v>2.98</v>
      </c>
      <c r="O241" s="7">
        <f t="shared" si="1"/>
        <v>7.268919791</v>
      </c>
    </row>
    <row r="242" ht="15.75" customHeight="1">
      <c r="A242" s="15">
        <v>44665.0</v>
      </c>
      <c r="B242" s="12" t="s">
        <v>17</v>
      </c>
      <c r="C242" s="12" t="s">
        <v>44</v>
      </c>
      <c r="D242" s="13">
        <v>2.0</v>
      </c>
      <c r="E242" s="12" t="s">
        <v>59</v>
      </c>
      <c r="F242" s="13">
        <v>5.0</v>
      </c>
      <c r="G242" s="14"/>
      <c r="H242" s="14"/>
      <c r="I242" s="8" t="str">
        <f>VLOOKUP(E242,lookups_fish!$A$2:$I$200,2,0)</f>
        <v>Barracuda</v>
      </c>
      <c r="J242" s="7" t="str">
        <f>VLOOKUP(E242,lookups_fish!$A$2:$I$200,3,0)</f>
        <v>Sphyraena barracuda</v>
      </c>
      <c r="K242" s="7" t="str">
        <f>VLOOKUP(E242,lookups_fish!$A$2:$I$200,4,0)</f>
        <v>Sphyraenidae</v>
      </c>
      <c r="L242" s="7" t="str">
        <f>VLOOKUP(E242,lookups_fish!$A$2:$I$200,5,0)</f>
        <v>Carnivores</v>
      </c>
      <c r="M242" s="9">
        <f>VLOOKUP(E242,lookups_fish!$A$2:$I$200,6,0)</f>
        <v>0.005</v>
      </c>
      <c r="N242" s="9">
        <f>VLOOKUP(E242,lookups_fish!$A$2:$I$200,7,0)</f>
        <v>3.0825</v>
      </c>
      <c r="O242" s="7">
        <f t="shared" si="1"/>
        <v>0.7137482274</v>
      </c>
    </row>
    <row r="243" ht="15.75" customHeight="1">
      <c r="A243" s="15">
        <v>44665.0</v>
      </c>
      <c r="B243" s="12" t="s">
        <v>17</v>
      </c>
      <c r="C243" s="12" t="s">
        <v>44</v>
      </c>
      <c r="D243" s="13">
        <v>2.0</v>
      </c>
      <c r="E243" s="12" t="s">
        <v>59</v>
      </c>
      <c r="F243" s="13">
        <v>12.0</v>
      </c>
      <c r="G243" s="14"/>
      <c r="H243" s="14"/>
      <c r="I243" s="8" t="str">
        <f>VLOOKUP(E243,lookups_fish!$A$2:$I$200,2,0)</f>
        <v>Barracuda</v>
      </c>
      <c r="J243" s="7" t="str">
        <f>VLOOKUP(E243,lookups_fish!$A$2:$I$200,3,0)</f>
        <v>Sphyraena barracuda</v>
      </c>
      <c r="K243" s="7" t="str">
        <f>VLOOKUP(E243,lookups_fish!$A$2:$I$200,4,0)</f>
        <v>Sphyraenidae</v>
      </c>
      <c r="L243" s="7" t="str">
        <f>VLOOKUP(E243,lookups_fish!$A$2:$I$200,5,0)</f>
        <v>Carnivores</v>
      </c>
      <c r="M243" s="9">
        <f>VLOOKUP(E243,lookups_fish!$A$2:$I$200,6,0)</f>
        <v>0.005</v>
      </c>
      <c r="N243" s="9">
        <f>VLOOKUP(E243,lookups_fish!$A$2:$I$200,7,0)</f>
        <v>3.0825</v>
      </c>
      <c r="O243" s="7">
        <f t="shared" si="1"/>
        <v>10.60586745</v>
      </c>
    </row>
    <row r="244" ht="15.75" customHeight="1">
      <c r="A244" s="15">
        <v>44665.0</v>
      </c>
      <c r="B244" s="12" t="s">
        <v>17</v>
      </c>
      <c r="C244" s="12" t="s">
        <v>44</v>
      </c>
      <c r="D244" s="13">
        <v>2.0</v>
      </c>
      <c r="E244" s="12" t="s">
        <v>53</v>
      </c>
      <c r="F244" s="13">
        <v>20.0</v>
      </c>
      <c r="G244" s="14"/>
      <c r="H244" s="12" t="s">
        <v>60</v>
      </c>
      <c r="I244" s="8" t="str">
        <f>VLOOKUP(E244,lookups_fish!$A$2:$I$200,2,0)</f>
        <v>Yellowtail parrotfish</v>
      </c>
      <c r="J244" s="8" t="str">
        <f>VLOOKUP(E244,lookups_fish!$A$2:$I$200,3,0)</f>
        <v>Sparisoma rubiprinne</v>
      </c>
      <c r="K244" s="7" t="str">
        <f>VLOOKUP(E244,lookups_fish!$A$2:$I$200,4,0)</f>
        <v>Scaridae</v>
      </c>
      <c r="L244" s="7" t="str">
        <f>VLOOKUP(E244,lookups_fish!$A$2:$I$200,5,0)</f>
        <v>Herbivores</v>
      </c>
      <c r="M244" s="9">
        <f>VLOOKUP(E244,lookups_fish!$A$2:$I$200,6,0)</f>
        <v>0.0156</v>
      </c>
      <c r="N244" s="9">
        <f>VLOOKUP(E244,lookups_fish!$A$2:$I$200,7,0)</f>
        <v>3.0641</v>
      </c>
      <c r="O244" s="7">
        <f t="shared" si="1"/>
        <v>151.2204785</v>
      </c>
    </row>
    <row r="245" ht="15.75" customHeight="1">
      <c r="A245" s="15">
        <v>44665.0</v>
      </c>
      <c r="B245" s="12" t="s">
        <v>17</v>
      </c>
      <c r="C245" s="12" t="s">
        <v>44</v>
      </c>
      <c r="D245" s="13">
        <v>2.0</v>
      </c>
      <c r="E245" s="12" t="s">
        <v>53</v>
      </c>
      <c r="F245" s="13">
        <v>15.0</v>
      </c>
      <c r="G245" s="14"/>
      <c r="H245" s="12" t="s">
        <v>60</v>
      </c>
      <c r="I245" s="8" t="str">
        <f>VLOOKUP(E245,lookups_fish!$A$2:$I$200,2,0)</f>
        <v>Yellowtail parrotfish</v>
      </c>
      <c r="J245" s="8" t="str">
        <f>VLOOKUP(E245,lookups_fish!$A$2:$I$200,3,0)</f>
        <v>Sparisoma rubiprinne</v>
      </c>
      <c r="K245" s="7" t="str">
        <f>VLOOKUP(E245,lookups_fish!$A$2:$I$200,4,0)</f>
        <v>Scaridae</v>
      </c>
      <c r="L245" s="7" t="str">
        <f>VLOOKUP(E245,lookups_fish!$A$2:$I$200,5,0)</f>
        <v>Herbivores</v>
      </c>
      <c r="M245" s="9">
        <f>VLOOKUP(E245,lookups_fish!$A$2:$I$200,6,0)</f>
        <v>0.0156</v>
      </c>
      <c r="N245" s="9">
        <f>VLOOKUP(E245,lookups_fish!$A$2:$I$200,7,0)</f>
        <v>3.0641</v>
      </c>
      <c r="O245" s="7">
        <f t="shared" si="1"/>
        <v>62.63049227</v>
      </c>
    </row>
    <row r="246" ht="15.75" customHeight="1">
      <c r="A246" s="15">
        <v>44665.0</v>
      </c>
      <c r="B246" s="12" t="s">
        <v>17</v>
      </c>
      <c r="C246" s="12" t="s">
        <v>44</v>
      </c>
      <c r="D246" s="13">
        <v>2.0</v>
      </c>
      <c r="E246" s="12" t="s">
        <v>77</v>
      </c>
      <c r="F246" s="13">
        <v>2.0</v>
      </c>
      <c r="G246" s="14"/>
      <c r="H246" s="14"/>
      <c r="I246" s="8" t="str">
        <f>VLOOKUP(E246,lookups_fish!$A$2:$I$200,2,0)</f>
        <v>Foureye Butterflyfish</v>
      </c>
      <c r="J246" s="8" t="str">
        <f>VLOOKUP(E246,lookups_fish!$A$2:$I$200,3,0)</f>
        <v>Chaetodon capistratus</v>
      </c>
      <c r="K246" s="7" t="str">
        <f>VLOOKUP(E246,lookups_fish!$A$2:$I$200,4,0)</f>
        <v>Chaetodontidae</v>
      </c>
      <c r="L246" s="7" t="str">
        <f>VLOOKUP(E246,lookups_fish!$A$2:$I$200,5,0)</f>
        <v>Carnivores</v>
      </c>
      <c r="M246" s="9">
        <f>VLOOKUP(E246,lookups_fish!$A$2:$I$200,6,0)</f>
        <v>0.022</v>
      </c>
      <c r="N246" s="9">
        <f>VLOOKUP(E246,lookups_fish!$A$2:$I$200,7,0)</f>
        <v>3.1897</v>
      </c>
      <c r="O246" s="7">
        <f t="shared" si="1"/>
        <v>0.2007326685</v>
      </c>
    </row>
    <row r="247" ht="15.75" customHeight="1">
      <c r="A247" s="15">
        <v>44665.0</v>
      </c>
      <c r="B247" s="12" t="s">
        <v>20</v>
      </c>
      <c r="C247" s="12" t="s">
        <v>44</v>
      </c>
      <c r="D247" s="13">
        <v>1.0</v>
      </c>
      <c r="E247" s="12" t="s">
        <v>78</v>
      </c>
      <c r="F247" s="13">
        <v>2.0</v>
      </c>
      <c r="G247" s="13">
        <v>500.0</v>
      </c>
      <c r="H247" s="14"/>
      <c r="I247" s="8" t="str">
        <f>VLOOKUP(E247,lookups_fish!$A$2:$I$200,2,0)</f>
        <v>Hardhead silverside</v>
      </c>
      <c r="J247" s="8" t="str">
        <f>VLOOKUP(E247,lookups_fish!$A$2:$I$200,3,0)</f>
        <v>Atherinomorus stipes</v>
      </c>
      <c r="K247" s="7" t="str">
        <f>VLOOKUP(E247,lookups_fish!$A$2:$I$200,4,0)</f>
        <v>Atherinidae</v>
      </c>
      <c r="L247" s="7" t="str">
        <f>VLOOKUP(E247,lookups_fish!$A$2:$I$200,5,0)</f>
        <v>Planktivore</v>
      </c>
      <c r="M247" s="10">
        <f>VLOOKUP(E247,lookups_fish!$A$2:$I$200,6,0)</f>
        <v>0.00724</v>
      </c>
      <c r="N247" s="10">
        <f>VLOOKUP(E247,lookups_fish!$A$2:$I$200,7,0)</f>
        <v>3.21</v>
      </c>
      <c r="O247" s="7">
        <f t="shared" si="1"/>
        <v>0.06699537961</v>
      </c>
    </row>
    <row r="248" ht="15.75" customHeight="1">
      <c r="A248" s="15">
        <v>44665.0</v>
      </c>
      <c r="B248" s="12" t="s">
        <v>20</v>
      </c>
      <c r="C248" s="12" t="s">
        <v>44</v>
      </c>
      <c r="D248" s="13">
        <v>1.0</v>
      </c>
      <c r="E248" s="12" t="s">
        <v>46</v>
      </c>
      <c r="F248" s="13">
        <v>3.0</v>
      </c>
      <c r="G248" s="13">
        <v>3000.0</v>
      </c>
      <c r="H248" s="14"/>
      <c r="I248" s="8" t="str">
        <f>VLOOKUP(E248,lookups_fish!$A$2:$I$200,2,0)</f>
        <v>Reef silverside</v>
      </c>
      <c r="J248" s="8" t="str">
        <f>VLOOKUP(E248,lookups_fish!$A$2:$I$200,3,0)</f>
        <v>Hypoatherina harringtonensis</v>
      </c>
      <c r="K248" s="7" t="str">
        <f>VLOOKUP(E248,lookups_fish!$A$2:$I$200,4,0)</f>
        <v>Atherinidae</v>
      </c>
      <c r="L248" s="7" t="str">
        <f>VLOOKUP(E248,lookups_fish!$A$2:$I$200,5,0)</f>
        <v>Planktivore</v>
      </c>
      <c r="M248" s="10">
        <f>VLOOKUP(E248,lookups_fish!$A$2:$I$200,6,0)</f>
        <v>0.00589</v>
      </c>
      <c r="N248" s="10">
        <f>VLOOKUP(E248,lookups_fish!$A$2:$I$200,7,0)</f>
        <v>3.14</v>
      </c>
      <c r="O248" s="7">
        <f t="shared" si="1"/>
        <v>0.185471009</v>
      </c>
    </row>
    <row r="249" ht="15.75" customHeight="1">
      <c r="A249" s="15">
        <v>44665.0</v>
      </c>
      <c r="B249" s="12" t="s">
        <v>20</v>
      </c>
      <c r="C249" s="12" t="s">
        <v>44</v>
      </c>
      <c r="D249" s="13">
        <v>1.0</v>
      </c>
      <c r="E249" s="12" t="s">
        <v>79</v>
      </c>
      <c r="F249" s="13">
        <v>6.0</v>
      </c>
      <c r="G249" s="14"/>
      <c r="H249" s="14"/>
      <c r="I249" s="8" t="str">
        <f>VLOOKUP(E249,lookups_fish!$A$2:$I$200,2,0)</f>
        <v>Hamlet spp.</v>
      </c>
      <c r="J249" s="8" t="str">
        <f>VLOOKUP(E249,lookups_fish!$A$2:$I$200,3,0)</f>
        <v>Hypoplectrus puella</v>
      </c>
      <c r="K249" s="7" t="str">
        <f>VLOOKUP(E249,lookups_fish!$A$2:$I$200,4,0)</f>
        <v>Serranidae</v>
      </c>
      <c r="L249" s="7" t="str">
        <f>VLOOKUP(E249,lookups_fish!$A$2:$I$200,5,0)</f>
        <v>Carnivores</v>
      </c>
      <c r="M249" s="9">
        <f>VLOOKUP(E249,lookups_fish!$A$2:$I$200,6,0)</f>
        <v>0.0178</v>
      </c>
      <c r="N249" s="9">
        <f>VLOOKUP(E249,lookups_fish!$A$2:$I$200,7,0)</f>
        <v>3.03</v>
      </c>
      <c r="O249" s="7">
        <f t="shared" si="1"/>
        <v>4.057124089</v>
      </c>
    </row>
    <row r="250" ht="15.75" customHeight="1">
      <c r="A250" s="15">
        <v>44665.0</v>
      </c>
      <c r="B250" s="12" t="s">
        <v>20</v>
      </c>
      <c r="C250" s="12" t="s">
        <v>44</v>
      </c>
      <c r="D250" s="13">
        <v>1.0</v>
      </c>
      <c r="E250" s="12" t="s">
        <v>50</v>
      </c>
      <c r="F250" s="13">
        <v>12.0</v>
      </c>
      <c r="G250" s="14"/>
      <c r="H250" s="14"/>
      <c r="I250" s="8" t="str">
        <f>VLOOKUP(E250,lookups_fish!$A$2:$I$200,2,0)</f>
        <v>Schoolmaster Snapper</v>
      </c>
      <c r="J250" s="8" t="str">
        <f>VLOOKUP(E250,lookups_fish!$A$2:$I$200,3,0)</f>
        <v>Lutjanus apodus</v>
      </c>
      <c r="K250" s="7" t="str">
        <f>VLOOKUP(E250,lookups_fish!$A$2:$I$200,4,0)</f>
        <v>Lutjanidae</v>
      </c>
      <c r="L250" s="7" t="str">
        <f>VLOOKUP(E250,lookups_fish!$A$2:$I$200,5,0)</f>
        <v>Carnivores</v>
      </c>
      <c r="M250" s="9">
        <f>VLOOKUP(E250,lookups_fish!$A$2:$I$200,6,0)</f>
        <v>0.0194</v>
      </c>
      <c r="N250" s="9">
        <f>VLOOKUP(E250,lookups_fish!$A$2:$I$200,7,0)</f>
        <v>2.9779</v>
      </c>
      <c r="O250" s="7">
        <f t="shared" si="1"/>
        <v>31.73186241</v>
      </c>
    </row>
    <row r="251" ht="15.75" customHeight="1">
      <c r="A251" s="15">
        <v>44665.0</v>
      </c>
      <c r="B251" s="12" t="s">
        <v>20</v>
      </c>
      <c r="C251" s="12" t="s">
        <v>44</v>
      </c>
      <c r="D251" s="13">
        <v>1.0</v>
      </c>
      <c r="E251" s="12" t="s">
        <v>50</v>
      </c>
      <c r="F251" s="13">
        <v>10.0</v>
      </c>
      <c r="G251" s="13">
        <v>3.0</v>
      </c>
      <c r="H251" s="14"/>
      <c r="I251" s="8" t="str">
        <f>VLOOKUP(E251,lookups_fish!$A$2:$I$200,2,0)</f>
        <v>Schoolmaster Snapper</v>
      </c>
      <c r="J251" s="8" t="str">
        <f>VLOOKUP(E251,lookups_fish!$A$2:$I$200,3,0)</f>
        <v>Lutjanus apodus</v>
      </c>
      <c r="K251" s="7" t="str">
        <f>VLOOKUP(E251,lookups_fish!$A$2:$I$200,4,0)</f>
        <v>Lutjanidae</v>
      </c>
      <c r="L251" s="7" t="str">
        <f>VLOOKUP(E251,lookups_fish!$A$2:$I$200,5,0)</f>
        <v>Carnivores</v>
      </c>
      <c r="M251" s="9">
        <f>VLOOKUP(E251,lookups_fish!$A$2:$I$200,6,0)</f>
        <v>0.0194</v>
      </c>
      <c r="N251" s="9">
        <f>VLOOKUP(E251,lookups_fish!$A$2:$I$200,7,0)</f>
        <v>2.9779</v>
      </c>
      <c r="O251" s="7">
        <f t="shared" si="1"/>
        <v>18.43748712</v>
      </c>
    </row>
    <row r="252" ht="15.75" customHeight="1">
      <c r="A252" s="15">
        <v>44665.0</v>
      </c>
      <c r="B252" s="12" t="s">
        <v>20</v>
      </c>
      <c r="C252" s="12" t="s">
        <v>44</v>
      </c>
      <c r="D252" s="13">
        <v>1.0</v>
      </c>
      <c r="E252" s="12" t="s">
        <v>50</v>
      </c>
      <c r="F252" s="13">
        <v>15.0</v>
      </c>
      <c r="G252" s="13">
        <v>2.0</v>
      </c>
      <c r="H252" s="14"/>
      <c r="I252" s="8" t="str">
        <f>VLOOKUP(E252,lookups_fish!$A$2:$I$200,2,0)</f>
        <v>Schoolmaster Snapper</v>
      </c>
      <c r="J252" s="8" t="str">
        <f>VLOOKUP(E252,lookups_fish!$A$2:$I$200,3,0)</f>
        <v>Lutjanus apodus</v>
      </c>
      <c r="K252" s="7" t="str">
        <f>VLOOKUP(E252,lookups_fish!$A$2:$I$200,4,0)</f>
        <v>Lutjanidae</v>
      </c>
      <c r="L252" s="7" t="str">
        <f>VLOOKUP(E252,lookups_fish!$A$2:$I$200,5,0)</f>
        <v>Carnivores</v>
      </c>
      <c r="M252" s="9">
        <f>VLOOKUP(E252,lookups_fish!$A$2:$I$200,6,0)</f>
        <v>0.0194</v>
      </c>
      <c r="N252" s="9">
        <f>VLOOKUP(E252,lookups_fish!$A$2:$I$200,7,0)</f>
        <v>2.9779</v>
      </c>
      <c r="O252" s="7">
        <f t="shared" si="1"/>
        <v>61.67141176</v>
      </c>
    </row>
    <row r="253" ht="15.75" customHeight="1">
      <c r="A253" s="15">
        <v>44665.0</v>
      </c>
      <c r="B253" s="12" t="s">
        <v>20</v>
      </c>
      <c r="C253" s="12" t="s">
        <v>44</v>
      </c>
      <c r="D253" s="13">
        <v>1.0</v>
      </c>
      <c r="E253" s="12" t="s">
        <v>50</v>
      </c>
      <c r="F253" s="13">
        <v>14.0</v>
      </c>
      <c r="G253" s="14"/>
      <c r="H253" s="14"/>
      <c r="I253" s="8" t="str">
        <f>VLOOKUP(E253,lookups_fish!$A$2:$I$200,2,0)</f>
        <v>Schoolmaster Snapper</v>
      </c>
      <c r="J253" s="8" t="str">
        <f>VLOOKUP(E253,lookups_fish!$A$2:$I$200,3,0)</f>
        <v>Lutjanus apodus</v>
      </c>
      <c r="K253" s="7" t="str">
        <f>VLOOKUP(E253,lookups_fish!$A$2:$I$200,4,0)</f>
        <v>Lutjanidae</v>
      </c>
      <c r="L253" s="7" t="str">
        <f>VLOOKUP(E253,lookups_fish!$A$2:$I$200,5,0)</f>
        <v>Carnivores</v>
      </c>
      <c r="M253" s="9">
        <f>VLOOKUP(E253,lookups_fish!$A$2:$I$200,6,0)</f>
        <v>0.0194</v>
      </c>
      <c r="N253" s="9">
        <f>VLOOKUP(E253,lookups_fish!$A$2:$I$200,7,0)</f>
        <v>2.9779</v>
      </c>
      <c r="O253" s="7">
        <f t="shared" si="1"/>
        <v>50.21765253</v>
      </c>
    </row>
    <row r="254" ht="15.75" customHeight="1">
      <c r="A254" s="15">
        <v>44665.0</v>
      </c>
      <c r="B254" s="12" t="s">
        <v>20</v>
      </c>
      <c r="C254" s="12" t="s">
        <v>44</v>
      </c>
      <c r="D254" s="13">
        <v>1.0</v>
      </c>
      <c r="E254" s="12" t="s">
        <v>54</v>
      </c>
      <c r="F254" s="13">
        <v>6.0</v>
      </c>
      <c r="G254" s="13">
        <v>2.0</v>
      </c>
      <c r="H254" s="14"/>
      <c r="I254" s="8" t="str">
        <f>VLOOKUP(E254,lookups_fish!$A$2:$I$200,2,0)</f>
        <v>3-spot Damselfish</v>
      </c>
      <c r="J254" s="8" t="str">
        <f>VLOOKUP(E254,lookups_fish!$A$2:$I$200,3,0)</f>
        <v>Stegastes planifrons</v>
      </c>
      <c r="K254" s="7" t="str">
        <f>VLOOKUP(E254,lookups_fish!$A$2:$I$200,4,0)</f>
        <v>Pomacentridae</v>
      </c>
      <c r="L254" s="7" t="str">
        <f>VLOOKUP(E254,lookups_fish!$A$2:$I$200,5,0)</f>
        <v>Omnivores</v>
      </c>
      <c r="M254" s="9">
        <f>VLOOKUP(E254,lookups_fish!$A$2:$I$200,6,0)</f>
        <v>0.0219</v>
      </c>
      <c r="N254" s="9">
        <f>VLOOKUP(E254,lookups_fish!$A$2:$I$200,7,0)</f>
        <v>2.96</v>
      </c>
      <c r="O254" s="7">
        <f t="shared" si="1"/>
        <v>4.40323451</v>
      </c>
    </row>
    <row r="255" ht="15.75" customHeight="1">
      <c r="A255" s="15">
        <v>44665.0</v>
      </c>
      <c r="B255" s="12" t="s">
        <v>20</v>
      </c>
      <c r="C255" s="12" t="s">
        <v>44</v>
      </c>
      <c r="D255" s="13">
        <v>1.0</v>
      </c>
      <c r="E255" s="12" t="s">
        <v>59</v>
      </c>
      <c r="F255" s="13">
        <v>40.0</v>
      </c>
      <c r="G255" s="14"/>
      <c r="H255" s="14"/>
      <c r="I255" s="8" t="str">
        <f>VLOOKUP(E255,lookups_fish!$A$2:$I$200,2,0)</f>
        <v>Barracuda</v>
      </c>
      <c r="J255" s="7" t="str">
        <f>VLOOKUP(E255,lookups_fish!$A$2:$I$200,3,0)</f>
        <v>Sphyraena barracuda</v>
      </c>
      <c r="K255" s="7" t="str">
        <f>VLOOKUP(E255,lookups_fish!$A$2:$I$200,4,0)</f>
        <v>Sphyraenidae</v>
      </c>
      <c r="L255" s="7" t="str">
        <f>VLOOKUP(E255,lookups_fish!$A$2:$I$200,5,0)</f>
        <v>Carnivores</v>
      </c>
      <c r="M255" s="9">
        <f>VLOOKUP(E255,lookups_fish!$A$2:$I$200,6,0)</f>
        <v>0.005</v>
      </c>
      <c r="N255" s="9">
        <f>VLOOKUP(E255,lookups_fish!$A$2:$I$200,7,0)</f>
        <v>3.0825</v>
      </c>
      <c r="O255" s="7">
        <f t="shared" si="1"/>
        <v>433.8303464</v>
      </c>
    </row>
    <row r="256" ht="15.75" customHeight="1">
      <c r="A256" s="15">
        <v>44665.0</v>
      </c>
      <c r="B256" s="12" t="s">
        <v>20</v>
      </c>
      <c r="C256" s="12" t="s">
        <v>44</v>
      </c>
      <c r="D256" s="13">
        <v>1.0</v>
      </c>
      <c r="E256" s="12" t="s">
        <v>45</v>
      </c>
      <c r="F256" s="13">
        <v>12.0</v>
      </c>
      <c r="G256" s="14"/>
      <c r="H256" s="14"/>
      <c r="I256" s="8" t="str">
        <f>VLOOKUP(E256,lookups_fish!$A$2:$I$200,2,0)</f>
        <v>Gray snapper</v>
      </c>
      <c r="J256" s="8" t="str">
        <f>VLOOKUP(E256,lookups_fish!$A$2:$I$200,3,0)</f>
        <v>Lutjanis griseus</v>
      </c>
      <c r="K256" s="7" t="str">
        <f>VLOOKUP(E256,lookups_fish!$A$2:$I$200,4,0)</f>
        <v>Lutjanidae</v>
      </c>
      <c r="L256" s="7" t="str">
        <f>VLOOKUP(E256,lookups_fish!$A$2:$I$200,5,0)</f>
        <v>Carnivores</v>
      </c>
      <c r="M256" s="9">
        <f>VLOOKUP(E256,lookups_fish!$A$2:$I$200,6,0)</f>
        <v>0.0148</v>
      </c>
      <c r="N256" s="9">
        <f>VLOOKUP(E256,lookups_fish!$A$2:$I$200,7,0)</f>
        <v>2.98</v>
      </c>
      <c r="O256" s="7">
        <f t="shared" si="1"/>
        <v>24.33446646</v>
      </c>
    </row>
    <row r="257" ht="15.75" customHeight="1">
      <c r="A257" s="15">
        <v>44665.0</v>
      </c>
      <c r="B257" s="12" t="s">
        <v>20</v>
      </c>
      <c r="C257" s="12" t="s">
        <v>44</v>
      </c>
      <c r="D257" s="13">
        <v>1.0</v>
      </c>
      <c r="E257" s="12" t="s">
        <v>45</v>
      </c>
      <c r="F257" s="13">
        <v>14.0</v>
      </c>
      <c r="G257" s="13">
        <v>4.0</v>
      </c>
      <c r="H257" s="14"/>
      <c r="I257" s="8" t="str">
        <f>VLOOKUP(E257,lookups_fish!$A$2:$I$200,2,0)</f>
        <v>Gray snapper</v>
      </c>
      <c r="J257" s="8" t="str">
        <f>VLOOKUP(E257,lookups_fish!$A$2:$I$200,3,0)</f>
        <v>Lutjanis griseus</v>
      </c>
      <c r="K257" s="7" t="str">
        <f>VLOOKUP(E257,lookups_fish!$A$2:$I$200,4,0)</f>
        <v>Lutjanidae</v>
      </c>
      <c r="L257" s="7" t="str">
        <f>VLOOKUP(E257,lookups_fish!$A$2:$I$200,5,0)</f>
        <v>Carnivores</v>
      </c>
      <c r="M257" s="9">
        <f>VLOOKUP(E257,lookups_fish!$A$2:$I$200,6,0)</f>
        <v>0.0148</v>
      </c>
      <c r="N257" s="9">
        <f>VLOOKUP(E257,lookups_fish!$A$2:$I$200,7,0)</f>
        <v>2.98</v>
      </c>
      <c r="O257" s="7">
        <f t="shared" si="1"/>
        <v>38.52328039</v>
      </c>
    </row>
    <row r="258" ht="15.75" customHeight="1">
      <c r="A258" s="15">
        <v>44665.0</v>
      </c>
      <c r="B258" s="12" t="s">
        <v>20</v>
      </c>
      <c r="C258" s="12" t="s">
        <v>44</v>
      </c>
      <c r="D258" s="13">
        <v>1.0</v>
      </c>
      <c r="E258" s="12" t="s">
        <v>45</v>
      </c>
      <c r="F258" s="13">
        <v>16.0</v>
      </c>
      <c r="G258" s="14"/>
      <c r="H258" s="14"/>
      <c r="I258" s="8" t="str">
        <f>VLOOKUP(E258,lookups_fish!$A$2:$I$200,2,0)</f>
        <v>Gray snapper</v>
      </c>
      <c r="J258" s="8" t="str">
        <f>VLOOKUP(E258,lookups_fish!$A$2:$I$200,3,0)</f>
        <v>Lutjanis griseus</v>
      </c>
      <c r="K258" s="7" t="str">
        <f>VLOOKUP(E258,lookups_fish!$A$2:$I$200,4,0)</f>
        <v>Lutjanidae</v>
      </c>
      <c r="L258" s="7" t="str">
        <f>VLOOKUP(E258,lookups_fish!$A$2:$I$200,5,0)</f>
        <v>Carnivores</v>
      </c>
      <c r="M258" s="9">
        <f>VLOOKUP(E258,lookups_fish!$A$2:$I$200,6,0)</f>
        <v>0.0148</v>
      </c>
      <c r="N258" s="9">
        <f>VLOOKUP(E258,lookups_fish!$A$2:$I$200,7,0)</f>
        <v>2.98</v>
      </c>
      <c r="O258" s="7">
        <f t="shared" si="1"/>
        <v>57.35077139</v>
      </c>
    </row>
    <row r="259" ht="15.75" customHeight="1">
      <c r="A259" s="15">
        <v>44665.0</v>
      </c>
      <c r="B259" s="12" t="s">
        <v>20</v>
      </c>
      <c r="C259" s="12" t="s">
        <v>44</v>
      </c>
      <c r="D259" s="13">
        <v>1.0</v>
      </c>
      <c r="E259" s="12" t="s">
        <v>45</v>
      </c>
      <c r="F259" s="13">
        <v>8.0</v>
      </c>
      <c r="G259" s="14"/>
      <c r="H259" s="14"/>
      <c r="I259" s="8" t="str">
        <f>VLOOKUP(E259,lookups_fish!$A$2:$I$200,2,0)</f>
        <v>Gray snapper</v>
      </c>
      <c r="J259" s="8" t="str">
        <f>VLOOKUP(E259,lookups_fish!$A$2:$I$200,3,0)</f>
        <v>Lutjanis griseus</v>
      </c>
      <c r="K259" s="7" t="str">
        <f>VLOOKUP(E259,lookups_fish!$A$2:$I$200,4,0)</f>
        <v>Lutjanidae</v>
      </c>
      <c r="L259" s="7" t="str">
        <f>VLOOKUP(E259,lookups_fish!$A$2:$I$200,5,0)</f>
        <v>Carnivores</v>
      </c>
      <c r="M259" s="9">
        <f>VLOOKUP(E259,lookups_fish!$A$2:$I$200,6,0)</f>
        <v>0.0148</v>
      </c>
      <c r="N259" s="9">
        <f>VLOOKUP(E259,lookups_fish!$A$2:$I$200,7,0)</f>
        <v>2.98</v>
      </c>
      <c r="O259" s="7">
        <f t="shared" si="1"/>
        <v>7.268919791</v>
      </c>
    </row>
    <row r="260" ht="15.75" customHeight="1">
      <c r="A260" s="15">
        <v>44665.0</v>
      </c>
      <c r="B260" s="12" t="s">
        <v>20</v>
      </c>
      <c r="C260" s="12" t="s">
        <v>44</v>
      </c>
      <c r="D260" s="13">
        <v>1.0</v>
      </c>
      <c r="E260" s="12" t="s">
        <v>80</v>
      </c>
      <c r="F260" s="13">
        <v>12.0</v>
      </c>
      <c r="G260" s="13">
        <v>2.0</v>
      </c>
      <c r="H260" s="14"/>
      <c r="I260" s="8" t="str">
        <f>VLOOKUP(E260,lookups_fish!$A$2:$I$200,2,0)</f>
        <v>Goatfish</v>
      </c>
      <c r="J260" s="8" t="str">
        <f>VLOOKUP(E260,lookups_fish!$A$2:$I$200,3,0)</f>
        <v>Mulloidichthys martinicus</v>
      </c>
      <c r="K260" s="7" t="str">
        <f>VLOOKUP(E260,lookups_fish!$A$2:$I$200,4,0)</f>
        <v>Mullidae</v>
      </c>
      <c r="L260" s="7" t="str">
        <f>VLOOKUP(E260,lookups_fish!$A$2:$I$200,5,0)</f>
        <v>Carnivores</v>
      </c>
      <c r="M260" s="9">
        <f>VLOOKUP(E260,lookups_fish!$A$2:$I$200,6,0)</f>
        <v>0.0098</v>
      </c>
      <c r="N260" s="9">
        <f>VLOOKUP(E260,lookups_fish!$A$2:$I$200,7,0)</f>
        <v>3.12</v>
      </c>
      <c r="O260" s="7">
        <f t="shared" si="1"/>
        <v>22.81768411</v>
      </c>
    </row>
    <row r="261" ht="15.75" customHeight="1">
      <c r="A261" s="15">
        <v>44665.0</v>
      </c>
      <c r="B261" s="12" t="s">
        <v>20</v>
      </c>
      <c r="C261" s="12" t="s">
        <v>44</v>
      </c>
      <c r="D261" s="13">
        <v>1.0</v>
      </c>
      <c r="E261" s="12" t="s">
        <v>81</v>
      </c>
      <c r="F261" s="13">
        <v>12.0</v>
      </c>
      <c r="G261" s="13">
        <v>4.0</v>
      </c>
      <c r="H261" s="14"/>
      <c r="I261" s="8" t="str">
        <f>VLOOKUP(E261,lookups_fish!$A$2:$I$200,2,0)</f>
        <v>Sea bream</v>
      </c>
      <c r="J261" s="8" t="str">
        <f>VLOOKUP(E261,lookups_fish!$A$2:$I$200,3,0)</f>
        <v>Archosargus rhomboidalis</v>
      </c>
      <c r="K261" s="7" t="str">
        <f>VLOOKUP(E261,lookups_fish!$A$2:$I$200,4,0)</f>
        <v>Sparidae</v>
      </c>
      <c r="L261" s="7" t="str">
        <f>VLOOKUP(E261,lookups_fish!$A$2:$I$200,5,0)</f>
        <v>Omnivores</v>
      </c>
      <c r="M261" s="10">
        <f>VLOOKUP(E261,lookups_fish!$A$2:$I$200,6,0)</f>
        <v>0.02042</v>
      </c>
      <c r="N261" s="10">
        <f>VLOOKUP(E261,lookups_fish!$A$2:$I$200,7,0)</f>
        <v>2.98</v>
      </c>
      <c r="O261" s="7">
        <f t="shared" si="1"/>
        <v>33.57498683</v>
      </c>
    </row>
    <row r="262" ht="15.75" customHeight="1">
      <c r="A262" s="15">
        <v>44665.0</v>
      </c>
      <c r="B262" s="12" t="s">
        <v>20</v>
      </c>
      <c r="C262" s="12" t="s">
        <v>44</v>
      </c>
      <c r="D262" s="13">
        <v>1.0</v>
      </c>
      <c r="E262" s="12" t="s">
        <v>81</v>
      </c>
      <c r="F262" s="13">
        <v>15.0</v>
      </c>
      <c r="G262" s="13">
        <v>3.0</v>
      </c>
      <c r="H262" s="14"/>
      <c r="I262" s="8" t="str">
        <f>VLOOKUP(E262,lookups_fish!$A$2:$I$200,2,0)</f>
        <v>Sea bream</v>
      </c>
      <c r="J262" s="8" t="str">
        <f>VLOOKUP(E262,lookups_fish!$A$2:$I$200,3,0)</f>
        <v>Archosargus rhomboidalis</v>
      </c>
      <c r="K262" s="7" t="str">
        <f>VLOOKUP(E262,lookups_fish!$A$2:$I$200,4,0)</f>
        <v>Sparidae</v>
      </c>
      <c r="L262" s="7" t="str">
        <f>VLOOKUP(E262,lookups_fish!$A$2:$I$200,5,0)</f>
        <v>Omnivores</v>
      </c>
      <c r="M262" s="10">
        <f>VLOOKUP(E262,lookups_fish!$A$2:$I$200,6,0)</f>
        <v>0.02042</v>
      </c>
      <c r="N262" s="10">
        <f>VLOOKUP(E262,lookups_fish!$A$2:$I$200,7,0)</f>
        <v>2.98</v>
      </c>
      <c r="O262" s="7">
        <f t="shared" si="1"/>
        <v>65.28414034</v>
      </c>
    </row>
    <row r="263" ht="15.75" customHeight="1">
      <c r="A263" s="15">
        <v>44665.0</v>
      </c>
      <c r="B263" s="12" t="s">
        <v>20</v>
      </c>
      <c r="C263" s="12" t="s">
        <v>44</v>
      </c>
      <c r="D263" s="13">
        <v>1.0</v>
      </c>
      <c r="E263" s="12" t="s">
        <v>58</v>
      </c>
      <c r="F263" s="13">
        <v>15.0</v>
      </c>
      <c r="G263" s="14"/>
      <c r="H263" s="14"/>
      <c r="I263" s="8" t="str">
        <f>VLOOKUP(E263,lookups_fish!$A$2:$I$200,2,0)</f>
        <v>Bluestriped Grunt</v>
      </c>
      <c r="J263" s="8" t="str">
        <f>VLOOKUP(E263,lookups_fish!$A$2:$I$200,3,0)</f>
        <v>Haemulon sciurus</v>
      </c>
      <c r="K263" s="7" t="str">
        <f>VLOOKUP(E263,lookups_fish!$A$2:$I$200,4,0)</f>
        <v>Haemulidae</v>
      </c>
      <c r="L263" s="7" t="str">
        <f>VLOOKUP(E263,lookups_fish!$A$2:$I$200,5,0)</f>
        <v>Carnivores</v>
      </c>
      <c r="M263" s="9">
        <f>VLOOKUP(E263,lookups_fish!$A$2:$I$200,6,0)</f>
        <v>0.0194</v>
      </c>
      <c r="N263" s="9">
        <f>VLOOKUP(E263,lookups_fish!$A$2:$I$200,7,0)</f>
        <v>2.9996</v>
      </c>
      <c r="O263" s="7">
        <f t="shared" si="1"/>
        <v>65.40411456</v>
      </c>
    </row>
    <row r="264" ht="15.75" customHeight="1">
      <c r="A264" s="15">
        <v>44665.0</v>
      </c>
      <c r="B264" s="12" t="s">
        <v>20</v>
      </c>
      <c r="C264" s="12" t="s">
        <v>44</v>
      </c>
      <c r="D264" s="13">
        <v>1.0</v>
      </c>
      <c r="E264" s="12" t="s">
        <v>58</v>
      </c>
      <c r="F264" s="13">
        <v>14.0</v>
      </c>
      <c r="G264" s="14"/>
      <c r="H264" s="14"/>
      <c r="I264" s="8" t="str">
        <f>VLOOKUP(E264,lookups_fish!$A$2:$I$200,2,0)</f>
        <v>Bluestriped Grunt</v>
      </c>
      <c r="J264" s="8" t="str">
        <f>VLOOKUP(E264,lookups_fish!$A$2:$I$200,3,0)</f>
        <v>Haemulon sciurus</v>
      </c>
      <c r="K264" s="7" t="str">
        <f>VLOOKUP(E264,lookups_fish!$A$2:$I$200,4,0)</f>
        <v>Haemulidae</v>
      </c>
      <c r="L264" s="7" t="str">
        <f>VLOOKUP(E264,lookups_fish!$A$2:$I$200,5,0)</f>
        <v>Carnivores</v>
      </c>
      <c r="M264" s="9">
        <f>VLOOKUP(E264,lookups_fish!$A$2:$I$200,6,0)</f>
        <v>0.0194</v>
      </c>
      <c r="N264" s="9">
        <f>VLOOKUP(E264,lookups_fish!$A$2:$I$200,7,0)</f>
        <v>2.9996</v>
      </c>
      <c r="O264" s="7">
        <f t="shared" si="1"/>
        <v>53.17743504</v>
      </c>
    </row>
    <row r="265" ht="15.75" customHeight="1">
      <c r="A265" s="15">
        <v>44665.0</v>
      </c>
      <c r="B265" s="12" t="s">
        <v>20</v>
      </c>
      <c r="C265" s="12" t="s">
        <v>44</v>
      </c>
      <c r="D265" s="13">
        <v>1.0</v>
      </c>
      <c r="E265" s="12" t="s">
        <v>52</v>
      </c>
      <c r="F265" s="13">
        <v>12.0</v>
      </c>
      <c r="G265" s="14"/>
      <c r="H265" s="14"/>
      <c r="I265" s="8" t="str">
        <f>VLOOKUP(E265,lookups_fish!$A$2:$I$200,2,0)</f>
        <v>Doctorfish</v>
      </c>
      <c r="J265" s="8" t="str">
        <f>VLOOKUP(E265,lookups_fish!$A$2:$I$200,3,0)</f>
        <v>Acanthurus chirurgus</v>
      </c>
      <c r="K265" s="7" t="str">
        <f>VLOOKUP(E265,lookups_fish!$A$2:$I$200,4,0)</f>
        <v>Acanthuridae</v>
      </c>
      <c r="L265" s="7" t="str">
        <f>VLOOKUP(E265,lookups_fish!$A$2:$I$200,5,0)</f>
        <v>Herbivores</v>
      </c>
      <c r="M265" s="9">
        <f>VLOOKUP(E265,lookups_fish!$A$2:$I$200,6,0)</f>
        <v>0.004</v>
      </c>
      <c r="N265" s="9">
        <f>VLOOKUP(E265,lookups_fish!$A$2:$I$200,7,0)</f>
        <v>3.5328</v>
      </c>
      <c r="O265" s="7">
        <f t="shared" si="1"/>
        <v>25.97714972</v>
      </c>
    </row>
    <row r="266" ht="15.75" customHeight="1">
      <c r="A266" s="15">
        <v>44678.0</v>
      </c>
      <c r="B266" s="12" t="s">
        <v>22</v>
      </c>
      <c r="C266" s="12" t="s">
        <v>44</v>
      </c>
      <c r="D266" s="13">
        <v>1.0</v>
      </c>
      <c r="E266" s="12" t="s">
        <v>50</v>
      </c>
      <c r="F266" s="13">
        <v>12.0</v>
      </c>
      <c r="G266" s="14"/>
      <c r="H266" s="14"/>
      <c r="I266" s="8" t="str">
        <f>VLOOKUP(E266,lookups_fish!$A$2:$I$200,2,0)</f>
        <v>Schoolmaster Snapper</v>
      </c>
      <c r="J266" s="8" t="str">
        <f>VLOOKUP(E266,lookups_fish!$A$2:$I$200,3,0)</f>
        <v>Lutjanus apodus</v>
      </c>
      <c r="K266" s="7" t="str">
        <f>VLOOKUP(E266,lookups_fish!$A$2:$I$200,4,0)</f>
        <v>Lutjanidae</v>
      </c>
      <c r="L266" s="7" t="str">
        <f>VLOOKUP(E266,lookups_fish!$A$2:$I$200,5,0)</f>
        <v>Carnivores</v>
      </c>
      <c r="M266" s="9">
        <f>VLOOKUP(E266,lookups_fish!$A$2:$I$200,6,0)</f>
        <v>0.0194</v>
      </c>
      <c r="N266" s="9">
        <f>VLOOKUP(E266,lookups_fish!$A$2:$I$200,7,0)</f>
        <v>2.9779</v>
      </c>
      <c r="O266" s="7">
        <f t="shared" si="1"/>
        <v>31.73186241</v>
      </c>
    </row>
    <row r="267" ht="15.75" customHeight="1">
      <c r="A267" s="15">
        <v>44678.0</v>
      </c>
      <c r="B267" s="12" t="s">
        <v>22</v>
      </c>
      <c r="C267" s="12" t="s">
        <v>44</v>
      </c>
      <c r="D267" s="13">
        <v>1.0</v>
      </c>
      <c r="E267" s="12" t="s">
        <v>50</v>
      </c>
      <c r="F267" s="13">
        <v>10.0</v>
      </c>
      <c r="G267" s="14"/>
      <c r="H267" s="14"/>
      <c r="I267" s="8" t="str">
        <f>VLOOKUP(E267,lookups_fish!$A$2:$I$200,2,0)</f>
        <v>Schoolmaster Snapper</v>
      </c>
      <c r="J267" s="8" t="str">
        <f>VLOOKUP(E267,lookups_fish!$A$2:$I$200,3,0)</f>
        <v>Lutjanus apodus</v>
      </c>
      <c r="K267" s="7" t="str">
        <f>VLOOKUP(E267,lookups_fish!$A$2:$I$200,4,0)</f>
        <v>Lutjanidae</v>
      </c>
      <c r="L267" s="7" t="str">
        <f>VLOOKUP(E267,lookups_fish!$A$2:$I$200,5,0)</f>
        <v>Carnivores</v>
      </c>
      <c r="M267" s="9">
        <f>VLOOKUP(E267,lookups_fish!$A$2:$I$200,6,0)</f>
        <v>0.0194</v>
      </c>
      <c r="N267" s="9">
        <f>VLOOKUP(E267,lookups_fish!$A$2:$I$200,7,0)</f>
        <v>2.9779</v>
      </c>
      <c r="O267" s="7">
        <f t="shared" si="1"/>
        <v>18.43748712</v>
      </c>
    </row>
    <row r="268" ht="15.75" customHeight="1">
      <c r="A268" s="15">
        <v>44678.0</v>
      </c>
      <c r="B268" s="12" t="s">
        <v>22</v>
      </c>
      <c r="C268" s="12" t="s">
        <v>44</v>
      </c>
      <c r="D268" s="13">
        <v>1.0</v>
      </c>
      <c r="E268" s="12" t="s">
        <v>50</v>
      </c>
      <c r="F268" s="13">
        <v>14.0</v>
      </c>
      <c r="G268" s="14"/>
      <c r="H268" s="14"/>
      <c r="I268" s="8" t="str">
        <f>VLOOKUP(E268,lookups_fish!$A$2:$I$200,2,0)</f>
        <v>Schoolmaster Snapper</v>
      </c>
      <c r="J268" s="8" t="str">
        <f>VLOOKUP(E268,lookups_fish!$A$2:$I$200,3,0)</f>
        <v>Lutjanus apodus</v>
      </c>
      <c r="K268" s="7" t="str">
        <f>VLOOKUP(E268,lookups_fish!$A$2:$I$200,4,0)</f>
        <v>Lutjanidae</v>
      </c>
      <c r="L268" s="7" t="str">
        <f>VLOOKUP(E268,lookups_fish!$A$2:$I$200,5,0)</f>
        <v>Carnivores</v>
      </c>
      <c r="M268" s="9">
        <f>VLOOKUP(E268,lookups_fish!$A$2:$I$200,6,0)</f>
        <v>0.0194</v>
      </c>
      <c r="N268" s="9">
        <f>VLOOKUP(E268,lookups_fish!$A$2:$I$200,7,0)</f>
        <v>2.9779</v>
      </c>
      <c r="O268" s="7">
        <f t="shared" si="1"/>
        <v>50.21765253</v>
      </c>
    </row>
    <row r="269" ht="15.75" customHeight="1">
      <c r="A269" s="15">
        <v>44678.0</v>
      </c>
      <c r="B269" s="12" t="s">
        <v>22</v>
      </c>
      <c r="C269" s="12" t="s">
        <v>44</v>
      </c>
      <c r="D269" s="13">
        <v>1.0</v>
      </c>
      <c r="E269" s="12" t="s">
        <v>50</v>
      </c>
      <c r="F269" s="13">
        <v>15.0</v>
      </c>
      <c r="G269" s="14"/>
      <c r="H269" s="14"/>
      <c r="I269" s="8" t="str">
        <f>VLOOKUP(E269,lookups_fish!$A$2:$I$200,2,0)</f>
        <v>Schoolmaster Snapper</v>
      </c>
      <c r="J269" s="8" t="str">
        <f>VLOOKUP(E269,lookups_fish!$A$2:$I$200,3,0)</f>
        <v>Lutjanus apodus</v>
      </c>
      <c r="K269" s="7" t="str">
        <f>VLOOKUP(E269,lookups_fish!$A$2:$I$200,4,0)</f>
        <v>Lutjanidae</v>
      </c>
      <c r="L269" s="7" t="str">
        <f>VLOOKUP(E269,lookups_fish!$A$2:$I$200,5,0)</f>
        <v>Carnivores</v>
      </c>
      <c r="M269" s="9">
        <f>VLOOKUP(E269,lookups_fish!$A$2:$I$200,6,0)</f>
        <v>0.0194</v>
      </c>
      <c r="N269" s="9">
        <f>VLOOKUP(E269,lookups_fish!$A$2:$I$200,7,0)</f>
        <v>2.9779</v>
      </c>
      <c r="O269" s="7">
        <f t="shared" si="1"/>
        <v>61.67141176</v>
      </c>
    </row>
    <row r="270" ht="15.75" customHeight="1">
      <c r="A270" s="15">
        <v>44678.0</v>
      </c>
      <c r="B270" s="12" t="s">
        <v>22</v>
      </c>
      <c r="C270" s="12" t="s">
        <v>44</v>
      </c>
      <c r="D270" s="13">
        <v>1.0</v>
      </c>
      <c r="E270" s="12" t="s">
        <v>50</v>
      </c>
      <c r="F270" s="13">
        <v>16.0</v>
      </c>
      <c r="G270" s="14"/>
      <c r="H270" s="14"/>
      <c r="I270" s="8" t="str">
        <f>VLOOKUP(E270,lookups_fish!$A$2:$I$200,2,0)</f>
        <v>Schoolmaster Snapper</v>
      </c>
      <c r="J270" s="8" t="str">
        <f>VLOOKUP(E270,lookups_fish!$A$2:$I$200,3,0)</f>
        <v>Lutjanus apodus</v>
      </c>
      <c r="K270" s="7" t="str">
        <f>VLOOKUP(E270,lookups_fish!$A$2:$I$200,4,0)</f>
        <v>Lutjanidae</v>
      </c>
      <c r="L270" s="7" t="str">
        <f>VLOOKUP(E270,lookups_fish!$A$2:$I$200,5,0)</f>
        <v>Carnivores</v>
      </c>
      <c r="M270" s="9">
        <f>VLOOKUP(E270,lookups_fish!$A$2:$I$200,6,0)</f>
        <v>0.0194</v>
      </c>
      <c r="N270" s="9">
        <f>VLOOKUP(E270,lookups_fish!$A$2:$I$200,7,0)</f>
        <v>2.9779</v>
      </c>
      <c r="O270" s="7">
        <f t="shared" si="1"/>
        <v>74.7395754</v>
      </c>
    </row>
    <row r="271" ht="15.75" customHeight="1">
      <c r="A271" s="15">
        <v>44678.0</v>
      </c>
      <c r="B271" s="12" t="s">
        <v>22</v>
      </c>
      <c r="C271" s="12" t="s">
        <v>44</v>
      </c>
      <c r="D271" s="13">
        <v>1.0</v>
      </c>
      <c r="E271" s="12" t="s">
        <v>55</v>
      </c>
      <c r="F271" s="13">
        <v>10.0</v>
      </c>
      <c r="G271" s="13">
        <v>5.0</v>
      </c>
      <c r="H271" s="14"/>
      <c r="I271" s="8" t="str">
        <f>VLOOKUP(E271,lookups_fish!$A$2:$I$200,2,0)</f>
        <v>French Grunt</v>
      </c>
      <c r="J271" s="8" t="str">
        <f>VLOOKUP(E271,lookups_fish!$A$2:$I$200,3,0)</f>
        <v>Haemulon flavolineatum</v>
      </c>
      <c r="K271" s="7" t="str">
        <f>VLOOKUP(E271,lookups_fish!$A$2:$I$200,4,0)</f>
        <v>Haemulidae</v>
      </c>
      <c r="L271" s="7" t="str">
        <f>VLOOKUP(E271,lookups_fish!$A$2:$I$200,5,0)</f>
        <v>Carnivores</v>
      </c>
      <c r="M271" s="9">
        <f>VLOOKUP(E271,lookups_fish!$A$2:$I$200,6,0)</f>
        <v>0.0127</v>
      </c>
      <c r="N271" s="9">
        <f>VLOOKUP(E271,lookups_fish!$A$2:$I$200,7,0)</f>
        <v>3.1581</v>
      </c>
      <c r="O271" s="7">
        <f t="shared" si="1"/>
        <v>18.27694988</v>
      </c>
    </row>
    <row r="272" ht="15.75" customHeight="1">
      <c r="A272" s="15">
        <v>44678.0</v>
      </c>
      <c r="B272" s="12" t="s">
        <v>22</v>
      </c>
      <c r="C272" s="12" t="s">
        <v>44</v>
      </c>
      <c r="D272" s="13">
        <v>1.0</v>
      </c>
      <c r="E272" s="12" t="s">
        <v>55</v>
      </c>
      <c r="F272" s="13">
        <v>5.0</v>
      </c>
      <c r="G272" s="13">
        <v>25.0</v>
      </c>
      <c r="H272" s="14"/>
      <c r="I272" s="8" t="str">
        <f>VLOOKUP(E272,lookups_fish!$A$2:$I$200,2,0)</f>
        <v>French Grunt</v>
      </c>
      <c r="J272" s="8" t="str">
        <f>VLOOKUP(E272,lookups_fish!$A$2:$I$200,3,0)</f>
        <v>Haemulon flavolineatum</v>
      </c>
      <c r="K272" s="7" t="str">
        <f>VLOOKUP(E272,lookups_fish!$A$2:$I$200,4,0)</f>
        <v>Haemulidae</v>
      </c>
      <c r="L272" s="7" t="str">
        <f>VLOOKUP(E272,lookups_fish!$A$2:$I$200,5,0)</f>
        <v>Carnivores</v>
      </c>
      <c r="M272" s="9">
        <f>VLOOKUP(E272,lookups_fish!$A$2:$I$200,6,0)</f>
        <v>0.0127</v>
      </c>
      <c r="N272" s="9">
        <f>VLOOKUP(E272,lookups_fish!$A$2:$I$200,7,0)</f>
        <v>3.1581</v>
      </c>
      <c r="O272" s="7">
        <f t="shared" si="1"/>
        <v>2.047485768</v>
      </c>
    </row>
    <row r="273" ht="15.75" customHeight="1">
      <c r="A273" s="15">
        <v>44678.0</v>
      </c>
      <c r="B273" s="12" t="s">
        <v>22</v>
      </c>
      <c r="C273" s="12" t="s">
        <v>44</v>
      </c>
      <c r="D273" s="13">
        <v>1.0</v>
      </c>
      <c r="E273" s="12" t="s">
        <v>55</v>
      </c>
      <c r="F273" s="13">
        <v>8.0</v>
      </c>
      <c r="G273" s="13">
        <v>30.0</v>
      </c>
      <c r="H273" s="14"/>
      <c r="I273" s="8" t="str">
        <f>VLOOKUP(E273,lookups_fish!$A$2:$I$200,2,0)</f>
        <v>French Grunt</v>
      </c>
      <c r="J273" s="8" t="str">
        <f>VLOOKUP(E273,lookups_fish!$A$2:$I$200,3,0)</f>
        <v>Haemulon flavolineatum</v>
      </c>
      <c r="K273" s="7" t="str">
        <f>VLOOKUP(E273,lookups_fish!$A$2:$I$200,4,0)</f>
        <v>Haemulidae</v>
      </c>
      <c r="L273" s="7" t="str">
        <f>VLOOKUP(E273,lookups_fish!$A$2:$I$200,5,0)</f>
        <v>Carnivores</v>
      </c>
      <c r="M273" s="9">
        <f>VLOOKUP(E273,lookups_fish!$A$2:$I$200,6,0)</f>
        <v>0.0127</v>
      </c>
      <c r="N273" s="9">
        <f>VLOOKUP(E273,lookups_fish!$A$2:$I$200,7,0)</f>
        <v>3.1581</v>
      </c>
      <c r="O273" s="7">
        <f t="shared" si="1"/>
        <v>9.033420126</v>
      </c>
    </row>
    <row r="274" ht="15.75" customHeight="1">
      <c r="A274" s="15">
        <v>44678.0</v>
      </c>
      <c r="B274" s="12" t="s">
        <v>22</v>
      </c>
      <c r="C274" s="12" t="s">
        <v>44</v>
      </c>
      <c r="D274" s="13">
        <v>1.0</v>
      </c>
      <c r="E274" s="12" t="s">
        <v>55</v>
      </c>
      <c r="F274" s="13">
        <v>6.0</v>
      </c>
      <c r="G274" s="13">
        <v>50.0</v>
      </c>
      <c r="H274" s="14"/>
      <c r="I274" s="8" t="str">
        <f>VLOOKUP(E274,lookups_fish!$A$2:$I$200,2,0)</f>
        <v>French Grunt</v>
      </c>
      <c r="J274" s="8" t="str">
        <f>VLOOKUP(E274,lookups_fish!$A$2:$I$200,3,0)</f>
        <v>Haemulon flavolineatum</v>
      </c>
      <c r="K274" s="7" t="str">
        <f>VLOOKUP(E274,lookups_fish!$A$2:$I$200,4,0)</f>
        <v>Haemulidae</v>
      </c>
      <c r="L274" s="7" t="str">
        <f>VLOOKUP(E274,lookups_fish!$A$2:$I$200,5,0)</f>
        <v>Carnivores</v>
      </c>
      <c r="M274" s="9">
        <f>VLOOKUP(E274,lookups_fish!$A$2:$I$200,6,0)</f>
        <v>0.0127</v>
      </c>
      <c r="N274" s="9">
        <f>VLOOKUP(E274,lookups_fish!$A$2:$I$200,7,0)</f>
        <v>3.1581</v>
      </c>
      <c r="O274" s="7">
        <f t="shared" si="1"/>
        <v>3.641524069</v>
      </c>
    </row>
    <row r="275" ht="15.75" customHeight="1">
      <c r="A275" s="15">
        <v>44678.0</v>
      </c>
      <c r="B275" s="12" t="s">
        <v>22</v>
      </c>
      <c r="C275" s="12" t="s">
        <v>44</v>
      </c>
      <c r="D275" s="13">
        <v>1.0</v>
      </c>
      <c r="E275" s="12" t="s">
        <v>58</v>
      </c>
      <c r="F275" s="13">
        <v>12.0</v>
      </c>
      <c r="G275" s="13">
        <v>2.0</v>
      </c>
      <c r="H275" s="14"/>
      <c r="I275" s="8" t="str">
        <f>VLOOKUP(E275,lookups_fish!$A$2:$I$200,2,0)</f>
        <v>Bluestriped Grunt</v>
      </c>
      <c r="J275" s="8" t="str">
        <f>VLOOKUP(E275,lookups_fish!$A$2:$I$200,3,0)</f>
        <v>Haemulon sciurus</v>
      </c>
      <c r="K275" s="7" t="str">
        <f>VLOOKUP(E275,lookups_fish!$A$2:$I$200,4,0)</f>
        <v>Haemulidae</v>
      </c>
      <c r="L275" s="7" t="str">
        <f>VLOOKUP(E275,lookups_fish!$A$2:$I$200,5,0)</f>
        <v>Carnivores</v>
      </c>
      <c r="M275" s="9">
        <f>VLOOKUP(E275,lookups_fish!$A$2:$I$200,6,0)</f>
        <v>0.0194</v>
      </c>
      <c r="N275" s="9">
        <f>VLOOKUP(E275,lookups_fish!$A$2:$I$200,7,0)</f>
        <v>2.9996</v>
      </c>
      <c r="O275" s="7">
        <f t="shared" si="1"/>
        <v>33.48989575</v>
      </c>
    </row>
    <row r="276" ht="15.75" customHeight="1">
      <c r="A276" s="15">
        <v>44678.0</v>
      </c>
      <c r="B276" s="12" t="s">
        <v>22</v>
      </c>
      <c r="C276" s="12" t="s">
        <v>44</v>
      </c>
      <c r="D276" s="13">
        <v>1.0</v>
      </c>
      <c r="E276" s="12" t="s">
        <v>58</v>
      </c>
      <c r="F276" s="13">
        <v>10.0</v>
      </c>
      <c r="G276" s="13">
        <v>2.0</v>
      </c>
      <c r="H276" s="14"/>
      <c r="I276" s="8" t="str">
        <f>VLOOKUP(E276,lookups_fish!$A$2:$I$200,2,0)</f>
        <v>Bluestriped Grunt</v>
      </c>
      <c r="J276" s="8" t="str">
        <f>VLOOKUP(E276,lookups_fish!$A$2:$I$200,3,0)</f>
        <v>Haemulon sciurus</v>
      </c>
      <c r="K276" s="7" t="str">
        <f>VLOOKUP(E276,lookups_fish!$A$2:$I$200,4,0)</f>
        <v>Haemulidae</v>
      </c>
      <c r="L276" s="7" t="str">
        <f>VLOOKUP(E276,lookups_fish!$A$2:$I$200,5,0)</f>
        <v>Carnivores</v>
      </c>
      <c r="M276" s="9">
        <f>VLOOKUP(E276,lookups_fish!$A$2:$I$200,6,0)</f>
        <v>0.0194</v>
      </c>
      <c r="N276" s="9">
        <f>VLOOKUP(E276,lookups_fish!$A$2:$I$200,7,0)</f>
        <v>2.9996</v>
      </c>
      <c r="O276" s="7">
        <f t="shared" si="1"/>
        <v>19.38214017</v>
      </c>
    </row>
    <row r="277" ht="15.75" customHeight="1">
      <c r="A277" s="15">
        <v>44678.0</v>
      </c>
      <c r="B277" s="12" t="s">
        <v>22</v>
      </c>
      <c r="C277" s="12" t="s">
        <v>44</v>
      </c>
      <c r="D277" s="13">
        <v>1.0</v>
      </c>
      <c r="E277" s="12" t="s">
        <v>58</v>
      </c>
      <c r="F277" s="13">
        <v>12.0</v>
      </c>
      <c r="G277" s="14"/>
      <c r="H277" s="14"/>
      <c r="I277" s="8" t="str">
        <f>VLOOKUP(E277,lookups_fish!$A$2:$I$200,2,0)</f>
        <v>Bluestriped Grunt</v>
      </c>
      <c r="J277" s="8" t="str">
        <f>VLOOKUP(E277,lookups_fish!$A$2:$I$200,3,0)</f>
        <v>Haemulon sciurus</v>
      </c>
      <c r="K277" s="7" t="str">
        <f>VLOOKUP(E277,lookups_fish!$A$2:$I$200,4,0)</f>
        <v>Haemulidae</v>
      </c>
      <c r="L277" s="7" t="str">
        <f>VLOOKUP(E277,lookups_fish!$A$2:$I$200,5,0)</f>
        <v>Carnivores</v>
      </c>
      <c r="M277" s="9">
        <f>VLOOKUP(E277,lookups_fish!$A$2:$I$200,6,0)</f>
        <v>0.0194</v>
      </c>
      <c r="N277" s="9">
        <f>VLOOKUP(E277,lookups_fish!$A$2:$I$200,7,0)</f>
        <v>2.9996</v>
      </c>
      <c r="O277" s="7">
        <f t="shared" si="1"/>
        <v>33.48989575</v>
      </c>
    </row>
    <row r="278" ht="15.75" customHeight="1">
      <c r="A278" s="15">
        <v>44678.0</v>
      </c>
      <c r="B278" s="12" t="s">
        <v>22</v>
      </c>
      <c r="C278" s="12" t="s">
        <v>44</v>
      </c>
      <c r="D278" s="13">
        <v>1.0</v>
      </c>
      <c r="E278" s="12" t="s">
        <v>58</v>
      </c>
      <c r="F278" s="13">
        <v>5.0</v>
      </c>
      <c r="G278" s="13">
        <v>12.0</v>
      </c>
      <c r="H278" s="14"/>
      <c r="I278" s="8" t="str">
        <f>VLOOKUP(E278,lookups_fish!$A$2:$I$200,2,0)</f>
        <v>Bluestriped Grunt</v>
      </c>
      <c r="J278" s="8" t="str">
        <f>VLOOKUP(E278,lookups_fish!$A$2:$I$200,3,0)</f>
        <v>Haemulon sciurus</v>
      </c>
      <c r="K278" s="7" t="str">
        <f>VLOOKUP(E278,lookups_fish!$A$2:$I$200,4,0)</f>
        <v>Haemulidae</v>
      </c>
      <c r="L278" s="7" t="str">
        <f>VLOOKUP(E278,lookups_fish!$A$2:$I$200,5,0)</f>
        <v>Carnivores</v>
      </c>
      <c r="M278" s="9">
        <f>VLOOKUP(E278,lookups_fish!$A$2:$I$200,6,0)</f>
        <v>0.0194</v>
      </c>
      <c r="N278" s="9">
        <f>VLOOKUP(E278,lookups_fish!$A$2:$I$200,7,0)</f>
        <v>2.9996</v>
      </c>
      <c r="O278" s="7">
        <f t="shared" si="1"/>
        <v>2.423439348</v>
      </c>
    </row>
    <row r="279" ht="15.75" customHeight="1">
      <c r="A279" s="15">
        <v>44678.0</v>
      </c>
      <c r="B279" s="12" t="s">
        <v>22</v>
      </c>
      <c r="C279" s="12" t="s">
        <v>44</v>
      </c>
      <c r="D279" s="13">
        <v>1.0</v>
      </c>
      <c r="E279" s="12" t="s">
        <v>58</v>
      </c>
      <c r="F279" s="13">
        <v>10.0</v>
      </c>
      <c r="G279" s="13">
        <v>2.0</v>
      </c>
      <c r="H279" s="14"/>
      <c r="I279" s="8" t="str">
        <f>VLOOKUP(E279,lookups_fish!$A$2:$I$200,2,0)</f>
        <v>Bluestriped Grunt</v>
      </c>
      <c r="J279" s="8" t="str">
        <f>VLOOKUP(E279,lookups_fish!$A$2:$I$200,3,0)</f>
        <v>Haemulon sciurus</v>
      </c>
      <c r="K279" s="7" t="str">
        <f>VLOOKUP(E279,lookups_fish!$A$2:$I$200,4,0)</f>
        <v>Haemulidae</v>
      </c>
      <c r="L279" s="7" t="str">
        <f>VLOOKUP(E279,lookups_fish!$A$2:$I$200,5,0)</f>
        <v>Carnivores</v>
      </c>
      <c r="M279" s="9">
        <f>VLOOKUP(E279,lookups_fish!$A$2:$I$200,6,0)</f>
        <v>0.0194</v>
      </c>
      <c r="N279" s="9">
        <f>VLOOKUP(E279,lookups_fish!$A$2:$I$200,7,0)</f>
        <v>2.9996</v>
      </c>
      <c r="O279" s="7">
        <f t="shared" si="1"/>
        <v>19.38214017</v>
      </c>
    </row>
    <row r="280" ht="15.75" customHeight="1">
      <c r="A280" s="15">
        <v>44678.0</v>
      </c>
      <c r="B280" s="12" t="s">
        <v>22</v>
      </c>
      <c r="C280" s="12" t="s">
        <v>44</v>
      </c>
      <c r="D280" s="13">
        <v>1.0</v>
      </c>
      <c r="E280" s="12" t="s">
        <v>58</v>
      </c>
      <c r="F280" s="13">
        <v>16.0</v>
      </c>
      <c r="G280" s="14"/>
      <c r="H280" s="14"/>
      <c r="I280" s="8" t="str">
        <f>VLOOKUP(E280,lookups_fish!$A$2:$I$200,2,0)</f>
        <v>Bluestriped Grunt</v>
      </c>
      <c r="J280" s="8" t="str">
        <f>VLOOKUP(E280,lookups_fish!$A$2:$I$200,3,0)</f>
        <v>Haemulon sciurus</v>
      </c>
      <c r="K280" s="7" t="str">
        <f>VLOOKUP(E280,lookups_fish!$A$2:$I$200,4,0)</f>
        <v>Haemulidae</v>
      </c>
      <c r="L280" s="7" t="str">
        <f>VLOOKUP(E280,lookups_fish!$A$2:$I$200,5,0)</f>
        <v>Carnivores</v>
      </c>
      <c r="M280" s="9">
        <f>VLOOKUP(E280,lookups_fish!$A$2:$I$200,6,0)</f>
        <v>0.0194</v>
      </c>
      <c r="N280" s="9">
        <f>VLOOKUP(E280,lookups_fish!$A$2:$I$200,7,0)</f>
        <v>2.9996</v>
      </c>
      <c r="O280" s="7">
        <f t="shared" si="1"/>
        <v>79.37432223</v>
      </c>
    </row>
    <row r="281" ht="15.75" customHeight="1">
      <c r="A281" s="15">
        <v>44678.0</v>
      </c>
      <c r="B281" s="12" t="s">
        <v>22</v>
      </c>
      <c r="C281" s="12" t="s">
        <v>44</v>
      </c>
      <c r="D281" s="13">
        <v>1.0</v>
      </c>
      <c r="E281" s="12" t="s">
        <v>59</v>
      </c>
      <c r="F281" s="13">
        <v>20.0</v>
      </c>
      <c r="G281" s="14"/>
      <c r="H281" s="14"/>
      <c r="I281" s="8" t="str">
        <f>VLOOKUP(E281,lookups_fish!$A$2:$I$200,2,0)</f>
        <v>Barracuda</v>
      </c>
      <c r="J281" s="7" t="str">
        <f>VLOOKUP(E281,lookups_fish!$A$2:$I$200,3,0)</f>
        <v>Sphyraena barracuda</v>
      </c>
      <c r="K281" s="7" t="str">
        <f>VLOOKUP(E281,lookups_fish!$A$2:$I$200,4,0)</f>
        <v>Sphyraenidae</v>
      </c>
      <c r="L281" s="7" t="str">
        <f>VLOOKUP(E281,lookups_fish!$A$2:$I$200,5,0)</f>
        <v>Carnivores</v>
      </c>
      <c r="M281" s="9">
        <f>VLOOKUP(E281,lookups_fish!$A$2:$I$200,6,0)</f>
        <v>0.005</v>
      </c>
      <c r="N281" s="9">
        <f>VLOOKUP(E281,lookups_fish!$A$2:$I$200,7,0)</f>
        <v>3.0825</v>
      </c>
      <c r="O281" s="7">
        <f t="shared" si="1"/>
        <v>51.21473925</v>
      </c>
    </row>
    <row r="282" ht="15.75" customHeight="1">
      <c r="A282" s="15">
        <v>44678.0</v>
      </c>
      <c r="B282" s="12" t="s">
        <v>22</v>
      </c>
      <c r="C282" s="12" t="s">
        <v>44</v>
      </c>
      <c r="D282" s="13">
        <v>1.0</v>
      </c>
      <c r="E282" s="12" t="s">
        <v>59</v>
      </c>
      <c r="F282" s="13">
        <v>10.0</v>
      </c>
      <c r="G282" s="14"/>
      <c r="H282" s="14"/>
      <c r="I282" s="8" t="str">
        <f>VLOOKUP(E282,lookups_fish!$A$2:$I$200,2,0)</f>
        <v>Barracuda</v>
      </c>
      <c r="J282" s="7" t="str">
        <f>VLOOKUP(E282,lookups_fish!$A$2:$I$200,3,0)</f>
        <v>Sphyraena barracuda</v>
      </c>
      <c r="K282" s="7" t="str">
        <f>VLOOKUP(E282,lookups_fish!$A$2:$I$200,4,0)</f>
        <v>Sphyraenidae</v>
      </c>
      <c r="L282" s="7" t="str">
        <f>VLOOKUP(E282,lookups_fish!$A$2:$I$200,5,0)</f>
        <v>Carnivores</v>
      </c>
      <c r="M282" s="9">
        <f>VLOOKUP(E282,lookups_fish!$A$2:$I$200,6,0)</f>
        <v>0.005</v>
      </c>
      <c r="N282" s="9">
        <f>VLOOKUP(E282,lookups_fish!$A$2:$I$200,7,0)</f>
        <v>3.0825</v>
      </c>
      <c r="O282" s="7">
        <f t="shared" si="1"/>
        <v>6.046025915</v>
      </c>
    </row>
    <row r="283" ht="15.75" customHeight="1">
      <c r="A283" s="15">
        <v>44678.0</v>
      </c>
      <c r="B283" s="12" t="s">
        <v>22</v>
      </c>
      <c r="C283" s="12" t="s">
        <v>44</v>
      </c>
      <c r="D283" s="13">
        <v>1.0</v>
      </c>
      <c r="E283" s="12" t="s">
        <v>77</v>
      </c>
      <c r="F283" s="13">
        <v>8.0</v>
      </c>
      <c r="G283" s="14"/>
      <c r="H283" s="14"/>
      <c r="I283" s="8" t="str">
        <f>VLOOKUP(E283,lookups_fish!$A$2:$I$200,2,0)</f>
        <v>Foureye Butterflyfish</v>
      </c>
      <c r="J283" s="8" t="str">
        <f>VLOOKUP(E283,lookups_fish!$A$2:$I$200,3,0)</f>
        <v>Chaetodon capistratus</v>
      </c>
      <c r="K283" s="7" t="str">
        <f>VLOOKUP(E283,lookups_fish!$A$2:$I$200,4,0)</f>
        <v>Chaetodontidae</v>
      </c>
      <c r="L283" s="7" t="str">
        <f>VLOOKUP(E283,lookups_fish!$A$2:$I$200,5,0)</f>
        <v>Carnivores</v>
      </c>
      <c r="M283" s="9">
        <f>VLOOKUP(E283,lookups_fish!$A$2:$I$200,6,0)</f>
        <v>0.022</v>
      </c>
      <c r="N283" s="9">
        <f>VLOOKUP(E283,lookups_fish!$A$2:$I$200,7,0)</f>
        <v>3.1897</v>
      </c>
      <c r="O283" s="7">
        <f t="shared" si="1"/>
        <v>16.71124523</v>
      </c>
    </row>
    <row r="284" ht="15.75" customHeight="1">
      <c r="A284" s="15">
        <v>44678.0</v>
      </c>
      <c r="B284" s="12" t="s">
        <v>22</v>
      </c>
      <c r="C284" s="12" t="s">
        <v>44</v>
      </c>
      <c r="D284" s="13">
        <v>1.0</v>
      </c>
      <c r="E284" s="12" t="s">
        <v>68</v>
      </c>
      <c r="F284" s="13">
        <v>5.0</v>
      </c>
      <c r="G284" s="14"/>
      <c r="H284" s="14"/>
      <c r="I284" s="8" t="str">
        <f>VLOOKUP(E284,lookups_fish!$A$2:$I$200,2,0)</f>
        <v>Sergeant Major</v>
      </c>
      <c r="J284" s="8" t="str">
        <f>VLOOKUP(E284,lookups_fish!$A$2:$I$200,3,0)</f>
        <v>Abudefduf saxatilis</v>
      </c>
      <c r="K284" s="7" t="str">
        <f>VLOOKUP(E284,lookups_fish!$A$2:$I$200,4,0)</f>
        <v>Pomacentridae</v>
      </c>
      <c r="L284" s="7" t="str">
        <f>VLOOKUP(E284,lookups_fish!$A$2:$I$200,5,0)</f>
        <v>Carnivores</v>
      </c>
      <c r="M284" s="9">
        <f>VLOOKUP(E284,lookups_fish!$A$2:$I$200,6,0)</f>
        <v>0.0182</v>
      </c>
      <c r="N284" s="9">
        <f>VLOOKUP(E284,lookups_fish!$A$2:$I$200,7,0)</f>
        <v>3.05</v>
      </c>
      <c r="O284" s="7">
        <f t="shared" si="1"/>
        <v>2.46564133</v>
      </c>
    </row>
    <row r="285" ht="15.75" customHeight="1">
      <c r="A285" s="15">
        <v>44678.0</v>
      </c>
      <c r="B285" s="12" t="s">
        <v>22</v>
      </c>
      <c r="C285" s="12" t="s">
        <v>44</v>
      </c>
      <c r="D285" s="13">
        <v>1.0</v>
      </c>
      <c r="E285" s="12" t="s">
        <v>68</v>
      </c>
      <c r="F285" s="13">
        <v>6.0</v>
      </c>
      <c r="G285" s="13">
        <v>2.0</v>
      </c>
      <c r="H285" s="14"/>
      <c r="I285" s="8" t="str">
        <f>VLOOKUP(E285,lookups_fish!$A$2:$I$200,2,0)</f>
        <v>Sergeant Major</v>
      </c>
      <c r="J285" s="8" t="str">
        <f>VLOOKUP(E285,lookups_fish!$A$2:$I$200,3,0)</f>
        <v>Abudefduf saxatilis</v>
      </c>
      <c r="K285" s="7" t="str">
        <f>VLOOKUP(E285,lookups_fish!$A$2:$I$200,4,0)</f>
        <v>Pomacentridae</v>
      </c>
      <c r="L285" s="7" t="str">
        <f>VLOOKUP(E285,lookups_fish!$A$2:$I$200,5,0)</f>
        <v>Carnivores</v>
      </c>
      <c r="M285" s="9">
        <f>VLOOKUP(E285,lookups_fish!$A$2:$I$200,6,0)</f>
        <v>0.0182</v>
      </c>
      <c r="N285" s="9">
        <f>VLOOKUP(E285,lookups_fish!$A$2:$I$200,7,0)</f>
        <v>3.05</v>
      </c>
      <c r="O285" s="7">
        <f t="shared" si="1"/>
        <v>4.299646011</v>
      </c>
    </row>
    <row r="286" ht="15.75" customHeight="1">
      <c r="A286" s="15">
        <v>44678.0</v>
      </c>
      <c r="B286" s="12" t="s">
        <v>22</v>
      </c>
      <c r="C286" s="12" t="s">
        <v>44</v>
      </c>
      <c r="D286" s="13">
        <v>1.0</v>
      </c>
      <c r="E286" s="12" t="s">
        <v>62</v>
      </c>
      <c r="F286" s="13">
        <v>12.0</v>
      </c>
      <c r="G286" s="14"/>
      <c r="H286" s="14"/>
      <c r="I286" s="8" t="str">
        <f>VLOOKUP(E286,lookups_fish!$A$2:$I$200,2,0)</f>
        <v>Yellowtail Snapper</v>
      </c>
      <c r="J286" s="8" t="str">
        <f>VLOOKUP(E286,lookups_fish!$A$2:$I$200,3,0)</f>
        <v>Ocyurus chrysurus</v>
      </c>
      <c r="K286" s="7" t="str">
        <f>VLOOKUP(E286,lookups_fish!$A$2:$I$200,4,0)</f>
        <v>Lutjanidae</v>
      </c>
      <c r="L286" s="7" t="str">
        <f>VLOOKUP(E286,lookups_fish!$A$2:$I$200,5,0)</f>
        <v>Carnivores</v>
      </c>
      <c r="M286" s="9">
        <f>VLOOKUP(E286,lookups_fish!$A$2:$I$200,6,0)</f>
        <v>0.0405</v>
      </c>
      <c r="N286" s="9">
        <f>VLOOKUP(E286,lookups_fish!$A$2:$I$200,7,0)</f>
        <v>2.718</v>
      </c>
      <c r="O286" s="7">
        <f t="shared" si="1"/>
        <v>34.72719054</v>
      </c>
    </row>
    <row r="287" ht="15.75" customHeight="1">
      <c r="A287" s="15">
        <v>44678.0</v>
      </c>
      <c r="B287" s="12" t="s">
        <v>22</v>
      </c>
      <c r="C287" s="12" t="s">
        <v>44</v>
      </c>
      <c r="D287" s="13">
        <v>1.0</v>
      </c>
      <c r="E287" s="12" t="s">
        <v>62</v>
      </c>
      <c r="F287" s="13">
        <v>10.0</v>
      </c>
      <c r="G287" s="13">
        <v>2.0</v>
      </c>
      <c r="H287" s="14"/>
      <c r="I287" s="8" t="str">
        <f>VLOOKUP(E287,lookups_fish!$A$2:$I$200,2,0)</f>
        <v>Yellowtail Snapper</v>
      </c>
      <c r="J287" s="8" t="str">
        <f>VLOOKUP(E287,lookups_fish!$A$2:$I$200,3,0)</f>
        <v>Ocyurus chrysurus</v>
      </c>
      <c r="K287" s="7" t="str">
        <f>VLOOKUP(E287,lookups_fish!$A$2:$I$200,4,0)</f>
        <v>Lutjanidae</v>
      </c>
      <c r="L287" s="7" t="str">
        <f>VLOOKUP(E287,lookups_fish!$A$2:$I$200,5,0)</f>
        <v>Carnivores</v>
      </c>
      <c r="M287" s="9">
        <f>VLOOKUP(E287,lookups_fish!$A$2:$I$200,6,0)</f>
        <v>0.0405</v>
      </c>
      <c r="N287" s="9">
        <f>VLOOKUP(E287,lookups_fish!$A$2:$I$200,7,0)</f>
        <v>2.718</v>
      </c>
      <c r="O287" s="7">
        <f t="shared" si="1"/>
        <v>21.15704565</v>
      </c>
    </row>
    <row r="288" ht="15.75" customHeight="1">
      <c r="A288" s="15">
        <v>44678.0</v>
      </c>
      <c r="B288" s="12" t="s">
        <v>22</v>
      </c>
      <c r="C288" s="12" t="s">
        <v>44</v>
      </c>
      <c r="D288" s="13">
        <v>1.0</v>
      </c>
      <c r="E288" s="12" t="s">
        <v>82</v>
      </c>
      <c r="F288" s="13">
        <v>5.0</v>
      </c>
      <c r="G288" s="13">
        <v>70.0</v>
      </c>
      <c r="H288" s="12" t="s">
        <v>49</v>
      </c>
      <c r="I288" s="8" t="str">
        <f>VLOOKUP(E288,lookups_fish!$A$2:$I$200,2,0)</f>
        <v>Striped Parrotfish</v>
      </c>
      <c r="J288" s="8" t="str">
        <f>VLOOKUP(E288,lookups_fish!$A$2:$I$200,3,0)</f>
        <v>Scarus iserti</v>
      </c>
      <c r="K288" s="7" t="str">
        <f>VLOOKUP(E288,lookups_fish!$A$2:$I$200,4,0)</f>
        <v>Scaridae</v>
      </c>
      <c r="L288" s="7" t="str">
        <f>VLOOKUP(E288,lookups_fish!$A$2:$I$200,5,0)</f>
        <v>Herbivores</v>
      </c>
      <c r="M288" s="9">
        <f>VLOOKUP(E288,lookups_fish!$A$2:$I$200,6,0)</f>
        <v>0.0147</v>
      </c>
      <c r="N288" s="9">
        <f>VLOOKUP(E288,lookups_fish!$A$2:$I$200,7,0)</f>
        <v>3.0548</v>
      </c>
      <c r="O288" s="7">
        <f t="shared" si="1"/>
        <v>2.006923896</v>
      </c>
    </row>
    <row r="289" ht="15.75" customHeight="1">
      <c r="A289" s="15">
        <v>44678.0</v>
      </c>
      <c r="B289" s="12" t="s">
        <v>22</v>
      </c>
      <c r="C289" s="12" t="s">
        <v>44</v>
      </c>
      <c r="D289" s="13">
        <v>1.0</v>
      </c>
      <c r="E289" s="12" t="s">
        <v>82</v>
      </c>
      <c r="F289" s="13">
        <v>4.0</v>
      </c>
      <c r="G289" s="13">
        <v>30.0</v>
      </c>
      <c r="H289" s="12" t="s">
        <v>49</v>
      </c>
      <c r="I289" s="8" t="str">
        <f>VLOOKUP(E289,lookups_fish!$A$2:$I$200,2,0)</f>
        <v>Striped Parrotfish</v>
      </c>
      <c r="J289" s="8" t="str">
        <f>VLOOKUP(E289,lookups_fish!$A$2:$I$200,3,0)</f>
        <v>Scarus iserti</v>
      </c>
      <c r="K289" s="7" t="str">
        <f>VLOOKUP(E289,lookups_fish!$A$2:$I$200,4,0)</f>
        <v>Scaridae</v>
      </c>
      <c r="L289" s="7" t="str">
        <f>VLOOKUP(E289,lookups_fish!$A$2:$I$200,5,0)</f>
        <v>Herbivores</v>
      </c>
      <c r="M289" s="9">
        <f>VLOOKUP(E289,lookups_fish!$A$2:$I$200,6,0)</f>
        <v>0.0147</v>
      </c>
      <c r="N289" s="9">
        <f>VLOOKUP(E289,lookups_fish!$A$2:$I$200,7,0)</f>
        <v>3.0548</v>
      </c>
      <c r="O289" s="7">
        <f t="shared" si="1"/>
        <v>1.015056452</v>
      </c>
    </row>
    <row r="290" ht="15.75" customHeight="1">
      <c r="A290" s="15">
        <v>44678.0</v>
      </c>
      <c r="B290" s="12" t="s">
        <v>22</v>
      </c>
      <c r="C290" s="12" t="s">
        <v>44</v>
      </c>
      <c r="D290" s="13">
        <v>1.0</v>
      </c>
      <c r="E290" s="12" t="s">
        <v>63</v>
      </c>
      <c r="F290" s="13">
        <v>5.0</v>
      </c>
      <c r="G290" s="14"/>
      <c r="H290" s="12" t="s">
        <v>49</v>
      </c>
      <c r="I290" s="8" t="str">
        <f>VLOOKUP(E290,lookups_fish!$A$2:$I$200,2,0)</f>
        <v>Stoplight Parrotfish</v>
      </c>
      <c r="J290" s="8" t="str">
        <f>VLOOKUP(E290,lookups_fish!$A$2:$I$200,3,0)</f>
        <v>Sparisoma viride</v>
      </c>
      <c r="K290" s="7" t="str">
        <f>VLOOKUP(E290,lookups_fish!$A$2:$I$200,4,0)</f>
        <v>Scaridae</v>
      </c>
      <c r="L290" s="7" t="str">
        <f>VLOOKUP(E290,lookups_fish!$A$2:$I$200,5,0)</f>
        <v>Herbivores</v>
      </c>
      <c r="M290" s="9">
        <f>VLOOKUP(E290,lookups_fish!$A$2:$I$200,6,0)</f>
        <v>0.025</v>
      </c>
      <c r="N290" s="9">
        <f>VLOOKUP(E290,lookups_fish!$A$2:$I$200,7,0)</f>
        <v>2.9214</v>
      </c>
      <c r="O290" s="7">
        <f t="shared" si="1"/>
        <v>2.753664206</v>
      </c>
    </row>
    <row r="291" ht="15.75" customHeight="1">
      <c r="A291" s="15">
        <v>44678.0</v>
      </c>
      <c r="B291" s="12" t="s">
        <v>22</v>
      </c>
      <c r="C291" s="12" t="s">
        <v>44</v>
      </c>
      <c r="D291" s="13">
        <v>1.0</v>
      </c>
      <c r="E291" s="12" t="s">
        <v>63</v>
      </c>
      <c r="F291" s="13">
        <v>4.0</v>
      </c>
      <c r="G291" s="14"/>
      <c r="H291" s="12" t="s">
        <v>49</v>
      </c>
      <c r="I291" s="8" t="str">
        <f>VLOOKUP(E291,lookups_fish!$A$2:$I$200,2,0)</f>
        <v>Stoplight Parrotfish</v>
      </c>
      <c r="J291" s="8" t="str">
        <f>VLOOKUP(E291,lookups_fish!$A$2:$I$200,3,0)</f>
        <v>Sparisoma viride</v>
      </c>
      <c r="K291" s="7" t="str">
        <f>VLOOKUP(E291,lookups_fish!$A$2:$I$200,4,0)</f>
        <v>Scaridae</v>
      </c>
      <c r="L291" s="7" t="str">
        <f>VLOOKUP(E291,lookups_fish!$A$2:$I$200,5,0)</f>
        <v>Herbivores</v>
      </c>
      <c r="M291" s="9">
        <f>VLOOKUP(E291,lookups_fish!$A$2:$I$200,6,0)</f>
        <v>0.025</v>
      </c>
      <c r="N291" s="9">
        <f>VLOOKUP(E291,lookups_fish!$A$2:$I$200,7,0)</f>
        <v>2.9214</v>
      </c>
      <c r="O291" s="7">
        <f t="shared" si="1"/>
        <v>1.434822133</v>
      </c>
    </row>
    <row r="292" ht="15.75" customHeight="1">
      <c r="A292" s="15">
        <v>44678.0</v>
      </c>
      <c r="B292" s="12" t="s">
        <v>22</v>
      </c>
      <c r="C292" s="12" t="s">
        <v>44</v>
      </c>
      <c r="D292" s="13">
        <v>1.0</v>
      </c>
      <c r="E292" s="12" t="s">
        <v>63</v>
      </c>
      <c r="F292" s="13">
        <v>8.0</v>
      </c>
      <c r="G292" s="14"/>
      <c r="H292" s="12" t="s">
        <v>49</v>
      </c>
      <c r="I292" s="8" t="str">
        <f>VLOOKUP(E292,lookups_fish!$A$2:$I$200,2,0)</f>
        <v>Stoplight Parrotfish</v>
      </c>
      <c r="J292" s="8" t="str">
        <f>VLOOKUP(E292,lookups_fish!$A$2:$I$200,3,0)</f>
        <v>Sparisoma viride</v>
      </c>
      <c r="K292" s="7" t="str">
        <f>VLOOKUP(E292,lookups_fish!$A$2:$I$200,4,0)</f>
        <v>Scaridae</v>
      </c>
      <c r="L292" s="7" t="str">
        <f>VLOOKUP(E292,lookups_fish!$A$2:$I$200,5,0)</f>
        <v>Herbivores</v>
      </c>
      <c r="M292" s="9">
        <f>VLOOKUP(E292,lookups_fish!$A$2:$I$200,6,0)</f>
        <v>0.025</v>
      </c>
      <c r="N292" s="9">
        <f>VLOOKUP(E292,lookups_fish!$A$2:$I$200,7,0)</f>
        <v>2.9214</v>
      </c>
      <c r="O292" s="7">
        <f t="shared" si="1"/>
        <v>10.86993874</v>
      </c>
    </row>
    <row r="293" ht="15.75" customHeight="1">
      <c r="A293" s="15">
        <v>44678.0</v>
      </c>
      <c r="B293" s="12" t="s">
        <v>22</v>
      </c>
      <c r="C293" s="12" t="s">
        <v>44</v>
      </c>
      <c r="D293" s="13">
        <v>1.0</v>
      </c>
      <c r="E293" s="12" t="s">
        <v>48</v>
      </c>
      <c r="F293" s="13">
        <v>4.0</v>
      </c>
      <c r="G293" s="13">
        <v>15.0</v>
      </c>
      <c r="H293" s="14"/>
      <c r="I293" s="8" t="str">
        <f>VLOOKUP(E293,lookups_fish!$A$2:$I$200,2,0)</f>
        <v>Grunt (juvenile)</v>
      </c>
      <c r="J293" s="8" t="str">
        <f>VLOOKUP(E293,lookups_fish!$A$2:$I$200,3,0)</f>
        <v>Haemulon spp.</v>
      </c>
      <c r="K293" s="7" t="str">
        <f>VLOOKUP(E293,lookups_fish!$A$2:$I$200,4,0)</f>
        <v>Haemulidae</v>
      </c>
      <c r="L293" s="7" t="str">
        <f>VLOOKUP(E293,lookups_fish!$A$2:$I$200,5,0)</f>
        <v>Carnivores</v>
      </c>
      <c r="M293" s="9">
        <f>VLOOKUP(E293,lookups_fish!$A$2:$I$200,6,0)</f>
        <v>0.0127</v>
      </c>
      <c r="N293" s="9">
        <f>VLOOKUP(E293,lookups_fish!$A$2:$I$200,7,0)</f>
        <v>3.1581</v>
      </c>
      <c r="O293" s="7">
        <f t="shared" si="1"/>
        <v>1.011974058</v>
      </c>
    </row>
    <row r="294" ht="15.75" customHeight="1">
      <c r="A294" s="15">
        <v>44678.0</v>
      </c>
      <c r="B294" s="12" t="s">
        <v>22</v>
      </c>
      <c r="C294" s="12" t="s">
        <v>44</v>
      </c>
      <c r="D294" s="13">
        <v>1.0</v>
      </c>
      <c r="E294" s="12" t="s">
        <v>48</v>
      </c>
      <c r="F294" s="13">
        <v>5.0</v>
      </c>
      <c r="G294" s="13">
        <v>5.0</v>
      </c>
      <c r="H294" s="14"/>
      <c r="I294" s="8" t="str">
        <f>VLOOKUP(E294,lookups_fish!$A$2:$I$200,2,0)</f>
        <v>Grunt (juvenile)</v>
      </c>
      <c r="J294" s="8" t="str">
        <f>VLOOKUP(E294,lookups_fish!$A$2:$I$200,3,0)</f>
        <v>Haemulon spp.</v>
      </c>
      <c r="K294" s="7" t="str">
        <f>VLOOKUP(E294,lookups_fish!$A$2:$I$200,4,0)</f>
        <v>Haemulidae</v>
      </c>
      <c r="L294" s="7" t="str">
        <f>VLOOKUP(E294,lookups_fish!$A$2:$I$200,5,0)</f>
        <v>Carnivores</v>
      </c>
      <c r="M294" s="9">
        <f>VLOOKUP(E294,lookups_fish!$A$2:$I$200,6,0)</f>
        <v>0.0127</v>
      </c>
      <c r="N294" s="9">
        <f>VLOOKUP(E294,lookups_fish!$A$2:$I$200,7,0)</f>
        <v>3.1581</v>
      </c>
      <c r="O294" s="7">
        <f t="shared" si="1"/>
        <v>2.047485768</v>
      </c>
    </row>
    <row r="295" ht="15.75" customHeight="1">
      <c r="A295" s="15">
        <v>44678.0</v>
      </c>
      <c r="B295" s="12" t="s">
        <v>22</v>
      </c>
      <c r="C295" s="12" t="s">
        <v>44</v>
      </c>
      <c r="D295" s="13">
        <v>1.0</v>
      </c>
      <c r="E295" s="12" t="s">
        <v>83</v>
      </c>
      <c r="F295" s="13">
        <v>4.0</v>
      </c>
      <c r="G295" s="13">
        <v>3.0</v>
      </c>
      <c r="H295" s="14"/>
      <c r="I295" s="8" t="str">
        <f>VLOOKUP(E295,lookups_fish!$A$2:$I$200,2,0)</f>
        <v>Longfin Damselfish</v>
      </c>
      <c r="J295" s="8" t="str">
        <f>VLOOKUP(E295,lookups_fish!$A$2:$I$200,3,0)</f>
        <v>Stegastes diencaeus</v>
      </c>
      <c r="K295" s="7" t="str">
        <f>VLOOKUP(E295,lookups_fish!$A$2:$I$200,4,0)</f>
        <v>Pomacentridae</v>
      </c>
      <c r="L295" s="7" t="str">
        <f>VLOOKUP(E295,lookups_fish!$A$2:$I$200,5,0)</f>
        <v>Herbivores</v>
      </c>
      <c r="M295" s="9">
        <f>VLOOKUP(E295,lookups_fish!$A$2:$I$200,6,0)</f>
        <v>0.02</v>
      </c>
      <c r="N295" s="9">
        <f>VLOOKUP(E295,lookups_fish!$A$2:$I$200,7,0)</f>
        <v>2.99</v>
      </c>
      <c r="O295" s="7">
        <f t="shared" si="1"/>
        <v>1.262377862</v>
      </c>
    </row>
    <row r="296" ht="15.75" customHeight="1">
      <c r="A296" s="15">
        <v>44678.0</v>
      </c>
      <c r="B296" s="12" t="s">
        <v>22</v>
      </c>
      <c r="C296" s="12" t="s">
        <v>44</v>
      </c>
      <c r="D296" s="13">
        <v>1.0</v>
      </c>
      <c r="E296" s="12" t="s">
        <v>83</v>
      </c>
      <c r="F296" s="13">
        <v>5.0</v>
      </c>
      <c r="G296" s="13">
        <v>3.0</v>
      </c>
      <c r="H296" s="14"/>
      <c r="I296" s="8" t="str">
        <f>VLOOKUP(E296,lookups_fish!$A$2:$I$200,2,0)</f>
        <v>Longfin Damselfish</v>
      </c>
      <c r="J296" s="8" t="str">
        <f>VLOOKUP(E296,lookups_fish!$A$2:$I$200,3,0)</f>
        <v>Stegastes diencaeus</v>
      </c>
      <c r="K296" s="7" t="str">
        <f>VLOOKUP(E296,lookups_fish!$A$2:$I$200,4,0)</f>
        <v>Pomacentridae</v>
      </c>
      <c r="L296" s="7" t="str">
        <f>VLOOKUP(E296,lookups_fish!$A$2:$I$200,5,0)</f>
        <v>Herbivores</v>
      </c>
      <c r="M296" s="9">
        <f>VLOOKUP(E296,lookups_fish!$A$2:$I$200,6,0)</f>
        <v>0.02</v>
      </c>
      <c r="N296" s="9">
        <f>VLOOKUP(E296,lookups_fish!$A$2:$I$200,7,0)</f>
        <v>2.99</v>
      </c>
      <c r="O296" s="7">
        <f t="shared" si="1"/>
        <v>2.460086108</v>
      </c>
    </row>
    <row r="297" ht="15.75" customHeight="1">
      <c r="A297" s="15">
        <v>44678.0</v>
      </c>
      <c r="B297" s="12" t="s">
        <v>22</v>
      </c>
      <c r="C297" s="12" t="s">
        <v>44</v>
      </c>
      <c r="D297" s="13">
        <v>1.0</v>
      </c>
      <c r="E297" s="12" t="s">
        <v>84</v>
      </c>
      <c r="F297" s="13">
        <v>5.0</v>
      </c>
      <c r="G297" s="14"/>
      <c r="H297" s="14"/>
      <c r="I297" s="8" t="str">
        <f>VLOOKUP(E297,lookups_fish!$A$2:$I$200,2,0)</f>
        <v>Bluehead Wrasse</v>
      </c>
      <c r="J297" s="8" t="str">
        <f>VLOOKUP(E297,lookups_fish!$A$2:$I$200,3,0)</f>
        <v>Thalassoma bifasciatum</v>
      </c>
      <c r="K297" s="7" t="str">
        <f>VLOOKUP(E297,lookups_fish!$A$2:$I$200,4,0)</f>
        <v>Labridae</v>
      </c>
      <c r="L297" s="7" t="str">
        <f>VLOOKUP(E297,lookups_fish!$A$2:$I$200,5,0)</f>
        <v>Carnivores</v>
      </c>
      <c r="M297" s="9">
        <f>VLOOKUP(E297,lookups_fish!$A$2:$I$200,6,0)</f>
        <v>0.0089</v>
      </c>
      <c r="N297" s="9">
        <f>VLOOKUP(E297,lookups_fish!$A$2:$I$200,7,0)</f>
        <v>3.01</v>
      </c>
      <c r="O297" s="7">
        <f t="shared" si="1"/>
        <v>1.130549858</v>
      </c>
    </row>
    <row r="298" ht="15.75" customHeight="1">
      <c r="A298" s="15">
        <v>44678.0</v>
      </c>
      <c r="B298" s="12" t="s">
        <v>22</v>
      </c>
      <c r="C298" s="12" t="s">
        <v>44</v>
      </c>
      <c r="D298" s="13">
        <v>1.0</v>
      </c>
      <c r="E298" s="12" t="s">
        <v>84</v>
      </c>
      <c r="F298" s="13">
        <v>8.0</v>
      </c>
      <c r="G298" s="14"/>
      <c r="H298" s="14"/>
      <c r="I298" s="8" t="str">
        <f>VLOOKUP(E298,lookups_fish!$A$2:$I$200,2,0)</f>
        <v>Bluehead Wrasse</v>
      </c>
      <c r="J298" s="8" t="str">
        <f>VLOOKUP(E298,lookups_fish!$A$2:$I$200,3,0)</f>
        <v>Thalassoma bifasciatum</v>
      </c>
      <c r="K298" s="7" t="str">
        <f>VLOOKUP(E298,lookups_fish!$A$2:$I$200,4,0)</f>
        <v>Labridae</v>
      </c>
      <c r="L298" s="7" t="str">
        <f>VLOOKUP(E298,lookups_fish!$A$2:$I$200,5,0)</f>
        <v>Carnivores</v>
      </c>
      <c r="M298" s="9">
        <f>VLOOKUP(E298,lookups_fish!$A$2:$I$200,6,0)</f>
        <v>0.0089</v>
      </c>
      <c r="N298" s="9">
        <f>VLOOKUP(E298,lookups_fish!$A$2:$I$200,7,0)</f>
        <v>3.01</v>
      </c>
      <c r="O298" s="7">
        <f t="shared" si="1"/>
        <v>4.652548054</v>
      </c>
    </row>
    <row r="299" ht="15.75" customHeight="1">
      <c r="A299" s="15">
        <v>44678.0</v>
      </c>
      <c r="B299" s="12" t="s">
        <v>22</v>
      </c>
      <c r="C299" s="12" t="s">
        <v>44</v>
      </c>
      <c r="D299" s="13">
        <v>1.0</v>
      </c>
      <c r="E299" s="12" t="s">
        <v>46</v>
      </c>
      <c r="F299" s="13">
        <v>4.0</v>
      </c>
      <c r="G299" s="13">
        <v>50.0</v>
      </c>
      <c r="H299" s="14"/>
      <c r="I299" s="8" t="str">
        <f>VLOOKUP(E299,lookups_fish!$A$2:$I$200,2,0)</f>
        <v>Reef silverside</v>
      </c>
      <c r="J299" s="8" t="str">
        <f>VLOOKUP(E299,lookups_fish!$A$2:$I$200,3,0)</f>
        <v>Hypoatherina harringtonensis</v>
      </c>
      <c r="K299" s="7" t="str">
        <f>VLOOKUP(E299,lookups_fish!$A$2:$I$200,4,0)</f>
        <v>Atherinidae</v>
      </c>
      <c r="L299" s="7" t="str">
        <f>VLOOKUP(E299,lookups_fish!$A$2:$I$200,5,0)</f>
        <v>Planktivore</v>
      </c>
      <c r="M299" s="10">
        <f>VLOOKUP(E299,lookups_fish!$A$2:$I$200,6,0)</f>
        <v>0.00589</v>
      </c>
      <c r="N299" s="10">
        <f>VLOOKUP(E299,lookups_fish!$A$2:$I$200,7,0)</f>
        <v>3.14</v>
      </c>
      <c r="O299" s="7">
        <f t="shared" si="1"/>
        <v>0.4577029036</v>
      </c>
    </row>
    <row r="300" ht="15.75" customHeight="1">
      <c r="A300" s="15">
        <v>44678.0</v>
      </c>
      <c r="B300" s="12" t="s">
        <v>22</v>
      </c>
      <c r="C300" s="12" t="s">
        <v>44</v>
      </c>
      <c r="D300" s="13">
        <v>1.0</v>
      </c>
      <c r="E300" s="12" t="s">
        <v>56</v>
      </c>
      <c r="F300" s="13">
        <v>8.0</v>
      </c>
      <c r="G300" s="14"/>
      <c r="H300" s="12" t="s">
        <v>49</v>
      </c>
      <c r="I300" s="8" t="str">
        <f>VLOOKUP(E300,lookups_fish!$A$2:$I$200,2,0)</f>
        <v>Redband Parrotfish</v>
      </c>
      <c r="J300" s="8" t="str">
        <f>VLOOKUP(E300,lookups_fish!$A$2:$I$200,3,0)</f>
        <v>Sparisoma aurofrenatum</v>
      </c>
      <c r="K300" s="7" t="str">
        <f>VLOOKUP(E300,lookups_fish!$A$2:$I$200,4,0)</f>
        <v>Scaridae</v>
      </c>
      <c r="L300" s="7" t="str">
        <f>VLOOKUP(E300,lookups_fish!$A$2:$I$200,5,0)</f>
        <v>Herbivores</v>
      </c>
      <c r="M300" s="9">
        <f>VLOOKUP(E300,lookups_fish!$A$2:$I$200,6,0)</f>
        <v>0.0046</v>
      </c>
      <c r="N300" s="9">
        <f>VLOOKUP(E300,lookups_fish!$A$2:$I$200,7,0)</f>
        <v>3.4291</v>
      </c>
      <c r="O300" s="7">
        <f t="shared" si="1"/>
        <v>5.748356656</v>
      </c>
    </row>
    <row r="301" ht="15.75" customHeight="1">
      <c r="A301" s="15">
        <v>44678.0</v>
      </c>
      <c r="B301" s="12" t="s">
        <v>22</v>
      </c>
      <c r="C301" s="12" t="s">
        <v>44</v>
      </c>
      <c r="D301" s="13">
        <v>1.0</v>
      </c>
      <c r="E301" s="12" t="s">
        <v>54</v>
      </c>
      <c r="F301" s="13">
        <v>6.0</v>
      </c>
      <c r="G301" s="14"/>
      <c r="H301" s="14"/>
      <c r="I301" s="8" t="str">
        <f>VLOOKUP(E301,lookups_fish!$A$2:$I$200,2,0)</f>
        <v>3-spot Damselfish</v>
      </c>
      <c r="J301" s="8" t="str">
        <f>VLOOKUP(E301,lookups_fish!$A$2:$I$200,3,0)</f>
        <v>Stegastes planifrons</v>
      </c>
      <c r="K301" s="7" t="str">
        <f>VLOOKUP(E301,lookups_fish!$A$2:$I$200,4,0)</f>
        <v>Pomacentridae</v>
      </c>
      <c r="L301" s="7" t="str">
        <f>VLOOKUP(E301,lookups_fish!$A$2:$I$200,5,0)</f>
        <v>Omnivores</v>
      </c>
      <c r="M301" s="9">
        <f>VLOOKUP(E301,lookups_fish!$A$2:$I$200,6,0)</f>
        <v>0.0219</v>
      </c>
      <c r="N301" s="9">
        <f>VLOOKUP(E301,lookups_fish!$A$2:$I$200,7,0)</f>
        <v>2.96</v>
      </c>
      <c r="O301" s="7">
        <f t="shared" si="1"/>
        <v>4.40323451</v>
      </c>
    </row>
    <row r="302" ht="15.75" customHeight="1">
      <c r="A302" s="15">
        <v>44678.0</v>
      </c>
      <c r="B302" s="12" t="s">
        <v>22</v>
      </c>
      <c r="C302" s="12" t="s">
        <v>44</v>
      </c>
      <c r="D302" s="13">
        <v>1.0</v>
      </c>
      <c r="E302" s="12" t="s">
        <v>54</v>
      </c>
      <c r="F302" s="13">
        <v>8.0</v>
      </c>
      <c r="G302" s="14"/>
      <c r="H302" s="14"/>
      <c r="I302" s="8" t="str">
        <f>VLOOKUP(E302,lookups_fish!$A$2:$I$200,2,0)</f>
        <v>3-spot Damselfish</v>
      </c>
      <c r="J302" s="8" t="str">
        <f>VLOOKUP(E302,lookups_fish!$A$2:$I$200,3,0)</f>
        <v>Stegastes planifrons</v>
      </c>
      <c r="K302" s="7" t="str">
        <f>VLOOKUP(E302,lookups_fish!$A$2:$I$200,4,0)</f>
        <v>Pomacentridae</v>
      </c>
      <c r="L302" s="7" t="str">
        <f>VLOOKUP(E302,lookups_fish!$A$2:$I$200,5,0)</f>
        <v>Omnivores</v>
      </c>
      <c r="M302" s="9">
        <f>VLOOKUP(E302,lookups_fish!$A$2:$I$200,6,0)</f>
        <v>0.0219</v>
      </c>
      <c r="N302" s="9">
        <f>VLOOKUP(E302,lookups_fish!$A$2:$I$200,7,0)</f>
        <v>2.96</v>
      </c>
      <c r="O302" s="7">
        <f t="shared" si="1"/>
        <v>10.31788009</v>
      </c>
    </row>
    <row r="303" ht="15.75" customHeight="1">
      <c r="A303" s="15">
        <v>44678.0</v>
      </c>
      <c r="B303" s="12" t="s">
        <v>22</v>
      </c>
      <c r="C303" s="12" t="s">
        <v>44</v>
      </c>
      <c r="D303" s="13">
        <v>1.0</v>
      </c>
      <c r="E303" s="12" t="s">
        <v>54</v>
      </c>
      <c r="F303" s="13">
        <v>10.0</v>
      </c>
      <c r="G303" s="14"/>
      <c r="H303" s="14"/>
      <c r="I303" s="8" t="str">
        <f>VLOOKUP(E303,lookups_fish!$A$2:$I$200,2,0)</f>
        <v>3-spot Damselfish</v>
      </c>
      <c r="J303" s="8" t="str">
        <f>VLOOKUP(E303,lookups_fish!$A$2:$I$200,3,0)</f>
        <v>Stegastes planifrons</v>
      </c>
      <c r="K303" s="7" t="str">
        <f>VLOOKUP(E303,lookups_fish!$A$2:$I$200,4,0)</f>
        <v>Pomacentridae</v>
      </c>
      <c r="L303" s="7" t="str">
        <f>VLOOKUP(E303,lookups_fish!$A$2:$I$200,5,0)</f>
        <v>Omnivores</v>
      </c>
      <c r="M303" s="9">
        <f>VLOOKUP(E303,lookups_fish!$A$2:$I$200,6,0)</f>
        <v>0.0219</v>
      </c>
      <c r="N303" s="9">
        <f>VLOOKUP(E303,lookups_fish!$A$2:$I$200,7,0)</f>
        <v>2.96</v>
      </c>
      <c r="O303" s="7">
        <f t="shared" si="1"/>
        <v>19.97303738</v>
      </c>
    </row>
    <row r="304" ht="15.75" customHeight="1">
      <c r="A304" s="15">
        <v>44678.0</v>
      </c>
      <c r="B304" s="12" t="s">
        <v>22</v>
      </c>
      <c r="C304" s="12" t="s">
        <v>44</v>
      </c>
      <c r="D304" s="13">
        <v>1.0</v>
      </c>
      <c r="E304" s="12" t="s">
        <v>52</v>
      </c>
      <c r="F304" s="13">
        <v>8.0</v>
      </c>
      <c r="G304" s="14"/>
      <c r="H304" s="14"/>
      <c r="I304" s="8" t="str">
        <f>VLOOKUP(E304,lookups_fish!$A$2:$I$200,2,0)</f>
        <v>Doctorfish</v>
      </c>
      <c r="J304" s="8" t="str">
        <f>VLOOKUP(E304,lookups_fish!$A$2:$I$200,3,0)</f>
        <v>Acanthurus chirurgus</v>
      </c>
      <c r="K304" s="7" t="str">
        <f>VLOOKUP(E304,lookups_fish!$A$2:$I$200,4,0)</f>
        <v>Acanthuridae</v>
      </c>
      <c r="L304" s="7" t="str">
        <f>VLOOKUP(E304,lookups_fish!$A$2:$I$200,5,0)</f>
        <v>Herbivores</v>
      </c>
      <c r="M304" s="9">
        <f>VLOOKUP(E304,lookups_fish!$A$2:$I$200,6,0)</f>
        <v>0.004</v>
      </c>
      <c r="N304" s="9">
        <f>VLOOKUP(E304,lookups_fish!$A$2:$I$200,7,0)</f>
        <v>3.5328</v>
      </c>
      <c r="O304" s="7">
        <f t="shared" si="1"/>
        <v>6.201493565</v>
      </c>
    </row>
    <row r="305" ht="15.75" customHeight="1">
      <c r="A305" s="15">
        <v>44678.0</v>
      </c>
      <c r="B305" s="12" t="s">
        <v>22</v>
      </c>
      <c r="C305" s="12" t="s">
        <v>44</v>
      </c>
      <c r="D305" s="13">
        <v>1.0</v>
      </c>
      <c r="E305" s="12" t="s">
        <v>52</v>
      </c>
      <c r="F305" s="13">
        <v>6.0</v>
      </c>
      <c r="G305" s="14"/>
      <c r="H305" s="14"/>
      <c r="I305" s="8" t="str">
        <f>VLOOKUP(E305,lookups_fish!$A$2:$I$200,2,0)</f>
        <v>Doctorfish</v>
      </c>
      <c r="J305" s="8" t="str">
        <f>VLOOKUP(E305,lookups_fish!$A$2:$I$200,3,0)</f>
        <v>Acanthurus chirurgus</v>
      </c>
      <c r="K305" s="7" t="str">
        <f>VLOOKUP(E305,lookups_fish!$A$2:$I$200,4,0)</f>
        <v>Acanthuridae</v>
      </c>
      <c r="L305" s="7" t="str">
        <f>VLOOKUP(E305,lookups_fish!$A$2:$I$200,5,0)</f>
        <v>Herbivores</v>
      </c>
      <c r="M305" s="9">
        <f>VLOOKUP(E305,lookups_fish!$A$2:$I$200,6,0)</f>
        <v>0.004</v>
      </c>
      <c r="N305" s="9">
        <f>VLOOKUP(E305,lookups_fish!$A$2:$I$200,7,0)</f>
        <v>3.5328</v>
      </c>
      <c r="O305" s="7">
        <f t="shared" si="1"/>
        <v>2.244464438</v>
      </c>
    </row>
    <row r="306" ht="15.75" customHeight="1">
      <c r="A306" s="15">
        <v>44678.0</v>
      </c>
      <c r="B306" s="12" t="s">
        <v>22</v>
      </c>
      <c r="C306" s="12" t="s">
        <v>44</v>
      </c>
      <c r="D306" s="13">
        <v>1.0</v>
      </c>
      <c r="E306" s="12" t="s">
        <v>47</v>
      </c>
      <c r="F306" s="13">
        <v>7.0</v>
      </c>
      <c r="G306" s="13">
        <v>20.0</v>
      </c>
      <c r="H306" s="14"/>
      <c r="I306" s="8" t="str">
        <f>VLOOKUP(E306,lookups_fish!$A$2:$I$200,2,0)</f>
        <v>Tomate</v>
      </c>
      <c r="J306" s="8" t="str">
        <f>VLOOKUP(E306,lookups_fish!$A$2:$I$200,3,0)</f>
        <v>Haemulon aurolineatum</v>
      </c>
      <c r="K306" s="7" t="str">
        <f>VLOOKUP(E306,lookups_fish!$A$2:$I$200,4,0)</f>
        <v>Haemulidae</v>
      </c>
      <c r="L306" s="7" t="str">
        <f>VLOOKUP(E306,lookups_fish!$A$2:$I$200,5,0)</f>
        <v>Carnivores</v>
      </c>
      <c r="M306" s="9">
        <f>VLOOKUP(E306,lookups_fish!$A$2:$I$200,6,0)</f>
        <v>0.01</v>
      </c>
      <c r="N306" s="9">
        <f>VLOOKUP(E306,lookups_fish!$A$2:$I$200,7,0)</f>
        <v>3.2077</v>
      </c>
      <c r="O306" s="7">
        <f t="shared" si="1"/>
        <v>5.138318054</v>
      </c>
    </row>
    <row r="307" ht="15.75" customHeight="1">
      <c r="A307" s="15">
        <v>44678.0</v>
      </c>
      <c r="B307" s="12" t="s">
        <v>22</v>
      </c>
      <c r="C307" s="12" t="s">
        <v>44</v>
      </c>
      <c r="D307" s="13">
        <v>1.0</v>
      </c>
      <c r="E307" s="12" t="s">
        <v>73</v>
      </c>
      <c r="F307" s="13">
        <v>5.0</v>
      </c>
      <c r="G307" s="13">
        <v>2.0</v>
      </c>
      <c r="H307" s="14"/>
      <c r="I307" s="8" t="str">
        <f>VLOOKUP(E307,lookups_fish!$A$2:$I$200,2,0)</f>
        <v>Spotted Goatfish</v>
      </c>
      <c r="J307" s="8" t="str">
        <f>VLOOKUP(E307,lookups_fish!$A$2:$I$200,3,0)</f>
        <v>Pseudupeneus maculatus</v>
      </c>
      <c r="K307" s="7" t="str">
        <f>VLOOKUP(E307,lookups_fish!$A$2:$I$200,4,0)</f>
        <v>Mullidae</v>
      </c>
      <c r="L307" s="7" t="str">
        <f>VLOOKUP(E307,lookups_fish!$A$2:$I$200,5,0)</f>
        <v>Carnivores</v>
      </c>
      <c r="M307" s="9">
        <f>VLOOKUP(E307,lookups_fish!$A$2:$I$200,6,0)</f>
        <v>0.01</v>
      </c>
      <c r="N307" s="9">
        <f>VLOOKUP(E307,lookups_fish!$A$2:$I$200,7,0)</f>
        <v>3.12</v>
      </c>
      <c r="O307" s="7">
        <f t="shared" si="1"/>
        <v>1.516304464</v>
      </c>
    </row>
    <row r="308" ht="15.75" customHeight="1">
      <c r="A308" s="15">
        <v>44678.0</v>
      </c>
      <c r="B308" s="12" t="s">
        <v>22</v>
      </c>
      <c r="C308" s="12" t="s">
        <v>44</v>
      </c>
      <c r="D308" s="13">
        <v>1.0</v>
      </c>
      <c r="E308" s="12" t="s">
        <v>85</v>
      </c>
      <c r="F308" s="13">
        <v>3.0</v>
      </c>
      <c r="G308" s="14"/>
      <c r="H308" s="14"/>
      <c r="I308" s="8" t="str">
        <f>VLOOKUP(E308,lookups_fish!$A$2:$I$200,2,0)</f>
        <v>Slippery Dick</v>
      </c>
      <c r="J308" s="8" t="str">
        <f>VLOOKUP(E308,lookups_fish!$A$2:$I$200,3,0)</f>
        <v>Halichoeres bivittatus</v>
      </c>
      <c r="K308" s="7" t="str">
        <f>VLOOKUP(E308,lookups_fish!$A$2:$I$200,4,0)</f>
        <v>Labridae</v>
      </c>
      <c r="L308" s="7" t="str">
        <f>VLOOKUP(E308,lookups_fish!$A$2:$I$200,5,0)</f>
        <v>Carnivores</v>
      </c>
      <c r="M308" s="9">
        <f>VLOOKUP(E308,lookups_fish!$A$2:$I$200,6,0)</f>
        <v>0.0093</v>
      </c>
      <c r="N308" s="9">
        <f>VLOOKUP(E308,lookups_fish!$A$2:$I$200,7,0)</f>
        <v>3.06</v>
      </c>
      <c r="O308" s="7">
        <f t="shared" si="1"/>
        <v>0.2682093959</v>
      </c>
    </row>
    <row r="309" ht="15.75" customHeight="1">
      <c r="A309" s="15">
        <v>44678.0</v>
      </c>
      <c r="B309" s="12" t="s">
        <v>22</v>
      </c>
      <c r="C309" s="12" t="s">
        <v>44</v>
      </c>
      <c r="D309" s="13">
        <v>1.0</v>
      </c>
      <c r="E309" s="12" t="s">
        <v>85</v>
      </c>
      <c r="F309" s="13">
        <v>5.0</v>
      </c>
      <c r="G309" s="14"/>
      <c r="H309" s="14"/>
      <c r="I309" s="8" t="str">
        <f>VLOOKUP(E309,lookups_fish!$A$2:$I$200,2,0)</f>
        <v>Slippery Dick</v>
      </c>
      <c r="J309" s="8" t="str">
        <f>VLOOKUP(E309,lookups_fish!$A$2:$I$200,3,0)</f>
        <v>Halichoeres bivittatus</v>
      </c>
      <c r="K309" s="7" t="str">
        <f>VLOOKUP(E309,lookups_fish!$A$2:$I$200,4,0)</f>
        <v>Labridae</v>
      </c>
      <c r="L309" s="7" t="str">
        <f>VLOOKUP(E309,lookups_fish!$A$2:$I$200,5,0)</f>
        <v>Carnivores</v>
      </c>
      <c r="M309" s="9">
        <f>VLOOKUP(E309,lookups_fish!$A$2:$I$200,6,0)</f>
        <v>0.0093</v>
      </c>
      <c r="N309" s="9">
        <f>VLOOKUP(E309,lookups_fish!$A$2:$I$200,7,0)</f>
        <v>3.06</v>
      </c>
      <c r="O309" s="7">
        <f t="shared" si="1"/>
        <v>1.280357241</v>
      </c>
    </row>
    <row r="310" ht="15.75" customHeight="1">
      <c r="A310" s="15">
        <v>44678.0</v>
      </c>
      <c r="B310" s="12" t="s">
        <v>22</v>
      </c>
      <c r="C310" s="12" t="s">
        <v>44</v>
      </c>
      <c r="D310" s="13">
        <v>1.0</v>
      </c>
      <c r="E310" s="12" t="s">
        <v>83</v>
      </c>
      <c r="F310" s="13">
        <v>8.0</v>
      </c>
      <c r="G310" s="13">
        <v>2.0</v>
      </c>
      <c r="H310" s="14"/>
      <c r="I310" s="8" t="str">
        <f>VLOOKUP(E310,lookups_fish!$A$2:$I$200,2,0)</f>
        <v>Longfin Damselfish</v>
      </c>
      <c r="J310" s="8" t="str">
        <f>VLOOKUP(E310,lookups_fish!$A$2:$I$200,3,0)</f>
        <v>Stegastes diencaeus</v>
      </c>
      <c r="K310" s="7" t="str">
        <f>VLOOKUP(E310,lookups_fish!$A$2:$I$200,4,0)</f>
        <v>Pomacentridae</v>
      </c>
      <c r="L310" s="7" t="str">
        <f>VLOOKUP(E310,lookups_fish!$A$2:$I$200,5,0)</f>
        <v>Herbivores</v>
      </c>
      <c r="M310" s="9">
        <f>VLOOKUP(E310,lookups_fish!$A$2:$I$200,6,0)</f>
        <v>0.02</v>
      </c>
      <c r="N310" s="9">
        <f>VLOOKUP(E310,lookups_fish!$A$2:$I$200,7,0)</f>
        <v>2.99</v>
      </c>
      <c r="O310" s="7">
        <f t="shared" si="1"/>
        <v>10.02926385</v>
      </c>
    </row>
    <row r="311" ht="15.75" customHeight="1">
      <c r="A311" s="15">
        <v>44678.0</v>
      </c>
      <c r="B311" s="12" t="s">
        <v>22</v>
      </c>
      <c r="C311" s="12" t="s">
        <v>44</v>
      </c>
      <c r="D311" s="13">
        <v>1.0</v>
      </c>
      <c r="E311" s="12" t="s">
        <v>83</v>
      </c>
      <c r="F311" s="13">
        <v>9.0</v>
      </c>
      <c r="G311" s="14"/>
      <c r="H311" s="14"/>
      <c r="I311" s="8" t="str">
        <f>VLOOKUP(E311,lookups_fish!$A$2:$I$200,2,0)</f>
        <v>Longfin Damselfish</v>
      </c>
      <c r="J311" s="8" t="str">
        <f>VLOOKUP(E311,lookups_fish!$A$2:$I$200,3,0)</f>
        <v>Stegastes diencaeus</v>
      </c>
      <c r="K311" s="7" t="str">
        <f>VLOOKUP(E311,lookups_fish!$A$2:$I$200,4,0)</f>
        <v>Pomacentridae</v>
      </c>
      <c r="L311" s="7" t="str">
        <f>VLOOKUP(E311,lookups_fish!$A$2:$I$200,5,0)</f>
        <v>Herbivores</v>
      </c>
      <c r="M311" s="9">
        <f>VLOOKUP(E311,lookups_fish!$A$2:$I$200,6,0)</f>
        <v>0.02</v>
      </c>
      <c r="N311" s="9">
        <f>VLOOKUP(E311,lookups_fish!$A$2:$I$200,7,0)</f>
        <v>2.99</v>
      </c>
      <c r="O311" s="7">
        <f t="shared" si="1"/>
        <v>14.26313848</v>
      </c>
    </row>
    <row r="312" ht="15.75" customHeight="1">
      <c r="A312" s="15">
        <v>44678.0</v>
      </c>
      <c r="B312" s="12" t="s">
        <v>22</v>
      </c>
      <c r="C312" s="12" t="s">
        <v>44</v>
      </c>
      <c r="D312" s="13">
        <v>1.0</v>
      </c>
      <c r="E312" s="12" t="s">
        <v>82</v>
      </c>
      <c r="F312" s="13">
        <v>10.0</v>
      </c>
      <c r="G312" s="14"/>
      <c r="H312" s="12" t="s">
        <v>60</v>
      </c>
      <c r="I312" s="8" t="str">
        <f>VLOOKUP(E312,lookups_fish!$A$2:$I$200,2,0)</f>
        <v>Striped Parrotfish</v>
      </c>
      <c r="J312" s="8" t="str">
        <f>VLOOKUP(E312,lookups_fish!$A$2:$I$200,3,0)</f>
        <v>Scarus iserti</v>
      </c>
      <c r="K312" s="7" t="str">
        <f>VLOOKUP(E312,lookups_fish!$A$2:$I$200,4,0)</f>
        <v>Scaridae</v>
      </c>
      <c r="L312" s="7" t="str">
        <f>VLOOKUP(E312,lookups_fish!$A$2:$I$200,5,0)</f>
        <v>Herbivores</v>
      </c>
      <c r="M312" s="9">
        <f>VLOOKUP(E312,lookups_fish!$A$2:$I$200,6,0)</f>
        <v>0.0147</v>
      </c>
      <c r="N312" s="9">
        <f>VLOOKUP(E312,lookups_fish!$A$2:$I$200,7,0)</f>
        <v>3.0548</v>
      </c>
      <c r="O312" s="7">
        <f t="shared" si="1"/>
        <v>16.67697719</v>
      </c>
    </row>
    <row r="313" ht="15.75" customHeight="1">
      <c r="A313" s="15">
        <v>44678.0</v>
      </c>
      <c r="B313" s="12" t="s">
        <v>22</v>
      </c>
      <c r="C313" s="12" t="s">
        <v>44</v>
      </c>
      <c r="D313" s="13">
        <v>1.0</v>
      </c>
      <c r="E313" s="12" t="s">
        <v>63</v>
      </c>
      <c r="F313" s="13">
        <v>11.0</v>
      </c>
      <c r="G313" s="14"/>
      <c r="H313" s="12" t="s">
        <v>60</v>
      </c>
      <c r="I313" s="8" t="str">
        <f>VLOOKUP(E313,lookups_fish!$A$2:$I$200,2,0)</f>
        <v>Stoplight Parrotfish</v>
      </c>
      <c r="J313" s="8" t="str">
        <f>VLOOKUP(E313,lookups_fish!$A$2:$I$200,3,0)</f>
        <v>Sparisoma viride</v>
      </c>
      <c r="K313" s="7" t="str">
        <f>VLOOKUP(E313,lookups_fish!$A$2:$I$200,4,0)</f>
        <v>Scaridae</v>
      </c>
      <c r="L313" s="7" t="str">
        <f>VLOOKUP(E313,lookups_fish!$A$2:$I$200,5,0)</f>
        <v>Herbivores</v>
      </c>
      <c r="M313" s="9">
        <f>VLOOKUP(E313,lookups_fish!$A$2:$I$200,6,0)</f>
        <v>0.025</v>
      </c>
      <c r="N313" s="9">
        <f>VLOOKUP(E313,lookups_fish!$A$2:$I$200,7,0)</f>
        <v>2.9214</v>
      </c>
      <c r="O313" s="7">
        <f t="shared" si="1"/>
        <v>27.55907261</v>
      </c>
    </row>
    <row r="314" ht="15.75" customHeight="1">
      <c r="A314" s="15">
        <v>44678.0</v>
      </c>
      <c r="B314" s="12" t="s">
        <v>22</v>
      </c>
      <c r="C314" s="12" t="s">
        <v>44</v>
      </c>
      <c r="D314" s="13">
        <v>1.0</v>
      </c>
      <c r="E314" s="12" t="s">
        <v>59</v>
      </c>
      <c r="F314" s="13">
        <v>30.0</v>
      </c>
      <c r="G314" s="14"/>
      <c r="H314" s="14"/>
      <c r="I314" s="8" t="str">
        <f>VLOOKUP(E314,lookups_fish!$A$2:$I$200,2,0)</f>
        <v>Barracuda</v>
      </c>
      <c r="J314" s="7" t="str">
        <f>VLOOKUP(E314,lookups_fish!$A$2:$I$200,3,0)</f>
        <v>Sphyraena barracuda</v>
      </c>
      <c r="K314" s="7" t="str">
        <f>VLOOKUP(E314,lookups_fish!$A$2:$I$200,4,0)</f>
        <v>Sphyraenidae</v>
      </c>
      <c r="L314" s="7" t="str">
        <f>VLOOKUP(E314,lookups_fish!$A$2:$I$200,5,0)</f>
        <v>Carnivores</v>
      </c>
      <c r="M314" s="9">
        <f>VLOOKUP(E314,lookups_fish!$A$2:$I$200,6,0)</f>
        <v>0.005</v>
      </c>
      <c r="N314" s="9">
        <f>VLOOKUP(E314,lookups_fish!$A$2:$I$200,7,0)</f>
        <v>3.0825</v>
      </c>
      <c r="O314" s="7">
        <f t="shared" si="1"/>
        <v>178.729513</v>
      </c>
    </row>
    <row r="315" ht="15.75" customHeight="1">
      <c r="A315" s="15">
        <v>44678.0</v>
      </c>
      <c r="B315" s="12" t="s">
        <v>22</v>
      </c>
      <c r="C315" s="12" t="s">
        <v>44</v>
      </c>
      <c r="D315" s="13">
        <v>1.0</v>
      </c>
      <c r="E315" s="12" t="s">
        <v>75</v>
      </c>
      <c r="F315" s="13">
        <v>5.0</v>
      </c>
      <c r="G315" s="13">
        <v>5.0</v>
      </c>
      <c r="H315" s="14"/>
      <c r="I315" s="8" t="str">
        <f>VLOOKUP(E315,lookups_fish!$A$2:$I$200,2,0)</f>
        <v>Parrotfish (juvenile)</v>
      </c>
      <c r="J315" s="8" t="str">
        <f>VLOOKUP(E315,lookups_fish!$A$2:$I$200,3,0)</f>
        <v>Sparisoma spp.</v>
      </c>
      <c r="K315" s="7" t="str">
        <f>VLOOKUP(E315,lookups_fish!$A$2:$I$200,4,0)</f>
        <v>Scaridae</v>
      </c>
      <c r="L315" s="7" t="str">
        <f>VLOOKUP(E315,lookups_fish!$A$2:$I$200,5,0)</f>
        <v>Herbivores</v>
      </c>
      <c r="M315" s="10">
        <f>VLOOKUP(E315,lookups_fish!$A$2:$I$200,6,0)</f>
        <v>0.0046</v>
      </c>
      <c r="N315" s="10">
        <f>VLOOKUP(E315,lookups_fish!$A$2:$I$200,7,0)</f>
        <v>3.4291</v>
      </c>
      <c r="O315" s="7">
        <f t="shared" si="1"/>
        <v>1.147085721</v>
      </c>
    </row>
    <row r="316" ht="15.75" customHeight="1">
      <c r="A316" s="15">
        <v>44678.0</v>
      </c>
      <c r="B316" s="12" t="s">
        <v>22</v>
      </c>
      <c r="C316" s="12" t="s">
        <v>44</v>
      </c>
      <c r="D316" s="13">
        <v>1.0</v>
      </c>
      <c r="E316" s="12" t="s">
        <v>56</v>
      </c>
      <c r="F316" s="13">
        <v>10.0</v>
      </c>
      <c r="G316" s="14"/>
      <c r="H316" s="12" t="s">
        <v>60</v>
      </c>
      <c r="I316" s="8" t="str">
        <f>VLOOKUP(E316,lookups_fish!$A$2:$I$200,2,0)</f>
        <v>Redband Parrotfish</v>
      </c>
      <c r="J316" s="8" t="str">
        <f>VLOOKUP(E316,lookups_fish!$A$2:$I$200,3,0)</f>
        <v>Sparisoma aurofrenatum</v>
      </c>
      <c r="K316" s="7" t="str">
        <f>VLOOKUP(E316,lookups_fish!$A$2:$I$200,4,0)</f>
        <v>Scaridae</v>
      </c>
      <c r="L316" s="7" t="str">
        <f>VLOOKUP(E316,lookups_fish!$A$2:$I$200,5,0)</f>
        <v>Herbivores</v>
      </c>
      <c r="M316" s="9">
        <f>VLOOKUP(E316,lookups_fish!$A$2:$I$200,6,0)</f>
        <v>0.0046</v>
      </c>
      <c r="N316" s="9">
        <f>VLOOKUP(E316,lookups_fish!$A$2:$I$200,7,0)</f>
        <v>3.4291</v>
      </c>
      <c r="O316" s="7">
        <f t="shared" si="1"/>
        <v>12.35542907</v>
      </c>
    </row>
    <row r="317" ht="15.75" customHeight="1">
      <c r="A317" s="15">
        <v>44678.0</v>
      </c>
      <c r="B317" s="12" t="s">
        <v>22</v>
      </c>
      <c r="C317" s="12" t="s">
        <v>44</v>
      </c>
      <c r="D317" s="13">
        <v>1.0</v>
      </c>
      <c r="E317" s="12" t="s">
        <v>86</v>
      </c>
      <c r="F317" s="13">
        <v>5.0</v>
      </c>
      <c r="G317" s="13">
        <v>2.0</v>
      </c>
      <c r="H317" s="14"/>
      <c r="I317" s="8" t="str">
        <f>VLOOKUP(E317,lookups_fish!$A$2:$I$200,2,0)</f>
        <v>Ocean Surgeonfish</v>
      </c>
      <c r="J317" s="8" t="str">
        <f>VLOOKUP(E317,lookups_fish!$A$2:$I$200,3,0)</f>
        <v>Acanthurus bahianus</v>
      </c>
      <c r="K317" s="7" t="str">
        <f>VLOOKUP(E317,lookups_fish!$A$2:$I$200,4,0)</f>
        <v>Acanthuridae</v>
      </c>
      <c r="L317" s="7" t="str">
        <f>VLOOKUP(E317,lookups_fish!$A$2:$I$200,5,0)</f>
        <v>Herbivores</v>
      </c>
      <c r="M317" s="9">
        <f>VLOOKUP(E317,lookups_fish!$A$2:$I$200,6,0)</f>
        <v>0.0237</v>
      </c>
      <c r="N317" s="9">
        <f>VLOOKUP(E317,lookups_fish!$A$2:$I$200,7,0)</f>
        <v>2.9752</v>
      </c>
      <c r="O317" s="7">
        <f t="shared" si="1"/>
        <v>2.846583338</v>
      </c>
    </row>
    <row r="318" ht="15.75" customHeight="1">
      <c r="A318" s="15">
        <v>44678.0</v>
      </c>
      <c r="B318" s="12" t="s">
        <v>22</v>
      </c>
      <c r="C318" s="12" t="s">
        <v>44</v>
      </c>
      <c r="D318" s="13">
        <v>1.0</v>
      </c>
      <c r="E318" s="12" t="s">
        <v>54</v>
      </c>
      <c r="F318" s="13">
        <v>6.0</v>
      </c>
      <c r="G318" s="14"/>
      <c r="H318" s="14"/>
      <c r="I318" s="8" t="str">
        <f>VLOOKUP(E318,lookups_fish!$A$2:$I$200,2,0)</f>
        <v>3-spot Damselfish</v>
      </c>
      <c r="J318" s="8" t="str">
        <f>VLOOKUP(E318,lookups_fish!$A$2:$I$200,3,0)</f>
        <v>Stegastes planifrons</v>
      </c>
      <c r="K318" s="7" t="str">
        <f>VLOOKUP(E318,lookups_fish!$A$2:$I$200,4,0)</f>
        <v>Pomacentridae</v>
      </c>
      <c r="L318" s="7" t="str">
        <f>VLOOKUP(E318,lookups_fish!$A$2:$I$200,5,0)</f>
        <v>Omnivores</v>
      </c>
      <c r="M318" s="9">
        <f>VLOOKUP(E318,lookups_fish!$A$2:$I$200,6,0)</f>
        <v>0.0219</v>
      </c>
      <c r="N318" s="9">
        <f>VLOOKUP(E318,lookups_fish!$A$2:$I$200,7,0)</f>
        <v>2.96</v>
      </c>
      <c r="O318" s="7">
        <f t="shared" si="1"/>
        <v>4.40323451</v>
      </c>
    </row>
    <row r="319" ht="15.75" customHeight="1">
      <c r="A319" s="15">
        <v>44678.0</v>
      </c>
      <c r="B319" s="12" t="s">
        <v>22</v>
      </c>
      <c r="C319" s="12" t="s">
        <v>44</v>
      </c>
      <c r="D319" s="13">
        <v>1.0</v>
      </c>
      <c r="E319" s="12" t="s">
        <v>54</v>
      </c>
      <c r="F319" s="13">
        <v>8.0</v>
      </c>
      <c r="G319" s="14"/>
      <c r="H319" s="14"/>
      <c r="I319" s="8" t="str">
        <f>VLOOKUP(E319,lookups_fish!$A$2:$I$200,2,0)</f>
        <v>3-spot Damselfish</v>
      </c>
      <c r="J319" s="8" t="str">
        <f>VLOOKUP(E319,lookups_fish!$A$2:$I$200,3,0)</f>
        <v>Stegastes planifrons</v>
      </c>
      <c r="K319" s="7" t="str">
        <f>VLOOKUP(E319,lookups_fish!$A$2:$I$200,4,0)</f>
        <v>Pomacentridae</v>
      </c>
      <c r="L319" s="7" t="str">
        <f>VLOOKUP(E319,lookups_fish!$A$2:$I$200,5,0)</f>
        <v>Omnivores</v>
      </c>
      <c r="M319" s="9">
        <f>VLOOKUP(E319,lookups_fish!$A$2:$I$200,6,0)</f>
        <v>0.0219</v>
      </c>
      <c r="N319" s="9">
        <f>VLOOKUP(E319,lookups_fish!$A$2:$I$200,7,0)</f>
        <v>2.96</v>
      </c>
      <c r="O319" s="7">
        <f t="shared" si="1"/>
        <v>10.31788009</v>
      </c>
    </row>
    <row r="320" ht="15.75" customHeight="1">
      <c r="A320" s="15">
        <v>44678.0</v>
      </c>
      <c r="B320" s="12" t="s">
        <v>22</v>
      </c>
      <c r="C320" s="12" t="s">
        <v>44</v>
      </c>
      <c r="D320" s="13">
        <v>2.0</v>
      </c>
      <c r="E320" s="12" t="s">
        <v>55</v>
      </c>
      <c r="F320" s="13">
        <v>6.0</v>
      </c>
      <c r="G320" s="13">
        <v>15.0</v>
      </c>
      <c r="H320" s="14"/>
      <c r="I320" s="8" t="str">
        <f>VLOOKUP(E320,lookups_fish!$A$2:$I$200,2,0)</f>
        <v>French Grunt</v>
      </c>
      <c r="J320" s="8" t="str">
        <f>VLOOKUP(E320,lookups_fish!$A$2:$I$200,3,0)</f>
        <v>Haemulon flavolineatum</v>
      </c>
      <c r="K320" s="7" t="str">
        <f>VLOOKUP(E320,lookups_fish!$A$2:$I$200,4,0)</f>
        <v>Haemulidae</v>
      </c>
      <c r="L320" s="7" t="str">
        <f>VLOOKUP(E320,lookups_fish!$A$2:$I$200,5,0)</f>
        <v>Carnivores</v>
      </c>
      <c r="M320" s="9">
        <f>VLOOKUP(E320,lookups_fish!$A$2:$I$200,6,0)</f>
        <v>0.0127</v>
      </c>
      <c r="N320" s="9">
        <f>VLOOKUP(E320,lookups_fish!$A$2:$I$200,7,0)</f>
        <v>3.1581</v>
      </c>
      <c r="O320" s="7">
        <f t="shared" si="1"/>
        <v>3.641524069</v>
      </c>
    </row>
    <row r="321" ht="15.75" customHeight="1">
      <c r="A321" s="15">
        <v>44678.0</v>
      </c>
      <c r="B321" s="12" t="s">
        <v>22</v>
      </c>
      <c r="C321" s="12" t="s">
        <v>44</v>
      </c>
      <c r="D321" s="13">
        <v>2.0</v>
      </c>
      <c r="E321" s="12" t="s">
        <v>55</v>
      </c>
      <c r="F321" s="13">
        <v>8.0</v>
      </c>
      <c r="G321" s="13">
        <v>17.0</v>
      </c>
      <c r="H321" s="14"/>
      <c r="I321" s="8" t="str">
        <f>VLOOKUP(E321,lookups_fish!$A$2:$I$200,2,0)</f>
        <v>French Grunt</v>
      </c>
      <c r="J321" s="8" t="str">
        <f>VLOOKUP(E321,lookups_fish!$A$2:$I$200,3,0)</f>
        <v>Haemulon flavolineatum</v>
      </c>
      <c r="K321" s="7" t="str">
        <f>VLOOKUP(E321,lookups_fish!$A$2:$I$200,4,0)</f>
        <v>Haemulidae</v>
      </c>
      <c r="L321" s="7" t="str">
        <f>VLOOKUP(E321,lookups_fish!$A$2:$I$200,5,0)</f>
        <v>Carnivores</v>
      </c>
      <c r="M321" s="9">
        <f>VLOOKUP(E321,lookups_fish!$A$2:$I$200,6,0)</f>
        <v>0.0127</v>
      </c>
      <c r="N321" s="9">
        <f>VLOOKUP(E321,lookups_fish!$A$2:$I$200,7,0)</f>
        <v>3.1581</v>
      </c>
      <c r="O321" s="7">
        <f t="shared" si="1"/>
        <v>9.033420126</v>
      </c>
    </row>
    <row r="322" ht="15.75" customHeight="1">
      <c r="A322" s="15">
        <v>44678.0</v>
      </c>
      <c r="B322" s="12" t="s">
        <v>22</v>
      </c>
      <c r="C322" s="12" t="s">
        <v>44</v>
      </c>
      <c r="D322" s="13">
        <v>2.0</v>
      </c>
      <c r="E322" s="12" t="s">
        <v>55</v>
      </c>
      <c r="F322" s="13">
        <v>10.0</v>
      </c>
      <c r="G322" s="13">
        <v>20.0</v>
      </c>
      <c r="H322" s="14"/>
      <c r="I322" s="8" t="str">
        <f>VLOOKUP(E322,lookups_fish!$A$2:$I$200,2,0)</f>
        <v>French Grunt</v>
      </c>
      <c r="J322" s="8" t="str">
        <f>VLOOKUP(E322,lookups_fish!$A$2:$I$200,3,0)</f>
        <v>Haemulon flavolineatum</v>
      </c>
      <c r="K322" s="7" t="str">
        <f>VLOOKUP(E322,lookups_fish!$A$2:$I$200,4,0)</f>
        <v>Haemulidae</v>
      </c>
      <c r="L322" s="7" t="str">
        <f>VLOOKUP(E322,lookups_fish!$A$2:$I$200,5,0)</f>
        <v>Carnivores</v>
      </c>
      <c r="M322" s="9">
        <f>VLOOKUP(E322,lookups_fish!$A$2:$I$200,6,0)</f>
        <v>0.0127</v>
      </c>
      <c r="N322" s="9">
        <f>VLOOKUP(E322,lookups_fish!$A$2:$I$200,7,0)</f>
        <v>3.1581</v>
      </c>
      <c r="O322" s="7">
        <f t="shared" si="1"/>
        <v>18.27694988</v>
      </c>
    </row>
    <row r="323" ht="15.75" customHeight="1">
      <c r="A323" s="15">
        <v>44678.0</v>
      </c>
      <c r="B323" s="12" t="s">
        <v>22</v>
      </c>
      <c r="C323" s="12" t="s">
        <v>44</v>
      </c>
      <c r="D323" s="13">
        <v>2.0</v>
      </c>
      <c r="E323" s="12" t="s">
        <v>55</v>
      </c>
      <c r="F323" s="13">
        <v>6.0</v>
      </c>
      <c r="G323" s="13">
        <v>30.0</v>
      </c>
      <c r="H323" s="14"/>
      <c r="I323" s="8" t="str">
        <f>VLOOKUP(E323,lookups_fish!$A$2:$I$200,2,0)</f>
        <v>French Grunt</v>
      </c>
      <c r="J323" s="8" t="str">
        <f>VLOOKUP(E323,lookups_fish!$A$2:$I$200,3,0)</f>
        <v>Haemulon flavolineatum</v>
      </c>
      <c r="K323" s="7" t="str">
        <f>VLOOKUP(E323,lookups_fish!$A$2:$I$200,4,0)</f>
        <v>Haemulidae</v>
      </c>
      <c r="L323" s="7" t="str">
        <f>VLOOKUP(E323,lookups_fish!$A$2:$I$200,5,0)</f>
        <v>Carnivores</v>
      </c>
      <c r="M323" s="9">
        <f>VLOOKUP(E323,lookups_fish!$A$2:$I$200,6,0)</f>
        <v>0.0127</v>
      </c>
      <c r="N323" s="9">
        <f>VLOOKUP(E323,lookups_fish!$A$2:$I$200,7,0)</f>
        <v>3.1581</v>
      </c>
      <c r="O323" s="7">
        <f t="shared" si="1"/>
        <v>3.641524069</v>
      </c>
    </row>
    <row r="324" ht="15.75" customHeight="1">
      <c r="A324" s="15">
        <v>44678.0</v>
      </c>
      <c r="B324" s="12" t="s">
        <v>22</v>
      </c>
      <c r="C324" s="12" t="s">
        <v>44</v>
      </c>
      <c r="D324" s="13">
        <v>2.0</v>
      </c>
      <c r="E324" s="12" t="s">
        <v>82</v>
      </c>
      <c r="F324" s="13">
        <v>6.0</v>
      </c>
      <c r="G324" s="13">
        <v>4.0</v>
      </c>
      <c r="H324" s="12" t="s">
        <v>49</v>
      </c>
      <c r="I324" s="8" t="str">
        <f>VLOOKUP(E324,lookups_fish!$A$2:$I$200,2,0)</f>
        <v>Striped Parrotfish</v>
      </c>
      <c r="J324" s="8" t="str">
        <f>VLOOKUP(E324,lookups_fish!$A$2:$I$200,3,0)</f>
        <v>Scarus iserti</v>
      </c>
      <c r="K324" s="7" t="str">
        <f>VLOOKUP(E324,lookups_fish!$A$2:$I$200,4,0)</f>
        <v>Scaridae</v>
      </c>
      <c r="L324" s="7" t="str">
        <f>VLOOKUP(E324,lookups_fish!$A$2:$I$200,5,0)</f>
        <v>Herbivores</v>
      </c>
      <c r="M324" s="9">
        <f>VLOOKUP(E324,lookups_fish!$A$2:$I$200,6,0)</f>
        <v>0.0147</v>
      </c>
      <c r="N324" s="9">
        <f>VLOOKUP(E324,lookups_fish!$A$2:$I$200,7,0)</f>
        <v>3.0548</v>
      </c>
      <c r="O324" s="7">
        <f t="shared" si="1"/>
        <v>3.502787364</v>
      </c>
    </row>
    <row r="325" ht="15.75" customHeight="1">
      <c r="A325" s="15">
        <v>44678.0</v>
      </c>
      <c r="B325" s="12" t="s">
        <v>22</v>
      </c>
      <c r="C325" s="12" t="s">
        <v>44</v>
      </c>
      <c r="D325" s="13">
        <v>2.0</v>
      </c>
      <c r="E325" s="12" t="s">
        <v>50</v>
      </c>
      <c r="F325" s="13">
        <v>17.0</v>
      </c>
      <c r="G325" s="14"/>
      <c r="H325" s="14"/>
      <c r="I325" s="8" t="str">
        <f>VLOOKUP(E325,lookups_fish!$A$2:$I$200,2,0)</f>
        <v>Schoolmaster Snapper</v>
      </c>
      <c r="J325" s="8" t="str">
        <f>VLOOKUP(E325,lookups_fish!$A$2:$I$200,3,0)</f>
        <v>Lutjanus apodus</v>
      </c>
      <c r="K325" s="7" t="str">
        <f>VLOOKUP(E325,lookups_fish!$A$2:$I$200,4,0)</f>
        <v>Lutjanidae</v>
      </c>
      <c r="L325" s="7" t="str">
        <f>VLOOKUP(E325,lookups_fish!$A$2:$I$200,5,0)</f>
        <v>Carnivores</v>
      </c>
      <c r="M325" s="9">
        <f>VLOOKUP(E325,lookups_fish!$A$2:$I$200,6,0)</f>
        <v>0.0194</v>
      </c>
      <c r="N325" s="9">
        <f>VLOOKUP(E325,lookups_fish!$A$2:$I$200,7,0)</f>
        <v>2.9779</v>
      </c>
      <c r="O325" s="7">
        <f t="shared" si="1"/>
        <v>89.5273177</v>
      </c>
    </row>
    <row r="326" ht="15.75" customHeight="1">
      <c r="A326" s="15">
        <v>44678.0</v>
      </c>
      <c r="B326" s="12" t="s">
        <v>22</v>
      </c>
      <c r="C326" s="12" t="s">
        <v>44</v>
      </c>
      <c r="D326" s="13">
        <v>2.0</v>
      </c>
      <c r="E326" s="12" t="s">
        <v>50</v>
      </c>
      <c r="F326" s="13">
        <v>14.0</v>
      </c>
      <c r="G326" s="14"/>
      <c r="H326" s="14"/>
      <c r="I326" s="8" t="str">
        <f>VLOOKUP(E326,lookups_fish!$A$2:$I$200,2,0)</f>
        <v>Schoolmaster Snapper</v>
      </c>
      <c r="J326" s="8" t="str">
        <f>VLOOKUP(E326,lookups_fish!$A$2:$I$200,3,0)</f>
        <v>Lutjanus apodus</v>
      </c>
      <c r="K326" s="7" t="str">
        <f>VLOOKUP(E326,lookups_fish!$A$2:$I$200,4,0)</f>
        <v>Lutjanidae</v>
      </c>
      <c r="L326" s="7" t="str">
        <f>VLOOKUP(E326,lookups_fish!$A$2:$I$200,5,0)</f>
        <v>Carnivores</v>
      </c>
      <c r="M326" s="9">
        <f>VLOOKUP(E326,lookups_fish!$A$2:$I$200,6,0)</f>
        <v>0.0194</v>
      </c>
      <c r="N326" s="9">
        <f>VLOOKUP(E326,lookups_fish!$A$2:$I$200,7,0)</f>
        <v>2.9779</v>
      </c>
      <c r="O326" s="7">
        <f t="shared" si="1"/>
        <v>50.21765253</v>
      </c>
    </row>
    <row r="327" ht="15.75" customHeight="1">
      <c r="A327" s="15">
        <v>44678.0</v>
      </c>
      <c r="B327" s="12" t="s">
        <v>22</v>
      </c>
      <c r="C327" s="12" t="s">
        <v>44</v>
      </c>
      <c r="D327" s="13">
        <v>2.0</v>
      </c>
      <c r="E327" s="12" t="s">
        <v>50</v>
      </c>
      <c r="F327" s="13">
        <v>18.0</v>
      </c>
      <c r="G327" s="14"/>
      <c r="H327" s="14"/>
      <c r="I327" s="8" t="str">
        <f>VLOOKUP(E327,lookups_fish!$A$2:$I$200,2,0)</f>
        <v>Schoolmaster Snapper</v>
      </c>
      <c r="J327" s="8" t="str">
        <f>VLOOKUP(E327,lookups_fish!$A$2:$I$200,3,0)</f>
        <v>Lutjanus apodus</v>
      </c>
      <c r="K327" s="7" t="str">
        <f>VLOOKUP(E327,lookups_fish!$A$2:$I$200,4,0)</f>
        <v>Lutjanidae</v>
      </c>
      <c r="L327" s="7" t="str">
        <f>VLOOKUP(E327,lookups_fish!$A$2:$I$200,5,0)</f>
        <v>Carnivores</v>
      </c>
      <c r="M327" s="9">
        <f>VLOOKUP(E327,lookups_fish!$A$2:$I$200,6,0)</f>
        <v>0.0194</v>
      </c>
      <c r="N327" s="9">
        <f>VLOOKUP(E327,lookups_fish!$A$2:$I$200,7,0)</f>
        <v>2.9779</v>
      </c>
      <c r="O327" s="7">
        <f t="shared" si="1"/>
        <v>106.1396675</v>
      </c>
    </row>
    <row r="328" ht="15.75" customHeight="1">
      <c r="A328" s="15">
        <v>44678.0</v>
      </c>
      <c r="B328" s="12" t="s">
        <v>22</v>
      </c>
      <c r="C328" s="12" t="s">
        <v>44</v>
      </c>
      <c r="D328" s="13">
        <v>2.0</v>
      </c>
      <c r="E328" s="12" t="s">
        <v>77</v>
      </c>
      <c r="F328" s="13">
        <v>6.0</v>
      </c>
      <c r="G328" s="14"/>
      <c r="H328" s="14"/>
      <c r="I328" s="8" t="str">
        <f>VLOOKUP(E328,lookups_fish!$A$2:$I$200,2,0)</f>
        <v>Foureye Butterflyfish</v>
      </c>
      <c r="J328" s="8" t="str">
        <f>VLOOKUP(E328,lookups_fish!$A$2:$I$200,3,0)</f>
        <v>Chaetodon capistratus</v>
      </c>
      <c r="K328" s="7" t="str">
        <f>VLOOKUP(E328,lookups_fish!$A$2:$I$200,4,0)</f>
        <v>Chaetodontidae</v>
      </c>
      <c r="L328" s="7" t="str">
        <f>VLOOKUP(E328,lookups_fish!$A$2:$I$200,5,0)</f>
        <v>Carnivores</v>
      </c>
      <c r="M328" s="9">
        <f>VLOOKUP(E328,lookups_fish!$A$2:$I$200,6,0)</f>
        <v>0.022</v>
      </c>
      <c r="N328" s="9">
        <f>VLOOKUP(E328,lookups_fish!$A$2:$I$200,7,0)</f>
        <v>3.1897</v>
      </c>
      <c r="O328" s="7">
        <f t="shared" si="1"/>
        <v>6.675621799</v>
      </c>
    </row>
    <row r="329" ht="15.75" customHeight="1">
      <c r="A329" s="15">
        <v>44678.0</v>
      </c>
      <c r="B329" s="12" t="s">
        <v>22</v>
      </c>
      <c r="C329" s="12" t="s">
        <v>44</v>
      </c>
      <c r="D329" s="13">
        <v>2.0</v>
      </c>
      <c r="E329" s="12" t="s">
        <v>59</v>
      </c>
      <c r="F329" s="13">
        <v>10.0</v>
      </c>
      <c r="G329" s="14"/>
      <c r="H329" s="14"/>
      <c r="I329" s="8" t="str">
        <f>VLOOKUP(E329,lookups_fish!$A$2:$I$200,2,0)</f>
        <v>Barracuda</v>
      </c>
      <c r="J329" s="7" t="str">
        <f>VLOOKUP(E329,lookups_fish!$A$2:$I$200,3,0)</f>
        <v>Sphyraena barracuda</v>
      </c>
      <c r="K329" s="7" t="str">
        <f>VLOOKUP(E329,lookups_fish!$A$2:$I$200,4,0)</f>
        <v>Sphyraenidae</v>
      </c>
      <c r="L329" s="7" t="str">
        <f>VLOOKUP(E329,lookups_fish!$A$2:$I$200,5,0)</f>
        <v>Carnivores</v>
      </c>
      <c r="M329" s="9">
        <f>VLOOKUP(E329,lookups_fish!$A$2:$I$200,6,0)</f>
        <v>0.005</v>
      </c>
      <c r="N329" s="9">
        <f>VLOOKUP(E329,lookups_fish!$A$2:$I$200,7,0)</f>
        <v>3.0825</v>
      </c>
      <c r="O329" s="7">
        <f t="shared" si="1"/>
        <v>6.046025915</v>
      </c>
    </row>
    <row r="330" ht="15.75" customHeight="1">
      <c r="A330" s="15">
        <v>44678.0</v>
      </c>
      <c r="B330" s="12" t="s">
        <v>22</v>
      </c>
      <c r="C330" s="12" t="s">
        <v>44</v>
      </c>
      <c r="D330" s="13">
        <v>2.0</v>
      </c>
      <c r="E330" s="12" t="s">
        <v>58</v>
      </c>
      <c r="F330" s="13">
        <v>10.0</v>
      </c>
      <c r="G330" s="13">
        <v>2.0</v>
      </c>
      <c r="H330" s="14"/>
      <c r="I330" s="8" t="str">
        <f>VLOOKUP(E330,lookups_fish!$A$2:$I$200,2,0)</f>
        <v>Bluestriped Grunt</v>
      </c>
      <c r="J330" s="8" t="str">
        <f>VLOOKUP(E330,lookups_fish!$A$2:$I$200,3,0)</f>
        <v>Haemulon sciurus</v>
      </c>
      <c r="K330" s="7" t="str">
        <f>VLOOKUP(E330,lookups_fish!$A$2:$I$200,4,0)</f>
        <v>Haemulidae</v>
      </c>
      <c r="L330" s="7" t="str">
        <f>VLOOKUP(E330,lookups_fish!$A$2:$I$200,5,0)</f>
        <v>Carnivores</v>
      </c>
      <c r="M330" s="9">
        <f>VLOOKUP(E330,lookups_fish!$A$2:$I$200,6,0)</f>
        <v>0.0194</v>
      </c>
      <c r="N330" s="9">
        <f>VLOOKUP(E330,lookups_fish!$A$2:$I$200,7,0)</f>
        <v>2.9996</v>
      </c>
      <c r="O330" s="7">
        <f t="shared" si="1"/>
        <v>19.38214017</v>
      </c>
    </row>
    <row r="331" ht="15.75" customHeight="1">
      <c r="A331" s="15">
        <v>44678.0</v>
      </c>
      <c r="B331" s="12" t="s">
        <v>22</v>
      </c>
      <c r="C331" s="12" t="s">
        <v>44</v>
      </c>
      <c r="D331" s="13">
        <v>2.0</v>
      </c>
      <c r="E331" s="12" t="s">
        <v>58</v>
      </c>
      <c r="F331" s="13">
        <v>12.0</v>
      </c>
      <c r="G331" s="13">
        <v>3.0</v>
      </c>
      <c r="H331" s="14"/>
      <c r="I331" s="8" t="str">
        <f>VLOOKUP(E331,lookups_fish!$A$2:$I$200,2,0)</f>
        <v>Bluestriped Grunt</v>
      </c>
      <c r="J331" s="8" t="str">
        <f>VLOOKUP(E331,lookups_fish!$A$2:$I$200,3,0)</f>
        <v>Haemulon sciurus</v>
      </c>
      <c r="K331" s="7" t="str">
        <f>VLOOKUP(E331,lookups_fish!$A$2:$I$200,4,0)</f>
        <v>Haemulidae</v>
      </c>
      <c r="L331" s="7" t="str">
        <f>VLOOKUP(E331,lookups_fish!$A$2:$I$200,5,0)</f>
        <v>Carnivores</v>
      </c>
      <c r="M331" s="9">
        <f>VLOOKUP(E331,lookups_fish!$A$2:$I$200,6,0)</f>
        <v>0.0194</v>
      </c>
      <c r="N331" s="9">
        <f>VLOOKUP(E331,lookups_fish!$A$2:$I$200,7,0)</f>
        <v>2.9996</v>
      </c>
      <c r="O331" s="7">
        <f t="shared" si="1"/>
        <v>33.48989575</v>
      </c>
    </row>
    <row r="332" ht="15.75" customHeight="1">
      <c r="A332" s="15">
        <v>44678.0</v>
      </c>
      <c r="B332" s="12" t="s">
        <v>22</v>
      </c>
      <c r="C332" s="12" t="s">
        <v>44</v>
      </c>
      <c r="D332" s="13">
        <v>2.0</v>
      </c>
      <c r="E332" s="12" t="s">
        <v>58</v>
      </c>
      <c r="F332" s="13">
        <v>16.0</v>
      </c>
      <c r="G332" s="13">
        <v>5.0</v>
      </c>
      <c r="H332" s="14"/>
      <c r="I332" s="8" t="str">
        <f>VLOOKUP(E332,lookups_fish!$A$2:$I$200,2,0)</f>
        <v>Bluestriped Grunt</v>
      </c>
      <c r="J332" s="8" t="str">
        <f>VLOOKUP(E332,lookups_fish!$A$2:$I$200,3,0)</f>
        <v>Haemulon sciurus</v>
      </c>
      <c r="K332" s="7" t="str">
        <f>VLOOKUP(E332,lookups_fish!$A$2:$I$200,4,0)</f>
        <v>Haemulidae</v>
      </c>
      <c r="L332" s="7" t="str">
        <f>VLOOKUP(E332,lookups_fish!$A$2:$I$200,5,0)</f>
        <v>Carnivores</v>
      </c>
      <c r="M332" s="9">
        <f>VLOOKUP(E332,lookups_fish!$A$2:$I$200,6,0)</f>
        <v>0.0194</v>
      </c>
      <c r="N332" s="9">
        <f>VLOOKUP(E332,lookups_fish!$A$2:$I$200,7,0)</f>
        <v>2.9996</v>
      </c>
      <c r="O332" s="7">
        <f t="shared" si="1"/>
        <v>79.37432223</v>
      </c>
    </row>
    <row r="333" ht="15.75" customHeight="1">
      <c r="A333" s="15">
        <v>44678.0</v>
      </c>
      <c r="B333" s="12" t="s">
        <v>22</v>
      </c>
      <c r="C333" s="12" t="s">
        <v>44</v>
      </c>
      <c r="D333" s="13">
        <v>2.0</v>
      </c>
      <c r="E333" s="12" t="s">
        <v>58</v>
      </c>
      <c r="F333" s="13">
        <v>8.0</v>
      </c>
      <c r="G333" s="13">
        <v>10.0</v>
      </c>
      <c r="H333" s="14"/>
      <c r="I333" s="8" t="str">
        <f>VLOOKUP(E333,lookups_fish!$A$2:$I$200,2,0)</f>
        <v>Bluestriped Grunt</v>
      </c>
      <c r="J333" s="8" t="str">
        <f>VLOOKUP(E333,lookups_fish!$A$2:$I$200,3,0)</f>
        <v>Haemulon sciurus</v>
      </c>
      <c r="K333" s="7" t="str">
        <f>VLOOKUP(E333,lookups_fish!$A$2:$I$200,4,0)</f>
        <v>Haemulidae</v>
      </c>
      <c r="L333" s="7" t="str">
        <f>VLOOKUP(E333,lookups_fish!$A$2:$I$200,5,0)</f>
        <v>Carnivores</v>
      </c>
      <c r="M333" s="9">
        <f>VLOOKUP(E333,lookups_fish!$A$2:$I$200,6,0)</f>
        <v>0.0194</v>
      </c>
      <c r="N333" s="9">
        <f>VLOOKUP(E333,lookups_fish!$A$2:$I$200,7,0)</f>
        <v>2.9996</v>
      </c>
      <c r="O333" s="7">
        <f t="shared" si="1"/>
        <v>9.924541564</v>
      </c>
    </row>
    <row r="334" ht="15.75" customHeight="1">
      <c r="A334" s="15">
        <v>44678.0</v>
      </c>
      <c r="B334" s="12" t="s">
        <v>22</v>
      </c>
      <c r="C334" s="12" t="s">
        <v>44</v>
      </c>
      <c r="D334" s="13">
        <v>2.0</v>
      </c>
      <c r="E334" s="12" t="s">
        <v>58</v>
      </c>
      <c r="F334" s="13">
        <v>14.0</v>
      </c>
      <c r="G334" s="13">
        <v>3.0</v>
      </c>
      <c r="H334" s="14"/>
      <c r="I334" s="8" t="str">
        <f>VLOOKUP(E334,lookups_fish!$A$2:$I$200,2,0)</f>
        <v>Bluestriped Grunt</v>
      </c>
      <c r="J334" s="8" t="str">
        <f>VLOOKUP(E334,lookups_fish!$A$2:$I$200,3,0)</f>
        <v>Haemulon sciurus</v>
      </c>
      <c r="K334" s="7" t="str">
        <f>VLOOKUP(E334,lookups_fish!$A$2:$I$200,4,0)</f>
        <v>Haemulidae</v>
      </c>
      <c r="L334" s="7" t="str">
        <f>VLOOKUP(E334,lookups_fish!$A$2:$I$200,5,0)</f>
        <v>Carnivores</v>
      </c>
      <c r="M334" s="9">
        <f>VLOOKUP(E334,lookups_fish!$A$2:$I$200,6,0)</f>
        <v>0.0194</v>
      </c>
      <c r="N334" s="9">
        <f>VLOOKUP(E334,lookups_fish!$A$2:$I$200,7,0)</f>
        <v>2.9996</v>
      </c>
      <c r="O334" s="7">
        <f t="shared" si="1"/>
        <v>53.17743504</v>
      </c>
    </row>
    <row r="335" ht="15.75" customHeight="1">
      <c r="A335" s="15">
        <v>44678.0</v>
      </c>
      <c r="B335" s="12" t="s">
        <v>22</v>
      </c>
      <c r="C335" s="12" t="s">
        <v>44</v>
      </c>
      <c r="D335" s="13">
        <v>2.0</v>
      </c>
      <c r="E335" s="12" t="s">
        <v>56</v>
      </c>
      <c r="F335" s="13">
        <v>12.0</v>
      </c>
      <c r="G335" s="13">
        <v>2.0</v>
      </c>
      <c r="H335" s="12" t="s">
        <v>60</v>
      </c>
      <c r="I335" s="8" t="str">
        <f>VLOOKUP(E335,lookups_fish!$A$2:$I$200,2,0)</f>
        <v>Redband Parrotfish</v>
      </c>
      <c r="J335" s="8" t="str">
        <f>VLOOKUP(E335,lookups_fish!$A$2:$I$200,3,0)</f>
        <v>Sparisoma aurofrenatum</v>
      </c>
      <c r="K335" s="7" t="str">
        <f>VLOOKUP(E335,lookups_fish!$A$2:$I$200,4,0)</f>
        <v>Scaridae</v>
      </c>
      <c r="L335" s="7" t="str">
        <f>VLOOKUP(E335,lookups_fish!$A$2:$I$200,5,0)</f>
        <v>Herbivores</v>
      </c>
      <c r="M335" s="9">
        <f>VLOOKUP(E335,lookups_fish!$A$2:$I$200,6,0)</f>
        <v>0.0046</v>
      </c>
      <c r="N335" s="9">
        <f>VLOOKUP(E335,lookups_fish!$A$2:$I$200,7,0)</f>
        <v>3.4291</v>
      </c>
      <c r="O335" s="7">
        <f t="shared" si="1"/>
        <v>23.08757092</v>
      </c>
    </row>
    <row r="336" ht="15.75" customHeight="1">
      <c r="A336" s="15">
        <v>44678.0</v>
      </c>
      <c r="B336" s="12" t="s">
        <v>22</v>
      </c>
      <c r="C336" s="12" t="s">
        <v>44</v>
      </c>
      <c r="D336" s="13">
        <v>2.0</v>
      </c>
      <c r="E336" s="12" t="s">
        <v>56</v>
      </c>
      <c r="F336" s="13">
        <v>10.0</v>
      </c>
      <c r="G336" s="14"/>
      <c r="H336" s="12" t="s">
        <v>60</v>
      </c>
      <c r="I336" s="8" t="str">
        <f>VLOOKUP(E336,lookups_fish!$A$2:$I$200,2,0)</f>
        <v>Redband Parrotfish</v>
      </c>
      <c r="J336" s="8" t="str">
        <f>VLOOKUP(E336,lookups_fish!$A$2:$I$200,3,0)</f>
        <v>Sparisoma aurofrenatum</v>
      </c>
      <c r="K336" s="7" t="str">
        <f>VLOOKUP(E336,lookups_fish!$A$2:$I$200,4,0)</f>
        <v>Scaridae</v>
      </c>
      <c r="L336" s="7" t="str">
        <f>VLOOKUP(E336,lookups_fish!$A$2:$I$200,5,0)</f>
        <v>Herbivores</v>
      </c>
      <c r="M336" s="9">
        <f>VLOOKUP(E336,lookups_fish!$A$2:$I$200,6,0)</f>
        <v>0.0046</v>
      </c>
      <c r="N336" s="9">
        <f>VLOOKUP(E336,lookups_fish!$A$2:$I$200,7,0)</f>
        <v>3.4291</v>
      </c>
      <c r="O336" s="7">
        <f t="shared" si="1"/>
        <v>12.35542907</v>
      </c>
    </row>
    <row r="337" ht="15.75" customHeight="1">
      <c r="A337" s="15">
        <v>44678.0</v>
      </c>
      <c r="B337" s="12" t="s">
        <v>22</v>
      </c>
      <c r="C337" s="12" t="s">
        <v>44</v>
      </c>
      <c r="D337" s="13">
        <v>2.0</v>
      </c>
      <c r="E337" s="12" t="s">
        <v>73</v>
      </c>
      <c r="F337" s="13">
        <v>10.0</v>
      </c>
      <c r="G337" s="13">
        <v>2.0</v>
      </c>
      <c r="H337" s="14"/>
      <c r="I337" s="8" t="str">
        <f>VLOOKUP(E337,lookups_fish!$A$2:$I$200,2,0)</f>
        <v>Spotted Goatfish</v>
      </c>
      <c r="J337" s="8" t="str">
        <f>VLOOKUP(E337,lookups_fish!$A$2:$I$200,3,0)</f>
        <v>Pseudupeneus maculatus</v>
      </c>
      <c r="K337" s="7" t="str">
        <f>VLOOKUP(E337,lookups_fish!$A$2:$I$200,4,0)</f>
        <v>Mullidae</v>
      </c>
      <c r="L337" s="7" t="str">
        <f>VLOOKUP(E337,lookups_fish!$A$2:$I$200,5,0)</f>
        <v>Carnivores</v>
      </c>
      <c r="M337" s="9">
        <f>VLOOKUP(E337,lookups_fish!$A$2:$I$200,6,0)</f>
        <v>0.01</v>
      </c>
      <c r="N337" s="9">
        <f>VLOOKUP(E337,lookups_fish!$A$2:$I$200,7,0)</f>
        <v>3.12</v>
      </c>
      <c r="O337" s="7">
        <f t="shared" si="1"/>
        <v>13.18256739</v>
      </c>
    </row>
    <row r="338" ht="15.75" customHeight="1">
      <c r="A338" s="15">
        <v>44678.0</v>
      </c>
      <c r="B338" s="12" t="s">
        <v>22</v>
      </c>
      <c r="C338" s="12" t="s">
        <v>44</v>
      </c>
      <c r="D338" s="13">
        <v>2.0</v>
      </c>
      <c r="E338" s="12" t="s">
        <v>54</v>
      </c>
      <c r="F338" s="13">
        <v>6.0</v>
      </c>
      <c r="G338" s="14"/>
      <c r="H338" s="14"/>
      <c r="I338" s="8" t="str">
        <f>VLOOKUP(E338,lookups_fish!$A$2:$I$200,2,0)</f>
        <v>3-spot Damselfish</v>
      </c>
      <c r="J338" s="8" t="str">
        <f>VLOOKUP(E338,lookups_fish!$A$2:$I$200,3,0)</f>
        <v>Stegastes planifrons</v>
      </c>
      <c r="K338" s="7" t="str">
        <f>VLOOKUP(E338,lookups_fish!$A$2:$I$200,4,0)</f>
        <v>Pomacentridae</v>
      </c>
      <c r="L338" s="7" t="str">
        <f>VLOOKUP(E338,lookups_fish!$A$2:$I$200,5,0)</f>
        <v>Omnivores</v>
      </c>
      <c r="M338" s="9">
        <f>VLOOKUP(E338,lookups_fish!$A$2:$I$200,6,0)</f>
        <v>0.0219</v>
      </c>
      <c r="N338" s="9">
        <f>VLOOKUP(E338,lookups_fish!$A$2:$I$200,7,0)</f>
        <v>2.96</v>
      </c>
      <c r="O338" s="7">
        <f t="shared" si="1"/>
        <v>4.40323451</v>
      </c>
    </row>
    <row r="339" ht="15.75" customHeight="1">
      <c r="A339" s="15">
        <v>44678.0</v>
      </c>
      <c r="B339" s="12" t="s">
        <v>22</v>
      </c>
      <c r="C339" s="12" t="s">
        <v>44</v>
      </c>
      <c r="D339" s="13">
        <v>2.0</v>
      </c>
      <c r="E339" s="12" t="s">
        <v>82</v>
      </c>
      <c r="F339" s="13">
        <v>6.0</v>
      </c>
      <c r="G339" s="13">
        <v>10.0</v>
      </c>
      <c r="H339" s="12" t="s">
        <v>49</v>
      </c>
      <c r="I339" s="8" t="str">
        <f>VLOOKUP(E339,lookups_fish!$A$2:$I$200,2,0)</f>
        <v>Striped Parrotfish</v>
      </c>
      <c r="J339" s="8" t="str">
        <f>VLOOKUP(E339,lookups_fish!$A$2:$I$200,3,0)</f>
        <v>Scarus iserti</v>
      </c>
      <c r="K339" s="7" t="str">
        <f>VLOOKUP(E339,lookups_fish!$A$2:$I$200,4,0)</f>
        <v>Scaridae</v>
      </c>
      <c r="L339" s="7" t="str">
        <f>VLOOKUP(E339,lookups_fish!$A$2:$I$200,5,0)</f>
        <v>Herbivores</v>
      </c>
      <c r="M339" s="9">
        <f>VLOOKUP(E339,lookups_fish!$A$2:$I$200,6,0)</f>
        <v>0.0147</v>
      </c>
      <c r="N339" s="9">
        <f>VLOOKUP(E339,lookups_fish!$A$2:$I$200,7,0)</f>
        <v>3.0548</v>
      </c>
      <c r="O339" s="7">
        <f t="shared" si="1"/>
        <v>3.502787364</v>
      </c>
    </row>
    <row r="340" ht="15.75" customHeight="1">
      <c r="A340" s="15">
        <v>44678.0</v>
      </c>
      <c r="B340" s="12" t="s">
        <v>22</v>
      </c>
      <c r="C340" s="12" t="s">
        <v>44</v>
      </c>
      <c r="D340" s="13">
        <v>2.0</v>
      </c>
      <c r="E340" s="12" t="s">
        <v>87</v>
      </c>
      <c r="F340" s="13">
        <v>8.0</v>
      </c>
      <c r="G340" s="13">
        <v>2.0</v>
      </c>
      <c r="H340" s="14"/>
      <c r="I340" s="8" t="str">
        <f>VLOOKUP(E340,lookups_fish!$A$2:$I$200,2,0)</f>
        <v>Smallmouth Grunt</v>
      </c>
      <c r="J340" s="8" t="str">
        <f>VLOOKUP(E340,lookups_fish!$A$2:$I$200,3,0)</f>
        <v>Haemulon chrysargyreum</v>
      </c>
      <c r="K340" s="7" t="str">
        <f>VLOOKUP(E340,lookups_fish!$A$2:$I$200,4,0)</f>
        <v>Haemulidae</v>
      </c>
      <c r="L340" s="7" t="str">
        <f>VLOOKUP(E340,lookups_fish!$A$2:$I$200,5,0)</f>
        <v>Carnivores</v>
      </c>
      <c r="M340" s="9">
        <f>VLOOKUP(E340,lookups_fish!$A$2:$I$200,6,0)</f>
        <v>0.0126</v>
      </c>
      <c r="N340" s="9">
        <f>VLOOKUP(E340,lookups_fish!$A$2:$I$200,7,0)</f>
        <v>2.99</v>
      </c>
      <c r="O340" s="7">
        <f t="shared" si="1"/>
        <v>6.318436224</v>
      </c>
    </row>
    <row r="341" ht="15.75" customHeight="1">
      <c r="A341" s="15">
        <v>44678.0</v>
      </c>
      <c r="B341" s="12" t="s">
        <v>22</v>
      </c>
      <c r="C341" s="12" t="s">
        <v>44</v>
      </c>
      <c r="D341" s="13">
        <v>2.0</v>
      </c>
      <c r="E341" s="12" t="s">
        <v>56</v>
      </c>
      <c r="F341" s="13">
        <v>5.0</v>
      </c>
      <c r="G341" s="14"/>
      <c r="H341" s="12" t="s">
        <v>49</v>
      </c>
      <c r="I341" s="8" t="str">
        <f>VLOOKUP(E341,lookups_fish!$A$2:$I$200,2,0)</f>
        <v>Redband Parrotfish</v>
      </c>
      <c r="J341" s="8" t="str">
        <f>VLOOKUP(E341,lookups_fish!$A$2:$I$200,3,0)</f>
        <v>Sparisoma aurofrenatum</v>
      </c>
      <c r="K341" s="7" t="str">
        <f>VLOOKUP(E341,lookups_fish!$A$2:$I$200,4,0)</f>
        <v>Scaridae</v>
      </c>
      <c r="L341" s="7" t="str">
        <f>VLOOKUP(E341,lookups_fish!$A$2:$I$200,5,0)</f>
        <v>Herbivores</v>
      </c>
      <c r="M341" s="9">
        <f>VLOOKUP(E341,lookups_fish!$A$2:$I$200,6,0)</f>
        <v>0.0046</v>
      </c>
      <c r="N341" s="9">
        <f>VLOOKUP(E341,lookups_fish!$A$2:$I$200,7,0)</f>
        <v>3.4291</v>
      </c>
      <c r="O341" s="7">
        <f t="shared" si="1"/>
        <v>1.147085721</v>
      </c>
    </row>
    <row r="342" ht="15.75" customHeight="1">
      <c r="A342" s="15">
        <v>44678.0</v>
      </c>
      <c r="B342" s="12" t="s">
        <v>22</v>
      </c>
      <c r="C342" s="12" t="s">
        <v>44</v>
      </c>
      <c r="D342" s="13">
        <v>2.0</v>
      </c>
      <c r="E342" s="12" t="s">
        <v>62</v>
      </c>
      <c r="F342" s="13">
        <v>12.0</v>
      </c>
      <c r="G342" s="13">
        <v>3.0</v>
      </c>
      <c r="H342" s="14"/>
      <c r="I342" s="8" t="str">
        <f>VLOOKUP(E342,lookups_fish!$A$2:$I$200,2,0)</f>
        <v>Yellowtail Snapper</v>
      </c>
      <c r="J342" s="8" t="str">
        <f>VLOOKUP(E342,lookups_fish!$A$2:$I$200,3,0)</f>
        <v>Ocyurus chrysurus</v>
      </c>
      <c r="K342" s="7" t="str">
        <f>VLOOKUP(E342,lookups_fish!$A$2:$I$200,4,0)</f>
        <v>Lutjanidae</v>
      </c>
      <c r="L342" s="7" t="str">
        <f>VLOOKUP(E342,lookups_fish!$A$2:$I$200,5,0)</f>
        <v>Carnivores</v>
      </c>
      <c r="M342" s="9">
        <f>VLOOKUP(E342,lookups_fish!$A$2:$I$200,6,0)</f>
        <v>0.0405</v>
      </c>
      <c r="N342" s="9">
        <f>VLOOKUP(E342,lookups_fish!$A$2:$I$200,7,0)</f>
        <v>2.718</v>
      </c>
      <c r="O342" s="7">
        <f t="shared" si="1"/>
        <v>34.72719054</v>
      </c>
    </row>
    <row r="343" ht="15.75" customHeight="1">
      <c r="A343" s="15">
        <v>44678.0</v>
      </c>
      <c r="B343" s="12" t="s">
        <v>22</v>
      </c>
      <c r="C343" s="12" t="s">
        <v>44</v>
      </c>
      <c r="D343" s="13">
        <v>2.0</v>
      </c>
      <c r="E343" s="12" t="s">
        <v>62</v>
      </c>
      <c r="F343" s="13">
        <v>10.0</v>
      </c>
      <c r="G343" s="13">
        <v>3.0</v>
      </c>
      <c r="H343" s="14"/>
      <c r="I343" s="8" t="str">
        <f>VLOOKUP(E343,lookups_fish!$A$2:$I$200,2,0)</f>
        <v>Yellowtail Snapper</v>
      </c>
      <c r="J343" s="8" t="str">
        <f>VLOOKUP(E343,lookups_fish!$A$2:$I$200,3,0)</f>
        <v>Ocyurus chrysurus</v>
      </c>
      <c r="K343" s="7" t="str">
        <f>VLOOKUP(E343,lookups_fish!$A$2:$I$200,4,0)</f>
        <v>Lutjanidae</v>
      </c>
      <c r="L343" s="7" t="str">
        <f>VLOOKUP(E343,lookups_fish!$A$2:$I$200,5,0)</f>
        <v>Carnivores</v>
      </c>
      <c r="M343" s="9">
        <f>VLOOKUP(E343,lookups_fish!$A$2:$I$200,6,0)</f>
        <v>0.0405</v>
      </c>
      <c r="N343" s="9">
        <f>VLOOKUP(E343,lookups_fish!$A$2:$I$200,7,0)</f>
        <v>2.718</v>
      </c>
      <c r="O343" s="7">
        <f t="shared" si="1"/>
        <v>21.15704565</v>
      </c>
    </row>
    <row r="344" ht="15.75" customHeight="1">
      <c r="A344" s="15">
        <v>44678.0</v>
      </c>
      <c r="B344" s="12" t="s">
        <v>22</v>
      </c>
      <c r="C344" s="12" t="s">
        <v>44</v>
      </c>
      <c r="D344" s="13">
        <v>2.0</v>
      </c>
      <c r="E344" s="12" t="s">
        <v>59</v>
      </c>
      <c r="F344" s="13">
        <v>50.0</v>
      </c>
      <c r="G344" s="14"/>
      <c r="H344" s="14"/>
      <c r="I344" s="8" t="str">
        <f>VLOOKUP(E344,lookups_fish!$A$2:$I$200,2,0)</f>
        <v>Barracuda</v>
      </c>
      <c r="J344" s="7" t="str">
        <f>VLOOKUP(E344,lookups_fish!$A$2:$I$200,3,0)</f>
        <v>Sphyraena barracuda</v>
      </c>
      <c r="K344" s="7" t="str">
        <f>VLOOKUP(E344,lookups_fish!$A$2:$I$200,4,0)</f>
        <v>Sphyraenidae</v>
      </c>
      <c r="L344" s="7" t="str">
        <f>VLOOKUP(E344,lookups_fish!$A$2:$I$200,5,0)</f>
        <v>Carnivores</v>
      </c>
      <c r="M344" s="9">
        <f>VLOOKUP(E344,lookups_fish!$A$2:$I$200,6,0)</f>
        <v>0.005</v>
      </c>
      <c r="N344" s="9">
        <f>VLOOKUP(E344,lookups_fish!$A$2:$I$200,7,0)</f>
        <v>3.0825</v>
      </c>
      <c r="O344" s="7">
        <f t="shared" si="1"/>
        <v>863.0680559</v>
      </c>
    </row>
    <row r="345" ht="15.75" customHeight="1">
      <c r="A345" s="15">
        <v>44678.0</v>
      </c>
      <c r="B345" s="12" t="s">
        <v>22</v>
      </c>
      <c r="C345" s="12" t="s">
        <v>44</v>
      </c>
      <c r="D345" s="13">
        <v>2.0</v>
      </c>
      <c r="E345" s="12" t="s">
        <v>68</v>
      </c>
      <c r="F345" s="13">
        <v>5.0</v>
      </c>
      <c r="G345" s="14"/>
      <c r="H345" s="14"/>
      <c r="I345" s="8" t="str">
        <f>VLOOKUP(E345,lookups_fish!$A$2:$I$200,2,0)</f>
        <v>Sergeant Major</v>
      </c>
      <c r="J345" s="8" t="str">
        <f>VLOOKUP(E345,lookups_fish!$A$2:$I$200,3,0)</f>
        <v>Abudefduf saxatilis</v>
      </c>
      <c r="K345" s="7" t="str">
        <f>VLOOKUP(E345,lookups_fish!$A$2:$I$200,4,0)</f>
        <v>Pomacentridae</v>
      </c>
      <c r="L345" s="7" t="str">
        <f>VLOOKUP(E345,lookups_fish!$A$2:$I$200,5,0)</f>
        <v>Carnivores</v>
      </c>
      <c r="M345" s="9">
        <f>VLOOKUP(E345,lookups_fish!$A$2:$I$200,6,0)</f>
        <v>0.0182</v>
      </c>
      <c r="N345" s="9">
        <f>VLOOKUP(E345,lookups_fish!$A$2:$I$200,7,0)</f>
        <v>3.05</v>
      </c>
      <c r="O345" s="7">
        <f t="shared" si="1"/>
        <v>2.46564133</v>
      </c>
    </row>
    <row r="346" ht="15.75" customHeight="1">
      <c r="A346" s="15">
        <v>44678.0</v>
      </c>
      <c r="B346" s="12" t="s">
        <v>22</v>
      </c>
      <c r="C346" s="12" t="s">
        <v>44</v>
      </c>
      <c r="D346" s="13">
        <v>2.0</v>
      </c>
      <c r="E346" s="12" t="s">
        <v>45</v>
      </c>
      <c r="F346" s="13">
        <v>20.0</v>
      </c>
      <c r="G346" s="13">
        <v>3.0</v>
      </c>
      <c r="H346" s="14"/>
      <c r="I346" s="8" t="str">
        <f>VLOOKUP(E346,lookups_fish!$A$2:$I$200,2,0)</f>
        <v>Gray snapper</v>
      </c>
      <c r="J346" s="8" t="str">
        <f>VLOOKUP(E346,lookups_fish!$A$2:$I$200,3,0)</f>
        <v>Lutjanis griseus</v>
      </c>
      <c r="K346" s="7" t="str">
        <f>VLOOKUP(E346,lookups_fish!$A$2:$I$200,4,0)</f>
        <v>Lutjanidae</v>
      </c>
      <c r="L346" s="7" t="str">
        <f>VLOOKUP(E346,lookups_fish!$A$2:$I$200,5,0)</f>
        <v>Carnivores</v>
      </c>
      <c r="M346" s="9">
        <f>VLOOKUP(E346,lookups_fish!$A$2:$I$200,6,0)</f>
        <v>0.0148</v>
      </c>
      <c r="N346" s="9">
        <f>VLOOKUP(E346,lookups_fish!$A$2:$I$200,7,0)</f>
        <v>2.98</v>
      </c>
      <c r="O346" s="7">
        <f t="shared" si="1"/>
        <v>111.5144386</v>
      </c>
    </row>
    <row r="347" ht="15.75" customHeight="1">
      <c r="A347" s="15">
        <v>44678.0</v>
      </c>
      <c r="B347" s="12" t="s">
        <v>22</v>
      </c>
      <c r="C347" s="12" t="s">
        <v>44</v>
      </c>
      <c r="D347" s="13">
        <v>2.0</v>
      </c>
      <c r="E347" s="12" t="s">
        <v>45</v>
      </c>
      <c r="F347" s="13">
        <v>15.0</v>
      </c>
      <c r="G347" s="14"/>
      <c r="H347" s="14"/>
      <c r="I347" s="8" t="str">
        <f>VLOOKUP(E347,lookups_fish!$A$2:$I$200,2,0)</f>
        <v>Gray snapper</v>
      </c>
      <c r="J347" s="8" t="str">
        <f>VLOOKUP(E347,lookups_fish!$A$2:$I$200,3,0)</f>
        <v>Lutjanis griseus</v>
      </c>
      <c r="K347" s="7" t="str">
        <f>VLOOKUP(E347,lookups_fish!$A$2:$I$200,4,0)</f>
        <v>Lutjanidae</v>
      </c>
      <c r="L347" s="7" t="str">
        <f>VLOOKUP(E347,lookups_fish!$A$2:$I$200,5,0)</f>
        <v>Carnivores</v>
      </c>
      <c r="M347" s="9">
        <f>VLOOKUP(E347,lookups_fish!$A$2:$I$200,6,0)</f>
        <v>0.0148</v>
      </c>
      <c r="N347" s="9">
        <f>VLOOKUP(E347,lookups_fish!$A$2:$I$200,7,0)</f>
        <v>2.98</v>
      </c>
      <c r="O347" s="7">
        <f t="shared" si="1"/>
        <v>47.31661494</v>
      </c>
    </row>
    <row r="348" ht="15.75" customHeight="1">
      <c r="A348" s="15">
        <v>44678.0</v>
      </c>
      <c r="B348" s="12" t="s">
        <v>22</v>
      </c>
      <c r="C348" s="12" t="s">
        <v>44</v>
      </c>
      <c r="D348" s="13">
        <v>2.0</v>
      </c>
      <c r="E348" s="12" t="s">
        <v>47</v>
      </c>
      <c r="F348" s="13">
        <v>7.0</v>
      </c>
      <c r="G348" s="13">
        <v>10.0</v>
      </c>
      <c r="H348" s="14"/>
      <c r="I348" s="8" t="str">
        <f>VLOOKUP(E348,lookups_fish!$A$2:$I$200,2,0)</f>
        <v>Tomate</v>
      </c>
      <c r="J348" s="8" t="str">
        <f>VLOOKUP(E348,lookups_fish!$A$2:$I$200,3,0)</f>
        <v>Haemulon aurolineatum</v>
      </c>
      <c r="K348" s="7" t="str">
        <f>VLOOKUP(E348,lookups_fish!$A$2:$I$200,4,0)</f>
        <v>Haemulidae</v>
      </c>
      <c r="L348" s="7" t="str">
        <f>VLOOKUP(E348,lookups_fish!$A$2:$I$200,5,0)</f>
        <v>Carnivores</v>
      </c>
      <c r="M348" s="9">
        <f>VLOOKUP(E348,lookups_fish!$A$2:$I$200,6,0)</f>
        <v>0.01</v>
      </c>
      <c r="N348" s="9">
        <f>VLOOKUP(E348,lookups_fish!$A$2:$I$200,7,0)</f>
        <v>3.2077</v>
      </c>
      <c r="O348" s="7">
        <f t="shared" si="1"/>
        <v>5.138318054</v>
      </c>
    </row>
    <row r="349" ht="15.75" customHeight="1">
      <c r="A349" s="15">
        <v>44678.0</v>
      </c>
      <c r="B349" s="12" t="s">
        <v>22</v>
      </c>
      <c r="C349" s="12" t="s">
        <v>44</v>
      </c>
      <c r="D349" s="13">
        <v>2.0</v>
      </c>
      <c r="E349" s="12" t="s">
        <v>47</v>
      </c>
      <c r="F349" s="13">
        <v>9.0</v>
      </c>
      <c r="G349" s="13">
        <v>10.0</v>
      </c>
      <c r="H349" s="14"/>
      <c r="I349" s="8" t="str">
        <f>VLOOKUP(E349,lookups_fish!$A$2:$I$200,2,0)</f>
        <v>Tomate</v>
      </c>
      <c r="J349" s="8" t="str">
        <f>VLOOKUP(E349,lookups_fish!$A$2:$I$200,3,0)</f>
        <v>Haemulon aurolineatum</v>
      </c>
      <c r="K349" s="7" t="str">
        <f>VLOOKUP(E349,lookups_fish!$A$2:$I$200,4,0)</f>
        <v>Haemulidae</v>
      </c>
      <c r="L349" s="7" t="str">
        <f>VLOOKUP(E349,lookups_fish!$A$2:$I$200,5,0)</f>
        <v>Carnivores</v>
      </c>
      <c r="M349" s="9">
        <f>VLOOKUP(E349,lookups_fish!$A$2:$I$200,6,0)</f>
        <v>0.01</v>
      </c>
      <c r="N349" s="9">
        <f>VLOOKUP(E349,lookups_fish!$A$2:$I$200,7,0)</f>
        <v>3.2077</v>
      </c>
      <c r="O349" s="7">
        <f t="shared" si="1"/>
        <v>11.50598219</v>
      </c>
    </row>
    <row r="350" ht="15.75" customHeight="1">
      <c r="A350" s="15">
        <v>44678.0</v>
      </c>
      <c r="B350" s="12" t="s">
        <v>22</v>
      </c>
      <c r="C350" s="12" t="s">
        <v>44</v>
      </c>
      <c r="D350" s="13">
        <v>2.0</v>
      </c>
      <c r="E350" s="12" t="s">
        <v>80</v>
      </c>
      <c r="F350" s="13">
        <v>10.0</v>
      </c>
      <c r="G350" s="14"/>
      <c r="H350" s="14"/>
      <c r="I350" s="8" t="str">
        <f>VLOOKUP(E350,lookups_fish!$A$2:$I$200,2,0)</f>
        <v>Goatfish</v>
      </c>
      <c r="J350" s="8" t="str">
        <f>VLOOKUP(E350,lookups_fish!$A$2:$I$200,3,0)</f>
        <v>Mulloidichthys martinicus</v>
      </c>
      <c r="K350" s="7" t="str">
        <f>VLOOKUP(E350,lookups_fish!$A$2:$I$200,4,0)</f>
        <v>Mullidae</v>
      </c>
      <c r="L350" s="7" t="str">
        <f>VLOOKUP(E350,lookups_fish!$A$2:$I$200,5,0)</f>
        <v>Carnivores</v>
      </c>
      <c r="M350" s="9">
        <f>VLOOKUP(E350,lookups_fish!$A$2:$I$200,6,0)</f>
        <v>0.0098</v>
      </c>
      <c r="N350" s="9">
        <f>VLOOKUP(E350,lookups_fish!$A$2:$I$200,7,0)</f>
        <v>3.12</v>
      </c>
      <c r="O350" s="7">
        <f t="shared" si="1"/>
        <v>12.91891604</v>
      </c>
    </row>
    <row r="351" ht="15.75" customHeight="1">
      <c r="A351" s="15">
        <v>44678.0</v>
      </c>
      <c r="B351" s="12" t="s">
        <v>22</v>
      </c>
      <c r="C351" s="12" t="s">
        <v>44</v>
      </c>
      <c r="D351" s="13">
        <v>2.0</v>
      </c>
      <c r="E351" s="12" t="s">
        <v>83</v>
      </c>
      <c r="F351" s="13">
        <v>8.0</v>
      </c>
      <c r="G351" s="14"/>
      <c r="H351" s="14"/>
      <c r="I351" s="8" t="str">
        <f>VLOOKUP(E351,lookups_fish!$A$2:$I$200,2,0)</f>
        <v>Longfin Damselfish</v>
      </c>
      <c r="J351" s="8" t="str">
        <f>VLOOKUP(E351,lookups_fish!$A$2:$I$200,3,0)</f>
        <v>Stegastes diencaeus</v>
      </c>
      <c r="K351" s="7" t="str">
        <f>VLOOKUP(E351,lookups_fish!$A$2:$I$200,4,0)</f>
        <v>Pomacentridae</v>
      </c>
      <c r="L351" s="7" t="str">
        <f>VLOOKUP(E351,lookups_fish!$A$2:$I$200,5,0)</f>
        <v>Herbivores</v>
      </c>
      <c r="M351" s="9">
        <f>VLOOKUP(E351,lookups_fish!$A$2:$I$200,6,0)</f>
        <v>0.02</v>
      </c>
      <c r="N351" s="9">
        <f>VLOOKUP(E351,lookups_fish!$A$2:$I$200,7,0)</f>
        <v>2.99</v>
      </c>
      <c r="O351" s="7">
        <f t="shared" si="1"/>
        <v>10.02926385</v>
      </c>
    </row>
    <row r="352" ht="15.75" customHeight="1">
      <c r="A352" s="15">
        <v>44678.0</v>
      </c>
      <c r="B352" s="12" t="s">
        <v>22</v>
      </c>
      <c r="C352" s="12" t="s">
        <v>44</v>
      </c>
      <c r="D352" s="13">
        <v>2.0</v>
      </c>
      <c r="E352" s="12" t="s">
        <v>88</v>
      </c>
      <c r="F352" s="13">
        <v>15.0</v>
      </c>
      <c r="G352" s="14"/>
      <c r="H352" s="14"/>
      <c r="I352" s="8" t="str">
        <f>VLOOKUP(E352,lookups_fish!$A$2:$I$200,2,0)</f>
        <v>Night sergeant</v>
      </c>
      <c r="J352" s="8" t="str">
        <f>VLOOKUP(E352,lookups_fish!$A$2:$I$200,3,0)</f>
        <v>Abudefduf taurus</v>
      </c>
      <c r="K352" s="7" t="str">
        <f>VLOOKUP(E352,lookups_fish!$A$2:$I$200,4,0)</f>
        <v>Pomacentridae</v>
      </c>
      <c r="L352" s="7" t="str">
        <f>VLOOKUP(E352,lookups_fish!$A$2:$I$200,5,0)</f>
        <v>Omnivores</v>
      </c>
      <c r="M352" s="10">
        <f>VLOOKUP(E352,lookups_fish!$A$2:$I$200,6,0)</f>
        <v>0.02399</v>
      </c>
      <c r="N352" s="10">
        <f>VLOOKUP(E352,lookups_fish!$A$2:$I$200,7,0)</f>
        <v>3.01</v>
      </c>
      <c r="O352" s="7">
        <f t="shared" si="1"/>
        <v>83.18881496</v>
      </c>
    </row>
    <row r="353" ht="15.75" customHeight="1">
      <c r="A353" s="15">
        <v>44678.0</v>
      </c>
      <c r="B353" s="12" t="s">
        <v>22</v>
      </c>
      <c r="C353" s="12" t="s">
        <v>44</v>
      </c>
      <c r="D353" s="13">
        <v>2.0</v>
      </c>
      <c r="E353" s="12" t="s">
        <v>89</v>
      </c>
      <c r="F353" s="13">
        <v>3.0</v>
      </c>
      <c r="G353" s="14"/>
      <c r="H353" s="14"/>
      <c r="I353" s="8" t="str">
        <f>VLOOKUP(E353,lookups_fish!$A$2:$I$200,2,0)</f>
        <v>Blue runner</v>
      </c>
      <c r="J353" s="8" t="str">
        <f>VLOOKUP(E353,lookups_fish!$A$2:$I$200,3,0)</f>
        <v>Caranx crysos</v>
      </c>
      <c r="K353" s="7" t="str">
        <f>VLOOKUP(E353,lookups_fish!$A$2:$I$200,4,0)</f>
        <v>Carangidae</v>
      </c>
      <c r="L353" s="7" t="str">
        <f>VLOOKUP(E353,lookups_fish!$A$2:$I$200,5,0)</f>
        <v>Carnivores</v>
      </c>
      <c r="M353" s="7">
        <f>VLOOKUP(E353,lookups_fish!$A$2:$I$200,6,0)</f>
        <v>0.017</v>
      </c>
      <c r="N353" s="9">
        <f>VLOOKUP(E353,lookups_fish!$A$2:$I$200,7,0)</f>
        <v>2.95</v>
      </c>
      <c r="O353" s="7">
        <f t="shared" si="1"/>
        <v>0.4344668276</v>
      </c>
    </row>
    <row r="354" ht="15.75" customHeight="1">
      <c r="A354" s="15">
        <v>44680.0</v>
      </c>
      <c r="B354" s="12" t="s">
        <v>26</v>
      </c>
      <c r="C354" s="12" t="s">
        <v>44</v>
      </c>
      <c r="D354" s="13">
        <v>1.0</v>
      </c>
      <c r="E354" s="12" t="s">
        <v>48</v>
      </c>
      <c r="F354" s="13">
        <v>2.0</v>
      </c>
      <c r="G354" s="13">
        <v>30.0</v>
      </c>
      <c r="H354" s="14"/>
      <c r="I354" s="8" t="str">
        <f>VLOOKUP(E354,lookups_fish!$A$2:$I$200,2,0)</f>
        <v>Grunt (juvenile)</v>
      </c>
      <c r="J354" s="8" t="str">
        <f>VLOOKUP(E354,lookups_fish!$A$2:$I$200,3,0)</f>
        <v>Haemulon spp.</v>
      </c>
      <c r="K354" s="7" t="str">
        <f>VLOOKUP(E354,lookups_fish!$A$2:$I$200,4,0)</f>
        <v>Haemulidae</v>
      </c>
      <c r="L354" s="7" t="str">
        <f>VLOOKUP(E354,lookups_fish!$A$2:$I$200,5,0)</f>
        <v>Carnivores</v>
      </c>
      <c r="M354" s="9">
        <f>VLOOKUP(E354,lookups_fish!$A$2:$I$200,6,0)</f>
        <v>0.0127</v>
      </c>
      <c r="N354" s="9">
        <f>VLOOKUP(E354,lookups_fish!$A$2:$I$200,7,0)</f>
        <v>3.1581</v>
      </c>
      <c r="O354" s="7">
        <f t="shared" si="1"/>
        <v>0.1133669729</v>
      </c>
    </row>
    <row r="355" ht="15.75" customHeight="1">
      <c r="A355" s="15">
        <v>44680.0</v>
      </c>
      <c r="B355" s="12" t="s">
        <v>26</v>
      </c>
      <c r="C355" s="12" t="s">
        <v>44</v>
      </c>
      <c r="D355" s="13">
        <v>1.0</v>
      </c>
      <c r="E355" s="12" t="s">
        <v>48</v>
      </c>
      <c r="F355" s="13">
        <v>2.0</v>
      </c>
      <c r="G355" s="13">
        <v>10.0</v>
      </c>
      <c r="H355" s="14"/>
      <c r="I355" s="8" t="str">
        <f>VLOOKUP(E355,lookups_fish!$A$2:$I$200,2,0)</f>
        <v>Grunt (juvenile)</v>
      </c>
      <c r="J355" s="8" t="str">
        <f>VLOOKUP(E355,lookups_fish!$A$2:$I$200,3,0)</f>
        <v>Haemulon spp.</v>
      </c>
      <c r="K355" s="7" t="str">
        <f>VLOOKUP(E355,lookups_fish!$A$2:$I$200,4,0)</f>
        <v>Haemulidae</v>
      </c>
      <c r="L355" s="7" t="str">
        <f>VLOOKUP(E355,lookups_fish!$A$2:$I$200,5,0)</f>
        <v>Carnivores</v>
      </c>
      <c r="M355" s="9">
        <f>VLOOKUP(E355,lookups_fish!$A$2:$I$200,6,0)</f>
        <v>0.0127</v>
      </c>
      <c r="N355" s="9">
        <f>VLOOKUP(E355,lookups_fish!$A$2:$I$200,7,0)</f>
        <v>3.1581</v>
      </c>
      <c r="O355" s="7">
        <f t="shared" si="1"/>
        <v>0.1133669729</v>
      </c>
    </row>
    <row r="356" ht="15.75" customHeight="1">
      <c r="A356" s="15">
        <v>44680.0</v>
      </c>
      <c r="B356" s="12" t="s">
        <v>26</v>
      </c>
      <c r="C356" s="12" t="s">
        <v>44</v>
      </c>
      <c r="D356" s="13">
        <v>1.0</v>
      </c>
      <c r="E356" s="12" t="s">
        <v>48</v>
      </c>
      <c r="F356" s="13">
        <v>5.0</v>
      </c>
      <c r="G356" s="13">
        <v>40.0</v>
      </c>
      <c r="H356" s="14"/>
      <c r="I356" s="8" t="str">
        <f>VLOOKUP(E356,lookups_fish!$A$2:$I$200,2,0)</f>
        <v>Grunt (juvenile)</v>
      </c>
      <c r="J356" s="8" t="str">
        <f>VLOOKUP(E356,lookups_fish!$A$2:$I$200,3,0)</f>
        <v>Haemulon spp.</v>
      </c>
      <c r="K356" s="7" t="str">
        <f>VLOOKUP(E356,lookups_fish!$A$2:$I$200,4,0)</f>
        <v>Haemulidae</v>
      </c>
      <c r="L356" s="7" t="str">
        <f>VLOOKUP(E356,lookups_fish!$A$2:$I$200,5,0)</f>
        <v>Carnivores</v>
      </c>
      <c r="M356" s="9">
        <f>VLOOKUP(E356,lookups_fish!$A$2:$I$200,6,0)</f>
        <v>0.0127</v>
      </c>
      <c r="N356" s="9">
        <f>VLOOKUP(E356,lookups_fish!$A$2:$I$200,7,0)</f>
        <v>3.1581</v>
      </c>
      <c r="O356" s="7">
        <f t="shared" si="1"/>
        <v>2.047485768</v>
      </c>
    </row>
    <row r="357" ht="15.75" customHeight="1">
      <c r="A357" s="15">
        <v>44680.0</v>
      </c>
      <c r="B357" s="12" t="s">
        <v>26</v>
      </c>
      <c r="C357" s="12" t="s">
        <v>44</v>
      </c>
      <c r="D357" s="13">
        <v>1.0</v>
      </c>
      <c r="E357" s="12" t="s">
        <v>45</v>
      </c>
      <c r="F357" s="13">
        <v>15.0</v>
      </c>
      <c r="G357" s="14"/>
      <c r="H357" s="14"/>
      <c r="I357" s="8" t="str">
        <f>VLOOKUP(E357,lookups_fish!$A$2:$I$200,2,0)</f>
        <v>Gray snapper</v>
      </c>
      <c r="J357" s="8" t="str">
        <f>VLOOKUP(E357,lookups_fish!$A$2:$I$200,3,0)</f>
        <v>Lutjanis griseus</v>
      </c>
      <c r="K357" s="7" t="str">
        <f>VLOOKUP(E357,lookups_fish!$A$2:$I$200,4,0)</f>
        <v>Lutjanidae</v>
      </c>
      <c r="L357" s="7" t="str">
        <f>VLOOKUP(E357,lookups_fish!$A$2:$I$200,5,0)</f>
        <v>Carnivores</v>
      </c>
      <c r="M357" s="9">
        <f>VLOOKUP(E357,lookups_fish!$A$2:$I$200,6,0)</f>
        <v>0.0148</v>
      </c>
      <c r="N357" s="9">
        <f>VLOOKUP(E357,lookups_fish!$A$2:$I$200,7,0)</f>
        <v>2.98</v>
      </c>
      <c r="O357" s="7">
        <f t="shared" si="1"/>
        <v>47.31661494</v>
      </c>
    </row>
    <row r="358" ht="15.75" customHeight="1">
      <c r="A358" s="15">
        <v>44680.0</v>
      </c>
      <c r="B358" s="12" t="s">
        <v>26</v>
      </c>
      <c r="C358" s="12" t="s">
        <v>44</v>
      </c>
      <c r="D358" s="13">
        <v>1.0</v>
      </c>
      <c r="E358" s="12" t="s">
        <v>45</v>
      </c>
      <c r="F358" s="13">
        <v>35.0</v>
      </c>
      <c r="G358" s="14"/>
      <c r="H358" s="14"/>
      <c r="I358" s="8" t="str">
        <f>VLOOKUP(E358,lookups_fish!$A$2:$I$200,2,0)</f>
        <v>Gray snapper</v>
      </c>
      <c r="J358" s="8" t="str">
        <f>VLOOKUP(E358,lookups_fish!$A$2:$I$200,3,0)</f>
        <v>Lutjanis griseus</v>
      </c>
      <c r="K358" s="7" t="str">
        <f>VLOOKUP(E358,lookups_fish!$A$2:$I$200,4,0)</f>
        <v>Lutjanidae</v>
      </c>
      <c r="L358" s="7" t="str">
        <f>VLOOKUP(E358,lookups_fish!$A$2:$I$200,5,0)</f>
        <v>Carnivores</v>
      </c>
      <c r="M358" s="9">
        <f>VLOOKUP(E358,lookups_fish!$A$2:$I$200,6,0)</f>
        <v>0.0148</v>
      </c>
      <c r="N358" s="9">
        <f>VLOOKUP(E358,lookups_fish!$A$2:$I$200,7,0)</f>
        <v>2.98</v>
      </c>
      <c r="O358" s="7">
        <f t="shared" si="1"/>
        <v>590.9959266</v>
      </c>
    </row>
    <row r="359" ht="15.75" customHeight="1">
      <c r="A359" s="15">
        <v>44680.0</v>
      </c>
      <c r="B359" s="12" t="s">
        <v>26</v>
      </c>
      <c r="C359" s="12" t="s">
        <v>44</v>
      </c>
      <c r="D359" s="13">
        <v>1.0</v>
      </c>
      <c r="E359" s="12" t="s">
        <v>45</v>
      </c>
      <c r="F359" s="13">
        <v>25.0</v>
      </c>
      <c r="G359" s="13">
        <v>8.0</v>
      </c>
      <c r="H359" s="14"/>
      <c r="I359" s="8" t="str">
        <f>VLOOKUP(E359,lookups_fish!$A$2:$I$200,2,0)</f>
        <v>Gray snapper</v>
      </c>
      <c r="J359" s="8" t="str">
        <f>VLOOKUP(E359,lookups_fish!$A$2:$I$200,3,0)</f>
        <v>Lutjanis griseus</v>
      </c>
      <c r="K359" s="7" t="str">
        <f>VLOOKUP(E359,lookups_fish!$A$2:$I$200,4,0)</f>
        <v>Lutjanidae</v>
      </c>
      <c r="L359" s="7" t="str">
        <f>VLOOKUP(E359,lookups_fish!$A$2:$I$200,5,0)</f>
        <v>Carnivores</v>
      </c>
      <c r="M359" s="9">
        <f>VLOOKUP(E359,lookups_fish!$A$2:$I$200,6,0)</f>
        <v>0.0148</v>
      </c>
      <c r="N359" s="9">
        <f>VLOOKUP(E359,lookups_fish!$A$2:$I$200,7,0)</f>
        <v>2.98</v>
      </c>
      <c r="O359" s="7">
        <f t="shared" si="1"/>
        <v>216.8317831</v>
      </c>
    </row>
    <row r="360" ht="15.75" customHeight="1">
      <c r="A360" s="15">
        <v>44680.0</v>
      </c>
      <c r="B360" s="12" t="s">
        <v>26</v>
      </c>
      <c r="C360" s="12" t="s">
        <v>44</v>
      </c>
      <c r="D360" s="13">
        <v>1.0</v>
      </c>
      <c r="E360" s="12" t="s">
        <v>45</v>
      </c>
      <c r="F360" s="13">
        <v>20.0</v>
      </c>
      <c r="G360" s="13">
        <v>2.0</v>
      </c>
      <c r="H360" s="14"/>
      <c r="I360" s="8" t="str">
        <f>VLOOKUP(E360,lookups_fish!$A$2:$I$200,2,0)</f>
        <v>Gray snapper</v>
      </c>
      <c r="J360" s="8" t="str">
        <f>VLOOKUP(E360,lookups_fish!$A$2:$I$200,3,0)</f>
        <v>Lutjanis griseus</v>
      </c>
      <c r="K360" s="7" t="str">
        <f>VLOOKUP(E360,lookups_fish!$A$2:$I$200,4,0)</f>
        <v>Lutjanidae</v>
      </c>
      <c r="L360" s="7" t="str">
        <f>VLOOKUP(E360,lookups_fish!$A$2:$I$200,5,0)</f>
        <v>Carnivores</v>
      </c>
      <c r="M360" s="9">
        <f>VLOOKUP(E360,lookups_fish!$A$2:$I$200,6,0)</f>
        <v>0.0148</v>
      </c>
      <c r="N360" s="9">
        <f>VLOOKUP(E360,lookups_fish!$A$2:$I$200,7,0)</f>
        <v>2.98</v>
      </c>
      <c r="O360" s="7">
        <f t="shared" si="1"/>
        <v>111.5144386</v>
      </c>
    </row>
    <row r="361" ht="15.75" customHeight="1">
      <c r="A361" s="15">
        <v>44680.0</v>
      </c>
      <c r="B361" s="12" t="s">
        <v>26</v>
      </c>
      <c r="C361" s="12" t="s">
        <v>44</v>
      </c>
      <c r="D361" s="13">
        <v>1.0</v>
      </c>
      <c r="E361" s="12" t="s">
        <v>45</v>
      </c>
      <c r="F361" s="13">
        <v>22.0</v>
      </c>
      <c r="G361" s="13">
        <v>5.0</v>
      </c>
      <c r="H361" s="14"/>
      <c r="I361" s="8" t="str">
        <f>VLOOKUP(E361,lookups_fish!$A$2:$I$200,2,0)</f>
        <v>Gray snapper</v>
      </c>
      <c r="J361" s="8" t="str">
        <f>VLOOKUP(E361,lookups_fish!$A$2:$I$200,3,0)</f>
        <v>Lutjanis griseus</v>
      </c>
      <c r="K361" s="7" t="str">
        <f>VLOOKUP(E361,lookups_fish!$A$2:$I$200,4,0)</f>
        <v>Lutjanidae</v>
      </c>
      <c r="L361" s="7" t="str">
        <f>VLOOKUP(E361,lookups_fish!$A$2:$I$200,5,0)</f>
        <v>Carnivores</v>
      </c>
      <c r="M361" s="9">
        <f>VLOOKUP(E361,lookups_fish!$A$2:$I$200,6,0)</f>
        <v>0.0148</v>
      </c>
      <c r="N361" s="9">
        <f>VLOOKUP(E361,lookups_fish!$A$2:$I$200,7,0)</f>
        <v>2.98</v>
      </c>
      <c r="O361" s="7">
        <f t="shared" si="1"/>
        <v>148.1430577</v>
      </c>
    </row>
    <row r="362" ht="15.75" customHeight="1">
      <c r="A362" s="15">
        <v>44680.0</v>
      </c>
      <c r="B362" s="12" t="s">
        <v>26</v>
      </c>
      <c r="C362" s="12" t="s">
        <v>44</v>
      </c>
      <c r="D362" s="13">
        <v>1.0</v>
      </c>
      <c r="E362" s="12" t="s">
        <v>78</v>
      </c>
      <c r="F362" s="13">
        <v>4.0</v>
      </c>
      <c r="G362" s="13">
        <v>25.0</v>
      </c>
      <c r="H362" s="14"/>
      <c r="I362" s="8" t="str">
        <f>VLOOKUP(E362,lookups_fish!$A$2:$I$200,2,0)</f>
        <v>Hardhead silverside</v>
      </c>
      <c r="J362" s="8" t="str">
        <f>VLOOKUP(E362,lookups_fish!$A$2:$I$200,3,0)</f>
        <v>Atherinomorus stipes</v>
      </c>
      <c r="K362" s="7" t="str">
        <f>VLOOKUP(E362,lookups_fish!$A$2:$I$200,4,0)</f>
        <v>Atherinidae</v>
      </c>
      <c r="L362" s="7" t="str">
        <f>VLOOKUP(E362,lookups_fish!$A$2:$I$200,5,0)</f>
        <v>Planktivore</v>
      </c>
      <c r="M362" s="10">
        <f>VLOOKUP(E362,lookups_fish!$A$2:$I$200,6,0)</f>
        <v>0.00724</v>
      </c>
      <c r="N362" s="10">
        <f>VLOOKUP(E362,lookups_fish!$A$2:$I$200,7,0)</f>
        <v>3.21</v>
      </c>
      <c r="O362" s="7">
        <f t="shared" si="1"/>
        <v>0.6199421118</v>
      </c>
    </row>
    <row r="363" ht="15.75" customHeight="1">
      <c r="A363" s="15">
        <v>44680.0</v>
      </c>
      <c r="B363" s="12" t="s">
        <v>26</v>
      </c>
      <c r="C363" s="12" t="s">
        <v>44</v>
      </c>
      <c r="D363" s="13">
        <v>1.0</v>
      </c>
      <c r="E363" s="12" t="s">
        <v>56</v>
      </c>
      <c r="F363" s="13">
        <v>4.0</v>
      </c>
      <c r="G363" s="13">
        <v>6.0</v>
      </c>
      <c r="H363" s="12" t="s">
        <v>49</v>
      </c>
      <c r="I363" s="8" t="str">
        <f>VLOOKUP(E363,lookups_fish!$A$2:$I$200,2,0)</f>
        <v>Redband Parrotfish</v>
      </c>
      <c r="J363" s="8" t="str">
        <f>VLOOKUP(E363,lookups_fish!$A$2:$I$200,3,0)</f>
        <v>Sparisoma aurofrenatum</v>
      </c>
      <c r="K363" s="7" t="str">
        <f>VLOOKUP(E363,lookups_fish!$A$2:$I$200,4,0)</f>
        <v>Scaridae</v>
      </c>
      <c r="L363" s="7" t="str">
        <f>VLOOKUP(E363,lookups_fish!$A$2:$I$200,5,0)</f>
        <v>Herbivores</v>
      </c>
      <c r="M363" s="9">
        <f>VLOOKUP(E363,lookups_fish!$A$2:$I$200,6,0)</f>
        <v>0.0046</v>
      </c>
      <c r="N363" s="9">
        <f>VLOOKUP(E363,lookups_fish!$A$2:$I$200,7,0)</f>
        <v>3.4291</v>
      </c>
      <c r="O363" s="7">
        <f t="shared" si="1"/>
        <v>0.533681008</v>
      </c>
    </row>
    <row r="364" ht="15.75" customHeight="1">
      <c r="A364" s="15">
        <v>44680.0</v>
      </c>
      <c r="B364" s="12" t="s">
        <v>26</v>
      </c>
      <c r="C364" s="12" t="s">
        <v>44</v>
      </c>
      <c r="D364" s="13">
        <v>1.0</v>
      </c>
      <c r="E364" s="12" t="s">
        <v>56</v>
      </c>
      <c r="F364" s="13">
        <v>6.0</v>
      </c>
      <c r="G364" s="13">
        <v>2.0</v>
      </c>
      <c r="H364" s="12" t="s">
        <v>49</v>
      </c>
      <c r="I364" s="8" t="str">
        <f>VLOOKUP(E364,lookups_fish!$A$2:$I$200,2,0)</f>
        <v>Redband Parrotfish</v>
      </c>
      <c r="J364" s="8" t="str">
        <f>VLOOKUP(E364,lookups_fish!$A$2:$I$200,3,0)</f>
        <v>Sparisoma aurofrenatum</v>
      </c>
      <c r="K364" s="7" t="str">
        <f>VLOOKUP(E364,lookups_fish!$A$2:$I$200,4,0)</f>
        <v>Scaridae</v>
      </c>
      <c r="L364" s="7" t="str">
        <f>VLOOKUP(E364,lookups_fish!$A$2:$I$200,5,0)</f>
        <v>Herbivores</v>
      </c>
      <c r="M364" s="9">
        <f>VLOOKUP(E364,lookups_fish!$A$2:$I$200,6,0)</f>
        <v>0.0046</v>
      </c>
      <c r="N364" s="9">
        <f>VLOOKUP(E364,lookups_fish!$A$2:$I$200,7,0)</f>
        <v>3.4291</v>
      </c>
      <c r="O364" s="7">
        <f t="shared" si="1"/>
        <v>2.143464447</v>
      </c>
    </row>
    <row r="365" ht="15.75" customHeight="1">
      <c r="A365" s="15">
        <v>44680.0</v>
      </c>
      <c r="B365" s="12" t="s">
        <v>26</v>
      </c>
      <c r="C365" s="12" t="s">
        <v>44</v>
      </c>
      <c r="D365" s="13">
        <v>1.0</v>
      </c>
      <c r="E365" s="12" t="s">
        <v>56</v>
      </c>
      <c r="F365" s="13">
        <v>2.0</v>
      </c>
      <c r="G365" s="13">
        <v>5.0</v>
      </c>
      <c r="H365" s="12" t="s">
        <v>49</v>
      </c>
      <c r="I365" s="8" t="str">
        <f>VLOOKUP(E365,lookups_fish!$A$2:$I$200,2,0)</f>
        <v>Redband Parrotfish</v>
      </c>
      <c r="J365" s="8" t="str">
        <f>VLOOKUP(E365,lookups_fish!$A$2:$I$200,3,0)</f>
        <v>Sparisoma aurofrenatum</v>
      </c>
      <c r="K365" s="7" t="str">
        <f>VLOOKUP(E365,lookups_fish!$A$2:$I$200,4,0)</f>
        <v>Scaridae</v>
      </c>
      <c r="L365" s="7" t="str">
        <f>VLOOKUP(E365,lookups_fish!$A$2:$I$200,5,0)</f>
        <v>Herbivores</v>
      </c>
      <c r="M365" s="9">
        <f>VLOOKUP(E365,lookups_fish!$A$2:$I$200,6,0)</f>
        <v>0.0046</v>
      </c>
      <c r="N365" s="9">
        <f>VLOOKUP(E365,lookups_fish!$A$2:$I$200,7,0)</f>
        <v>3.4291</v>
      </c>
      <c r="O365" s="7">
        <f t="shared" si="1"/>
        <v>0.04954727679</v>
      </c>
    </row>
    <row r="366" ht="15.75" customHeight="1">
      <c r="A366" s="15">
        <v>44680.0</v>
      </c>
      <c r="B366" s="12" t="s">
        <v>26</v>
      </c>
      <c r="C366" s="12" t="s">
        <v>44</v>
      </c>
      <c r="D366" s="13">
        <v>1.0</v>
      </c>
      <c r="E366" s="12" t="s">
        <v>63</v>
      </c>
      <c r="F366" s="13">
        <v>4.0</v>
      </c>
      <c r="G366" s="14"/>
      <c r="H366" s="12" t="s">
        <v>49</v>
      </c>
      <c r="I366" s="8" t="str">
        <f>VLOOKUP(E366,lookups_fish!$A$2:$I$200,2,0)</f>
        <v>Stoplight Parrotfish</v>
      </c>
      <c r="J366" s="8" t="str">
        <f>VLOOKUP(E366,lookups_fish!$A$2:$I$200,3,0)</f>
        <v>Sparisoma viride</v>
      </c>
      <c r="K366" s="7" t="str">
        <f>VLOOKUP(E366,lookups_fish!$A$2:$I$200,4,0)</f>
        <v>Scaridae</v>
      </c>
      <c r="L366" s="7" t="str">
        <f>VLOOKUP(E366,lookups_fish!$A$2:$I$200,5,0)</f>
        <v>Herbivores</v>
      </c>
      <c r="M366" s="9">
        <f>VLOOKUP(E366,lookups_fish!$A$2:$I$200,6,0)</f>
        <v>0.025</v>
      </c>
      <c r="N366" s="9">
        <f>VLOOKUP(E366,lookups_fish!$A$2:$I$200,7,0)</f>
        <v>2.9214</v>
      </c>
      <c r="O366" s="7">
        <f t="shared" si="1"/>
        <v>1.434822133</v>
      </c>
    </row>
    <row r="367" ht="15.75" customHeight="1">
      <c r="A367" s="15">
        <v>44680.0</v>
      </c>
      <c r="B367" s="12" t="s">
        <v>26</v>
      </c>
      <c r="C367" s="12" t="s">
        <v>44</v>
      </c>
      <c r="D367" s="13">
        <v>1.0</v>
      </c>
      <c r="E367" s="12" t="s">
        <v>63</v>
      </c>
      <c r="F367" s="13">
        <v>5.0</v>
      </c>
      <c r="G367" s="14"/>
      <c r="H367" s="12" t="s">
        <v>49</v>
      </c>
      <c r="I367" s="8" t="str">
        <f>VLOOKUP(E367,lookups_fish!$A$2:$I$200,2,0)</f>
        <v>Stoplight Parrotfish</v>
      </c>
      <c r="J367" s="8" t="str">
        <f>VLOOKUP(E367,lookups_fish!$A$2:$I$200,3,0)</f>
        <v>Sparisoma viride</v>
      </c>
      <c r="K367" s="7" t="str">
        <f>VLOOKUP(E367,lookups_fish!$A$2:$I$200,4,0)</f>
        <v>Scaridae</v>
      </c>
      <c r="L367" s="7" t="str">
        <f>VLOOKUP(E367,lookups_fish!$A$2:$I$200,5,0)</f>
        <v>Herbivores</v>
      </c>
      <c r="M367" s="9">
        <f>VLOOKUP(E367,lookups_fish!$A$2:$I$200,6,0)</f>
        <v>0.025</v>
      </c>
      <c r="N367" s="9">
        <f>VLOOKUP(E367,lookups_fish!$A$2:$I$200,7,0)</f>
        <v>2.9214</v>
      </c>
      <c r="O367" s="7">
        <f t="shared" si="1"/>
        <v>2.753664206</v>
      </c>
    </row>
    <row r="368" ht="15.75" customHeight="1">
      <c r="A368" s="15">
        <v>44680.0</v>
      </c>
      <c r="B368" s="12" t="s">
        <v>26</v>
      </c>
      <c r="C368" s="12" t="s">
        <v>44</v>
      </c>
      <c r="D368" s="13">
        <v>1.0</v>
      </c>
      <c r="E368" s="12" t="s">
        <v>82</v>
      </c>
      <c r="F368" s="13">
        <v>5.0</v>
      </c>
      <c r="G368" s="13">
        <v>6.0</v>
      </c>
      <c r="H368" s="12" t="s">
        <v>49</v>
      </c>
      <c r="I368" s="8" t="str">
        <f>VLOOKUP(E368,lookups_fish!$A$2:$I$200,2,0)</f>
        <v>Striped Parrotfish</v>
      </c>
      <c r="J368" s="8" t="str">
        <f>VLOOKUP(E368,lookups_fish!$A$2:$I$200,3,0)</f>
        <v>Scarus iserti</v>
      </c>
      <c r="K368" s="7" t="str">
        <f>VLOOKUP(E368,lookups_fish!$A$2:$I$200,4,0)</f>
        <v>Scaridae</v>
      </c>
      <c r="L368" s="7" t="str">
        <f>VLOOKUP(E368,lookups_fish!$A$2:$I$200,5,0)</f>
        <v>Herbivores</v>
      </c>
      <c r="M368" s="9">
        <f>VLOOKUP(E368,lookups_fish!$A$2:$I$200,6,0)</f>
        <v>0.0147</v>
      </c>
      <c r="N368" s="9">
        <f>VLOOKUP(E368,lookups_fish!$A$2:$I$200,7,0)</f>
        <v>3.0548</v>
      </c>
      <c r="O368" s="7">
        <f t="shared" si="1"/>
        <v>2.006923896</v>
      </c>
    </row>
    <row r="369" ht="15.75" customHeight="1">
      <c r="A369" s="15">
        <v>44680.0</v>
      </c>
      <c r="B369" s="12" t="s">
        <v>26</v>
      </c>
      <c r="C369" s="12" t="s">
        <v>44</v>
      </c>
      <c r="D369" s="13">
        <v>1.0</v>
      </c>
      <c r="E369" s="12" t="s">
        <v>82</v>
      </c>
      <c r="F369" s="13">
        <v>3.0</v>
      </c>
      <c r="G369" s="13">
        <v>2.0</v>
      </c>
      <c r="H369" s="12" t="s">
        <v>49</v>
      </c>
      <c r="I369" s="8" t="str">
        <f>VLOOKUP(E369,lookups_fish!$A$2:$I$200,2,0)</f>
        <v>Striped Parrotfish</v>
      </c>
      <c r="J369" s="8" t="str">
        <f>VLOOKUP(E369,lookups_fish!$A$2:$I$200,3,0)</f>
        <v>Scarus iserti</v>
      </c>
      <c r="K369" s="7" t="str">
        <f>VLOOKUP(E369,lookups_fish!$A$2:$I$200,4,0)</f>
        <v>Scaridae</v>
      </c>
      <c r="L369" s="7" t="str">
        <f>VLOOKUP(E369,lookups_fish!$A$2:$I$200,5,0)</f>
        <v>Herbivores</v>
      </c>
      <c r="M369" s="9">
        <f>VLOOKUP(E369,lookups_fish!$A$2:$I$200,6,0)</f>
        <v>0.0147</v>
      </c>
      <c r="N369" s="9">
        <f>VLOOKUP(E369,lookups_fish!$A$2:$I$200,7,0)</f>
        <v>3.0548</v>
      </c>
      <c r="O369" s="7">
        <f t="shared" si="1"/>
        <v>0.4215288888</v>
      </c>
    </row>
    <row r="370" ht="15.75" customHeight="1">
      <c r="A370" s="15">
        <v>44680.0</v>
      </c>
      <c r="B370" s="12" t="s">
        <v>26</v>
      </c>
      <c r="C370" s="12" t="s">
        <v>44</v>
      </c>
      <c r="D370" s="13">
        <v>1.0</v>
      </c>
      <c r="E370" s="12" t="s">
        <v>65</v>
      </c>
      <c r="F370" s="13">
        <v>30.0</v>
      </c>
      <c r="G370" s="14"/>
      <c r="H370" s="14"/>
      <c r="I370" s="8" t="str">
        <f>VLOOKUP(E370,lookups_fish!$A$2:$I$200,2,0)</f>
        <v>Dog Snapper</v>
      </c>
      <c r="J370" s="8" t="str">
        <f>VLOOKUP(E370,lookups_fish!$A$2:$I$200,3,0)</f>
        <v>Lutjanus jocu</v>
      </c>
      <c r="K370" s="7" t="str">
        <f>VLOOKUP(E370,lookups_fish!$A$2:$I$200,4,0)</f>
        <v>Lutjanidae</v>
      </c>
      <c r="L370" s="7" t="str">
        <f>VLOOKUP(E370,lookups_fish!$A$2:$I$200,5,0)</f>
        <v>Carnivores</v>
      </c>
      <c r="M370" s="9">
        <f>VLOOKUP(E370,lookups_fish!$A$2:$I$200,6,0)</f>
        <v>0.0308</v>
      </c>
      <c r="N370" s="9">
        <f>VLOOKUP(E370,lookups_fish!$A$2:$I$200,7,0)</f>
        <v>2.8574</v>
      </c>
      <c r="O370" s="7">
        <f t="shared" si="1"/>
        <v>512.0082864</v>
      </c>
    </row>
    <row r="371" ht="15.75" customHeight="1">
      <c r="A371" s="15">
        <v>44680.0</v>
      </c>
      <c r="B371" s="12" t="s">
        <v>26</v>
      </c>
      <c r="C371" s="12" t="s">
        <v>44</v>
      </c>
      <c r="D371" s="13">
        <v>1.0</v>
      </c>
      <c r="E371" s="12" t="s">
        <v>46</v>
      </c>
      <c r="F371" s="13">
        <v>4.0</v>
      </c>
      <c r="G371" s="13">
        <v>80.0</v>
      </c>
      <c r="H371" s="14"/>
      <c r="I371" s="8" t="str">
        <f>VLOOKUP(E371,lookups_fish!$A$2:$I$200,2,0)</f>
        <v>Reef silverside</v>
      </c>
      <c r="J371" s="8" t="str">
        <f>VLOOKUP(E371,lookups_fish!$A$2:$I$200,3,0)</f>
        <v>Hypoatherina harringtonensis</v>
      </c>
      <c r="K371" s="7" t="str">
        <f>VLOOKUP(E371,lookups_fish!$A$2:$I$200,4,0)</f>
        <v>Atherinidae</v>
      </c>
      <c r="L371" s="7" t="str">
        <f>VLOOKUP(E371,lookups_fish!$A$2:$I$200,5,0)</f>
        <v>Planktivore</v>
      </c>
      <c r="M371" s="10">
        <f>VLOOKUP(E371,lookups_fish!$A$2:$I$200,6,0)</f>
        <v>0.00589</v>
      </c>
      <c r="N371" s="10">
        <f>VLOOKUP(E371,lookups_fish!$A$2:$I$200,7,0)</f>
        <v>3.14</v>
      </c>
      <c r="O371" s="7">
        <f t="shared" si="1"/>
        <v>0.4577029036</v>
      </c>
    </row>
    <row r="372" ht="15.75" customHeight="1">
      <c r="A372" s="15">
        <v>44680.0</v>
      </c>
      <c r="B372" s="12" t="s">
        <v>26</v>
      </c>
      <c r="C372" s="12" t="s">
        <v>44</v>
      </c>
      <c r="D372" s="13">
        <v>1.0</v>
      </c>
      <c r="E372" s="12" t="s">
        <v>46</v>
      </c>
      <c r="F372" s="13">
        <v>3.0</v>
      </c>
      <c r="G372" s="13">
        <v>250.0</v>
      </c>
      <c r="H372" s="14"/>
      <c r="I372" s="8" t="str">
        <f>VLOOKUP(E372,lookups_fish!$A$2:$I$200,2,0)</f>
        <v>Reef silverside</v>
      </c>
      <c r="J372" s="8" t="str">
        <f>VLOOKUP(E372,lookups_fish!$A$2:$I$200,3,0)</f>
        <v>Hypoatherina harringtonensis</v>
      </c>
      <c r="K372" s="7" t="str">
        <f>VLOOKUP(E372,lookups_fish!$A$2:$I$200,4,0)</f>
        <v>Atherinidae</v>
      </c>
      <c r="L372" s="7" t="str">
        <f>VLOOKUP(E372,lookups_fish!$A$2:$I$200,5,0)</f>
        <v>Planktivore</v>
      </c>
      <c r="M372" s="10">
        <f>VLOOKUP(E372,lookups_fish!$A$2:$I$200,6,0)</f>
        <v>0.00589</v>
      </c>
      <c r="N372" s="10">
        <f>VLOOKUP(E372,lookups_fish!$A$2:$I$200,7,0)</f>
        <v>3.14</v>
      </c>
      <c r="O372" s="7">
        <f t="shared" si="1"/>
        <v>0.185471009</v>
      </c>
    </row>
    <row r="373" ht="15.75" customHeight="1">
      <c r="A373" s="15">
        <v>44680.0</v>
      </c>
      <c r="B373" s="12" t="s">
        <v>26</v>
      </c>
      <c r="C373" s="12" t="s">
        <v>44</v>
      </c>
      <c r="D373" s="13">
        <v>1.0</v>
      </c>
      <c r="E373" s="12" t="s">
        <v>53</v>
      </c>
      <c r="F373" s="13">
        <v>22.0</v>
      </c>
      <c r="G373" s="13">
        <v>3.0</v>
      </c>
      <c r="H373" s="12" t="s">
        <v>60</v>
      </c>
      <c r="I373" s="8" t="str">
        <f>VLOOKUP(E373,lookups_fish!$A$2:$I$200,2,0)</f>
        <v>Yellowtail parrotfish</v>
      </c>
      <c r="J373" s="8" t="str">
        <f>VLOOKUP(E373,lookups_fish!$A$2:$I$200,3,0)</f>
        <v>Sparisoma rubiprinne</v>
      </c>
      <c r="K373" s="7" t="str">
        <f>VLOOKUP(E373,lookups_fish!$A$2:$I$200,4,0)</f>
        <v>Scaridae</v>
      </c>
      <c r="L373" s="7" t="str">
        <f>VLOOKUP(E373,lookups_fish!$A$2:$I$200,5,0)</f>
        <v>Herbivores</v>
      </c>
      <c r="M373" s="9">
        <f>VLOOKUP(E373,lookups_fish!$A$2:$I$200,6,0)</f>
        <v>0.0156</v>
      </c>
      <c r="N373" s="9">
        <f>VLOOKUP(E373,lookups_fish!$A$2:$I$200,7,0)</f>
        <v>3.0641</v>
      </c>
      <c r="O373" s="7">
        <f t="shared" si="1"/>
        <v>202.5078835</v>
      </c>
    </row>
    <row r="374" ht="15.75" customHeight="1">
      <c r="A374" s="15">
        <v>44680.0</v>
      </c>
      <c r="B374" s="12" t="s">
        <v>26</v>
      </c>
      <c r="C374" s="12" t="s">
        <v>44</v>
      </c>
      <c r="D374" s="13">
        <v>1.0</v>
      </c>
      <c r="E374" s="12" t="s">
        <v>53</v>
      </c>
      <c r="F374" s="13">
        <v>18.0</v>
      </c>
      <c r="G374" s="13">
        <v>2.0</v>
      </c>
      <c r="H374" s="12" t="s">
        <v>60</v>
      </c>
      <c r="I374" s="8" t="str">
        <f>VLOOKUP(E374,lookups_fish!$A$2:$I$200,2,0)</f>
        <v>Yellowtail parrotfish</v>
      </c>
      <c r="J374" s="8" t="str">
        <f>VLOOKUP(E374,lookups_fish!$A$2:$I$200,3,0)</f>
        <v>Sparisoma rubiprinne</v>
      </c>
      <c r="K374" s="7" t="str">
        <f>VLOOKUP(E374,lookups_fish!$A$2:$I$200,4,0)</f>
        <v>Scaridae</v>
      </c>
      <c r="L374" s="7" t="str">
        <f>VLOOKUP(E374,lookups_fish!$A$2:$I$200,5,0)</f>
        <v>Herbivores</v>
      </c>
      <c r="M374" s="9">
        <f>VLOOKUP(E374,lookups_fish!$A$2:$I$200,6,0)</f>
        <v>0.0156</v>
      </c>
      <c r="N374" s="9">
        <f>VLOOKUP(E374,lookups_fish!$A$2:$I$200,7,0)</f>
        <v>3.0641</v>
      </c>
      <c r="O374" s="7">
        <f t="shared" si="1"/>
        <v>109.4977213</v>
      </c>
    </row>
    <row r="375" ht="15.75" customHeight="1">
      <c r="A375" s="15">
        <v>44680.0</v>
      </c>
      <c r="B375" s="12" t="s">
        <v>26</v>
      </c>
      <c r="C375" s="12" t="s">
        <v>44</v>
      </c>
      <c r="D375" s="13">
        <v>1.0</v>
      </c>
      <c r="E375" s="12" t="s">
        <v>53</v>
      </c>
      <c r="F375" s="13">
        <v>12.0</v>
      </c>
      <c r="G375" s="13">
        <v>2.0</v>
      </c>
      <c r="H375" s="12" t="s">
        <v>60</v>
      </c>
      <c r="I375" s="8" t="str">
        <f>VLOOKUP(E375,lookups_fish!$A$2:$I$200,2,0)</f>
        <v>Yellowtail parrotfish</v>
      </c>
      <c r="J375" s="8" t="str">
        <f>VLOOKUP(E375,lookups_fish!$A$2:$I$200,3,0)</f>
        <v>Sparisoma rubiprinne</v>
      </c>
      <c r="K375" s="7" t="str">
        <f>VLOOKUP(E375,lookups_fish!$A$2:$I$200,4,0)</f>
        <v>Scaridae</v>
      </c>
      <c r="L375" s="7" t="str">
        <f>VLOOKUP(E375,lookups_fish!$A$2:$I$200,5,0)</f>
        <v>Herbivores</v>
      </c>
      <c r="M375" s="9">
        <f>VLOOKUP(E375,lookups_fish!$A$2:$I$200,6,0)</f>
        <v>0.0156</v>
      </c>
      <c r="N375" s="9">
        <f>VLOOKUP(E375,lookups_fish!$A$2:$I$200,7,0)</f>
        <v>3.0641</v>
      </c>
      <c r="O375" s="7">
        <f t="shared" si="1"/>
        <v>31.61140904</v>
      </c>
    </row>
    <row r="376" ht="15.75" customHeight="1">
      <c r="A376" s="15">
        <v>44680.0</v>
      </c>
      <c r="B376" s="12" t="s">
        <v>26</v>
      </c>
      <c r="C376" s="12" t="s">
        <v>44</v>
      </c>
      <c r="D376" s="13">
        <v>1.0</v>
      </c>
      <c r="E376" s="12" t="s">
        <v>48</v>
      </c>
      <c r="F376" s="13">
        <v>5.0</v>
      </c>
      <c r="G376" s="13">
        <v>20.0</v>
      </c>
      <c r="H376" s="14"/>
      <c r="I376" s="8" t="str">
        <f>VLOOKUP(E376,lookups_fish!$A$2:$I$200,2,0)</f>
        <v>Grunt (juvenile)</v>
      </c>
      <c r="J376" s="8" t="str">
        <f>VLOOKUP(E376,lookups_fish!$A$2:$I$200,3,0)</f>
        <v>Haemulon spp.</v>
      </c>
      <c r="K376" s="7" t="str">
        <f>VLOOKUP(E376,lookups_fish!$A$2:$I$200,4,0)</f>
        <v>Haemulidae</v>
      </c>
      <c r="L376" s="7" t="str">
        <f>VLOOKUP(E376,lookups_fish!$A$2:$I$200,5,0)</f>
        <v>Carnivores</v>
      </c>
      <c r="M376" s="9">
        <f>VLOOKUP(E376,lookups_fish!$A$2:$I$200,6,0)</f>
        <v>0.0127</v>
      </c>
      <c r="N376" s="9">
        <f>VLOOKUP(E376,lookups_fish!$A$2:$I$200,7,0)</f>
        <v>3.1581</v>
      </c>
      <c r="O376" s="7">
        <f t="shared" si="1"/>
        <v>2.047485768</v>
      </c>
    </row>
    <row r="377" ht="15.75" customHeight="1">
      <c r="A377" s="15">
        <v>44680.0</v>
      </c>
      <c r="B377" s="12" t="s">
        <v>26</v>
      </c>
      <c r="C377" s="12" t="s">
        <v>44</v>
      </c>
      <c r="D377" s="13">
        <v>1.0</v>
      </c>
      <c r="E377" s="12" t="s">
        <v>48</v>
      </c>
      <c r="F377" s="13">
        <v>2.0</v>
      </c>
      <c r="G377" s="13">
        <v>20.0</v>
      </c>
      <c r="H377" s="14"/>
      <c r="I377" s="8" t="str">
        <f>VLOOKUP(E377,lookups_fish!$A$2:$I$200,2,0)</f>
        <v>Grunt (juvenile)</v>
      </c>
      <c r="J377" s="8" t="str">
        <f>VLOOKUP(E377,lookups_fish!$A$2:$I$200,3,0)</f>
        <v>Haemulon spp.</v>
      </c>
      <c r="K377" s="7" t="str">
        <f>VLOOKUP(E377,lookups_fish!$A$2:$I$200,4,0)</f>
        <v>Haemulidae</v>
      </c>
      <c r="L377" s="7" t="str">
        <f>VLOOKUP(E377,lookups_fish!$A$2:$I$200,5,0)</f>
        <v>Carnivores</v>
      </c>
      <c r="M377" s="9">
        <f>VLOOKUP(E377,lookups_fish!$A$2:$I$200,6,0)</f>
        <v>0.0127</v>
      </c>
      <c r="N377" s="9">
        <f>VLOOKUP(E377,lookups_fish!$A$2:$I$200,7,0)</f>
        <v>3.1581</v>
      </c>
      <c r="O377" s="7">
        <f t="shared" si="1"/>
        <v>0.1133669729</v>
      </c>
    </row>
    <row r="378" ht="15.75" customHeight="1">
      <c r="A378" s="15">
        <v>44680.0</v>
      </c>
      <c r="B378" s="12" t="s">
        <v>26</v>
      </c>
      <c r="C378" s="12" t="s">
        <v>44</v>
      </c>
      <c r="D378" s="13">
        <v>1.0</v>
      </c>
      <c r="E378" s="12" t="s">
        <v>48</v>
      </c>
      <c r="F378" s="13">
        <v>4.0</v>
      </c>
      <c r="G378" s="13">
        <v>15.0</v>
      </c>
      <c r="H378" s="14"/>
      <c r="I378" s="8" t="str">
        <f>VLOOKUP(E378,lookups_fish!$A$2:$I$200,2,0)</f>
        <v>Grunt (juvenile)</v>
      </c>
      <c r="J378" s="8" t="str">
        <f>VLOOKUP(E378,lookups_fish!$A$2:$I$200,3,0)</f>
        <v>Haemulon spp.</v>
      </c>
      <c r="K378" s="7" t="str">
        <f>VLOOKUP(E378,lookups_fish!$A$2:$I$200,4,0)</f>
        <v>Haemulidae</v>
      </c>
      <c r="L378" s="7" t="str">
        <f>VLOOKUP(E378,lookups_fish!$A$2:$I$200,5,0)</f>
        <v>Carnivores</v>
      </c>
      <c r="M378" s="9">
        <f>VLOOKUP(E378,lookups_fish!$A$2:$I$200,6,0)</f>
        <v>0.0127</v>
      </c>
      <c r="N378" s="9">
        <f>VLOOKUP(E378,lookups_fish!$A$2:$I$200,7,0)</f>
        <v>3.1581</v>
      </c>
      <c r="O378" s="7">
        <f t="shared" si="1"/>
        <v>1.011974058</v>
      </c>
    </row>
    <row r="379" ht="15.75" customHeight="1">
      <c r="A379" s="15">
        <v>44680.0</v>
      </c>
      <c r="B379" s="12" t="s">
        <v>26</v>
      </c>
      <c r="C379" s="12" t="s">
        <v>44</v>
      </c>
      <c r="D379" s="13">
        <v>1.0</v>
      </c>
      <c r="E379" s="12" t="s">
        <v>58</v>
      </c>
      <c r="F379" s="13">
        <v>18.0</v>
      </c>
      <c r="G379" s="13">
        <v>5.0</v>
      </c>
      <c r="H379" s="14"/>
      <c r="I379" s="8" t="str">
        <f>VLOOKUP(E379,lookups_fish!$A$2:$I$200,2,0)</f>
        <v>Bluestriped Grunt</v>
      </c>
      <c r="J379" s="8" t="str">
        <f>VLOOKUP(E379,lookups_fish!$A$2:$I$200,3,0)</f>
        <v>Haemulon sciurus</v>
      </c>
      <c r="K379" s="7" t="str">
        <f>VLOOKUP(E379,lookups_fish!$A$2:$I$200,4,0)</f>
        <v>Haemulidae</v>
      </c>
      <c r="L379" s="7" t="str">
        <f>VLOOKUP(E379,lookups_fish!$A$2:$I$200,5,0)</f>
        <v>Carnivores</v>
      </c>
      <c r="M379" s="9">
        <f>VLOOKUP(E379,lookups_fish!$A$2:$I$200,6,0)</f>
        <v>0.0194</v>
      </c>
      <c r="N379" s="9">
        <f>VLOOKUP(E379,lookups_fish!$A$2:$I$200,7,0)</f>
        <v>2.9996</v>
      </c>
      <c r="O379" s="7">
        <f t="shared" si="1"/>
        <v>113.010068</v>
      </c>
    </row>
    <row r="380" ht="15.75" customHeight="1">
      <c r="A380" s="15">
        <v>44680.0</v>
      </c>
      <c r="B380" s="12" t="s">
        <v>26</v>
      </c>
      <c r="C380" s="12" t="s">
        <v>44</v>
      </c>
      <c r="D380" s="13">
        <v>1.0</v>
      </c>
      <c r="E380" s="12" t="s">
        <v>58</v>
      </c>
      <c r="F380" s="13">
        <v>20.0</v>
      </c>
      <c r="G380" s="14"/>
      <c r="H380" s="14"/>
      <c r="I380" s="8" t="str">
        <f>VLOOKUP(E380,lookups_fish!$A$2:$I$200,2,0)</f>
        <v>Bluestriped Grunt</v>
      </c>
      <c r="J380" s="8" t="str">
        <f>VLOOKUP(E380,lookups_fish!$A$2:$I$200,3,0)</f>
        <v>Haemulon sciurus</v>
      </c>
      <c r="K380" s="7" t="str">
        <f>VLOOKUP(E380,lookups_fish!$A$2:$I$200,4,0)</f>
        <v>Haemulidae</v>
      </c>
      <c r="L380" s="7" t="str">
        <f>VLOOKUP(E380,lookups_fish!$A$2:$I$200,5,0)</f>
        <v>Carnivores</v>
      </c>
      <c r="M380" s="9">
        <f>VLOOKUP(E380,lookups_fish!$A$2:$I$200,6,0)</f>
        <v>0.0194</v>
      </c>
      <c r="N380" s="9">
        <f>VLOOKUP(E380,lookups_fish!$A$2:$I$200,7,0)</f>
        <v>2.9996</v>
      </c>
      <c r="O380" s="7">
        <f t="shared" si="1"/>
        <v>155.0141363</v>
      </c>
    </row>
    <row r="381" ht="15.75" customHeight="1">
      <c r="A381" s="15">
        <v>44680.0</v>
      </c>
      <c r="B381" s="12" t="s">
        <v>26</v>
      </c>
      <c r="C381" s="12" t="s">
        <v>44</v>
      </c>
      <c r="D381" s="13">
        <v>1.0</v>
      </c>
      <c r="E381" s="12" t="s">
        <v>58</v>
      </c>
      <c r="F381" s="13">
        <v>12.0</v>
      </c>
      <c r="G381" s="14"/>
      <c r="H381" s="14"/>
      <c r="I381" s="8" t="str">
        <f>VLOOKUP(E381,lookups_fish!$A$2:$I$200,2,0)</f>
        <v>Bluestriped Grunt</v>
      </c>
      <c r="J381" s="8" t="str">
        <f>VLOOKUP(E381,lookups_fish!$A$2:$I$200,3,0)</f>
        <v>Haemulon sciurus</v>
      </c>
      <c r="K381" s="7" t="str">
        <f>VLOOKUP(E381,lookups_fish!$A$2:$I$200,4,0)</f>
        <v>Haemulidae</v>
      </c>
      <c r="L381" s="7" t="str">
        <f>VLOOKUP(E381,lookups_fish!$A$2:$I$200,5,0)</f>
        <v>Carnivores</v>
      </c>
      <c r="M381" s="9">
        <f>VLOOKUP(E381,lookups_fish!$A$2:$I$200,6,0)</f>
        <v>0.0194</v>
      </c>
      <c r="N381" s="9">
        <f>VLOOKUP(E381,lookups_fish!$A$2:$I$200,7,0)</f>
        <v>2.9996</v>
      </c>
      <c r="O381" s="7">
        <f t="shared" si="1"/>
        <v>33.48989575</v>
      </c>
    </row>
    <row r="382" ht="15.75" customHeight="1">
      <c r="A382" s="15">
        <v>44680.0</v>
      </c>
      <c r="B382" s="12" t="s">
        <v>26</v>
      </c>
      <c r="C382" s="12" t="s">
        <v>44</v>
      </c>
      <c r="D382" s="13">
        <v>1.0</v>
      </c>
      <c r="E382" s="12" t="s">
        <v>85</v>
      </c>
      <c r="F382" s="13">
        <v>6.0</v>
      </c>
      <c r="G382" s="14"/>
      <c r="H382" s="14"/>
      <c r="I382" s="8" t="str">
        <f>VLOOKUP(E382,lookups_fish!$A$2:$I$200,2,0)</f>
        <v>Slippery Dick</v>
      </c>
      <c r="J382" s="8" t="str">
        <f>VLOOKUP(E382,lookups_fish!$A$2:$I$200,3,0)</f>
        <v>Halichoeres bivittatus</v>
      </c>
      <c r="K382" s="7" t="str">
        <f>VLOOKUP(E382,lookups_fish!$A$2:$I$200,4,0)</f>
        <v>Labridae</v>
      </c>
      <c r="L382" s="7" t="str">
        <f>VLOOKUP(E382,lookups_fish!$A$2:$I$200,5,0)</f>
        <v>Carnivores</v>
      </c>
      <c r="M382" s="9">
        <f>VLOOKUP(E382,lookups_fish!$A$2:$I$200,6,0)</f>
        <v>0.0093</v>
      </c>
      <c r="N382" s="9">
        <f>VLOOKUP(E382,lookups_fish!$A$2:$I$200,7,0)</f>
        <v>3.06</v>
      </c>
      <c r="O382" s="7">
        <f t="shared" si="1"/>
        <v>2.236792896</v>
      </c>
    </row>
    <row r="383" ht="15.75" customHeight="1">
      <c r="A383" s="15">
        <v>44680.0</v>
      </c>
      <c r="B383" s="12" t="s">
        <v>26</v>
      </c>
      <c r="C383" s="12" t="s">
        <v>44</v>
      </c>
      <c r="D383" s="13">
        <v>1.0</v>
      </c>
      <c r="E383" s="12" t="s">
        <v>85</v>
      </c>
      <c r="F383" s="13">
        <v>3.0</v>
      </c>
      <c r="G383" s="14"/>
      <c r="H383" s="14"/>
      <c r="I383" s="8" t="str">
        <f>VLOOKUP(E383,lookups_fish!$A$2:$I$200,2,0)</f>
        <v>Slippery Dick</v>
      </c>
      <c r="J383" s="8" t="str">
        <f>VLOOKUP(E383,lookups_fish!$A$2:$I$200,3,0)</f>
        <v>Halichoeres bivittatus</v>
      </c>
      <c r="K383" s="7" t="str">
        <f>VLOOKUP(E383,lookups_fish!$A$2:$I$200,4,0)</f>
        <v>Labridae</v>
      </c>
      <c r="L383" s="7" t="str">
        <f>VLOOKUP(E383,lookups_fish!$A$2:$I$200,5,0)</f>
        <v>Carnivores</v>
      </c>
      <c r="M383" s="9">
        <f>VLOOKUP(E383,lookups_fish!$A$2:$I$200,6,0)</f>
        <v>0.0093</v>
      </c>
      <c r="N383" s="9">
        <f>VLOOKUP(E383,lookups_fish!$A$2:$I$200,7,0)</f>
        <v>3.06</v>
      </c>
      <c r="O383" s="7">
        <f t="shared" si="1"/>
        <v>0.2682093959</v>
      </c>
    </row>
    <row r="384" ht="15.75" customHeight="1">
      <c r="A384" s="15">
        <v>44680.0</v>
      </c>
      <c r="B384" s="12" t="s">
        <v>26</v>
      </c>
      <c r="C384" s="12" t="s">
        <v>44</v>
      </c>
      <c r="D384" s="13">
        <v>1.0</v>
      </c>
      <c r="E384" s="12" t="s">
        <v>50</v>
      </c>
      <c r="F384" s="13">
        <v>12.0</v>
      </c>
      <c r="G384" s="14"/>
      <c r="H384" s="14"/>
      <c r="I384" s="8" t="str">
        <f>VLOOKUP(E384,lookups_fish!$A$2:$I$200,2,0)</f>
        <v>Schoolmaster Snapper</v>
      </c>
      <c r="J384" s="8" t="str">
        <f>VLOOKUP(E384,lookups_fish!$A$2:$I$200,3,0)</f>
        <v>Lutjanus apodus</v>
      </c>
      <c r="K384" s="7" t="str">
        <f>VLOOKUP(E384,lookups_fish!$A$2:$I$200,4,0)</f>
        <v>Lutjanidae</v>
      </c>
      <c r="L384" s="7" t="str">
        <f>VLOOKUP(E384,lookups_fish!$A$2:$I$200,5,0)</f>
        <v>Carnivores</v>
      </c>
      <c r="M384" s="9">
        <f>VLOOKUP(E384,lookups_fish!$A$2:$I$200,6,0)</f>
        <v>0.0194</v>
      </c>
      <c r="N384" s="9">
        <f>VLOOKUP(E384,lookups_fish!$A$2:$I$200,7,0)</f>
        <v>2.9779</v>
      </c>
      <c r="O384" s="7">
        <f t="shared" si="1"/>
        <v>31.73186241</v>
      </c>
    </row>
    <row r="385" ht="15.75" customHeight="1">
      <c r="A385" s="15">
        <v>44680.0</v>
      </c>
      <c r="B385" s="12" t="s">
        <v>26</v>
      </c>
      <c r="C385" s="12" t="s">
        <v>44</v>
      </c>
      <c r="D385" s="13">
        <v>1.0</v>
      </c>
      <c r="E385" s="12" t="s">
        <v>45</v>
      </c>
      <c r="F385" s="13">
        <v>10.0</v>
      </c>
      <c r="G385" s="13">
        <v>3.0</v>
      </c>
      <c r="H385" s="14"/>
      <c r="I385" s="8" t="str">
        <f>VLOOKUP(E385,lookups_fish!$A$2:$I$200,2,0)</f>
        <v>Gray snapper</v>
      </c>
      <c r="J385" s="8" t="str">
        <f>VLOOKUP(E385,lookups_fish!$A$2:$I$200,3,0)</f>
        <v>Lutjanis griseus</v>
      </c>
      <c r="K385" s="7" t="str">
        <f>VLOOKUP(E385,lookups_fish!$A$2:$I$200,4,0)</f>
        <v>Lutjanidae</v>
      </c>
      <c r="L385" s="7" t="str">
        <f>VLOOKUP(E385,lookups_fish!$A$2:$I$200,5,0)</f>
        <v>Carnivores</v>
      </c>
      <c r="M385" s="9">
        <f>VLOOKUP(E385,lookups_fish!$A$2:$I$200,6,0)</f>
        <v>0.0148</v>
      </c>
      <c r="N385" s="9">
        <f>VLOOKUP(E385,lookups_fish!$A$2:$I$200,7,0)</f>
        <v>2.98</v>
      </c>
      <c r="O385" s="7">
        <f t="shared" si="1"/>
        <v>14.13389027</v>
      </c>
    </row>
    <row r="386" ht="15.75" customHeight="1">
      <c r="A386" s="15">
        <v>44680.0</v>
      </c>
      <c r="B386" s="12" t="s">
        <v>26</v>
      </c>
      <c r="C386" s="12" t="s">
        <v>44</v>
      </c>
      <c r="D386" s="13">
        <v>1.0</v>
      </c>
      <c r="E386" s="12" t="s">
        <v>45</v>
      </c>
      <c r="F386" s="13">
        <v>16.0</v>
      </c>
      <c r="G386" s="13">
        <v>5.0</v>
      </c>
      <c r="H386" s="14"/>
      <c r="I386" s="8" t="str">
        <f>VLOOKUP(E386,lookups_fish!$A$2:$I$200,2,0)</f>
        <v>Gray snapper</v>
      </c>
      <c r="J386" s="8" t="str">
        <f>VLOOKUP(E386,lookups_fish!$A$2:$I$200,3,0)</f>
        <v>Lutjanis griseus</v>
      </c>
      <c r="K386" s="7" t="str">
        <f>VLOOKUP(E386,lookups_fish!$A$2:$I$200,4,0)</f>
        <v>Lutjanidae</v>
      </c>
      <c r="L386" s="7" t="str">
        <f>VLOOKUP(E386,lookups_fish!$A$2:$I$200,5,0)</f>
        <v>Carnivores</v>
      </c>
      <c r="M386" s="9">
        <f>VLOOKUP(E386,lookups_fish!$A$2:$I$200,6,0)</f>
        <v>0.0148</v>
      </c>
      <c r="N386" s="9">
        <f>VLOOKUP(E386,lookups_fish!$A$2:$I$200,7,0)</f>
        <v>2.98</v>
      </c>
      <c r="O386" s="7">
        <f t="shared" si="1"/>
        <v>57.35077139</v>
      </c>
    </row>
    <row r="387" ht="15.75" customHeight="1">
      <c r="A387" s="15">
        <v>44680.0</v>
      </c>
      <c r="B387" s="12" t="s">
        <v>26</v>
      </c>
      <c r="C387" s="12" t="s">
        <v>44</v>
      </c>
      <c r="D387" s="13">
        <v>1.0</v>
      </c>
      <c r="E387" s="12" t="s">
        <v>45</v>
      </c>
      <c r="F387" s="13">
        <v>15.0</v>
      </c>
      <c r="G387" s="13">
        <v>5.0</v>
      </c>
      <c r="H387" s="14"/>
      <c r="I387" s="8" t="str">
        <f>VLOOKUP(E387,lookups_fish!$A$2:$I$200,2,0)</f>
        <v>Gray snapper</v>
      </c>
      <c r="J387" s="8" t="str">
        <f>VLOOKUP(E387,lookups_fish!$A$2:$I$200,3,0)</f>
        <v>Lutjanis griseus</v>
      </c>
      <c r="K387" s="7" t="str">
        <f>VLOOKUP(E387,lookups_fish!$A$2:$I$200,4,0)</f>
        <v>Lutjanidae</v>
      </c>
      <c r="L387" s="7" t="str">
        <f>VLOOKUP(E387,lookups_fish!$A$2:$I$200,5,0)</f>
        <v>Carnivores</v>
      </c>
      <c r="M387" s="9">
        <f>VLOOKUP(E387,lookups_fish!$A$2:$I$200,6,0)</f>
        <v>0.0148</v>
      </c>
      <c r="N387" s="9">
        <f>VLOOKUP(E387,lookups_fish!$A$2:$I$200,7,0)</f>
        <v>2.98</v>
      </c>
      <c r="O387" s="7">
        <f t="shared" si="1"/>
        <v>47.31661494</v>
      </c>
    </row>
    <row r="388" ht="15.75" customHeight="1">
      <c r="A388" s="15">
        <v>44680.0</v>
      </c>
      <c r="B388" s="12" t="s">
        <v>26</v>
      </c>
      <c r="C388" s="12" t="s">
        <v>44</v>
      </c>
      <c r="D388" s="13">
        <v>1.0</v>
      </c>
      <c r="E388" s="12" t="s">
        <v>45</v>
      </c>
      <c r="F388" s="13">
        <v>6.0</v>
      </c>
      <c r="G388" s="13">
        <v>3.0</v>
      </c>
      <c r="H388" s="14"/>
      <c r="I388" s="8" t="str">
        <f>VLOOKUP(E388,lookups_fish!$A$2:$I$200,2,0)</f>
        <v>Gray snapper</v>
      </c>
      <c r="J388" s="8" t="str">
        <f>VLOOKUP(E388,lookups_fish!$A$2:$I$200,3,0)</f>
        <v>Lutjanis griseus</v>
      </c>
      <c r="K388" s="7" t="str">
        <f>VLOOKUP(E388,lookups_fish!$A$2:$I$200,4,0)</f>
        <v>Lutjanidae</v>
      </c>
      <c r="L388" s="7" t="str">
        <f>VLOOKUP(E388,lookups_fish!$A$2:$I$200,5,0)</f>
        <v>Carnivores</v>
      </c>
      <c r="M388" s="9">
        <f>VLOOKUP(E388,lookups_fish!$A$2:$I$200,6,0)</f>
        <v>0.0148</v>
      </c>
      <c r="N388" s="9">
        <f>VLOOKUP(E388,lookups_fish!$A$2:$I$200,7,0)</f>
        <v>2.98</v>
      </c>
      <c r="O388" s="7">
        <f t="shared" si="1"/>
        <v>3.084270369</v>
      </c>
    </row>
    <row r="389" ht="15.75" customHeight="1">
      <c r="A389" s="15">
        <v>44680.0</v>
      </c>
      <c r="B389" s="12" t="s">
        <v>26</v>
      </c>
      <c r="C389" s="12" t="s">
        <v>44</v>
      </c>
      <c r="D389" s="13">
        <v>1.0</v>
      </c>
      <c r="E389" s="12" t="s">
        <v>52</v>
      </c>
      <c r="F389" s="13">
        <v>10.0</v>
      </c>
      <c r="G389" s="14"/>
      <c r="H389" s="14"/>
      <c r="I389" s="8" t="str">
        <f>VLOOKUP(E389,lookups_fish!$A$2:$I$200,2,0)</f>
        <v>Doctorfish</v>
      </c>
      <c r="J389" s="8" t="str">
        <f>VLOOKUP(E389,lookups_fish!$A$2:$I$200,3,0)</f>
        <v>Acanthurus chirurgus</v>
      </c>
      <c r="K389" s="7" t="str">
        <f>VLOOKUP(E389,lookups_fish!$A$2:$I$200,4,0)</f>
        <v>Acanthuridae</v>
      </c>
      <c r="L389" s="7" t="str">
        <f>VLOOKUP(E389,lookups_fish!$A$2:$I$200,5,0)</f>
        <v>Herbivores</v>
      </c>
      <c r="M389" s="9">
        <f>VLOOKUP(E389,lookups_fish!$A$2:$I$200,6,0)</f>
        <v>0.004</v>
      </c>
      <c r="N389" s="9">
        <f>VLOOKUP(E389,lookups_fish!$A$2:$I$200,7,0)</f>
        <v>3.5328</v>
      </c>
      <c r="O389" s="7">
        <f t="shared" si="1"/>
        <v>13.64143291</v>
      </c>
    </row>
    <row r="390" ht="15.75" customHeight="1">
      <c r="A390" s="15">
        <v>44680.0</v>
      </c>
      <c r="B390" s="12" t="s">
        <v>26</v>
      </c>
      <c r="C390" s="12" t="s">
        <v>44</v>
      </c>
      <c r="D390" s="13">
        <v>1.0</v>
      </c>
      <c r="E390" s="12" t="s">
        <v>68</v>
      </c>
      <c r="F390" s="13">
        <v>6.0</v>
      </c>
      <c r="G390" s="14"/>
      <c r="H390" s="14"/>
      <c r="I390" s="8" t="str">
        <f>VLOOKUP(E390,lookups_fish!$A$2:$I$200,2,0)</f>
        <v>Sergeant Major</v>
      </c>
      <c r="J390" s="8" t="str">
        <f>VLOOKUP(E390,lookups_fish!$A$2:$I$200,3,0)</f>
        <v>Abudefduf saxatilis</v>
      </c>
      <c r="K390" s="7" t="str">
        <f>VLOOKUP(E390,lookups_fish!$A$2:$I$200,4,0)</f>
        <v>Pomacentridae</v>
      </c>
      <c r="L390" s="7" t="str">
        <f>VLOOKUP(E390,lookups_fish!$A$2:$I$200,5,0)</f>
        <v>Carnivores</v>
      </c>
      <c r="M390" s="9">
        <f>VLOOKUP(E390,lookups_fish!$A$2:$I$200,6,0)</f>
        <v>0.0182</v>
      </c>
      <c r="N390" s="9">
        <f>VLOOKUP(E390,lookups_fish!$A$2:$I$200,7,0)</f>
        <v>3.05</v>
      </c>
      <c r="O390" s="7">
        <f t="shared" si="1"/>
        <v>4.299646011</v>
      </c>
    </row>
    <row r="391" ht="15.75" customHeight="1">
      <c r="A391" s="15">
        <v>44680.0</v>
      </c>
      <c r="B391" s="12" t="s">
        <v>26</v>
      </c>
      <c r="C391" s="12" t="s">
        <v>44</v>
      </c>
      <c r="D391" s="13">
        <v>1.0</v>
      </c>
      <c r="E391" s="12" t="s">
        <v>55</v>
      </c>
      <c r="F391" s="13">
        <v>12.0</v>
      </c>
      <c r="G391" s="13">
        <v>10.0</v>
      </c>
      <c r="H391" s="14"/>
      <c r="I391" s="8" t="str">
        <f>VLOOKUP(E391,lookups_fish!$A$2:$I$200,2,0)</f>
        <v>French Grunt</v>
      </c>
      <c r="J391" s="8" t="str">
        <f>VLOOKUP(E391,lookups_fish!$A$2:$I$200,3,0)</f>
        <v>Haemulon flavolineatum</v>
      </c>
      <c r="K391" s="7" t="str">
        <f>VLOOKUP(E391,lookups_fish!$A$2:$I$200,4,0)</f>
        <v>Haemulidae</v>
      </c>
      <c r="L391" s="7" t="str">
        <f>VLOOKUP(E391,lookups_fish!$A$2:$I$200,5,0)</f>
        <v>Carnivores</v>
      </c>
      <c r="M391" s="9">
        <f>VLOOKUP(E391,lookups_fish!$A$2:$I$200,6,0)</f>
        <v>0.0127</v>
      </c>
      <c r="N391" s="9">
        <f>VLOOKUP(E391,lookups_fish!$A$2:$I$200,7,0)</f>
        <v>3.1581</v>
      </c>
      <c r="O391" s="7">
        <f t="shared" si="1"/>
        <v>32.50618585</v>
      </c>
    </row>
    <row r="392" ht="15.75" customHeight="1">
      <c r="A392" s="15">
        <v>44680.0</v>
      </c>
      <c r="B392" s="12" t="s">
        <v>26</v>
      </c>
      <c r="C392" s="12" t="s">
        <v>44</v>
      </c>
      <c r="D392" s="13">
        <v>1.0</v>
      </c>
      <c r="E392" s="12" t="s">
        <v>55</v>
      </c>
      <c r="F392" s="13">
        <v>10.0</v>
      </c>
      <c r="G392" s="13">
        <v>5.0</v>
      </c>
      <c r="H392" s="14"/>
      <c r="I392" s="8" t="str">
        <f>VLOOKUP(E392,lookups_fish!$A$2:$I$200,2,0)</f>
        <v>French Grunt</v>
      </c>
      <c r="J392" s="8" t="str">
        <f>VLOOKUP(E392,lookups_fish!$A$2:$I$200,3,0)</f>
        <v>Haemulon flavolineatum</v>
      </c>
      <c r="K392" s="7" t="str">
        <f>VLOOKUP(E392,lookups_fish!$A$2:$I$200,4,0)</f>
        <v>Haemulidae</v>
      </c>
      <c r="L392" s="7" t="str">
        <f>VLOOKUP(E392,lookups_fish!$A$2:$I$200,5,0)</f>
        <v>Carnivores</v>
      </c>
      <c r="M392" s="9">
        <f>VLOOKUP(E392,lookups_fish!$A$2:$I$200,6,0)</f>
        <v>0.0127</v>
      </c>
      <c r="N392" s="9">
        <f>VLOOKUP(E392,lookups_fish!$A$2:$I$200,7,0)</f>
        <v>3.1581</v>
      </c>
      <c r="O392" s="7">
        <f t="shared" si="1"/>
        <v>18.27694988</v>
      </c>
    </row>
    <row r="393" ht="15.75" customHeight="1">
      <c r="A393" s="15">
        <v>44680.0</v>
      </c>
      <c r="B393" s="12" t="s">
        <v>26</v>
      </c>
      <c r="C393" s="12" t="s">
        <v>44</v>
      </c>
      <c r="D393" s="13">
        <v>1.0</v>
      </c>
      <c r="E393" s="12" t="s">
        <v>55</v>
      </c>
      <c r="F393" s="13">
        <v>15.0</v>
      </c>
      <c r="G393" s="13">
        <v>5.0</v>
      </c>
      <c r="H393" s="14"/>
      <c r="I393" s="8" t="str">
        <f>VLOOKUP(E393,lookups_fish!$A$2:$I$200,2,0)</f>
        <v>French Grunt</v>
      </c>
      <c r="J393" s="8" t="str">
        <f>VLOOKUP(E393,lookups_fish!$A$2:$I$200,3,0)</f>
        <v>Haemulon flavolineatum</v>
      </c>
      <c r="K393" s="7" t="str">
        <f>VLOOKUP(E393,lookups_fish!$A$2:$I$200,4,0)</f>
        <v>Haemulidae</v>
      </c>
      <c r="L393" s="7" t="str">
        <f>VLOOKUP(E393,lookups_fish!$A$2:$I$200,5,0)</f>
        <v>Carnivores</v>
      </c>
      <c r="M393" s="9">
        <f>VLOOKUP(E393,lookups_fish!$A$2:$I$200,6,0)</f>
        <v>0.0127</v>
      </c>
      <c r="N393" s="9">
        <f>VLOOKUP(E393,lookups_fish!$A$2:$I$200,7,0)</f>
        <v>3.1581</v>
      </c>
      <c r="O393" s="7">
        <f t="shared" si="1"/>
        <v>65.7684378</v>
      </c>
    </row>
    <row r="394" ht="15.75" customHeight="1">
      <c r="A394" s="15">
        <v>44680.0</v>
      </c>
      <c r="B394" s="12" t="s">
        <v>26</v>
      </c>
      <c r="C394" s="12" t="s">
        <v>44</v>
      </c>
      <c r="D394" s="13">
        <v>1.0</v>
      </c>
      <c r="E394" s="12" t="s">
        <v>55</v>
      </c>
      <c r="F394" s="13">
        <v>6.0</v>
      </c>
      <c r="G394" s="14"/>
      <c r="H394" s="14"/>
      <c r="I394" s="8" t="str">
        <f>VLOOKUP(E394,lookups_fish!$A$2:$I$200,2,0)</f>
        <v>French Grunt</v>
      </c>
      <c r="J394" s="8" t="str">
        <f>VLOOKUP(E394,lookups_fish!$A$2:$I$200,3,0)</f>
        <v>Haemulon flavolineatum</v>
      </c>
      <c r="K394" s="7" t="str">
        <f>VLOOKUP(E394,lookups_fish!$A$2:$I$200,4,0)</f>
        <v>Haemulidae</v>
      </c>
      <c r="L394" s="7" t="str">
        <f>VLOOKUP(E394,lookups_fish!$A$2:$I$200,5,0)</f>
        <v>Carnivores</v>
      </c>
      <c r="M394" s="9">
        <f>VLOOKUP(E394,lookups_fish!$A$2:$I$200,6,0)</f>
        <v>0.0127</v>
      </c>
      <c r="N394" s="9">
        <f>VLOOKUP(E394,lookups_fish!$A$2:$I$200,7,0)</f>
        <v>3.1581</v>
      </c>
      <c r="O394" s="7">
        <f t="shared" si="1"/>
        <v>3.641524069</v>
      </c>
    </row>
    <row r="395" ht="15.75" customHeight="1">
      <c r="A395" s="15">
        <v>44680.0</v>
      </c>
      <c r="B395" s="12" t="s">
        <v>26</v>
      </c>
      <c r="C395" s="12" t="s">
        <v>44</v>
      </c>
      <c r="D395" s="13">
        <v>1.0</v>
      </c>
      <c r="E395" s="12" t="s">
        <v>54</v>
      </c>
      <c r="F395" s="13">
        <v>5.0</v>
      </c>
      <c r="G395" s="13">
        <v>5.0</v>
      </c>
      <c r="H395" s="14"/>
      <c r="I395" s="8" t="str">
        <f>VLOOKUP(E395,lookups_fish!$A$2:$I$200,2,0)</f>
        <v>3-spot Damselfish</v>
      </c>
      <c r="J395" s="8" t="str">
        <f>VLOOKUP(E395,lookups_fish!$A$2:$I$200,3,0)</f>
        <v>Stegastes planifrons</v>
      </c>
      <c r="K395" s="7" t="str">
        <f>VLOOKUP(E395,lookups_fish!$A$2:$I$200,4,0)</f>
        <v>Pomacentridae</v>
      </c>
      <c r="L395" s="7" t="str">
        <f>VLOOKUP(E395,lookups_fish!$A$2:$I$200,5,0)</f>
        <v>Omnivores</v>
      </c>
      <c r="M395" s="9">
        <f>VLOOKUP(E395,lookups_fish!$A$2:$I$200,6,0)</f>
        <v>0.0219</v>
      </c>
      <c r="N395" s="9">
        <f>VLOOKUP(E395,lookups_fish!$A$2:$I$200,7,0)</f>
        <v>2.96</v>
      </c>
      <c r="O395" s="7">
        <f t="shared" si="1"/>
        <v>2.566819487</v>
      </c>
    </row>
    <row r="396" ht="15.75" customHeight="1">
      <c r="A396" s="15">
        <v>44680.0</v>
      </c>
      <c r="B396" s="12" t="s">
        <v>26</v>
      </c>
      <c r="C396" s="12" t="s">
        <v>44</v>
      </c>
      <c r="D396" s="13">
        <v>1.0</v>
      </c>
      <c r="E396" s="12" t="s">
        <v>62</v>
      </c>
      <c r="F396" s="13">
        <v>13.0</v>
      </c>
      <c r="G396" s="14"/>
      <c r="H396" s="14"/>
      <c r="I396" s="8" t="str">
        <f>VLOOKUP(E396,lookups_fish!$A$2:$I$200,2,0)</f>
        <v>Yellowtail Snapper</v>
      </c>
      <c r="J396" s="8" t="str">
        <f>VLOOKUP(E396,lookups_fish!$A$2:$I$200,3,0)</f>
        <v>Ocyurus chrysurus</v>
      </c>
      <c r="K396" s="7" t="str">
        <f>VLOOKUP(E396,lookups_fish!$A$2:$I$200,4,0)</f>
        <v>Lutjanidae</v>
      </c>
      <c r="L396" s="7" t="str">
        <f>VLOOKUP(E396,lookups_fish!$A$2:$I$200,5,0)</f>
        <v>Carnivores</v>
      </c>
      <c r="M396" s="9">
        <f>VLOOKUP(E396,lookups_fish!$A$2:$I$200,6,0)</f>
        <v>0.0405</v>
      </c>
      <c r="N396" s="9">
        <f>VLOOKUP(E396,lookups_fish!$A$2:$I$200,7,0)</f>
        <v>2.718</v>
      </c>
      <c r="O396" s="7">
        <f t="shared" si="1"/>
        <v>43.16711803</v>
      </c>
    </row>
    <row r="397" ht="15.75" customHeight="1">
      <c r="A397" s="15">
        <v>44680.0</v>
      </c>
      <c r="B397" s="12" t="s">
        <v>26</v>
      </c>
      <c r="C397" s="12" t="s">
        <v>44</v>
      </c>
      <c r="D397" s="13">
        <v>1.0</v>
      </c>
      <c r="E397" s="12" t="s">
        <v>48</v>
      </c>
      <c r="F397" s="13">
        <v>5.0</v>
      </c>
      <c r="G397" s="13">
        <v>10.0</v>
      </c>
      <c r="H397" s="14"/>
      <c r="I397" s="8" t="str">
        <f>VLOOKUP(E397,lookups_fish!$A$2:$I$200,2,0)</f>
        <v>Grunt (juvenile)</v>
      </c>
      <c r="J397" s="8" t="str">
        <f>VLOOKUP(E397,lookups_fish!$A$2:$I$200,3,0)</f>
        <v>Haemulon spp.</v>
      </c>
      <c r="K397" s="7" t="str">
        <f>VLOOKUP(E397,lookups_fish!$A$2:$I$200,4,0)</f>
        <v>Haemulidae</v>
      </c>
      <c r="L397" s="7" t="str">
        <f>VLOOKUP(E397,lookups_fish!$A$2:$I$200,5,0)</f>
        <v>Carnivores</v>
      </c>
      <c r="M397" s="9">
        <f>VLOOKUP(E397,lookups_fish!$A$2:$I$200,6,0)</f>
        <v>0.0127</v>
      </c>
      <c r="N397" s="9">
        <f>VLOOKUP(E397,lookups_fish!$A$2:$I$200,7,0)</f>
        <v>3.1581</v>
      </c>
      <c r="O397" s="7">
        <f t="shared" si="1"/>
        <v>2.047485768</v>
      </c>
    </row>
    <row r="398" ht="15.75" customHeight="1">
      <c r="A398" s="15">
        <v>44680.0</v>
      </c>
      <c r="B398" s="12" t="s">
        <v>26</v>
      </c>
      <c r="C398" s="12" t="s">
        <v>44</v>
      </c>
      <c r="D398" s="13">
        <v>1.0</v>
      </c>
      <c r="E398" s="12" t="s">
        <v>48</v>
      </c>
      <c r="F398" s="13">
        <v>8.0</v>
      </c>
      <c r="G398" s="13">
        <v>10.0</v>
      </c>
      <c r="H398" s="14"/>
      <c r="I398" s="8" t="str">
        <f>VLOOKUP(E398,lookups_fish!$A$2:$I$200,2,0)</f>
        <v>Grunt (juvenile)</v>
      </c>
      <c r="J398" s="8" t="str">
        <f>VLOOKUP(E398,lookups_fish!$A$2:$I$200,3,0)</f>
        <v>Haemulon spp.</v>
      </c>
      <c r="K398" s="7" t="str">
        <f>VLOOKUP(E398,lookups_fish!$A$2:$I$200,4,0)</f>
        <v>Haemulidae</v>
      </c>
      <c r="L398" s="7" t="str">
        <f>VLOOKUP(E398,lookups_fish!$A$2:$I$200,5,0)</f>
        <v>Carnivores</v>
      </c>
      <c r="M398" s="9">
        <f>VLOOKUP(E398,lookups_fish!$A$2:$I$200,6,0)</f>
        <v>0.0127</v>
      </c>
      <c r="N398" s="9">
        <f>VLOOKUP(E398,lookups_fish!$A$2:$I$200,7,0)</f>
        <v>3.1581</v>
      </c>
      <c r="O398" s="7">
        <f t="shared" si="1"/>
        <v>9.033420126</v>
      </c>
    </row>
    <row r="399" ht="15.75" customHeight="1">
      <c r="A399" s="15">
        <v>44680.0</v>
      </c>
      <c r="B399" s="12" t="s">
        <v>26</v>
      </c>
      <c r="C399" s="12" t="s">
        <v>44</v>
      </c>
      <c r="D399" s="13">
        <v>1.0</v>
      </c>
      <c r="E399" s="12" t="s">
        <v>50</v>
      </c>
      <c r="F399" s="13">
        <v>10.0</v>
      </c>
      <c r="G399" s="13">
        <v>5.0</v>
      </c>
      <c r="H399" s="14"/>
      <c r="I399" s="8" t="str">
        <f>VLOOKUP(E399,lookups_fish!$A$2:$I$200,2,0)</f>
        <v>Schoolmaster Snapper</v>
      </c>
      <c r="J399" s="8" t="str">
        <f>VLOOKUP(E399,lookups_fish!$A$2:$I$200,3,0)</f>
        <v>Lutjanus apodus</v>
      </c>
      <c r="K399" s="7" t="str">
        <f>VLOOKUP(E399,lookups_fish!$A$2:$I$200,4,0)</f>
        <v>Lutjanidae</v>
      </c>
      <c r="L399" s="7" t="str">
        <f>VLOOKUP(E399,lookups_fish!$A$2:$I$200,5,0)</f>
        <v>Carnivores</v>
      </c>
      <c r="M399" s="9">
        <f>VLOOKUP(E399,lookups_fish!$A$2:$I$200,6,0)</f>
        <v>0.0194</v>
      </c>
      <c r="N399" s="9">
        <f>VLOOKUP(E399,lookups_fish!$A$2:$I$200,7,0)</f>
        <v>2.9779</v>
      </c>
      <c r="O399" s="7">
        <f t="shared" si="1"/>
        <v>18.43748712</v>
      </c>
    </row>
    <row r="400" ht="15.75" customHeight="1">
      <c r="A400" s="15">
        <v>44680.0</v>
      </c>
      <c r="B400" s="12" t="s">
        <v>26</v>
      </c>
      <c r="C400" s="12" t="s">
        <v>44</v>
      </c>
      <c r="D400" s="13">
        <v>1.0</v>
      </c>
      <c r="E400" s="12" t="s">
        <v>50</v>
      </c>
      <c r="F400" s="13">
        <v>16.0</v>
      </c>
      <c r="G400" s="14"/>
      <c r="H400" s="14"/>
      <c r="I400" s="8" t="str">
        <f>VLOOKUP(E400,lookups_fish!$A$2:$I$200,2,0)</f>
        <v>Schoolmaster Snapper</v>
      </c>
      <c r="J400" s="8" t="str">
        <f>VLOOKUP(E400,lookups_fish!$A$2:$I$200,3,0)</f>
        <v>Lutjanus apodus</v>
      </c>
      <c r="K400" s="7" t="str">
        <f>VLOOKUP(E400,lookups_fish!$A$2:$I$200,4,0)</f>
        <v>Lutjanidae</v>
      </c>
      <c r="L400" s="7" t="str">
        <f>VLOOKUP(E400,lookups_fish!$A$2:$I$200,5,0)</f>
        <v>Carnivores</v>
      </c>
      <c r="M400" s="9">
        <f>VLOOKUP(E400,lookups_fish!$A$2:$I$200,6,0)</f>
        <v>0.0194</v>
      </c>
      <c r="N400" s="9">
        <f>VLOOKUP(E400,lookups_fish!$A$2:$I$200,7,0)</f>
        <v>2.9779</v>
      </c>
      <c r="O400" s="7">
        <f t="shared" si="1"/>
        <v>74.7395754</v>
      </c>
    </row>
    <row r="401" ht="15.75" customHeight="1">
      <c r="A401" s="15">
        <v>44680.0</v>
      </c>
      <c r="B401" s="12" t="s">
        <v>26</v>
      </c>
      <c r="C401" s="12" t="s">
        <v>44</v>
      </c>
      <c r="D401" s="13">
        <v>1.0</v>
      </c>
      <c r="E401" s="12" t="s">
        <v>50</v>
      </c>
      <c r="F401" s="13">
        <v>6.0</v>
      </c>
      <c r="G401" s="14"/>
      <c r="H401" s="14"/>
      <c r="I401" s="8" t="str">
        <f>VLOOKUP(E401,lookups_fish!$A$2:$I$200,2,0)</f>
        <v>Schoolmaster Snapper</v>
      </c>
      <c r="J401" s="8" t="str">
        <f>VLOOKUP(E401,lookups_fish!$A$2:$I$200,3,0)</f>
        <v>Lutjanus apodus</v>
      </c>
      <c r="K401" s="7" t="str">
        <f>VLOOKUP(E401,lookups_fish!$A$2:$I$200,4,0)</f>
        <v>Lutjanidae</v>
      </c>
      <c r="L401" s="7" t="str">
        <f>VLOOKUP(E401,lookups_fish!$A$2:$I$200,5,0)</f>
        <v>Carnivores</v>
      </c>
      <c r="M401" s="9">
        <f>VLOOKUP(E401,lookups_fish!$A$2:$I$200,6,0)</f>
        <v>0.0194</v>
      </c>
      <c r="N401" s="9">
        <f>VLOOKUP(E401,lookups_fish!$A$2:$I$200,7,0)</f>
        <v>2.9779</v>
      </c>
      <c r="O401" s="7">
        <f t="shared" si="1"/>
        <v>4.027711346</v>
      </c>
    </row>
    <row r="402" ht="15.75" customHeight="1">
      <c r="A402" s="15">
        <v>44680.0</v>
      </c>
      <c r="B402" s="12" t="s">
        <v>26</v>
      </c>
      <c r="C402" s="12" t="s">
        <v>44</v>
      </c>
      <c r="D402" s="13">
        <v>1.0</v>
      </c>
      <c r="E402" s="12" t="s">
        <v>50</v>
      </c>
      <c r="F402" s="13">
        <v>4.0</v>
      </c>
      <c r="G402" s="14"/>
      <c r="H402" s="14"/>
      <c r="I402" s="8" t="str">
        <f>VLOOKUP(E402,lookups_fish!$A$2:$I$200,2,0)</f>
        <v>Schoolmaster Snapper</v>
      </c>
      <c r="J402" s="8" t="str">
        <f>VLOOKUP(E402,lookups_fish!$A$2:$I$200,3,0)</f>
        <v>Lutjanus apodus</v>
      </c>
      <c r="K402" s="7" t="str">
        <f>VLOOKUP(E402,lookups_fish!$A$2:$I$200,4,0)</f>
        <v>Lutjanidae</v>
      </c>
      <c r="L402" s="7" t="str">
        <f>VLOOKUP(E402,lookups_fish!$A$2:$I$200,5,0)</f>
        <v>Carnivores</v>
      </c>
      <c r="M402" s="9">
        <f>VLOOKUP(E402,lookups_fish!$A$2:$I$200,6,0)</f>
        <v>0.0194</v>
      </c>
      <c r="N402" s="9">
        <f>VLOOKUP(E402,lookups_fish!$A$2:$I$200,7,0)</f>
        <v>2.9779</v>
      </c>
      <c r="O402" s="7">
        <f t="shared" si="1"/>
        <v>1.204137767</v>
      </c>
    </row>
    <row r="403" ht="15.75" customHeight="1">
      <c r="A403" s="15">
        <v>44680.0</v>
      </c>
      <c r="B403" s="12" t="s">
        <v>26</v>
      </c>
      <c r="C403" s="12" t="s">
        <v>44</v>
      </c>
      <c r="D403" s="13">
        <v>1.0</v>
      </c>
      <c r="E403" s="12" t="s">
        <v>50</v>
      </c>
      <c r="F403" s="13">
        <v>12.0</v>
      </c>
      <c r="G403" s="13">
        <v>2.0</v>
      </c>
      <c r="H403" s="14"/>
      <c r="I403" s="8" t="str">
        <f>VLOOKUP(E403,lookups_fish!$A$2:$I$200,2,0)</f>
        <v>Schoolmaster Snapper</v>
      </c>
      <c r="J403" s="8" t="str">
        <f>VLOOKUP(E403,lookups_fish!$A$2:$I$200,3,0)</f>
        <v>Lutjanus apodus</v>
      </c>
      <c r="K403" s="7" t="str">
        <f>VLOOKUP(E403,lookups_fish!$A$2:$I$200,4,0)</f>
        <v>Lutjanidae</v>
      </c>
      <c r="L403" s="7" t="str">
        <f>VLOOKUP(E403,lookups_fish!$A$2:$I$200,5,0)</f>
        <v>Carnivores</v>
      </c>
      <c r="M403" s="9">
        <f>VLOOKUP(E403,lookups_fish!$A$2:$I$200,6,0)</f>
        <v>0.0194</v>
      </c>
      <c r="N403" s="9">
        <f>VLOOKUP(E403,lookups_fish!$A$2:$I$200,7,0)</f>
        <v>2.9779</v>
      </c>
      <c r="O403" s="7">
        <f t="shared" si="1"/>
        <v>31.73186241</v>
      </c>
    </row>
    <row r="404" ht="15.75" customHeight="1">
      <c r="A404" s="15">
        <v>44680.0</v>
      </c>
      <c r="B404" s="12" t="s">
        <v>26</v>
      </c>
      <c r="C404" s="12" t="s">
        <v>44</v>
      </c>
      <c r="D404" s="13">
        <v>1.0</v>
      </c>
      <c r="E404" s="12" t="s">
        <v>50</v>
      </c>
      <c r="F404" s="13">
        <v>8.0</v>
      </c>
      <c r="G404" s="14"/>
      <c r="H404" s="14"/>
      <c r="I404" s="8" t="str">
        <f>VLOOKUP(E404,lookups_fish!$A$2:$I$200,2,0)</f>
        <v>Schoolmaster Snapper</v>
      </c>
      <c r="J404" s="8" t="str">
        <f>VLOOKUP(E404,lookups_fish!$A$2:$I$200,3,0)</f>
        <v>Lutjanus apodus</v>
      </c>
      <c r="K404" s="7" t="str">
        <f>VLOOKUP(E404,lookups_fish!$A$2:$I$200,4,0)</f>
        <v>Lutjanidae</v>
      </c>
      <c r="L404" s="7" t="str">
        <f>VLOOKUP(E404,lookups_fish!$A$2:$I$200,5,0)</f>
        <v>Carnivores</v>
      </c>
      <c r="M404" s="9">
        <f>VLOOKUP(E404,lookups_fish!$A$2:$I$200,6,0)</f>
        <v>0.0194</v>
      </c>
      <c r="N404" s="9">
        <f>VLOOKUP(E404,lookups_fish!$A$2:$I$200,7,0)</f>
        <v>2.9779</v>
      </c>
      <c r="O404" s="7">
        <f t="shared" si="1"/>
        <v>9.48666145</v>
      </c>
    </row>
    <row r="405" ht="15.75" customHeight="1">
      <c r="A405" s="15">
        <v>44680.0</v>
      </c>
      <c r="B405" s="12" t="s">
        <v>26</v>
      </c>
      <c r="C405" s="12" t="s">
        <v>44</v>
      </c>
      <c r="D405" s="13">
        <v>1.0</v>
      </c>
      <c r="E405" s="12" t="s">
        <v>70</v>
      </c>
      <c r="F405" s="13">
        <v>18.0</v>
      </c>
      <c r="G405" s="14"/>
      <c r="H405" s="14"/>
      <c r="I405" s="8" t="str">
        <f>VLOOKUP(E405,lookups_fish!$A$2:$I$200,2,0)</f>
        <v>Mutton Snapper</v>
      </c>
      <c r="J405" s="8" t="str">
        <f>VLOOKUP(E405,lookups_fish!$A$2:$I$200,3,0)</f>
        <v>Lutjanus analis</v>
      </c>
      <c r="K405" s="7" t="str">
        <f>VLOOKUP(E405,lookups_fish!$A$2:$I$200,4,0)</f>
        <v>Lutjanidae</v>
      </c>
      <c r="L405" s="7" t="str">
        <f>VLOOKUP(E405,lookups_fish!$A$2:$I$200,5,0)</f>
        <v>Carnivores</v>
      </c>
      <c r="M405" s="9">
        <f>VLOOKUP(E405,lookups_fish!$A$2:$I$200,6,0)</f>
        <v>0.0162</v>
      </c>
      <c r="N405" s="9">
        <f>VLOOKUP(E405,lookups_fish!$A$2:$I$200,7,0)</f>
        <v>3.0112</v>
      </c>
      <c r="O405" s="7">
        <f t="shared" si="1"/>
        <v>97.58691342</v>
      </c>
    </row>
    <row r="406" ht="15.75" customHeight="1">
      <c r="I406" s="7" t="str">
        <f>VLOOKUP(E406,lookups_fish!$A$2:$I$200,2,0)</f>
        <v>#N/A</v>
      </c>
      <c r="J406" s="7" t="str">
        <f>VLOOKUP(E406,lookups_fish!$A$2:$I$200,3,0)</f>
        <v>#N/A</v>
      </c>
      <c r="K406" s="7" t="str">
        <f>VLOOKUP(E406,lookups_fish!$A$2:$I$200,4,0)</f>
        <v>#N/A</v>
      </c>
      <c r="L406" s="7" t="str">
        <f>VLOOKUP(E406,lookups_fish!$A$2:$I$200,5,0)</f>
        <v>#N/A</v>
      </c>
      <c r="M406" s="7" t="str">
        <f>VLOOKUP(E406,lookups_fish!$A$2:$I$200,6,0)</f>
        <v>#N/A</v>
      </c>
      <c r="N406" s="7" t="str">
        <f>VLOOKUP(E406,lookups_fish!$A$2:$I$200,7,0)</f>
        <v>#N/A</v>
      </c>
      <c r="O406" s="7" t="str">
        <f t="shared" si="1"/>
        <v>#N/A</v>
      </c>
    </row>
    <row r="407" ht="15.75" customHeight="1">
      <c r="I407" s="7" t="str">
        <f>VLOOKUP(E407,lookups_fish!$A$2:$I$200,2,0)</f>
        <v>#N/A</v>
      </c>
      <c r="J407" s="7" t="str">
        <f>VLOOKUP(E407,lookups_fish!$A$2:$I$200,3,0)</f>
        <v>#N/A</v>
      </c>
      <c r="K407" s="7" t="str">
        <f>VLOOKUP(E407,lookups_fish!$A$2:$I$200,4,0)</f>
        <v>#N/A</v>
      </c>
      <c r="L407" s="7" t="str">
        <f>VLOOKUP(E407,lookups_fish!$A$2:$I$200,5,0)</f>
        <v>#N/A</v>
      </c>
      <c r="M407" s="7" t="str">
        <f>VLOOKUP(E407,lookups_fish!$A$2:$I$200,6,0)</f>
        <v>#N/A</v>
      </c>
      <c r="N407" s="7" t="str">
        <f>VLOOKUP(E407,lookups_fish!$A$2:$I$200,7,0)</f>
        <v>#N/A</v>
      </c>
      <c r="O407" s="7" t="str">
        <f t="shared" si="1"/>
        <v>#N/A</v>
      </c>
    </row>
    <row r="408" ht="15.75" customHeight="1">
      <c r="I408" s="7" t="str">
        <f>VLOOKUP(E408,lookups_fish!$A$2:$I$200,2,0)</f>
        <v>#N/A</v>
      </c>
      <c r="J408" s="7" t="str">
        <f>VLOOKUP(E408,lookups_fish!$A$2:$I$200,3,0)</f>
        <v>#N/A</v>
      </c>
      <c r="K408" s="7" t="str">
        <f>VLOOKUP(E408,lookups_fish!$A$2:$I$200,4,0)</f>
        <v>#N/A</v>
      </c>
      <c r="L408" s="7" t="str">
        <f>VLOOKUP(E408,lookups_fish!$A$2:$I$200,5,0)</f>
        <v>#N/A</v>
      </c>
      <c r="M408" s="7" t="str">
        <f>VLOOKUP(E408,lookups_fish!$A$2:$I$200,6,0)</f>
        <v>#N/A</v>
      </c>
      <c r="N408" s="7" t="str">
        <f>VLOOKUP(E408,lookups_fish!$A$2:$I$200,7,0)</f>
        <v>#N/A</v>
      </c>
      <c r="O408" s="7" t="str">
        <f t="shared" si="1"/>
        <v>#N/A</v>
      </c>
    </row>
    <row r="409" ht="15.75" customHeight="1">
      <c r="I409" s="7" t="str">
        <f>VLOOKUP(E409,lookups_fish!$A$2:$I$200,2,0)</f>
        <v>#N/A</v>
      </c>
      <c r="J409" s="7" t="str">
        <f>VLOOKUP(E409,lookups_fish!$A$2:$I$200,3,0)</f>
        <v>#N/A</v>
      </c>
      <c r="K409" s="7" t="str">
        <f>VLOOKUP(E409,lookups_fish!$A$2:$I$200,4,0)</f>
        <v>#N/A</v>
      </c>
      <c r="L409" s="7" t="str">
        <f>VLOOKUP(E409,lookups_fish!$A$2:$I$200,5,0)</f>
        <v>#N/A</v>
      </c>
      <c r="M409" s="7" t="str">
        <f>VLOOKUP(E409,lookups_fish!$A$2:$I$200,6,0)</f>
        <v>#N/A</v>
      </c>
      <c r="N409" s="7" t="str">
        <f>VLOOKUP(E409,lookups_fish!$A$2:$I$200,7,0)</f>
        <v>#N/A</v>
      </c>
      <c r="O409" s="7" t="str">
        <f t="shared" si="1"/>
        <v>#N/A</v>
      </c>
    </row>
    <row r="410" ht="15.75" customHeight="1">
      <c r="I410" s="7" t="str">
        <f>VLOOKUP(E410,lookups_fish!$A$2:$I$200,2,0)</f>
        <v>#N/A</v>
      </c>
      <c r="J410" s="7" t="str">
        <f>VLOOKUP(E410,lookups_fish!$A$2:$I$200,3,0)</f>
        <v>#N/A</v>
      </c>
      <c r="K410" s="7" t="str">
        <f>VLOOKUP(E410,lookups_fish!$A$2:$I$200,4,0)</f>
        <v>#N/A</v>
      </c>
      <c r="L410" s="7" t="str">
        <f>VLOOKUP(E410,lookups_fish!$A$2:$I$200,5,0)</f>
        <v>#N/A</v>
      </c>
      <c r="M410" s="7" t="str">
        <f>VLOOKUP(E410,lookups_fish!$A$2:$I$200,6,0)</f>
        <v>#N/A</v>
      </c>
      <c r="N410" s="7" t="str">
        <f>VLOOKUP(E410,lookups_fish!$A$2:$I$200,7,0)</f>
        <v>#N/A</v>
      </c>
      <c r="O410" s="7" t="str">
        <f t="shared" si="1"/>
        <v>#N/A</v>
      </c>
    </row>
    <row r="411" ht="15.75" customHeight="1">
      <c r="I411" s="7" t="str">
        <f>VLOOKUP(E411,lookups_fish!$A$2:$I$200,2,0)</f>
        <v>#N/A</v>
      </c>
      <c r="J411" s="7" t="str">
        <f>VLOOKUP(E411,lookups_fish!$A$2:$I$200,3,0)</f>
        <v>#N/A</v>
      </c>
      <c r="K411" s="7" t="str">
        <f>VLOOKUP(E411,lookups_fish!$A$2:$I$200,4,0)</f>
        <v>#N/A</v>
      </c>
      <c r="L411" s="7" t="str">
        <f>VLOOKUP(E411,lookups_fish!$A$2:$I$200,5,0)</f>
        <v>#N/A</v>
      </c>
      <c r="M411" s="7" t="str">
        <f>VLOOKUP(E411,lookups_fish!$A$2:$I$200,6,0)</f>
        <v>#N/A</v>
      </c>
      <c r="N411" s="7" t="str">
        <f>VLOOKUP(E411,lookups_fish!$A$2:$I$200,7,0)</f>
        <v>#N/A</v>
      </c>
      <c r="O411" s="7" t="str">
        <f t="shared" si="1"/>
        <v>#N/A</v>
      </c>
    </row>
    <row r="412" ht="15.75" customHeight="1">
      <c r="I412" s="7" t="str">
        <f>VLOOKUP(E412,lookups_fish!$A$2:$I$200,2,0)</f>
        <v>#N/A</v>
      </c>
      <c r="J412" s="7" t="str">
        <f>VLOOKUP(E412,lookups_fish!$A$2:$I$200,3,0)</f>
        <v>#N/A</v>
      </c>
      <c r="K412" s="7" t="str">
        <f>VLOOKUP(E412,lookups_fish!$A$2:$I$200,4,0)</f>
        <v>#N/A</v>
      </c>
      <c r="L412" s="7" t="str">
        <f>VLOOKUP(E412,lookups_fish!$A$2:$I$200,5,0)</f>
        <v>#N/A</v>
      </c>
      <c r="M412" s="7" t="str">
        <f>VLOOKUP(E412,lookups_fish!$A$2:$I$200,6,0)</f>
        <v>#N/A</v>
      </c>
      <c r="N412" s="7" t="str">
        <f>VLOOKUP(E412,lookups_fish!$A$2:$I$200,7,0)</f>
        <v>#N/A</v>
      </c>
      <c r="O412" s="7" t="str">
        <f t="shared" si="1"/>
        <v>#N/A</v>
      </c>
    </row>
    <row r="413" ht="15.75" customHeight="1">
      <c r="I413" s="7" t="str">
        <f>VLOOKUP(E413,lookups_fish!$A$2:$I$200,2,0)</f>
        <v>#N/A</v>
      </c>
      <c r="J413" s="7" t="str">
        <f>VLOOKUP(E413,lookups_fish!$A$2:$I$200,3,0)</f>
        <v>#N/A</v>
      </c>
      <c r="K413" s="7" t="str">
        <f>VLOOKUP(E413,lookups_fish!$A$2:$I$200,4,0)</f>
        <v>#N/A</v>
      </c>
      <c r="L413" s="7" t="str">
        <f>VLOOKUP(E413,lookups_fish!$A$2:$I$200,5,0)</f>
        <v>#N/A</v>
      </c>
      <c r="M413" s="7" t="str">
        <f>VLOOKUP(E413,lookups_fish!$A$2:$I$200,6,0)</f>
        <v>#N/A</v>
      </c>
      <c r="N413" s="7" t="str">
        <f>VLOOKUP(E413,lookups_fish!$A$2:$I$200,7,0)</f>
        <v>#N/A</v>
      </c>
      <c r="O413" s="7" t="str">
        <f t="shared" si="1"/>
        <v>#N/A</v>
      </c>
    </row>
    <row r="414" ht="15.75" customHeight="1">
      <c r="I414" s="7" t="str">
        <f>VLOOKUP(E414,lookups_fish!$A$2:$I$200,2,0)</f>
        <v>#N/A</v>
      </c>
      <c r="J414" s="7" t="str">
        <f>VLOOKUP(E414,lookups_fish!$A$2:$I$200,3,0)</f>
        <v>#N/A</v>
      </c>
      <c r="K414" s="7" t="str">
        <f>VLOOKUP(E414,lookups_fish!$A$2:$I$200,4,0)</f>
        <v>#N/A</v>
      </c>
      <c r="L414" s="7" t="str">
        <f>VLOOKUP(E414,lookups_fish!$A$2:$I$200,5,0)</f>
        <v>#N/A</v>
      </c>
      <c r="M414" s="7" t="str">
        <f>VLOOKUP(E414,lookups_fish!$A$2:$I$200,6,0)</f>
        <v>#N/A</v>
      </c>
      <c r="N414" s="7" t="str">
        <f>VLOOKUP(E414,lookups_fish!$A$2:$I$200,7,0)</f>
        <v>#N/A</v>
      </c>
      <c r="O414" s="7" t="str">
        <f t="shared" si="1"/>
        <v>#N/A</v>
      </c>
    </row>
    <row r="415" ht="15.75" customHeight="1">
      <c r="I415" s="7" t="str">
        <f>VLOOKUP(E415,lookups_fish!$A$2:$I$200,2,0)</f>
        <v>#N/A</v>
      </c>
      <c r="J415" s="7" t="str">
        <f>VLOOKUP(E415,lookups_fish!$A$2:$I$200,3,0)</f>
        <v>#N/A</v>
      </c>
      <c r="K415" s="7" t="str">
        <f>VLOOKUP(E415,lookups_fish!$A$2:$I$200,4,0)</f>
        <v>#N/A</v>
      </c>
      <c r="L415" s="7" t="str">
        <f>VLOOKUP(E415,lookups_fish!$A$2:$I$200,5,0)</f>
        <v>#N/A</v>
      </c>
      <c r="M415" s="7" t="str">
        <f>VLOOKUP(E415,lookups_fish!$A$2:$I$200,6,0)</f>
        <v>#N/A</v>
      </c>
      <c r="N415" s="7" t="str">
        <f>VLOOKUP(E415,lookups_fish!$A$2:$I$200,7,0)</f>
        <v>#N/A</v>
      </c>
      <c r="O415" s="7" t="str">
        <f t="shared" si="1"/>
        <v>#N/A</v>
      </c>
    </row>
    <row r="416" ht="15.75" customHeight="1">
      <c r="I416" s="7" t="str">
        <f>VLOOKUP(E416,lookups_fish!$A$2:$I$200,2,0)</f>
        <v>#N/A</v>
      </c>
      <c r="J416" s="7" t="str">
        <f>VLOOKUP(E416,lookups_fish!$A$2:$I$200,3,0)</f>
        <v>#N/A</v>
      </c>
      <c r="K416" s="7" t="str">
        <f>VLOOKUP(E416,lookups_fish!$A$2:$I$200,4,0)</f>
        <v>#N/A</v>
      </c>
      <c r="L416" s="7" t="str">
        <f>VLOOKUP(E416,lookups_fish!$A$2:$I$200,5,0)</f>
        <v>#N/A</v>
      </c>
      <c r="M416" s="7" t="str">
        <f>VLOOKUP(E416,lookups_fish!$A$2:$I$200,6,0)</f>
        <v>#N/A</v>
      </c>
      <c r="N416" s="7" t="str">
        <f>VLOOKUP(E416,lookups_fish!$A$2:$I$200,7,0)</f>
        <v>#N/A</v>
      </c>
      <c r="O416" s="7" t="str">
        <f t="shared" si="1"/>
        <v>#N/A</v>
      </c>
    </row>
    <row r="417" ht="15.75" customHeight="1">
      <c r="I417" s="7" t="str">
        <f>VLOOKUP(E417,lookups_fish!$A$2:$I$200,2,0)</f>
        <v>#N/A</v>
      </c>
      <c r="J417" s="7" t="str">
        <f>VLOOKUP(E417,lookups_fish!$A$2:$I$200,3,0)</f>
        <v>#N/A</v>
      </c>
      <c r="K417" s="7" t="str">
        <f>VLOOKUP(E417,lookups_fish!$A$2:$I$200,4,0)</f>
        <v>#N/A</v>
      </c>
      <c r="L417" s="7" t="str">
        <f>VLOOKUP(E417,lookups_fish!$A$2:$I$200,5,0)</f>
        <v>#N/A</v>
      </c>
      <c r="M417" s="7" t="str">
        <f>VLOOKUP(E417,lookups_fish!$A$2:$I$200,6,0)</f>
        <v>#N/A</v>
      </c>
      <c r="N417" s="7" t="str">
        <f>VLOOKUP(E417,lookups_fish!$A$2:$I$200,7,0)</f>
        <v>#N/A</v>
      </c>
      <c r="O417" s="7" t="str">
        <f t="shared" si="1"/>
        <v>#N/A</v>
      </c>
    </row>
    <row r="418" ht="15.75" customHeight="1">
      <c r="I418" s="7" t="str">
        <f>VLOOKUP(E418,lookups_fish!$A$2:$I$200,2,0)</f>
        <v>#N/A</v>
      </c>
      <c r="J418" s="7" t="str">
        <f>VLOOKUP(E418,lookups_fish!$A$2:$I$200,3,0)</f>
        <v>#N/A</v>
      </c>
      <c r="K418" s="7" t="str">
        <f>VLOOKUP(E418,lookups_fish!$A$2:$I$200,4,0)</f>
        <v>#N/A</v>
      </c>
      <c r="L418" s="7" t="str">
        <f>VLOOKUP(E418,lookups_fish!$A$2:$I$200,5,0)</f>
        <v>#N/A</v>
      </c>
      <c r="M418" s="7" t="str">
        <f>VLOOKUP(E418,lookups_fish!$A$2:$I$200,6,0)</f>
        <v>#N/A</v>
      </c>
      <c r="N418" s="7" t="str">
        <f>VLOOKUP(E418,lookups_fish!$A$2:$I$200,7,0)</f>
        <v>#N/A</v>
      </c>
      <c r="O418" s="7" t="str">
        <f t="shared" si="1"/>
        <v>#N/A</v>
      </c>
    </row>
    <row r="419" ht="15.75" customHeight="1">
      <c r="I419" s="7" t="str">
        <f>VLOOKUP(E419,lookups_fish!$A$2:$I$200,2,0)</f>
        <v>#N/A</v>
      </c>
      <c r="J419" s="7" t="str">
        <f>VLOOKUP(E419,lookups_fish!$A$2:$I$200,3,0)</f>
        <v>#N/A</v>
      </c>
      <c r="K419" s="7" t="str">
        <f>VLOOKUP(E419,lookups_fish!$A$2:$I$200,4,0)</f>
        <v>#N/A</v>
      </c>
      <c r="L419" s="7" t="str">
        <f>VLOOKUP(E419,lookups_fish!$A$2:$I$200,5,0)</f>
        <v>#N/A</v>
      </c>
      <c r="M419" s="7" t="str">
        <f>VLOOKUP(E419,lookups_fish!$A$2:$I$200,6,0)</f>
        <v>#N/A</v>
      </c>
      <c r="N419" s="7" t="str">
        <f>VLOOKUP(E419,lookups_fish!$A$2:$I$200,7,0)</f>
        <v>#N/A</v>
      </c>
      <c r="O419" s="7" t="str">
        <f t="shared" si="1"/>
        <v>#N/A</v>
      </c>
    </row>
    <row r="420" ht="15.75" customHeight="1">
      <c r="I420" s="7" t="str">
        <f>VLOOKUP(E420,lookups_fish!$A$2:$I$200,2,0)</f>
        <v>#N/A</v>
      </c>
      <c r="J420" s="7" t="str">
        <f>VLOOKUP(E420,lookups_fish!$A$2:$I$200,3,0)</f>
        <v>#N/A</v>
      </c>
      <c r="K420" s="7" t="str">
        <f>VLOOKUP(E420,lookups_fish!$A$2:$I$200,4,0)</f>
        <v>#N/A</v>
      </c>
      <c r="L420" s="7" t="str">
        <f>VLOOKUP(E420,lookups_fish!$A$2:$I$200,5,0)</f>
        <v>#N/A</v>
      </c>
      <c r="M420" s="7" t="str">
        <f>VLOOKUP(E420,lookups_fish!$A$2:$I$200,6,0)</f>
        <v>#N/A</v>
      </c>
      <c r="N420" s="7" t="str">
        <f>VLOOKUP(E420,lookups_fish!$A$2:$I$200,7,0)</f>
        <v>#N/A</v>
      </c>
      <c r="O420" s="7" t="str">
        <f t="shared" si="1"/>
        <v>#N/A</v>
      </c>
    </row>
    <row r="421" ht="15.75" customHeight="1">
      <c r="I421" s="7" t="str">
        <f>VLOOKUP(E421,lookups_fish!$A$2:$I$200,2,0)</f>
        <v>#N/A</v>
      </c>
      <c r="J421" s="7" t="str">
        <f>VLOOKUP(E421,lookups_fish!$A$2:$I$200,3,0)</f>
        <v>#N/A</v>
      </c>
      <c r="K421" s="7" t="str">
        <f>VLOOKUP(E421,lookups_fish!$A$2:$I$200,4,0)</f>
        <v>#N/A</v>
      </c>
      <c r="L421" s="7" t="str">
        <f>VLOOKUP(E421,lookups_fish!$A$2:$I$200,5,0)</f>
        <v>#N/A</v>
      </c>
      <c r="M421" s="7" t="str">
        <f>VLOOKUP(E421,lookups_fish!$A$2:$I$200,6,0)</f>
        <v>#N/A</v>
      </c>
      <c r="N421" s="7" t="str">
        <f>VLOOKUP(E421,lookups_fish!$A$2:$I$200,7,0)</f>
        <v>#N/A</v>
      </c>
      <c r="O421" s="7" t="str">
        <f t="shared" si="1"/>
        <v>#N/A</v>
      </c>
    </row>
    <row r="422" ht="15.75" customHeight="1">
      <c r="I422" s="7" t="str">
        <f>VLOOKUP(E422,lookups_fish!$A$2:$I$200,2,0)</f>
        <v>#N/A</v>
      </c>
      <c r="J422" s="7" t="str">
        <f>VLOOKUP(E422,lookups_fish!$A$2:$I$200,3,0)</f>
        <v>#N/A</v>
      </c>
      <c r="K422" s="7" t="str">
        <f>VLOOKUP(E422,lookups_fish!$A$2:$I$200,4,0)</f>
        <v>#N/A</v>
      </c>
      <c r="L422" s="7" t="str">
        <f>VLOOKUP(E422,lookups_fish!$A$2:$I$200,5,0)</f>
        <v>#N/A</v>
      </c>
      <c r="M422" s="7" t="str">
        <f>VLOOKUP(E422,lookups_fish!$A$2:$I$200,6,0)</f>
        <v>#N/A</v>
      </c>
      <c r="N422" s="7" t="str">
        <f>VLOOKUP(E422,lookups_fish!$A$2:$I$200,7,0)</f>
        <v>#N/A</v>
      </c>
      <c r="O422" s="7" t="str">
        <f t="shared" si="1"/>
        <v>#N/A</v>
      </c>
    </row>
    <row r="423" ht="15.75" customHeight="1">
      <c r="I423" s="7" t="str">
        <f>VLOOKUP(E423,lookups_fish!$A$2:$I$200,2,0)</f>
        <v>#N/A</v>
      </c>
      <c r="J423" s="7" t="str">
        <f>VLOOKUP(E423,lookups_fish!$A$2:$I$200,3,0)</f>
        <v>#N/A</v>
      </c>
      <c r="K423" s="7" t="str">
        <f>VLOOKUP(E423,lookups_fish!$A$2:$I$200,4,0)</f>
        <v>#N/A</v>
      </c>
      <c r="L423" s="7" t="str">
        <f>VLOOKUP(E423,lookups_fish!$A$2:$I$200,5,0)</f>
        <v>#N/A</v>
      </c>
      <c r="M423" s="7" t="str">
        <f>VLOOKUP(E423,lookups_fish!$A$2:$I$200,6,0)</f>
        <v>#N/A</v>
      </c>
      <c r="N423" s="7" t="str">
        <f>VLOOKUP(E423,lookups_fish!$A$2:$I$200,7,0)</f>
        <v>#N/A</v>
      </c>
      <c r="O423" s="7" t="str">
        <f t="shared" si="1"/>
        <v>#N/A</v>
      </c>
    </row>
    <row r="424" ht="15.75" customHeight="1">
      <c r="I424" s="7" t="str">
        <f>VLOOKUP(E424,lookups_fish!$A$2:$I$200,2,0)</f>
        <v>#N/A</v>
      </c>
      <c r="J424" s="7" t="str">
        <f>VLOOKUP(E424,lookups_fish!$A$2:$I$200,3,0)</f>
        <v>#N/A</v>
      </c>
      <c r="K424" s="7" t="str">
        <f>VLOOKUP(E424,lookups_fish!$A$2:$I$200,4,0)</f>
        <v>#N/A</v>
      </c>
      <c r="L424" s="7" t="str">
        <f>VLOOKUP(E424,lookups_fish!$A$2:$I$200,5,0)</f>
        <v>#N/A</v>
      </c>
      <c r="M424" s="7" t="str">
        <f>VLOOKUP(E424,lookups_fish!$A$2:$I$200,6,0)</f>
        <v>#N/A</v>
      </c>
      <c r="N424" s="7" t="str">
        <f>VLOOKUP(E424,lookups_fish!$A$2:$I$200,7,0)</f>
        <v>#N/A</v>
      </c>
      <c r="O424" s="7" t="str">
        <f t="shared" si="1"/>
        <v>#N/A</v>
      </c>
    </row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5" t="s">
        <v>28</v>
      </c>
      <c r="B1" s="5" t="s">
        <v>29</v>
      </c>
      <c r="C1" s="5" t="s">
        <v>30</v>
      </c>
      <c r="D1" s="5" t="s">
        <v>31</v>
      </c>
      <c r="E1" s="16" t="s">
        <v>90</v>
      </c>
      <c r="F1" s="16" t="s">
        <v>34</v>
      </c>
      <c r="G1" s="16" t="s">
        <v>91</v>
      </c>
      <c r="H1" s="17" t="s">
        <v>92</v>
      </c>
    </row>
    <row r="2">
      <c r="A2" s="3">
        <v>44609.0</v>
      </c>
      <c r="B2" s="2" t="s">
        <v>43</v>
      </c>
      <c r="C2" s="2" t="s">
        <v>93</v>
      </c>
      <c r="D2" s="2">
        <v>1.0</v>
      </c>
      <c r="E2" s="2" t="s">
        <v>94</v>
      </c>
      <c r="F2" s="2">
        <v>29.0</v>
      </c>
      <c r="G2" s="2" t="str">
        <f>VLOOKUP(E2,lookups_invert!$A$2:$E$102,2,0)</f>
        <v>Tedania ignis</v>
      </c>
      <c r="H2" s="2" t="str">
        <f>VLOOKUP(E2,lookups_invert!$A$2:$E$102,4,0)</f>
        <v>sponge</v>
      </c>
    </row>
    <row r="3">
      <c r="A3" s="3">
        <v>44609.0</v>
      </c>
      <c r="B3" s="2" t="s">
        <v>43</v>
      </c>
      <c r="C3" s="2" t="s">
        <v>93</v>
      </c>
      <c r="D3" s="2">
        <v>1.0</v>
      </c>
      <c r="E3" s="2" t="s">
        <v>95</v>
      </c>
      <c r="F3" s="2">
        <v>2.0</v>
      </c>
      <c r="G3" s="2" t="str">
        <f>VLOOKUP(E3,lookups_invert!$A$2:$E$102,2,0)</f>
        <v>Porites porites</v>
      </c>
      <c r="H3" s="2" t="str">
        <f>VLOOKUP(E3,lookups_invert!$A$2:$E$102,4,0)</f>
        <v>coral</v>
      </c>
    </row>
    <row r="4">
      <c r="A4" s="3">
        <v>44609.0</v>
      </c>
      <c r="B4" s="2" t="s">
        <v>43</v>
      </c>
      <c r="C4" s="2" t="s">
        <v>93</v>
      </c>
      <c r="D4" s="2">
        <v>1.0</v>
      </c>
      <c r="E4" s="2" t="s">
        <v>96</v>
      </c>
      <c r="F4" s="2">
        <v>48.0</v>
      </c>
      <c r="G4" s="2" t="str">
        <f>VLOOKUP(E4,lookups_invert!$A$2:$E$102,2,0)</f>
        <v>isognomon alatus</v>
      </c>
      <c r="H4" s="2" t="str">
        <f>VLOOKUP(E4,lookups_invert!$A$2:$E$102,4,0)</f>
        <v>oyster</v>
      </c>
    </row>
    <row r="5">
      <c r="A5" s="3">
        <v>44609.0</v>
      </c>
      <c r="B5" s="2" t="s">
        <v>43</v>
      </c>
      <c r="C5" s="2" t="s">
        <v>93</v>
      </c>
      <c r="D5" s="2">
        <v>1.0</v>
      </c>
      <c r="E5" s="2" t="s">
        <v>97</v>
      </c>
      <c r="F5" s="2">
        <v>4.0</v>
      </c>
      <c r="G5" s="2" t="str">
        <f>VLOOKUP(E5,lookups_invert!$A$2:$E$102,2,0)</f>
        <v>Sabellastarte spp </v>
      </c>
      <c r="H5" s="2" t="str">
        <f>VLOOKUP(E5,lookups_invert!$A$2:$E$102,4,0)</f>
        <v>worm</v>
      </c>
    </row>
    <row r="6">
      <c r="A6" s="3">
        <v>44609.0</v>
      </c>
      <c r="B6" s="2" t="s">
        <v>43</v>
      </c>
      <c r="C6" s="2" t="s">
        <v>93</v>
      </c>
      <c r="D6" s="2">
        <v>1.0</v>
      </c>
      <c r="E6" s="2" t="s">
        <v>98</v>
      </c>
      <c r="F6" s="2">
        <v>2.0</v>
      </c>
      <c r="G6" s="2" t="str">
        <f>VLOOKUP(E6,lookups_invert!$A$2:$E$102,2,0)</f>
        <v>Dysidea etheria</v>
      </c>
      <c r="H6" s="2" t="str">
        <f>VLOOKUP(E6,lookups_invert!$A$2:$E$102,4,0)</f>
        <v>sponge</v>
      </c>
    </row>
    <row r="7">
      <c r="A7" s="3">
        <v>44609.0</v>
      </c>
      <c r="B7" s="2" t="s">
        <v>43</v>
      </c>
      <c r="C7" s="2" t="s">
        <v>93</v>
      </c>
      <c r="D7" s="2">
        <v>1.0</v>
      </c>
      <c r="E7" s="2" t="s">
        <v>99</v>
      </c>
      <c r="F7" s="2">
        <v>5.0</v>
      </c>
      <c r="G7" s="2" t="str">
        <f>VLOOKUP(E7,lookups_invert!$A$2:$E$102,2,0)</f>
        <v>Phallusia nigra</v>
      </c>
      <c r="H7" s="2" t="str">
        <f>VLOOKUP(E7,lookups_invert!$A$2:$E$102,4,0)</f>
        <v>Tunicate</v>
      </c>
    </row>
    <row r="8">
      <c r="A8" s="3">
        <v>44609.0</v>
      </c>
      <c r="B8" s="2" t="s">
        <v>43</v>
      </c>
      <c r="C8" s="2" t="s">
        <v>93</v>
      </c>
      <c r="D8" s="2">
        <v>1.0</v>
      </c>
      <c r="E8" s="2" t="s">
        <v>100</v>
      </c>
      <c r="F8" s="2">
        <v>2.0</v>
      </c>
      <c r="G8" s="2" t="str">
        <f>VLOOKUP(E8,lookups_invert!$A$2:$E$102,2,0)</f>
        <v>Aplysina spp.</v>
      </c>
      <c r="H8" s="2" t="str">
        <f>VLOOKUP(E8,lookups_invert!$A$2:$E$102,4,0)</f>
        <v>sponge</v>
      </c>
    </row>
    <row r="9">
      <c r="A9" s="3">
        <v>44609.0</v>
      </c>
      <c r="B9" s="2" t="s">
        <v>43</v>
      </c>
      <c r="C9" s="2" t="s">
        <v>93</v>
      </c>
      <c r="D9" s="2">
        <v>1.0</v>
      </c>
      <c r="E9" s="2" t="s">
        <v>101</v>
      </c>
      <c r="F9" s="2">
        <v>1.0</v>
      </c>
      <c r="G9" s="2" t="str">
        <f>VLOOKUP(E9,lookups_invert!$A$2:$E$102,2,0)</f>
        <v>Isostichopus badionotus</v>
      </c>
      <c r="H9" s="2" t="str">
        <f>VLOOKUP(E9,lookups_invert!$A$2:$E$102,4,0)</f>
        <v>sea cucumber</v>
      </c>
    </row>
    <row r="10">
      <c r="A10" s="3">
        <v>44609.0</v>
      </c>
      <c r="B10" s="2" t="s">
        <v>43</v>
      </c>
      <c r="C10" s="2" t="s">
        <v>93</v>
      </c>
      <c r="D10" s="2">
        <v>1.0</v>
      </c>
      <c r="E10" s="2" t="s">
        <v>102</v>
      </c>
      <c r="F10" s="2">
        <v>5.0</v>
      </c>
      <c r="G10" s="2" t="str">
        <f>VLOOKUP(E10,lookups_invert!$A$2:$E$102,2,0)</f>
        <v>Dendostrea frons</v>
      </c>
      <c r="H10" s="2" t="str">
        <f>VLOOKUP(E10,lookups_invert!$A$2:$E$102,4,0)</f>
        <v>oyster</v>
      </c>
    </row>
    <row r="11">
      <c r="A11" s="3">
        <v>44609.0</v>
      </c>
      <c r="B11" s="2" t="s">
        <v>43</v>
      </c>
      <c r="C11" s="2" t="s">
        <v>93</v>
      </c>
      <c r="D11" s="2">
        <v>2.0</v>
      </c>
      <c r="E11" s="2" t="s">
        <v>102</v>
      </c>
      <c r="F11" s="2">
        <v>6.0</v>
      </c>
      <c r="G11" s="2" t="str">
        <f>VLOOKUP(E11,lookups_invert!$A$2:$E$102,2,0)</f>
        <v>Dendostrea frons</v>
      </c>
      <c r="H11" s="2" t="str">
        <f>VLOOKUP(E11,lookups_invert!$A$2:$E$102,4,0)</f>
        <v>oyster</v>
      </c>
    </row>
    <row r="12">
      <c r="A12" s="3">
        <v>44609.0</v>
      </c>
      <c r="B12" s="2" t="s">
        <v>43</v>
      </c>
      <c r="C12" s="2" t="s">
        <v>93</v>
      </c>
      <c r="D12" s="2">
        <v>2.0</v>
      </c>
      <c r="E12" s="2" t="s">
        <v>94</v>
      </c>
      <c r="F12" s="2">
        <v>11.0</v>
      </c>
      <c r="G12" s="2" t="str">
        <f>VLOOKUP(E12,lookups_invert!$A$2:$E$102,2,0)</f>
        <v>Tedania ignis</v>
      </c>
      <c r="H12" s="2" t="str">
        <f>VLOOKUP(E12,lookups_invert!$A$2:$E$102,4,0)</f>
        <v>sponge</v>
      </c>
    </row>
    <row r="13">
      <c r="A13" s="3">
        <v>44609.0</v>
      </c>
      <c r="B13" s="2" t="s">
        <v>43</v>
      </c>
      <c r="C13" s="2" t="s">
        <v>93</v>
      </c>
      <c r="D13" s="2">
        <v>2.0</v>
      </c>
      <c r="E13" s="2" t="s">
        <v>99</v>
      </c>
      <c r="F13" s="2">
        <v>3.0</v>
      </c>
      <c r="G13" s="2" t="str">
        <f>VLOOKUP(E13,lookups_invert!$A$2:$E$102,2,0)</f>
        <v>Phallusia nigra</v>
      </c>
      <c r="H13" s="2" t="str">
        <f>VLOOKUP(E13,lookups_invert!$A$2:$E$102,4,0)</f>
        <v>Tunicate</v>
      </c>
    </row>
    <row r="14">
      <c r="A14" s="3">
        <v>44609.0</v>
      </c>
      <c r="B14" s="2" t="s">
        <v>43</v>
      </c>
      <c r="C14" s="2" t="s">
        <v>93</v>
      </c>
      <c r="D14" s="2">
        <v>2.0</v>
      </c>
      <c r="E14" s="2" t="s">
        <v>96</v>
      </c>
      <c r="F14" s="2">
        <v>1.0</v>
      </c>
      <c r="G14" s="2" t="str">
        <f>VLOOKUP(E14,lookups_invert!$A$2:$E$102,2,0)</f>
        <v>isognomon alatus</v>
      </c>
      <c r="H14" s="2" t="str">
        <f>VLOOKUP(E14,lookups_invert!$A$2:$E$102,4,0)</f>
        <v>oyster</v>
      </c>
    </row>
    <row r="15">
      <c r="A15" s="3">
        <v>44609.0</v>
      </c>
      <c r="B15" s="2" t="s">
        <v>43</v>
      </c>
      <c r="C15" s="2" t="s">
        <v>93</v>
      </c>
      <c r="D15" s="2">
        <v>2.0</v>
      </c>
      <c r="E15" s="2" t="s">
        <v>103</v>
      </c>
      <c r="F15" s="2">
        <v>1.0</v>
      </c>
      <c r="G15" s="2" t="str">
        <f>VLOOKUP(E15,lookups_invert!$A$2:$E$102,2,0)</f>
        <v>Siderastrea radians</v>
      </c>
      <c r="H15" s="2" t="str">
        <f>VLOOKUP(E15,lookups_invert!$A$2:$E$102,4,0)</f>
        <v>coral</v>
      </c>
    </row>
    <row r="16">
      <c r="A16" s="3">
        <v>44609.0</v>
      </c>
      <c r="B16" s="2" t="s">
        <v>43</v>
      </c>
      <c r="C16" s="2" t="s">
        <v>93</v>
      </c>
      <c r="D16" s="2">
        <v>2.0</v>
      </c>
      <c r="E16" s="2" t="s">
        <v>104</v>
      </c>
      <c r="F16" s="2">
        <v>3.0</v>
      </c>
      <c r="G16" s="2" t="str">
        <f>VLOOKUP(E16,lookups_invert!$A$2:$E$102,2,0)</f>
        <v>Stephanoconeia interspeta </v>
      </c>
      <c r="H16" s="2" t="str">
        <f>VLOOKUP(E16,lookups_invert!$A$2:$E$102,4,0)</f>
        <v>coral</v>
      </c>
    </row>
    <row r="17">
      <c r="A17" s="3">
        <v>44609.0</v>
      </c>
      <c r="B17" s="2" t="s">
        <v>43</v>
      </c>
      <c r="C17" s="2" t="s">
        <v>93</v>
      </c>
      <c r="D17" s="2">
        <v>2.0</v>
      </c>
      <c r="E17" s="2" t="s">
        <v>105</v>
      </c>
      <c r="F17" s="2">
        <v>3.0</v>
      </c>
      <c r="G17" s="2" t="str">
        <f>VLOOKUP(E17,lookups_invert!$A$2:$E$102,2,0)</f>
        <v>Strombus gigas</v>
      </c>
      <c r="H17" s="2" t="str">
        <f>VLOOKUP(E17,lookups_invert!$A$2:$E$102,4,0)</f>
        <v>conch</v>
      </c>
    </row>
    <row r="18">
      <c r="A18" s="3">
        <v>44609.0</v>
      </c>
      <c r="B18" s="2" t="s">
        <v>43</v>
      </c>
      <c r="C18" s="2" t="s">
        <v>93</v>
      </c>
      <c r="D18" s="2">
        <v>2.0</v>
      </c>
      <c r="E18" s="2" t="s">
        <v>97</v>
      </c>
      <c r="F18" s="2">
        <v>1.0</v>
      </c>
      <c r="G18" s="2" t="str">
        <f>VLOOKUP(E18,lookups_invert!$A$2:$E$102,2,0)</f>
        <v>Sabellastarte spp </v>
      </c>
      <c r="H18" s="2" t="str">
        <f>VLOOKUP(E18,lookups_invert!$A$2:$E$102,4,0)</f>
        <v>worm</v>
      </c>
    </row>
    <row r="19">
      <c r="A19" s="3">
        <v>44609.0</v>
      </c>
      <c r="B19" s="2" t="s">
        <v>43</v>
      </c>
      <c r="C19" s="2" t="s">
        <v>93</v>
      </c>
      <c r="D19" s="2">
        <v>2.0</v>
      </c>
      <c r="E19" s="2" t="s">
        <v>106</v>
      </c>
      <c r="F19" s="2">
        <v>1.0</v>
      </c>
      <c r="G19" s="2" t="str">
        <f>VLOOKUP(E19,lookups_invert!$A$2:$E$102,2,0)</f>
        <v>haliclona spp.</v>
      </c>
      <c r="H19" s="2" t="str">
        <f>VLOOKUP(E19,lookups_invert!$A$2:$E$102,4,0)</f>
        <v>sponge</v>
      </c>
    </row>
    <row r="20">
      <c r="A20" s="3">
        <v>44609.0</v>
      </c>
      <c r="B20" s="2" t="s">
        <v>43</v>
      </c>
      <c r="C20" s="2" t="s">
        <v>93</v>
      </c>
      <c r="D20" s="2">
        <v>2.0</v>
      </c>
      <c r="E20" s="2" t="s">
        <v>107</v>
      </c>
      <c r="F20" s="2">
        <v>1.0</v>
      </c>
      <c r="G20" s="2" t="str">
        <f>VLOOKUP(E20,lookups_invert!$A$2:$E$102,2,0)</f>
        <v>Tripneustes ventricosus</v>
      </c>
      <c r="H20" s="2" t="str">
        <f>VLOOKUP(E20,lookups_invert!$A$2:$E$102,4,0)</f>
        <v>sea urchin</v>
      </c>
    </row>
    <row r="21">
      <c r="A21" s="3">
        <v>44609.0</v>
      </c>
      <c r="B21" s="2" t="s">
        <v>43</v>
      </c>
      <c r="C21" s="2" t="s">
        <v>93</v>
      </c>
      <c r="D21" s="2">
        <v>3.0</v>
      </c>
      <c r="E21" s="2" t="s">
        <v>97</v>
      </c>
      <c r="F21" s="2">
        <v>10.0</v>
      </c>
      <c r="G21" s="2" t="str">
        <f>VLOOKUP(E21,lookups_invert!$A$2:$E$102,2,0)</f>
        <v>Sabellastarte spp </v>
      </c>
      <c r="H21" s="2" t="str">
        <f>VLOOKUP(E21,lookups_invert!$A$2:$E$102,4,0)</f>
        <v>worm</v>
      </c>
    </row>
    <row r="22">
      <c r="A22" s="3">
        <v>44609.0</v>
      </c>
      <c r="B22" s="2" t="s">
        <v>43</v>
      </c>
      <c r="C22" s="2" t="s">
        <v>93</v>
      </c>
      <c r="D22" s="2">
        <v>3.0</v>
      </c>
      <c r="E22" s="2" t="s">
        <v>100</v>
      </c>
      <c r="F22" s="2">
        <v>4.0</v>
      </c>
      <c r="G22" s="2" t="str">
        <f>VLOOKUP(E22,lookups_invert!$A$2:$E$102,2,0)</f>
        <v>Aplysina spp.</v>
      </c>
      <c r="H22" s="2" t="str">
        <f>VLOOKUP(E22,lookups_invert!$A$2:$E$102,4,0)</f>
        <v>sponge</v>
      </c>
    </row>
    <row r="23">
      <c r="A23" s="3">
        <v>44609.0</v>
      </c>
      <c r="B23" s="2" t="s">
        <v>43</v>
      </c>
      <c r="C23" s="2" t="s">
        <v>93</v>
      </c>
      <c r="D23" s="2">
        <v>3.0</v>
      </c>
      <c r="E23" s="2" t="s">
        <v>108</v>
      </c>
      <c r="F23" s="2">
        <v>25.0</v>
      </c>
      <c r="G23" s="2" t="str">
        <f>VLOOKUP(E23,lookups_invert!$A$2:$E$102,2,0)</f>
        <v>Scopalina ruetzleri</v>
      </c>
      <c r="H23" s="2" t="str">
        <f>VLOOKUP(E23,lookups_invert!$A$2:$E$102,4,0)</f>
        <v>sponge</v>
      </c>
    </row>
    <row r="24">
      <c r="A24" s="3">
        <v>44609.0</v>
      </c>
      <c r="B24" s="2" t="s">
        <v>43</v>
      </c>
      <c r="C24" s="2" t="s">
        <v>93</v>
      </c>
      <c r="D24" s="2">
        <v>3.0</v>
      </c>
      <c r="E24" s="2" t="s">
        <v>109</v>
      </c>
      <c r="F24" s="2">
        <v>14.0</v>
      </c>
      <c r="G24" s="2" t="str">
        <f>VLOOKUP(E24,lookups_invert!$A$2:$E$102,2,0)</f>
        <v>Suberites auriantaca</v>
      </c>
      <c r="H24" s="2" t="str">
        <f>VLOOKUP(E24,lookups_invert!$A$2:$E$102,4,0)</f>
        <v>sponge</v>
      </c>
    </row>
    <row r="25">
      <c r="A25" s="3">
        <v>44609.0</v>
      </c>
      <c r="B25" s="2" t="s">
        <v>43</v>
      </c>
      <c r="C25" s="2" t="s">
        <v>93</v>
      </c>
      <c r="D25" s="2">
        <v>3.0</v>
      </c>
      <c r="E25" s="2" t="s">
        <v>99</v>
      </c>
      <c r="F25" s="2">
        <v>4.0</v>
      </c>
      <c r="G25" s="2" t="str">
        <f>VLOOKUP(E25,lookups_invert!$A$2:$E$102,2,0)</f>
        <v>Phallusia nigra</v>
      </c>
      <c r="H25" s="2" t="str">
        <f>VLOOKUP(E25,lookups_invert!$A$2:$E$102,4,0)</f>
        <v>Tunicate</v>
      </c>
    </row>
    <row r="26">
      <c r="A26" s="3">
        <v>44609.0</v>
      </c>
      <c r="B26" s="2" t="s">
        <v>43</v>
      </c>
      <c r="C26" s="2" t="s">
        <v>93</v>
      </c>
      <c r="D26" s="2">
        <v>3.0</v>
      </c>
      <c r="E26" s="2" t="s">
        <v>102</v>
      </c>
      <c r="F26" s="2">
        <v>1.0</v>
      </c>
      <c r="G26" s="2" t="str">
        <f>VLOOKUP(E26,lookups_invert!$A$2:$E$102,2,0)</f>
        <v>Dendostrea frons</v>
      </c>
      <c r="H26" s="2" t="str">
        <f>VLOOKUP(E26,lookups_invert!$A$2:$E$102,4,0)</f>
        <v>oyster</v>
      </c>
    </row>
    <row r="27">
      <c r="A27" s="3">
        <v>44609.0</v>
      </c>
      <c r="B27" s="2" t="s">
        <v>43</v>
      </c>
      <c r="C27" s="2" t="s">
        <v>93</v>
      </c>
      <c r="D27" s="2">
        <v>3.0</v>
      </c>
      <c r="E27" s="2" t="s">
        <v>106</v>
      </c>
      <c r="F27" s="2">
        <v>3.0</v>
      </c>
      <c r="G27" s="2" t="str">
        <f>VLOOKUP(E27,lookups_invert!$A$2:$E$102,2,0)</f>
        <v>haliclona spp.</v>
      </c>
      <c r="H27" s="2" t="str">
        <f>VLOOKUP(E27,lookups_invert!$A$2:$E$102,4,0)</f>
        <v>sponge</v>
      </c>
    </row>
    <row r="28">
      <c r="A28" s="3">
        <v>44609.0</v>
      </c>
      <c r="B28" s="2" t="s">
        <v>43</v>
      </c>
      <c r="C28" s="2" t="s">
        <v>93</v>
      </c>
      <c r="D28" s="2">
        <v>3.0</v>
      </c>
      <c r="E28" s="2" t="s">
        <v>94</v>
      </c>
      <c r="F28" s="2">
        <v>10.0</v>
      </c>
      <c r="G28" s="2" t="str">
        <f>VLOOKUP(E28,lookups_invert!$A$2:$E$102,2,0)</f>
        <v>Tedania ignis</v>
      </c>
      <c r="H28" s="2" t="str">
        <f>VLOOKUP(E28,lookups_invert!$A$2:$E$102,4,0)</f>
        <v>sponge</v>
      </c>
    </row>
    <row r="29">
      <c r="A29" s="3">
        <v>44609.0</v>
      </c>
      <c r="B29" s="2" t="s">
        <v>43</v>
      </c>
      <c r="C29" s="2" t="s">
        <v>93</v>
      </c>
      <c r="D29" s="2">
        <v>3.0</v>
      </c>
      <c r="E29" s="2" t="s">
        <v>100</v>
      </c>
      <c r="F29" s="2">
        <v>1.0</v>
      </c>
      <c r="G29" s="2" t="str">
        <f>VLOOKUP(E29,lookups_invert!$A$2:$E$102,2,0)</f>
        <v>Aplysina spp.</v>
      </c>
      <c r="H29" s="2" t="str">
        <f>VLOOKUP(E29,lookups_invert!$A$2:$E$102,4,0)</f>
        <v>sponge</v>
      </c>
    </row>
    <row r="30">
      <c r="A30" s="3">
        <v>44609.0</v>
      </c>
      <c r="B30" s="2" t="s">
        <v>43</v>
      </c>
      <c r="C30" s="2" t="s">
        <v>93</v>
      </c>
      <c r="D30" s="2">
        <v>3.0</v>
      </c>
      <c r="E30" s="2" t="s">
        <v>98</v>
      </c>
      <c r="F30" s="2">
        <v>2.0</v>
      </c>
      <c r="G30" s="2" t="str">
        <f>VLOOKUP(E30,lookups_invert!$A$2:$E$102,2,0)</f>
        <v>Dysidea etheria</v>
      </c>
      <c r="H30" s="2" t="str">
        <f>VLOOKUP(E30,lookups_invert!$A$2:$E$102,4,0)</f>
        <v>sponge</v>
      </c>
    </row>
    <row r="31">
      <c r="A31" s="3">
        <v>44609.0</v>
      </c>
      <c r="B31" s="2" t="s">
        <v>43</v>
      </c>
      <c r="C31" s="2" t="s">
        <v>93</v>
      </c>
      <c r="D31" s="2">
        <v>3.0</v>
      </c>
      <c r="E31" s="2" t="s">
        <v>110</v>
      </c>
      <c r="F31" s="2">
        <v>1.0</v>
      </c>
      <c r="G31" s="2" t="str">
        <f>VLOOKUP(E31,lookups_invert!$A$2:$E$102,2,0)</f>
        <v>Actinopygia agassizii</v>
      </c>
      <c r="H31" s="2" t="str">
        <f>VLOOKUP(E31,lookups_invert!$A$2:$E$102,4,0)</f>
        <v>sea cucumber</v>
      </c>
    </row>
    <row r="32">
      <c r="A32" s="3">
        <v>44609.0</v>
      </c>
      <c r="B32" s="2" t="s">
        <v>43</v>
      </c>
      <c r="C32" s="2" t="s">
        <v>93</v>
      </c>
      <c r="D32" s="2">
        <v>4.0</v>
      </c>
      <c r="E32" s="2" t="s">
        <v>106</v>
      </c>
      <c r="F32" s="2">
        <v>3.0</v>
      </c>
      <c r="G32" s="2" t="str">
        <f>VLOOKUP(E32,lookups_invert!$A$2:$E$102,2,0)</f>
        <v>haliclona spp.</v>
      </c>
      <c r="H32" s="2" t="str">
        <f>VLOOKUP(E32,lookups_invert!$A$2:$E$102,4,0)</f>
        <v>sponge</v>
      </c>
    </row>
    <row r="33">
      <c r="A33" s="3">
        <v>44609.0</v>
      </c>
      <c r="B33" s="2" t="s">
        <v>43</v>
      </c>
      <c r="C33" s="2" t="s">
        <v>93</v>
      </c>
      <c r="D33" s="2">
        <v>4.0</v>
      </c>
      <c r="E33" s="2" t="s">
        <v>108</v>
      </c>
      <c r="F33" s="2">
        <v>15.0</v>
      </c>
      <c r="G33" s="2" t="str">
        <f>VLOOKUP(E33,lookups_invert!$A$2:$E$102,2,0)</f>
        <v>Scopalina ruetzleri</v>
      </c>
      <c r="H33" s="2" t="str">
        <f>VLOOKUP(E33,lookups_invert!$A$2:$E$102,4,0)</f>
        <v>sponge</v>
      </c>
    </row>
    <row r="34">
      <c r="A34" s="3">
        <v>44609.0</v>
      </c>
      <c r="B34" s="2" t="s">
        <v>43</v>
      </c>
      <c r="C34" s="2" t="s">
        <v>93</v>
      </c>
      <c r="D34" s="2">
        <v>4.0</v>
      </c>
      <c r="E34" s="2" t="s">
        <v>97</v>
      </c>
      <c r="F34" s="2">
        <v>28.0</v>
      </c>
      <c r="G34" s="2" t="str">
        <f>VLOOKUP(E34,lookups_invert!$A$2:$E$102,2,0)</f>
        <v>Sabellastarte spp </v>
      </c>
      <c r="H34" s="2" t="str">
        <f>VLOOKUP(E34,lookups_invert!$A$2:$E$102,4,0)</f>
        <v>worm</v>
      </c>
    </row>
    <row r="35">
      <c r="A35" s="3">
        <v>44609.0</v>
      </c>
      <c r="B35" s="2" t="s">
        <v>43</v>
      </c>
      <c r="C35" s="2" t="s">
        <v>93</v>
      </c>
      <c r="D35" s="2">
        <v>4.0</v>
      </c>
      <c r="E35" s="2" t="s">
        <v>94</v>
      </c>
      <c r="F35" s="2">
        <v>11.0</v>
      </c>
      <c r="G35" s="2" t="str">
        <f>VLOOKUP(E35,lookups_invert!$A$2:$E$102,2,0)</f>
        <v>Tedania ignis</v>
      </c>
      <c r="H35" s="2" t="str">
        <f>VLOOKUP(E35,lookups_invert!$A$2:$E$102,4,0)</f>
        <v>sponge</v>
      </c>
    </row>
    <row r="36">
      <c r="A36" s="3">
        <v>44609.0</v>
      </c>
      <c r="B36" s="2" t="s">
        <v>43</v>
      </c>
      <c r="C36" s="2" t="s">
        <v>93</v>
      </c>
      <c r="D36" s="2">
        <v>4.0</v>
      </c>
      <c r="E36" s="2" t="s">
        <v>99</v>
      </c>
      <c r="F36" s="2">
        <v>3.0</v>
      </c>
      <c r="G36" s="2" t="str">
        <f>VLOOKUP(E36,lookups_invert!$A$2:$E$102,2,0)</f>
        <v>Phallusia nigra</v>
      </c>
      <c r="H36" s="2" t="str">
        <f>VLOOKUP(E36,lookups_invert!$A$2:$E$102,4,0)</f>
        <v>Tunicate</v>
      </c>
    </row>
    <row r="37">
      <c r="A37" s="3">
        <v>44609.0</v>
      </c>
      <c r="B37" s="2" t="s">
        <v>43</v>
      </c>
      <c r="C37" s="2" t="s">
        <v>93</v>
      </c>
      <c r="D37" s="2">
        <v>4.0</v>
      </c>
      <c r="E37" s="2" t="s">
        <v>109</v>
      </c>
      <c r="F37" s="2">
        <v>14.0</v>
      </c>
      <c r="G37" s="2" t="str">
        <f>VLOOKUP(E37,lookups_invert!$A$2:$E$102,2,0)</f>
        <v>Suberites auriantaca</v>
      </c>
      <c r="H37" s="2" t="str">
        <f>VLOOKUP(E37,lookups_invert!$A$2:$E$102,4,0)</f>
        <v>sponge</v>
      </c>
    </row>
    <row r="38">
      <c r="A38" s="3">
        <v>44609.0</v>
      </c>
      <c r="B38" s="2" t="s">
        <v>43</v>
      </c>
      <c r="C38" s="2" t="s">
        <v>93</v>
      </c>
      <c r="D38" s="2">
        <v>4.0</v>
      </c>
      <c r="E38" s="2" t="s">
        <v>111</v>
      </c>
      <c r="F38" s="2">
        <v>9.0</v>
      </c>
      <c r="G38" s="2" t="str">
        <f>VLOOKUP(E38,lookups_invert!$A$2:$E$102,2,0)</f>
        <v>Halisarca spp</v>
      </c>
      <c r="H38" s="2" t="str">
        <f>VLOOKUP(E38,lookups_invert!$A$2:$E$102,4,0)</f>
        <v>sponge</v>
      </c>
    </row>
    <row r="39">
      <c r="A39" s="3">
        <v>44609.0</v>
      </c>
      <c r="B39" s="2" t="s">
        <v>43</v>
      </c>
      <c r="C39" s="2" t="s">
        <v>93</v>
      </c>
      <c r="D39" s="2">
        <v>4.0</v>
      </c>
      <c r="E39" s="2" t="s">
        <v>112</v>
      </c>
      <c r="F39" s="2">
        <v>14.0</v>
      </c>
      <c r="G39" s="2" t="str">
        <f>VLOOKUP(E39,lookups_invert!$A$2:$E$102,2,0)</f>
        <v>Ecteinascidia turbinata</v>
      </c>
      <c r="H39" s="2" t="str">
        <f>VLOOKUP(E39,lookups_invert!$A$2:$E$102,4,0)</f>
        <v>tunicate</v>
      </c>
    </row>
    <row r="40">
      <c r="A40" s="3">
        <v>44609.0</v>
      </c>
      <c r="B40" s="2" t="s">
        <v>43</v>
      </c>
      <c r="C40" s="2" t="s">
        <v>93</v>
      </c>
      <c r="D40" s="2">
        <v>4.0</v>
      </c>
      <c r="E40" s="2" t="s">
        <v>98</v>
      </c>
      <c r="F40" s="2">
        <v>1.0</v>
      </c>
      <c r="G40" s="2" t="str">
        <f>VLOOKUP(E40,lookups_invert!$A$2:$E$102,2,0)</f>
        <v>Dysidea etheria</v>
      </c>
      <c r="H40" s="2" t="str">
        <f>VLOOKUP(E40,lookups_invert!$A$2:$E$102,4,0)</f>
        <v>sponge</v>
      </c>
    </row>
    <row r="41">
      <c r="A41" s="3">
        <v>44609.0</v>
      </c>
      <c r="B41" s="2" t="s">
        <v>43</v>
      </c>
      <c r="C41" s="2" t="s">
        <v>93</v>
      </c>
      <c r="D41" s="2">
        <v>4.0</v>
      </c>
      <c r="E41" s="2" t="s">
        <v>102</v>
      </c>
      <c r="F41" s="2">
        <v>1.0</v>
      </c>
      <c r="G41" s="2" t="str">
        <f>VLOOKUP(E41,lookups_invert!$A$2:$E$102,2,0)</f>
        <v>Dendostrea frons</v>
      </c>
      <c r="H41" s="2" t="str">
        <f>VLOOKUP(E41,lookups_invert!$A$2:$E$102,4,0)</f>
        <v>oyster</v>
      </c>
    </row>
    <row r="42">
      <c r="A42" s="3">
        <v>44609.0</v>
      </c>
      <c r="B42" s="2" t="s">
        <v>43</v>
      </c>
      <c r="C42" s="2" t="s">
        <v>93</v>
      </c>
      <c r="D42" s="2">
        <v>4.0</v>
      </c>
      <c r="E42" s="2" t="s">
        <v>96</v>
      </c>
      <c r="F42" s="2">
        <v>5.0</v>
      </c>
      <c r="G42" s="2" t="str">
        <f>VLOOKUP(E42,lookups_invert!$A$2:$E$102,2,0)</f>
        <v>isognomon alatus</v>
      </c>
      <c r="H42" s="2" t="str">
        <f>VLOOKUP(E42,lookups_invert!$A$2:$E$102,4,0)</f>
        <v>oyster</v>
      </c>
    </row>
    <row r="43">
      <c r="A43" s="3">
        <v>44609.0</v>
      </c>
      <c r="B43" s="2" t="s">
        <v>43</v>
      </c>
      <c r="C43" s="2" t="s">
        <v>93</v>
      </c>
      <c r="D43" s="2">
        <v>4.0</v>
      </c>
      <c r="E43" s="2" t="s">
        <v>100</v>
      </c>
      <c r="F43" s="2">
        <v>1.0</v>
      </c>
      <c r="G43" s="2" t="str">
        <f>VLOOKUP(E43,lookups_invert!$A$2:$E$102,2,0)</f>
        <v>Aplysina spp.</v>
      </c>
      <c r="H43" s="2" t="str">
        <f>VLOOKUP(E43,lookups_invert!$A$2:$E$102,4,0)</f>
        <v>sponge</v>
      </c>
    </row>
    <row r="44">
      <c r="A44" s="3">
        <v>44609.0</v>
      </c>
      <c r="B44" s="2" t="s">
        <v>43</v>
      </c>
      <c r="C44" s="2" t="s">
        <v>93</v>
      </c>
      <c r="D44" s="2">
        <v>5.0</v>
      </c>
      <c r="E44" s="2" t="s">
        <v>113</v>
      </c>
      <c r="F44" s="2">
        <v>2.0</v>
      </c>
      <c r="G44" s="2" t="str">
        <f>VLOOKUP(E44,lookups_invert!$A$2:$E$102,2,0)</f>
        <v>Eupolymnia crassicornis</v>
      </c>
      <c r="H44" s="2" t="str">
        <f>VLOOKUP(E44,lookups_invert!$A$2:$E$102,4,0)</f>
        <v>worm</v>
      </c>
    </row>
    <row r="45">
      <c r="A45" s="3">
        <v>44609.0</v>
      </c>
      <c r="B45" s="2" t="s">
        <v>43</v>
      </c>
      <c r="C45" s="2" t="s">
        <v>93</v>
      </c>
      <c r="D45" s="2">
        <v>5.0</v>
      </c>
      <c r="E45" s="2" t="s">
        <v>114</v>
      </c>
      <c r="F45" s="2">
        <v>1.0</v>
      </c>
      <c r="G45" s="2" t="str">
        <f>VLOOKUP(E45,lookups_invert!$A$2:$E$102,2,0)</f>
        <v>Manicina areolata</v>
      </c>
      <c r="H45" s="2" t="str">
        <f>VLOOKUP(E45,lookups_invert!$A$2:$E$102,4,0)</f>
        <v>coral</v>
      </c>
    </row>
    <row r="46">
      <c r="A46" s="3">
        <v>44609.0</v>
      </c>
      <c r="B46" s="2" t="s">
        <v>43</v>
      </c>
      <c r="C46" s="2" t="s">
        <v>93</v>
      </c>
      <c r="D46" s="2">
        <v>5.0</v>
      </c>
      <c r="E46" s="2" t="s">
        <v>95</v>
      </c>
      <c r="F46" s="2">
        <v>3.0</v>
      </c>
      <c r="G46" s="2" t="str">
        <f>VLOOKUP(E46,lookups_invert!$A$2:$E$102,2,0)</f>
        <v>Porites porites</v>
      </c>
      <c r="H46" s="2" t="str">
        <f>VLOOKUP(E46,lookups_invert!$A$2:$E$102,4,0)</f>
        <v>coral</v>
      </c>
    </row>
    <row r="47">
      <c r="A47" s="3">
        <v>44609.0</v>
      </c>
      <c r="B47" s="2" t="s">
        <v>43</v>
      </c>
      <c r="C47" s="2" t="s">
        <v>93</v>
      </c>
      <c r="D47" s="2">
        <v>5.0</v>
      </c>
      <c r="E47" s="2" t="s">
        <v>115</v>
      </c>
      <c r="F47" s="2">
        <v>3.0</v>
      </c>
      <c r="G47" s="2" t="str">
        <f>VLOOKUP(E47,lookups_invert!$A$2:$E$102,2,0)</f>
        <v>Actinoporus elegans</v>
      </c>
      <c r="H47" s="2" t="str">
        <f>VLOOKUP(E47,lookups_invert!$A$2:$E$102,4,0)</f>
        <v>anemone</v>
      </c>
    </row>
    <row r="48">
      <c r="A48" s="3">
        <v>44609.0</v>
      </c>
      <c r="B48" s="2" t="s">
        <v>43</v>
      </c>
      <c r="C48" s="2" t="s">
        <v>93</v>
      </c>
      <c r="D48" s="2">
        <v>5.0</v>
      </c>
      <c r="E48" s="2" t="s">
        <v>95</v>
      </c>
      <c r="F48" s="2">
        <v>2.0</v>
      </c>
      <c r="G48" s="2" t="str">
        <f>VLOOKUP(E48,lookups_invert!$A$2:$E$102,2,0)</f>
        <v>Porites porites</v>
      </c>
      <c r="H48" s="2" t="str">
        <f>VLOOKUP(E48,lookups_invert!$A$2:$E$102,4,0)</f>
        <v>coral</v>
      </c>
    </row>
    <row r="49">
      <c r="A49" s="3">
        <v>44609.0</v>
      </c>
      <c r="B49" s="2" t="s">
        <v>43</v>
      </c>
      <c r="C49" s="2" t="s">
        <v>93</v>
      </c>
      <c r="D49" s="2">
        <v>5.0</v>
      </c>
      <c r="E49" s="2" t="s">
        <v>99</v>
      </c>
      <c r="F49" s="2">
        <v>1.0</v>
      </c>
      <c r="G49" s="2" t="str">
        <f>VLOOKUP(E49,lookups_invert!$A$2:$E$102,2,0)</f>
        <v>Phallusia nigra</v>
      </c>
      <c r="H49" s="2" t="str">
        <f>VLOOKUP(E49,lookups_invert!$A$2:$E$102,4,0)</f>
        <v>Tunicate</v>
      </c>
    </row>
    <row r="50">
      <c r="A50" s="3">
        <v>44609.0</v>
      </c>
      <c r="B50" s="2" t="s">
        <v>43</v>
      </c>
      <c r="C50" s="2" t="s">
        <v>93</v>
      </c>
      <c r="D50" s="2">
        <v>5.0</v>
      </c>
      <c r="E50" s="2" t="s">
        <v>103</v>
      </c>
      <c r="F50" s="2">
        <v>3.0</v>
      </c>
      <c r="G50" s="2" t="str">
        <f>VLOOKUP(E50,lookups_invert!$A$2:$E$102,2,0)</f>
        <v>Siderastrea radians</v>
      </c>
      <c r="H50" s="2" t="str">
        <f>VLOOKUP(E50,lookups_invert!$A$2:$E$102,4,0)</f>
        <v>coral</v>
      </c>
    </row>
    <row r="51">
      <c r="A51" s="3">
        <v>44609.0</v>
      </c>
      <c r="B51" s="2" t="s">
        <v>43</v>
      </c>
      <c r="C51" s="2" t="s">
        <v>93</v>
      </c>
      <c r="D51" s="2">
        <v>5.0</v>
      </c>
      <c r="E51" s="2" t="s">
        <v>105</v>
      </c>
      <c r="F51" s="2">
        <v>1.0</v>
      </c>
      <c r="G51" s="2" t="str">
        <f>VLOOKUP(E51,lookups_invert!$A$2:$E$102,2,0)</f>
        <v>Strombus gigas</v>
      </c>
      <c r="H51" s="2" t="str">
        <f>VLOOKUP(E51,lookups_invert!$A$2:$E$102,4,0)</f>
        <v>conch</v>
      </c>
    </row>
    <row r="52">
      <c r="A52" s="3">
        <v>44665.0</v>
      </c>
      <c r="B52" s="2" t="s">
        <v>116</v>
      </c>
      <c r="C52" s="2" t="s">
        <v>93</v>
      </c>
      <c r="D52" s="2">
        <v>1.0</v>
      </c>
      <c r="E52" s="2" t="s">
        <v>96</v>
      </c>
      <c r="F52" s="2">
        <v>32.0</v>
      </c>
      <c r="G52" s="2" t="str">
        <f>VLOOKUP(E52,lookups_invert!$A$2:$E$102,2,0)</f>
        <v>isognomon alatus</v>
      </c>
      <c r="H52" s="2" t="str">
        <f>VLOOKUP(E52,lookups_invert!$A$2:$E$102,4,0)</f>
        <v>oyster</v>
      </c>
    </row>
    <row r="53">
      <c r="A53" s="3">
        <v>44665.0</v>
      </c>
      <c r="B53" s="2" t="s">
        <v>116</v>
      </c>
      <c r="C53" s="2" t="s">
        <v>93</v>
      </c>
      <c r="D53" s="2">
        <v>1.0</v>
      </c>
      <c r="E53" s="2" t="s">
        <v>97</v>
      </c>
      <c r="F53" s="2">
        <v>11.0</v>
      </c>
      <c r="G53" s="2" t="str">
        <f>VLOOKUP(E53,lookups_invert!$A$2:$E$102,2,0)</f>
        <v>Sabellastarte spp </v>
      </c>
      <c r="H53" s="2" t="str">
        <f>VLOOKUP(E53,lookups_invert!$A$2:$E$102,4,0)</f>
        <v>worm</v>
      </c>
    </row>
    <row r="54">
      <c r="A54" s="3">
        <v>44665.0</v>
      </c>
      <c r="B54" s="2" t="s">
        <v>116</v>
      </c>
      <c r="C54" s="2" t="s">
        <v>93</v>
      </c>
      <c r="D54" s="2">
        <v>1.0</v>
      </c>
      <c r="E54" s="2" t="s">
        <v>99</v>
      </c>
      <c r="F54" s="2">
        <v>40.0</v>
      </c>
      <c r="G54" s="2" t="str">
        <f>VLOOKUP(E54,lookups_invert!$A$2:$E$102,2,0)</f>
        <v>Phallusia nigra</v>
      </c>
      <c r="H54" s="2" t="str">
        <f>VLOOKUP(E54,lookups_invert!$A$2:$E$102,4,0)</f>
        <v>Tunicate</v>
      </c>
    </row>
    <row r="55">
      <c r="A55" s="3">
        <v>44665.0</v>
      </c>
      <c r="B55" s="2" t="s">
        <v>116</v>
      </c>
      <c r="C55" s="2" t="s">
        <v>93</v>
      </c>
      <c r="D55" s="2">
        <v>1.0</v>
      </c>
      <c r="E55" s="2" t="s">
        <v>94</v>
      </c>
      <c r="F55" s="2">
        <v>17.0</v>
      </c>
      <c r="G55" s="2" t="str">
        <f>VLOOKUP(E55,lookups_invert!$A$2:$E$102,2,0)</f>
        <v>Tedania ignis</v>
      </c>
      <c r="H55" s="2" t="str">
        <f>VLOOKUP(E55,lookups_invert!$A$2:$E$102,4,0)</f>
        <v>sponge</v>
      </c>
    </row>
    <row r="56">
      <c r="A56" s="3">
        <v>44665.0</v>
      </c>
      <c r="B56" s="2" t="s">
        <v>116</v>
      </c>
      <c r="C56" s="2" t="s">
        <v>93</v>
      </c>
      <c r="D56" s="2">
        <v>1.0</v>
      </c>
      <c r="E56" s="2" t="s">
        <v>111</v>
      </c>
      <c r="F56" s="2">
        <v>10.0</v>
      </c>
      <c r="G56" s="2" t="str">
        <f>VLOOKUP(E56,lookups_invert!$A$2:$E$102,2,0)</f>
        <v>Halisarca spp</v>
      </c>
      <c r="H56" s="2" t="str">
        <f>VLOOKUP(E56,lookups_invert!$A$2:$E$102,4,0)</f>
        <v>sponge</v>
      </c>
    </row>
    <row r="57">
      <c r="A57" s="3">
        <v>44665.0</v>
      </c>
      <c r="B57" s="2" t="s">
        <v>116</v>
      </c>
      <c r="C57" s="2" t="s">
        <v>93</v>
      </c>
      <c r="D57" s="2">
        <v>1.0</v>
      </c>
      <c r="E57" s="2" t="s">
        <v>117</v>
      </c>
      <c r="F57" s="2">
        <v>1.0</v>
      </c>
      <c r="G57" s="2" t="str">
        <f>VLOOKUP(E57,lookups_invert!$A$2:$E$102,2,0)</f>
        <v>Thyroscyphus ramosus</v>
      </c>
      <c r="H57" s="2" t="str">
        <f>VLOOKUP(E57,lookups_invert!$A$2:$E$102,4,0)</f>
        <v>hydroid</v>
      </c>
    </row>
    <row r="58">
      <c r="A58" s="3">
        <v>44665.0</v>
      </c>
      <c r="B58" s="2" t="s">
        <v>116</v>
      </c>
      <c r="C58" s="2" t="s">
        <v>93</v>
      </c>
      <c r="D58" s="2">
        <v>1.0</v>
      </c>
      <c r="E58" s="2" t="s">
        <v>118</v>
      </c>
      <c r="F58" s="2">
        <v>3.0</v>
      </c>
      <c r="G58" s="2" t="str">
        <f>VLOOKUP(E58,lookups_invert!$A$2:$E$102,2,0)</f>
        <v>Cassiopea xamachana</v>
      </c>
      <c r="H58" s="2" t="str">
        <f>VLOOKUP(E58,lookups_invert!$A$2:$E$102,4,0)</f>
        <v>Jelly fish</v>
      </c>
    </row>
    <row r="59">
      <c r="A59" s="3">
        <v>44665.0</v>
      </c>
      <c r="B59" s="2" t="s">
        <v>116</v>
      </c>
      <c r="C59" s="2" t="s">
        <v>93</v>
      </c>
      <c r="D59" s="2">
        <v>2.0</v>
      </c>
      <c r="E59" s="2" t="s">
        <v>115</v>
      </c>
      <c r="F59" s="2">
        <v>2.0</v>
      </c>
      <c r="G59" s="2" t="str">
        <f>VLOOKUP(E59,lookups_invert!$A$2:$E$102,2,0)</f>
        <v>Actinoporus elegans</v>
      </c>
      <c r="H59" s="2" t="str">
        <f>VLOOKUP(E59,lookups_invert!$A$2:$E$102,4,0)</f>
        <v>anemone</v>
      </c>
    </row>
    <row r="60">
      <c r="A60" s="3">
        <v>44665.0</v>
      </c>
      <c r="B60" s="2" t="s">
        <v>116</v>
      </c>
      <c r="C60" s="2" t="s">
        <v>93</v>
      </c>
      <c r="D60" s="2">
        <v>2.0</v>
      </c>
      <c r="E60" s="2" t="s">
        <v>103</v>
      </c>
      <c r="F60" s="2">
        <v>1.0</v>
      </c>
      <c r="G60" s="2" t="str">
        <f>VLOOKUP(E60,lookups_invert!$A$2:$E$102,2,0)</f>
        <v>Siderastrea radians</v>
      </c>
      <c r="H60" s="2" t="str">
        <f>VLOOKUP(E60,lookups_invert!$A$2:$E$102,4,0)</f>
        <v>coral</v>
      </c>
    </row>
    <row r="61">
      <c r="A61" s="3">
        <v>44665.0</v>
      </c>
      <c r="B61" s="2" t="s">
        <v>116</v>
      </c>
      <c r="C61" s="2" t="s">
        <v>93</v>
      </c>
      <c r="D61" s="2">
        <v>2.0</v>
      </c>
      <c r="E61" s="2" t="s">
        <v>94</v>
      </c>
      <c r="F61" s="2">
        <v>5.0</v>
      </c>
      <c r="G61" s="2" t="str">
        <f>VLOOKUP(E61,lookups_invert!$A$2:$E$102,2,0)</f>
        <v>Tedania ignis</v>
      </c>
      <c r="H61" s="2" t="str">
        <f>VLOOKUP(E61,lookups_invert!$A$2:$E$102,4,0)</f>
        <v>sponge</v>
      </c>
    </row>
    <row r="62">
      <c r="A62" s="3">
        <v>44665.0</v>
      </c>
      <c r="B62" s="2" t="s">
        <v>116</v>
      </c>
      <c r="C62" s="2" t="s">
        <v>93</v>
      </c>
      <c r="D62" s="2">
        <v>2.0</v>
      </c>
      <c r="E62" s="2" t="s">
        <v>96</v>
      </c>
      <c r="F62" s="2">
        <v>11.0</v>
      </c>
      <c r="G62" s="2" t="str">
        <f>VLOOKUP(E62,lookups_invert!$A$2:$E$102,2,0)</f>
        <v>isognomon alatus</v>
      </c>
      <c r="H62" s="2" t="str">
        <f>VLOOKUP(E62,lookups_invert!$A$2:$E$102,4,0)</f>
        <v>oyster</v>
      </c>
    </row>
    <row r="63">
      <c r="A63" s="3">
        <v>44665.0</v>
      </c>
      <c r="B63" s="2" t="s">
        <v>116</v>
      </c>
      <c r="C63" s="2" t="s">
        <v>93</v>
      </c>
      <c r="D63" s="2">
        <v>2.0</v>
      </c>
      <c r="E63" s="2" t="s">
        <v>102</v>
      </c>
      <c r="F63" s="2">
        <v>2.0</v>
      </c>
      <c r="G63" s="2" t="str">
        <f>VLOOKUP(E63,lookups_invert!$A$2:$E$102,2,0)</f>
        <v>Dendostrea frons</v>
      </c>
      <c r="H63" s="2" t="str">
        <f>VLOOKUP(E63,lookups_invert!$A$2:$E$102,4,0)</f>
        <v>oyster</v>
      </c>
    </row>
    <row r="64">
      <c r="A64" s="3">
        <v>44665.0</v>
      </c>
      <c r="B64" s="2" t="s">
        <v>116</v>
      </c>
      <c r="C64" s="2" t="s">
        <v>93</v>
      </c>
      <c r="D64" s="2">
        <v>2.0</v>
      </c>
      <c r="E64" s="2" t="s">
        <v>99</v>
      </c>
      <c r="F64" s="2">
        <v>5.0</v>
      </c>
      <c r="G64" s="2" t="str">
        <f>VLOOKUP(E64,lookups_invert!$A$2:$E$102,2,0)</f>
        <v>Phallusia nigra</v>
      </c>
      <c r="H64" s="2" t="str">
        <f>VLOOKUP(E64,lookups_invert!$A$2:$E$102,4,0)</f>
        <v>Tunicate</v>
      </c>
    </row>
    <row r="65">
      <c r="A65" s="3">
        <v>44665.0</v>
      </c>
      <c r="B65" s="2" t="s">
        <v>116</v>
      </c>
      <c r="C65" s="2" t="s">
        <v>93</v>
      </c>
      <c r="D65" s="2">
        <v>2.0</v>
      </c>
      <c r="E65" s="2" t="s">
        <v>97</v>
      </c>
      <c r="F65" s="2">
        <v>3.0</v>
      </c>
      <c r="G65" s="2" t="str">
        <f>VLOOKUP(E65,lookups_invert!$A$2:$E$102,2,0)</f>
        <v>Sabellastarte spp </v>
      </c>
      <c r="H65" s="2" t="str">
        <f>VLOOKUP(E65,lookups_invert!$A$2:$E$102,4,0)</f>
        <v>worm</v>
      </c>
    </row>
    <row r="66">
      <c r="A66" s="3">
        <v>44665.0</v>
      </c>
      <c r="B66" s="2" t="s">
        <v>116</v>
      </c>
      <c r="C66" s="2" t="s">
        <v>93</v>
      </c>
      <c r="D66" s="2">
        <v>2.0</v>
      </c>
      <c r="E66" s="2" t="s">
        <v>111</v>
      </c>
      <c r="F66" s="2">
        <v>2.0</v>
      </c>
      <c r="G66" s="2" t="str">
        <f>VLOOKUP(E66,lookups_invert!$A$2:$E$102,2,0)</f>
        <v>Halisarca spp</v>
      </c>
      <c r="H66" s="2" t="str">
        <f>VLOOKUP(E66,lookups_invert!$A$2:$E$102,4,0)</f>
        <v>sponge</v>
      </c>
    </row>
    <row r="67">
      <c r="A67" s="3">
        <v>44665.0</v>
      </c>
      <c r="B67" s="2" t="s">
        <v>116</v>
      </c>
      <c r="C67" s="2" t="s">
        <v>93</v>
      </c>
      <c r="D67" s="2">
        <v>2.0</v>
      </c>
      <c r="E67" s="2" t="s">
        <v>105</v>
      </c>
      <c r="F67" s="2">
        <v>1.0</v>
      </c>
      <c r="G67" s="2" t="str">
        <f>VLOOKUP(E67,lookups_invert!$A$2:$E$102,2,0)</f>
        <v>Strombus gigas</v>
      </c>
      <c r="H67" s="2" t="str">
        <f>VLOOKUP(E67,lookups_invert!$A$2:$E$102,4,0)</f>
        <v>conch</v>
      </c>
    </row>
    <row r="68">
      <c r="A68" s="3">
        <v>44665.0</v>
      </c>
      <c r="B68" s="2" t="s">
        <v>17</v>
      </c>
      <c r="C68" s="2" t="s">
        <v>93</v>
      </c>
      <c r="D68" s="2">
        <v>1.0</v>
      </c>
      <c r="E68" s="2" t="s">
        <v>112</v>
      </c>
      <c r="F68" s="2">
        <v>46.0</v>
      </c>
      <c r="G68" s="2" t="str">
        <f>VLOOKUP(E68,lookups_invert!$A$2:$E$102,2,0)</f>
        <v>Ecteinascidia turbinata</v>
      </c>
      <c r="H68" s="2" t="str">
        <f>VLOOKUP(E68,lookups_invert!$A$2:$E$102,4,0)</f>
        <v>tunicate</v>
      </c>
    </row>
    <row r="69">
      <c r="A69" s="3">
        <v>44665.0</v>
      </c>
      <c r="B69" s="2" t="s">
        <v>17</v>
      </c>
      <c r="C69" s="2" t="s">
        <v>93</v>
      </c>
      <c r="D69" s="2">
        <v>1.0</v>
      </c>
      <c r="E69" s="2" t="s">
        <v>94</v>
      </c>
      <c r="F69" s="2">
        <v>34.0</v>
      </c>
      <c r="G69" s="2" t="str">
        <f>VLOOKUP(E69,lookups_invert!$A$2:$E$102,2,0)</f>
        <v>Tedania ignis</v>
      </c>
      <c r="H69" s="2" t="str">
        <f>VLOOKUP(E69,lookups_invert!$A$2:$E$102,4,0)</f>
        <v>sponge</v>
      </c>
    </row>
    <row r="70">
      <c r="A70" s="3">
        <v>44665.0</v>
      </c>
      <c r="B70" s="2" t="s">
        <v>17</v>
      </c>
      <c r="C70" s="2" t="s">
        <v>93</v>
      </c>
      <c r="D70" s="2">
        <v>1.0</v>
      </c>
      <c r="E70" s="2" t="s">
        <v>96</v>
      </c>
      <c r="F70" s="2">
        <v>2.0</v>
      </c>
      <c r="G70" s="2" t="str">
        <f>VLOOKUP(E70,lookups_invert!$A$2:$E$102,2,0)</f>
        <v>isognomon alatus</v>
      </c>
      <c r="H70" s="2" t="str">
        <f>VLOOKUP(E70,lookups_invert!$A$2:$E$102,4,0)</f>
        <v>oyster</v>
      </c>
    </row>
    <row r="71">
      <c r="A71" s="3">
        <v>44665.0</v>
      </c>
      <c r="B71" s="2" t="s">
        <v>17</v>
      </c>
      <c r="C71" s="2" t="s">
        <v>93</v>
      </c>
      <c r="D71" s="2">
        <v>1.0</v>
      </c>
      <c r="E71" s="2" t="s">
        <v>99</v>
      </c>
      <c r="F71" s="2">
        <v>8.0</v>
      </c>
      <c r="G71" s="2" t="str">
        <f>VLOOKUP(E71,lookups_invert!$A$2:$E$102,2,0)</f>
        <v>Phallusia nigra</v>
      </c>
      <c r="H71" s="2" t="str">
        <f>VLOOKUP(E71,lookups_invert!$A$2:$E$102,4,0)</f>
        <v>Tunicate</v>
      </c>
    </row>
    <row r="72">
      <c r="A72" s="3">
        <v>44665.0</v>
      </c>
      <c r="B72" s="2" t="s">
        <v>17</v>
      </c>
      <c r="C72" s="2" t="s">
        <v>93</v>
      </c>
      <c r="D72" s="2">
        <v>1.0</v>
      </c>
      <c r="E72" s="2" t="s">
        <v>119</v>
      </c>
      <c r="F72" s="2">
        <v>1.0</v>
      </c>
      <c r="G72" s="2" t="str">
        <f>VLOOKUP(E72,lookups_invert!$A$2:$E$102,2,0)</f>
        <v>Botrylloides nigrum</v>
      </c>
      <c r="H72" s="2" t="str">
        <f>VLOOKUP(E72,lookups_invert!$A$2:$E$102,4,0)</f>
        <v>Tunicate</v>
      </c>
    </row>
    <row r="73">
      <c r="A73" s="3">
        <v>44665.0</v>
      </c>
      <c r="B73" s="2" t="s">
        <v>17</v>
      </c>
      <c r="C73" s="2" t="s">
        <v>93</v>
      </c>
      <c r="D73" s="2">
        <v>1.0</v>
      </c>
      <c r="E73" s="2" t="s">
        <v>102</v>
      </c>
      <c r="F73" s="2">
        <v>1.0</v>
      </c>
      <c r="G73" s="2" t="str">
        <f>VLOOKUP(E73,lookups_invert!$A$2:$E$102,2,0)</f>
        <v>Dendostrea frons</v>
      </c>
      <c r="H73" s="2" t="str">
        <f>VLOOKUP(E73,lookups_invert!$A$2:$E$102,4,0)</f>
        <v>oyster</v>
      </c>
    </row>
    <row r="74">
      <c r="A74" s="3">
        <v>44665.0</v>
      </c>
      <c r="B74" s="2" t="s">
        <v>17</v>
      </c>
      <c r="C74" s="2" t="s">
        <v>93</v>
      </c>
      <c r="D74" s="2">
        <v>1.0</v>
      </c>
      <c r="E74" s="2" t="s">
        <v>120</v>
      </c>
      <c r="F74" s="2">
        <v>1.0</v>
      </c>
      <c r="G74" s="2" t="str">
        <f>VLOOKUP(E74,lookups_invert!$A$2:$E$102,2,0)</f>
        <v>Porites asteroides</v>
      </c>
      <c r="H74" s="2" t="str">
        <f>VLOOKUP(E74,lookups_invert!$A$2:$E$102,4,0)</f>
        <v>Coral</v>
      </c>
    </row>
    <row r="75">
      <c r="A75" s="3">
        <v>44665.0</v>
      </c>
      <c r="B75" s="2" t="s">
        <v>17</v>
      </c>
      <c r="C75" s="2" t="s">
        <v>93</v>
      </c>
      <c r="D75" s="2">
        <v>1.0</v>
      </c>
      <c r="E75" s="2" t="s">
        <v>111</v>
      </c>
      <c r="F75" s="2">
        <v>2.0</v>
      </c>
      <c r="G75" s="2" t="str">
        <f>VLOOKUP(E75,lookups_invert!$A$2:$E$102,2,0)</f>
        <v>Halisarca spp</v>
      </c>
      <c r="H75" s="2" t="str">
        <f>VLOOKUP(E75,lookups_invert!$A$2:$E$102,4,0)</f>
        <v>sponge</v>
      </c>
    </row>
    <row r="76">
      <c r="A76" s="3">
        <v>44665.0</v>
      </c>
      <c r="B76" s="2" t="s">
        <v>17</v>
      </c>
      <c r="C76" s="2" t="s">
        <v>93</v>
      </c>
      <c r="D76" s="2">
        <v>1.0</v>
      </c>
      <c r="E76" s="2" t="s">
        <v>121</v>
      </c>
      <c r="F76" s="2">
        <v>3.0</v>
      </c>
      <c r="G76" s="2" t="str">
        <f>VLOOKUP(E76,lookups_invert!$A$2:$E$102,2,0)</f>
        <v>Macrodactyla doreensis</v>
      </c>
      <c r="H76" s="2" t="str">
        <f>VLOOKUP(E76,lookups_invert!$A$2:$E$102,4,0)</f>
        <v>Coral</v>
      </c>
    </row>
    <row r="77">
      <c r="A77" s="3">
        <v>44665.0</v>
      </c>
      <c r="B77" s="2" t="s">
        <v>17</v>
      </c>
      <c r="C77" s="2" t="s">
        <v>93</v>
      </c>
      <c r="D77" s="2">
        <v>1.0</v>
      </c>
      <c r="E77" s="2" t="s">
        <v>113</v>
      </c>
      <c r="F77" s="2">
        <v>1.0</v>
      </c>
      <c r="G77" s="2" t="str">
        <f>VLOOKUP(E77,lookups_invert!$A$2:$E$102,2,0)</f>
        <v>Eupolymnia crassicornis</v>
      </c>
      <c r="H77" s="2" t="str">
        <f>VLOOKUP(E77,lookups_invert!$A$2:$E$102,4,0)</f>
        <v>worm</v>
      </c>
    </row>
    <row r="78">
      <c r="A78" s="3">
        <v>44665.0</v>
      </c>
      <c r="B78" s="2" t="s">
        <v>17</v>
      </c>
      <c r="C78" s="2" t="s">
        <v>93</v>
      </c>
      <c r="D78" s="2">
        <v>2.0</v>
      </c>
      <c r="E78" s="2" t="s">
        <v>103</v>
      </c>
      <c r="F78" s="2">
        <v>7.0</v>
      </c>
      <c r="G78" s="2" t="str">
        <f>VLOOKUP(E78,lookups_invert!$A$2:$E$102,2,0)</f>
        <v>Siderastrea radians</v>
      </c>
      <c r="H78" s="2" t="str">
        <f>VLOOKUP(E78,lookups_invert!$A$2:$E$102,4,0)</f>
        <v>coral</v>
      </c>
    </row>
    <row r="79">
      <c r="A79" s="3">
        <v>44665.0</v>
      </c>
      <c r="B79" s="2" t="s">
        <v>17</v>
      </c>
      <c r="C79" s="2" t="s">
        <v>93</v>
      </c>
      <c r="D79" s="2">
        <v>2.0</v>
      </c>
      <c r="E79" s="2" t="s">
        <v>122</v>
      </c>
      <c r="F79" s="2">
        <v>3.0</v>
      </c>
      <c r="G79" s="2" t="str">
        <f>VLOOKUP(E79,lookups_invert!$A$2:$E$102,2,0)</f>
        <v>Zooanthid spp</v>
      </c>
      <c r="H79" s="2" t="str">
        <f>VLOOKUP(E79,lookups_invert!$A$2:$E$102,4,0)</f>
        <v>Zooanthid</v>
      </c>
    </row>
    <row r="80">
      <c r="A80" s="3">
        <v>44665.0</v>
      </c>
      <c r="B80" s="2" t="s">
        <v>17</v>
      </c>
      <c r="C80" s="2" t="s">
        <v>93</v>
      </c>
      <c r="D80" s="2">
        <v>2.0</v>
      </c>
      <c r="E80" s="2" t="s">
        <v>94</v>
      </c>
      <c r="F80" s="2">
        <v>9.0</v>
      </c>
      <c r="G80" s="2" t="str">
        <f>VLOOKUP(E80,lookups_invert!$A$2:$E$102,2,0)</f>
        <v>Tedania ignis</v>
      </c>
      <c r="H80" s="2" t="str">
        <f>VLOOKUP(E80,lookups_invert!$A$2:$E$102,4,0)</f>
        <v>sponge</v>
      </c>
    </row>
    <row r="81">
      <c r="A81" s="3">
        <v>44665.0</v>
      </c>
      <c r="B81" s="2" t="s">
        <v>17</v>
      </c>
      <c r="C81" s="2" t="s">
        <v>93</v>
      </c>
      <c r="D81" s="2">
        <v>2.0</v>
      </c>
      <c r="E81" s="2" t="s">
        <v>106</v>
      </c>
      <c r="F81" s="2">
        <v>3.0</v>
      </c>
      <c r="G81" s="2" t="str">
        <f>VLOOKUP(E81,lookups_invert!$A$2:$E$102,2,0)</f>
        <v>haliclona spp.</v>
      </c>
      <c r="H81" s="2" t="str">
        <f>VLOOKUP(E81,lookups_invert!$A$2:$E$102,4,0)</f>
        <v>sponge</v>
      </c>
    </row>
    <row r="82">
      <c r="A82" s="3">
        <v>44665.0</v>
      </c>
      <c r="B82" s="2" t="s">
        <v>17</v>
      </c>
      <c r="C82" s="2" t="s">
        <v>93</v>
      </c>
      <c r="D82" s="2">
        <v>2.0</v>
      </c>
      <c r="E82" s="2" t="s">
        <v>111</v>
      </c>
      <c r="F82" s="2">
        <v>5.0</v>
      </c>
      <c r="G82" s="2" t="str">
        <f>VLOOKUP(E82,lookups_invert!$A$2:$E$102,2,0)</f>
        <v>Halisarca spp</v>
      </c>
      <c r="H82" s="2" t="str">
        <f>VLOOKUP(E82,lookups_invert!$A$2:$E$102,4,0)</f>
        <v>sponge</v>
      </c>
    </row>
    <row r="83">
      <c r="A83" s="3">
        <v>44665.0</v>
      </c>
      <c r="B83" s="2" t="s">
        <v>17</v>
      </c>
      <c r="C83" s="2" t="s">
        <v>93</v>
      </c>
      <c r="D83" s="2">
        <v>2.0</v>
      </c>
      <c r="E83" s="2" t="s">
        <v>106</v>
      </c>
      <c r="F83" s="2">
        <v>5.0</v>
      </c>
      <c r="G83" s="2" t="str">
        <f>VLOOKUP(E83,lookups_invert!$A$2:$E$102,2,0)</f>
        <v>haliclona spp.</v>
      </c>
      <c r="H83" s="2" t="str">
        <f>VLOOKUP(E83,lookups_invert!$A$2:$E$102,4,0)</f>
        <v>sponge</v>
      </c>
    </row>
    <row r="84">
      <c r="A84" s="3">
        <v>44665.0</v>
      </c>
      <c r="B84" s="2" t="s">
        <v>17</v>
      </c>
      <c r="C84" s="2" t="s">
        <v>93</v>
      </c>
      <c r="D84" s="2">
        <v>2.0</v>
      </c>
      <c r="E84" s="2" t="s">
        <v>120</v>
      </c>
      <c r="F84" s="2">
        <v>1.0</v>
      </c>
      <c r="G84" s="2" t="str">
        <f>VLOOKUP(E84,lookups_invert!$A$2:$E$102,2,0)</f>
        <v>Porites asteroides</v>
      </c>
      <c r="H84" s="2" t="str">
        <f>VLOOKUP(E84,lookups_invert!$A$2:$E$102,4,0)</f>
        <v>Coral</v>
      </c>
    </row>
    <row r="85">
      <c r="A85" s="3">
        <v>44665.0</v>
      </c>
      <c r="B85" s="2" t="s">
        <v>20</v>
      </c>
      <c r="C85" s="2" t="s">
        <v>93</v>
      </c>
      <c r="D85" s="2">
        <v>1.0</v>
      </c>
      <c r="E85" s="2" t="s">
        <v>97</v>
      </c>
      <c r="F85" s="2">
        <v>6.0</v>
      </c>
      <c r="G85" s="2" t="str">
        <f>VLOOKUP(E85,lookups_invert!$A$2:$E$102,2,0)</f>
        <v>Sabellastarte spp </v>
      </c>
      <c r="H85" s="2" t="str">
        <f>VLOOKUP(E85,lookups_invert!$A$2:$E$102,4,0)</f>
        <v>worm</v>
      </c>
    </row>
    <row r="86">
      <c r="A86" s="3">
        <v>44665.0</v>
      </c>
      <c r="B86" s="2" t="s">
        <v>20</v>
      </c>
      <c r="C86" s="2" t="s">
        <v>93</v>
      </c>
      <c r="D86" s="2">
        <v>1.0</v>
      </c>
      <c r="E86" s="2" t="s">
        <v>123</v>
      </c>
      <c r="F86" s="2">
        <v>6.0</v>
      </c>
      <c r="G86" s="2" t="str">
        <f>VLOOKUP(E86,lookups_invert!$A$2:$E$102,2,0)</f>
        <v>Porites furcata</v>
      </c>
      <c r="H86" s="2" t="str">
        <f>VLOOKUP(E86,lookups_invert!$A$2:$E$102,4,0)</f>
        <v>Coral</v>
      </c>
    </row>
    <row r="87">
      <c r="A87" s="3">
        <v>44665.0</v>
      </c>
      <c r="B87" s="2" t="s">
        <v>20</v>
      </c>
      <c r="C87" s="2" t="s">
        <v>93</v>
      </c>
      <c r="D87" s="2">
        <v>1.0</v>
      </c>
      <c r="E87" s="2" t="s">
        <v>99</v>
      </c>
      <c r="F87" s="2">
        <v>2.0</v>
      </c>
      <c r="G87" s="2" t="str">
        <f>VLOOKUP(E87,lookups_invert!$A$2:$E$102,2,0)</f>
        <v>Phallusia nigra</v>
      </c>
      <c r="H87" s="2" t="str">
        <f>VLOOKUP(E87,lookups_invert!$A$2:$E$102,4,0)</f>
        <v>Tunicate</v>
      </c>
    </row>
    <row r="88">
      <c r="A88" s="3">
        <v>44665.0</v>
      </c>
      <c r="B88" s="2" t="s">
        <v>20</v>
      </c>
      <c r="C88" s="2" t="s">
        <v>93</v>
      </c>
      <c r="D88" s="2">
        <v>1.0</v>
      </c>
      <c r="E88" s="2" t="s">
        <v>101</v>
      </c>
      <c r="F88" s="2">
        <v>1.0</v>
      </c>
      <c r="G88" s="2" t="str">
        <f>VLOOKUP(E88,lookups_invert!$A$2:$E$102,2,0)</f>
        <v>Isostichopus badionotus</v>
      </c>
      <c r="H88" s="2" t="str">
        <f>VLOOKUP(E88,lookups_invert!$A$2:$E$102,4,0)</f>
        <v>sea cucumber</v>
      </c>
    </row>
    <row r="89">
      <c r="A89" s="3">
        <v>44665.0</v>
      </c>
      <c r="B89" s="2" t="s">
        <v>20</v>
      </c>
      <c r="C89" s="2" t="s">
        <v>93</v>
      </c>
      <c r="D89" s="2">
        <v>1.0</v>
      </c>
      <c r="E89" s="2" t="s">
        <v>124</v>
      </c>
      <c r="F89" s="2">
        <v>4.0</v>
      </c>
      <c r="G89" s="2" t="str">
        <f>VLOOKUP(E89,lookups_invert!$A$2:$E$102,2,0)</f>
        <v>Agaricia agaricites</v>
      </c>
      <c r="H89" s="2" t="str">
        <f>VLOOKUP(E89,lookups_invert!$A$2:$E$102,4,0)</f>
        <v>Coral</v>
      </c>
    </row>
    <row r="90">
      <c r="A90" s="3">
        <v>44665.0</v>
      </c>
      <c r="B90" s="2" t="s">
        <v>20</v>
      </c>
      <c r="C90" s="2" t="s">
        <v>93</v>
      </c>
      <c r="D90" s="2">
        <v>1.0</v>
      </c>
      <c r="E90" s="2" t="s">
        <v>96</v>
      </c>
      <c r="F90" s="2">
        <v>9.0</v>
      </c>
      <c r="G90" s="2" t="str">
        <f>VLOOKUP(E90,lookups_invert!$A$2:$E$102,2,0)</f>
        <v>isognomon alatus</v>
      </c>
      <c r="H90" s="2" t="str">
        <f>VLOOKUP(E90,lookups_invert!$A$2:$E$102,4,0)</f>
        <v>oyster</v>
      </c>
    </row>
    <row r="91">
      <c r="A91" s="3">
        <v>44665.0</v>
      </c>
      <c r="B91" s="2" t="s">
        <v>20</v>
      </c>
      <c r="C91" s="2" t="s">
        <v>93</v>
      </c>
      <c r="D91" s="2">
        <v>1.0</v>
      </c>
      <c r="E91" s="2" t="s">
        <v>94</v>
      </c>
      <c r="F91" s="2">
        <v>38.0</v>
      </c>
      <c r="G91" s="2" t="str">
        <f>VLOOKUP(E91,lookups_invert!$A$2:$E$102,2,0)</f>
        <v>Tedania ignis</v>
      </c>
      <c r="H91" s="2" t="str">
        <f>VLOOKUP(E91,lookups_invert!$A$2:$E$102,4,0)</f>
        <v>sponge</v>
      </c>
    </row>
    <row r="92">
      <c r="A92" s="3">
        <v>44665.0</v>
      </c>
      <c r="B92" s="2" t="s">
        <v>20</v>
      </c>
      <c r="C92" s="2" t="s">
        <v>93</v>
      </c>
      <c r="D92" s="2">
        <v>1.0</v>
      </c>
      <c r="E92" s="2" t="s">
        <v>111</v>
      </c>
      <c r="F92" s="2">
        <v>1.0</v>
      </c>
      <c r="G92" s="2" t="str">
        <f>VLOOKUP(E92,lookups_invert!$A$2:$E$102,2,0)</f>
        <v>Halisarca spp</v>
      </c>
      <c r="H92" s="2" t="str">
        <f>VLOOKUP(E92,lookups_invert!$A$2:$E$102,4,0)</f>
        <v>sponge</v>
      </c>
    </row>
    <row r="93">
      <c r="A93" s="3">
        <v>44665.0</v>
      </c>
      <c r="B93" s="2" t="s">
        <v>20</v>
      </c>
      <c r="C93" s="2" t="s">
        <v>93</v>
      </c>
      <c r="D93" s="2">
        <v>1.0</v>
      </c>
      <c r="E93" s="2" t="s">
        <v>98</v>
      </c>
      <c r="F93" s="2">
        <v>1.0</v>
      </c>
      <c r="G93" s="2" t="str">
        <f>VLOOKUP(E93,lookups_invert!$A$2:$E$102,2,0)</f>
        <v>Dysidea etheria</v>
      </c>
      <c r="H93" s="2" t="str">
        <f>VLOOKUP(E93,lookups_invert!$A$2:$E$102,4,0)</f>
        <v>sponge</v>
      </c>
    </row>
    <row r="94">
      <c r="A94" s="3">
        <v>44665.0</v>
      </c>
      <c r="B94" s="2" t="s">
        <v>20</v>
      </c>
      <c r="C94" s="2" t="s">
        <v>93</v>
      </c>
      <c r="D94" s="2">
        <v>1.0</v>
      </c>
      <c r="E94" s="2" t="s">
        <v>108</v>
      </c>
      <c r="F94" s="2">
        <v>8.0</v>
      </c>
      <c r="G94" s="2" t="str">
        <f>VLOOKUP(E94,lookups_invert!$A$2:$E$102,2,0)</f>
        <v>Scopalina ruetzleri</v>
      </c>
      <c r="H94" s="2" t="str">
        <f>VLOOKUP(E94,lookups_invert!$A$2:$E$102,4,0)</f>
        <v>sponge</v>
      </c>
    </row>
    <row r="95">
      <c r="A95" s="3">
        <v>44665.0</v>
      </c>
      <c r="B95" s="2" t="s">
        <v>20</v>
      </c>
      <c r="C95" s="2" t="s">
        <v>93</v>
      </c>
      <c r="D95" s="2">
        <v>1.0</v>
      </c>
      <c r="E95" s="2" t="s">
        <v>125</v>
      </c>
      <c r="F95" s="2">
        <v>3.0</v>
      </c>
      <c r="G95" s="2" t="str">
        <f>VLOOKUP(E95,lookups_invert!$A$2:$E$102,2,0)</f>
        <v>Gorgonian spp</v>
      </c>
      <c r="H95" s="2" t="str">
        <f>VLOOKUP(E95,lookups_invert!$A$2:$E$102,4,0)</f>
        <v>Soft coral</v>
      </c>
    </row>
    <row r="96">
      <c r="A96" s="3">
        <v>44665.0</v>
      </c>
      <c r="B96" s="2" t="s">
        <v>20</v>
      </c>
      <c r="C96" s="2" t="s">
        <v>93</v>
      </c>
      <c r="D96" s="2">
        <v>1.0</v>
      </c>
      <c r="E96" s="2" t="s">
        <v>120</v>
      </c>
      <c r="F96" s="2">
        <v>4.0</v>
      </c>
      <c r="G96" s="2" t="str">
        <f>VLOOKUP(E96,lookups_invert!$A$2:$E$102,2,0)</f>
        <v>Porites asteroides</v>
      </c>
      <c r="H96" s="2" t="str">
        <f>VLOOKUP(E96,lookups_invert!$A$2:$E$102,4,0)</f>
        <v>Coral</v>
      </c>
    </row>
    <row r="97">
      <c r="A97" s="3">
        <v>44665.0</v>
      </c>
      <c r="B97" s="2" t="s">
        <v>20</v>
      </c>
      <c r="C97" s="2" t="s">
        <v>93</v>
      </c>
      <c r="D97" s="2">
        <v>1.0</v>
      </c>
      <c r="E97" s="2" t="s">
        <v>103</v>
      </c>
      <c r="F97" s="2">
        <v>2.0</v>
      </c>
      <c r="G97" s="2" t="str">
        <f>VLOOKUP(E97,lookups_invert!$A$2:$E$102,2,0)</f>
        <v>Siderastrea radians</v>
      </c>
      <c r="H97" s="2" t="str">
        <f>VLOOKUP(E97,lookups_invert!$A$2:$E$102,4,0)</f>
        <v>coral</v>
      </c>
    </row>
    <row r="98">
      <c r="A98" s="3">
        <v>44665.0</v>
      </c>
      <c r="B98" s="2" t="s">
        <v>20</v>
      </c>
      <c r="C98" s="2" t="s">
        <v>93</v>
      </c>
      <c r="D98" s="2">
        <v>1.0</v>
      </c>
      <c r="E98" s="2" t="s">
        <v>102</v>
      </c>
      <c r="F98" s="2">
        <v>2.0</v>
      </c>
      <c r="G98" s="2" t="str">
        <f>VLOOKUP(E98,lookups_invert!$A$2:$E$102,2,0)</f>
        <v>Dendostrea frons</v>
      </c>
      <c r="H98" s="2" t="str">
        <f>VLOOKUP(E98,lookups_invert!$A$2:$E$102,4,0)</f>
        <v>oyster</v>
      </c>
    </row>
    <row r="99">
      <c r="A99" s="3">
        <v>44665.0</v>
      </c>
      <c r="B99" s="2" t="s">
        <v>20</v>
      </c>
      <c r="C99" s="2" t="s">
        <v>93</v>
      </c>
      <c r="D99" s="2">
        <v>1.0</v>
      </c>
      <c r="E99" s="2" t="s">
        <v>113</v>
      </c>
      <c r="F99" s="2">
        <v>5.0</v>
      </c>
      <c r="G99" s="2" t="str">
        <f>VLOOKUP(E99,lookups_invert!$A$2:$E$102,2,0)</f>
        <v>Eupolymnia crassicornis</v>
      </c>
      <c r="H99" s="2" t="str">
        <f>VLOOKUP(E99,lookups_invert!$A$2:$E$102,4,0)</f>
        <v>worm</v>
      </c>
    </row>
    <row r="100">
      <c r="A100" s="3">
        <v>44665.0</v>
      </c>
      <c r="B100" s="2" t="s">
        <v>20</v>
      </c>
      <c r="C100" s="2" t="s">
        <v>93</v>
      </c>
      <c r="D100" s="2">
        <v>1.0</v>
      </c>
      <c r="E100" s="2" t="s">
        <v>106</v>
      </c>
      <c r="F100" s="2">
        <v>3.0</v>
      </c>
      <c r="G100" s="2" t="str">
        <f>VLOOKUP(E100,lookups_invert!$A$2:$E$102,2,0)</f>
        <v>haliclona spp.</v>
      </c>
      <c r="H100" s="2" t="str">
        <f>VLOOKUP(E100,lookups_invert!$A$2:$E$102,4,0)</f>
        <v>sponge</v>
      </c>
    </row>
    <row r="101">
      <c r="A101" s="3">
        <v>44665.0</v>
      </c>
      <c r="B101" s="2" t="s">
        <v>20</v>
      </c>
      <c r="C101" s="2" t="s">
        <v>93</v>
      </c>
      <c r="D101" s="2">
        <v>1.0</v>
      </c>
      <c r="E101" s="2" t="s">
        <v>111</v>
      </c>
      <c r="F101" s="2">
        <v>1.0</v>
      </c>
      <c r="G101" s="2" t="str">
        <f>VLOOKUP(E101,lookups_invert!$A$2:$E$102,2,0)</f>
        <v>Halisarca spp</v>
      </c>
      <c r="H101" s="2" t="str">
        <f>VLOOKUP(E101,lookups_invert!$A$2:$E$102,4,0)</f>
        <v>sponge</v>
      </c>
    </row>
    <row r="102">
      <c r="A102" s="3">
        <v>44678.0</v>
      </c>
      <c r="B102" s="2" t="s">
        <v>22</v>
      </c>
      <c r="C102" s="2" t="s">
        <v>93</v>
      </c>
      <c r="D102" s="2">
        <v>1.0</v>
      </c>
      <c r="E102" s="2" t="s">
        <v>97</v>
      </c>
      <c r="F102" s="2">
        <v>19.0</v>
      </c>
      <c r="G102" s="2" t="str">
        <f>VLOOKUP(E102,lookups_invert!$A$2:$E$102,2,0)</f>
        <v>Sabellastarte spp </v>
      </c>
      <c r="H102" s="2" t="str">
        <f>VLOOKUP(E102,lookups_invert!$A$2:$E$102,4,0)</f>
        <v>worm</v>
      </c>
    </row>
    <row r="103">
      <c r="A103" s="3">
        <v>44678.0</v>
      </c>
      <c r="B103" s="2" t="s">
        <v>22</v>
      </c>
      <c r="C103" s="2" t="s">
        <v>93</v>
      </c>
      <c r="D103" s="2">
        <v>1.0</v>
      </c>
      <c r="E103" s="2" t="s">
        <v>94</v>
      </c>
      <c r="F103" s="2">
        <v>14.0</v>
      </c>
      <c r="G103" s="2" t="str">
        <f>VLOOKUP(E103,lookups_invert!$A$2:$E$102,2,0)</f>
        <v>Tedania ignis</v>
      </c>
      <c r="H103" s="2" t="str">
        <f>VLOOKUP(E103,lookups_invert!$A$2:$E$102,4,0)</f>
        <v>sponge</v>
      </c>
    </row>
    <row r="104">
      <c r="A104" s="3">
        <v>44678.0</v>
      </c>
      <c r="B104" s="2" t="s">
        <v>22</v>
      </c>
      <c r="C104" s="2" t="s">
        <v>93</v>
      </c>
      <c r="D104" s="2">
        <v>1.0</v>
      </c>
      <c r="E104" s="2" t="s">
        <v>102</v>
      </c>
      <c r="F104" s="2">
        <v>7.0</v>
      </c>
      <c r="G104" s="2" t="str">
        <f>VLOOKUP(E104,lookups_invert!$A$2:$E$102,2,0)</f>
        <v>Dendostrea frons</v>
      </c>
      <c r="H104" s="2" t="str">
        <f>VLOOKUP(E104,lookups_invert!$A$2:$E$102,4,0)</f>
        <v>oyster</v>
      </c>
    </row>
    <row r="105">
      <c r="A105" s="3">
        <v>44678.0</v>
      </c>
      <c r="B105" s="2" t="s">
        <v>22</v>
      </c>
      <c r="C105" s="2" t="s">
        <v>93</v>
      </c>
      <c r="D105" s="2">
        <v>1.0</v>
      </c>
      <c r="E105" s="2" t="s">
        <v>96</v>
      </c>
      <c r="F105" s="2">
        <v>5.0</v>
      </c>
      <c r="G105" s="2" t="str">
        <f>VLOOKUP(E105,lookups_invert!$A$2:$E$102,2,0)</f>
        <v>isognomon alatus</v>
      </c>
      <c r="H105" s="2" t="str">
        <f>VLOOKUP(E105,lookups_invert!$A$2:$E$102,4,0)</f>
        <v>oyster</v>
      </c>
    </row>
    <row r="106">
      <c r="A106" s="3">
        <v>44678.0</v>
      </c>
      <c r="B106" s="2" t="s">
        <v>22</v>
      </c>
      <c r="C106" s="2" t="s">
        <v>93</v>
      </c>
      <c r="D106" s="2">
        <v>1.0</v>
      </c>
      <c r="E106" s="2" t="s">
        <v>105</v>
      </c>
      <c r="F106" s="2">
        <v>5.0</v>
      </c>
      <c r="G106" s="2" t="str">
        <f>VLOOKUP(E106,lookups_invert!$A$2:$E$102,2,0)</f>
        <v>Strombus gigas</v>
      </c>
      <c r="H106" s="2" t="str">
        <f>VLOOKUP(E106,lookups_invert!$A$2:$E$102,4,0)</f>
        <v>conch</v>
      </c>
    </row>
    <row r="107">
      <c r="A107" s="3">
        <v>44678.0</v>
      </c>
      <c r="B107" s="2" t="s">
        <v>22</v>
      </c>
      <c r="C107" s="2" t="s">
        <v>93</v>
      </c>
      <c r="D107" s="2">
        <v>1.0</v>
      </c>
      <c r="E107" s="2" t="s">
        <v>98</v>
      </c>
      <c r="F107" s="2">
        <v>4.0</v>
      </c>
      <c r="G107" s="2" t="str">
        <f>VLOOKUP(E107,lookups_invert!$A$2:$E$102,2,0)</f>
        <v>Dysidea etheria</v>
      </c>
      <c r="H107" s="2" t="str">
        <f>VLOOKUP(E107,lookups_invert!$A$2:$E$102,4,0)</f>
        <v>sponge</v>
      </c>
    </row>
    <row r="108">
      <c r="A108" s="3">
        <v>44678.0</v>
      </c>
      <c r="B108" s="2" t="s">
        <v>22</v>
      </c>
      <c r="C108" s="2" t="s">
        <v>93</v>
      </c>
      <c r="D108" s="2">
        <v>1.0</v>
      </c>
      <c r="E108" s="2" t="s">
        <v>112</v>
      </c>
      <c r="F108" s="2">
        <v>2.0</v>
      </c>
      <c r="G108" s="2" t="str">
        <f>VLOOKUP(E108,lookups_invert!$A$2:$E$102,2,0)</f>
        <v>Ecteinascidia turbinata</v>
      </c>
      <c r="H108" s="2" t="str">
        <f>VLOOKUP(E108,lookups_invert!$A$2:$E$102,4,0)</f>
        <v>tunicate</v>
      </c>
    </row>
    <row r="109">
      <c r="A109" s="3">
        <v>44678.0</v>
      </c>
      <c r="B109" s="2" t="s">
        <v>22</v>
      </c>
      <c r="C109" s="2" t="s">
        <v>93</v>
      </c>
      <c r="D109" s="2">
        <v>1.0</v>
      </c>
      <c r="E109" s="2" t="s">
        <v>99</v>
      </c>
      <c r="F109" s="2">
        <v>11.0</v>
      </c>
      <c r="G109" s="2" t="str">
        <f>VLOOKUP(E109,lookups_invert!$A$2:$E$102,2,0)</f>
        <v>Phallusia nigra</v>
      </c>
      <c r="H109" s="2" t="str">
        <f>VLOOKUP(E109,lookups_invert!$A$2:$E$102,4,0)</f>
        <v>Tunicate</v>
      </c>
    </row>
    <row r="110">
      <c r="A110" s="3">
        <v>44678.0</v>
      </c>
      <c r="B110" s="2" t="s">
        <v>22</v>
      </c>
      <c r="C110" s="2" t="s">
        <v>93</v>
      </c>
      <c r="D110" s="2">
        <v>1.0</v>
      </c>
      <c r="E110" s="2" t="s">
        <v>124</v>
      </c>
      <c r="F110" s="2">
        <v>2.0</v>
      </c>
      <c r="G110" s="2" t="str">
        <f>VLOOKUP(E110,lookups_invert!$A$2:$E$102,2,0)</f>
        <v>Agaricia agaricites</v>
      </c>
      <c r="H110" s="2" t="str">
        <f>VLOOKUP(E110,lookups_invert!$A$2:$E$102,4,0)</f>
        <v>Coral</v>
      </c>
    </row>
    <row r="111">
      <c r="A111" s="3">
        <v>44678.0</v>
      </c>
      <c r="B111" s="2" t="s">
        <v>22</v>
      </c>
      <c r="C111" s="2" t="s">
        <v>93</v>
      </c>
      <c r="D111" s="2">
        <v>1.0</v>
      </c>
      <c r="E111" s="2" t="s">
        <v>126</v>
      </c>
      <c r="F111" s="2">
        <v>5.0</v>
      </c>
      <c r="G111" s="2" t="str">
        <f>VLOOKUP(E111,lookups_invert!$A$2:$E$102,2,0)</f>
        <v>Unknown oyster spp</v>
      </c>
      <c r="H111" s="2" t="str">
        <f>VLOOKUP(E111,lookups_invert!$A$2:$E$102,4,0)</f>
        <v>Oyster</v>
      </c>
    </row>
    <row r="112">
      <c r="A112" s="3">
        <v>44678.0</v>
      </c>
      <c r="B112" s="2" t="s">
        <v>22</v>
      </c>
      <c r="C112" s="2" t="s">
        <v>93</v>
      </c>
      <c r="D112" s="2">
        <v>1.0</v>
      </c>
      <c r="E112" s="2" t="s">
        <v>127</v>
      </c>
      <c r="F112" s="2">
        <v>1.0</v>
      </c>
      <c r="G112" s="2" t="str">
        <f>VLOOKUP(E112,lookups_invert!$A$2:$E$102,2,0)</f>
        <v>Porites divaricata</v>
      </c>
      <c r="H112" s="2" t="str">
        <f>VLOOKUP(E112,lookups_invert!$A$2:$E$102,4,0)</f>
        <v>Coral</v>
      </c>
    </row>
    <row r="113">
      <c r="A113" s="3">
        <v>44678.0</v>
      </c>
      <c r="B113" s="2" t="s">
        <v>22</v>
      </c>
      <c r="C113" s="2" t="s">
        <v>93</v>
      </c>
      <c r="D113" s="2">
        <v>1.0</v>
      </c>
      <c r="E113" s="2" t="s">
        <v>128</v>
      </c>
      <c r="F113" s="2">
        <v>1.0</v>
      </c>
      <c r="G113" s="2" t="str">
        <f>VLOOKUP(E113,lookups_invert!$A$2:$E$102,2,0)</f>
        <v>niphates amorpha</v>
      </c>
      <c r="H113" s="2" t="str">
        <f>VLOOKUP(E113,lookups_invert!$A$2:$E$102,4,0)</f>
        <v>Sponge</v>
      </c>
    </row>
    <row r="114">
      <c r="A114" s="3">
        <v>44678.0</v>
      </c>
      <c r="B114" s="2" t="s">
        <v>22</v>
      </c>
      <c r="C114" s="2" t="s">
        <v>93</v>
      </c>
      <c r="D114" s="2">
        <v>1.0</v>
      </c>
      <c r="E114" s="2" t="s">
        <v>123</v>
      </c>
      <c r="F114" s="2">
        <v>12.0</v>
      </c>
      <c r="G114" s="2" t="str">
        <f>VLOOKUP(E114,lookups_invert!$A$2:$E$102,2,0)</f>
        <v>Porites furcata</v>
      </c>
      <c r="H114" s="2" t="str">
        <f>VLOOKUP(E114,lookups_invert!$A$2:$E$102,4,0)</f>
        <v>Coral</v>
      </c>
    </row>
    <row r="115">
      <c r="A115" s="3">
        <v>44678.0</v>
      </c>
      <c r="B115" s="2" t="s">
        <v>22</v>
      </c>
      <c r="C115" s="2" t="s">
        <v>93</v>
      </c>
      <c r="D115" s="2">
        <v>1.0</v>
      </c>
      <c r="E115" s="2" t="s">
        <v>121</v>
      </c>
      <c r="F115" s="2">
        <v>2.0</v>
      </c>
      <c r="G115" s="2" t="str">
        <f>VLOOKUP(E115,lookups_invert!$A$2:$E$102,2,0)</f>
        <v>Macrodactyla doreensis</v>
      </c>
      <c r="H115" s="2" t="str">
        <f>VLOOKUP(E115,lookups_invert!$A$2:$E$102,4,0)</f>
        <v>Coral</v>
      </c>
    </row>
    <row r="116">
      <c r="A116" s="3">
        <v>44678.0</v>
      </c>
      <c r="B116" s="2" t="s">
        <v>22</v>
      </c>
      <c r="C116" s="2" t="s">
        <v>93</v>
      </c>
      <c r="D116" s="2">
        <v>1.0</v>
      </c>
      <c r="E116" s="2" t="s">
        <v>129</v>
      </c>
      <c r="F116" s="2">
        <v>1.0</v>
      </c>
      <c r="G116" s="2" t="str">
        <f>VLOOKUP(E116,lookups_invert!$A$2:$E$102,2,0)</f>
        <v>Siderastrea siderea</v>
      </c>
      <c r="H116" s="2" t="str">
        <f>VLOOKUP(E116,lookups_invert!$A$2:$E$102,4,0)</f>
        <v>coral</v>
      </c>
    </row>
    <row r="117">
      <c r="A117" s="3">
        <v>44678.0</v>
      </c>
      <c r="B117" s="2" t="s">
        <v>22</v>
      </c>
      <c r="C117" s="2" t="s">
        <v>93</v>
      </c>
      <c r="D117" s="2">
        <v>1.0</v>
      </c>
      <c r="E117" s="2" t="s">
        <v>130</v>
      </c>
      <c r="F117" s="2">
        <v>1.0</v>
      </c>
      <c r="G117" s="2" t="str">
        <f>VLOOKUP(E117,lookups_invert!$A$2:$E$102,2,0)</f>
        <v>Porites faveolata</v>
      </c>
      <c r="H117" s="2" t="str">
        <f>VLOOKUP(E117,lookups_invert!$A$2:$E$102,4,0)</f>
        <v>coral</v>
      </c>
    </row>
    <row r="118">
      <c r="A118" s="3">
        <v>44678.0</v>
      </c>
      <c r="B118" s="2" t="s">
        <v>22</v>
      </c>
      <c r="C118" s="2" t="s">
        <v>93</v>
      </c>
      <c r="D118" s="2">
        <v>1.0</v>
      </c>
      <c r="E118" s="2" t="s">
        <v>111</v>
      </c>
      <c r="F118" s="2">
        <v>3.0</v>
      </c>
      <c r="G118" s="2" t="str">
        <f>VLOOKUP(E118,lookups_invert!$A$2:$E$102,2,0)</f>
        <v>Halisarca spp</v>
      </c>
      <c r="H118" s="2" t="str">
        <f>VLOOKUP(E118,lookups_invert!$A$2:$E$102,4,0)</f>
        <v>sponge</v>
      </c>
    </row>
    <row r="119">
      <c r="A119" s="3">
        <v>44678.0</v>
      </c>
      <c r="B119" s="2" t="s">
        <v>22</v>
      </c>
      <c r="C119" s="2" t="s">
        <v>93</v>
      </c>
      <c r="D119" s="2">
        <v>1.0</v>
      </c>
      <c r="E119" s="2" t="s">
        <v>103</v>
      </c>
      <c r="F119" s="2">
        <v>6.0</v>
      </c>
      <c r="G119" s="2" t="str">
        <f>VLOOKUP(E119,lookups_invert!$A$2:$E$102,2,0)</f>
        <v>Siderastrea radians</v>
      </c>
      <c r="H119" s="2" t="str">
        <f>VLOOKUP(E119,lookups_invert!$A$2:$E$102,4,0)</f>
        <v>coral</v>
      </c>
    </row>
    <row r="120">
      <c r="A120" s="3">
        <v>44678.0</v>
      </c>
      <c r="B120" s="2" t="s">
        <v>22</v>
      </c>
      <c r="C120" s="2" t="s">
        <v>93</v>
      </c>
      <c r="D120" s="2">
        <v>1.0</v>
      </c>
      <c r="E120" s="2" t="s">
        <v>131</v>
      </c>
      <c r="F120" s="2">
        <v>1.0</v>
      </c>
      <c r="G120" s="2" t="str">
        <f>VLOOKUP(E120,lookups_invert!$A$2:$E$102,2,0)</f>
        <v>Gonodactylus curacaoensis</v>
      </c>
      <c r="H120" s="2" t="str">
        <f>VLOOKUP(E120,lookups_invert!$A$2:$E$102,4,0)</f>
        <v>Shrimp</v>
      </c>
    </row>
    <row r="121">
      <c r="A121" s="3">
        <v>44678.0</v>
      </c>
      <c r="B121" s="2" t="s">
        <v>22</v>
      </c>
      <c r="C121" s="2" t="s">
        <v>93</v>
      </c>
      <c r="D121" s="2">
        <v>1.0</v>
      </c>
      <c r="E121" s="2" t="s">
        <v>95</v>
      </c>
      <c r="F121" s="2">
        <v>2.0</v>
      </c>
      <c r="G121" s="2" t="str">
        <f>VLOOKUP(E121,lookups_invert!$A$2:$E$102,2,0)</f>
        <v>Porites porites</v>
      </c>
      <c r="H121" s="2" t="str">
        <f>VLOOKUP(E121,lookups_invert!$A$2:$E$102,4,0)</f>
        <v>coral</v>
      </c>
    </row>
    <row r="122">
      <c r="A122" s="3">
        <v>44678.0</v>
      </c>
      <c r="B122" s="2" t="s">
        <v>22</v>
      </c>
      <c r="C122" s="2" t="s">
        <v>93</v>
      </c>
      <c r="D122" s="2">
        <v>2.0</v>
      </c>
      <c r="E122" s="2" t="s">
        <v>94</v>
      </c>
      <c r="F122" s="2">
        <v>44.0</v>
      </c>
      <c r="G122" s="2" t="str">
        <f>VLOOKUP(E122,lookups_invert!$A$2:$E$102,2,0)</f>
        <v>Tedania ignis</v>
      </c>
      <c r="H122" s="2" t="str">
        <f>VLOOKUP(E122,lookups_invert!$A$2:$E$102,4,0)</f>
        <v>sponge</v>
      </c>
    </row>
    <row r="123">
      <c r="A123" s="3">
        <v>44678.0</v>
      </c>
      <c r="B123" s="2" t="s">
        <v>22</v>
      </c>
      <c r="C123" s="2" t="s">
        <v>93</v>
      </c>
      <c r="D123" s="2">
        <v>2.0</v>
      </c>
      <c r="E123" s="2" t="s">
        <v>97</v>
      </c>
      <c r="F123" s="2">
        <v>12.0</v>
      </c>
      <c r="G123" s="2" t="str">
        <f>VLOOKUP(E123,lookups_invert!$A$2:$E$102,2,0)</f>
        <v>Sabellastarte spp </v>
      </c>
      <c r="H123" s="2" t="str">
        <f>VLOOKUP(E123,lookups_invert!$A$2:$E$102,4,0)</f>
        <v>worm</v>
      </c>
    </row>
    <row r="124">
      <c r="A124" s="3">
        <v>44678.0</v>
      </c>
      <c r="B124" s="2" t="s">
        <v>22</v>
      </c>
      <c r="C124" s="2" t="s">
        <v>93</v>
      </c>
      <c r="D124" s="2">
        <v>2.0</v>
      </c>
      <c r="E124" s="2" t="s">
        <v>96</v>
      </c>
      <c r="F124" s="2">
        <v>4.0</v>
      </c>
      <c r="G124" s="2" t="str">
        <f>VLOOKUP(E124,lookups_invert!$A$2:$E$102,2,0)</f>
        <v>isognomon alatus</v>
      </c>
      <c r="H124" s="2" t="str">
        <f>VLOOKUP(E124,lookups_invert!$A$2:$E$102,4,0)</f>
        <v>oyster</v>
      </c>
    </row>
    <row r="125">
      <c r="A125" s="3">
        <v>44678.0</v>
      </c>
      <c r="B125" s="2" t="s">
        <v>22</v>
      </c>
      <c r="C125" s="2" t="s">
        <v>93</v>
      </c>
      <c r="D125" s="2">
        <v>2.0</v>
      </c>
      <c r="E125" s="2" t="s">
        <v>111</v>
      </c>
      <c r="F125" s="2">
        <v>11.0</v>
      </c>
      <c r="G125" s="2" t="str">
        <f>VLOOKUP(E125,lookups_invert!$A$2:$E$102,2,0)</f>
        <v>Halisarca spp</v>
      </c>
      <c r="H125" s="2" t="str">
        <f>VLOOKUP(E125,lookups_invert!$A$2:$E$102,4,0)</f>
        <v>sponge</v>
      </c>
    </row>
    <row r="126">
      <c r="A126" s="3">
        <v>44678.0</v>
      </c>
      <c r="B126" s="2" t="s">
        <v>22</v>
      </c>
      <c r="C126" s="2" t="s">
        <v>93</v>
      </c>
      <c r="D126" s="2">
        <v>2.0</v>
      </c>
      <c r="E126" s="2" t="s">
        <v>102</v>
      </c>
      <c r="F126" s="2">
        <v>5.0</v>
      </c>
      <c r="G126" s="2" t="str">
        <f>VLOOKUP(E126,lookups_invert!$A$2:$E$102,2,0)</f>
        <v>Dendostrea frons</v>
      </c>
      <c r="H126" s="2" t="str">
        <f>VLOOKUP(E126,lookups_invert!$A$2:$E$102,4,0)</f>
        <v>oyster</v>
      </c>
    </row>
    <row r="127">
      <c r="A127" s="3">
        <v>44678.0</v>
      </c>
      <c r="B127" s="2" t="s">
        <v>22</v>
      </c>
      <c r="C127" s="2" t="s">
        <v>93</v>
      </c>
      <c r="D127" s="2">
        <v>2.0</v>
      </c>
      <c r="E127" s="2" t="s">
        <v>99</v>
      </c>
      <c r="F127" s="2">
        <v>9.0</v>
      </c>
      <c r="G127" s="2" t="str">
        <f>VLOOKUP(E127,lookups_invert!$A$2:$E$102,2,0)</f>
        <v>Phallusia nigra</v>
      </c>
      <c r="H127" s="2" t="str">
        <f>VLOOKUP(E127,lookups_invert!$A$2:$E$102,4,0)</f>
        <v>Tunicate</v>
      </c>
    </row>
    <row r="128">
      <c r="A128" s="3">
        <v>44678.0</v>
      </c>
      <c r="B128" s="2" t="s">
        <v>22</v>
      </c>
      <c r="C128" s="2" t="s">
        <v>93</v>
      </c>
      <c r="D128" s="2">
        <v>2.0</v>
      </c>
      <c r="E128" s="2" t="s">
        <v>120</v>
      </c>
      <c r="F128" s="2">
        <v>2.0</v>
      </c>
      <c r="G128" s="2" t="str">
        <f>VLOOKUP(E128,lookups_invert!$A$2:$E$102,2,0)</f>
        <v>Porites asteroides</v>
      </c>
      <c r="H128" s="2" t="str">
        <f>VLOOKUP(E128,lookups_invert!$A$2:$E$102,4,0)</f>
        <v>Coral</v>
      </c>
    </row>
    <row r="129">
      <c r="A129" s="3">
        <v>44678.0</v>
      </c>
      <c r="B129" s="2" t="s">
        <v>22</v>
      </c>
      <c r="C129" s="2" t="s">
        <v>93</v>
      </c>
      <c r="D129" s="2">
        <v>2.0</v>
      </c>
      <c r="E129" s="2" t="s">
        <v>98</v>
      </c>
      <c r="F129" s="2">
        <v>6.0</v>
      </c>
      <c r="G129" s="2" t="str">
        <f>VLOOKUP(E129,lookups_invert!$A$2:$E$102,2,0)</f>
        <v>Dysidea etheria</v>
      </c>
      <c r="H129" s="2" t="str">
        <f>VLOOKUP(E129,lookups_invert!$A$2:$E$102,4,0)</f>
        <v>sponge</v>
      </c>
    </row>
    <row r="130">
      <c r="A130" s="3">
        <v>44678.0</v>
      </c>
      <c r="B130" s="2" t="s">
        <v>22</v>
      </c>
      <c r="C130" s="2" t="s">
        <v>93</v>
      </c>
      <c r="D130" s="2">
        <v>2.0</v>
      </c>
      <c r="E130" s="2" t="s">
        <v>126</v>
      </c>
      <c r="F130" s="2">
        <v>2.0</v>
      </c>
      <c r="G130" s="2" t="str">
        <f>VLOOKUP(E130,lookups_invert!$A$2:$E$102,2,0)</f>
        <v>Unknown oyster spp</v>
      </c>
      <c r="H130" s="2" t="str">
        <f>VLOOKUP(E130,lookups_invert!$A$2:$E$102,4,0)</f>
        <v>Oyster</v>
      </c>
    </row>
    <row r="131">
      <c r="A131" s="3">
        <v>44678.0</v>
      </c>
      <c r="B131" s="2" t="s">
        <v>22</v>
      </c>
      <c r="C131" s="2" t="s">
        <v>93</v>
      </c>
      <c r="D131" s="2">
        <v>2.0</v>
      </c>
      <c r="E131" s="2" t="s">
        <v>101</v>
      </c>
      <c r="F131" s="2">
        <v>1.0</v>
      </c>
      <c r="G131" s="2" t="str">
        <f>VLOOKUP(E131,lookups_invert!$A$2:$E$102,2,0)</f>
        <v>Isostichopus badionotus</v>
      </c>
      <c r="H131" s="2" t="str">
        <f>VLOOKUP(E131,lookups_invert!$A$2:$E$102,4,0)</f>
        <v>sea cucumber</v>
      </c>
    </row>
    <row r="132">
      <c r="A132" s="3">
        <v>44678.0</v>
      </c>
      <c r="B132" s="2" t="s">
        <v>22</v>
      </c>
      <c r="C132" s="2" t="s">
        <v>93</v>
      </c>
      <c r="D132" s="2">
        <v>2.0</v>
      </c>
      <c r="E132" s="2" t="s">
        <v>128</v>
      </c>
      <c r="F132" s="2">
        <v>1.0</v>
      </c>
      <c r="G132" s="2" t="str">
        <f>VLOOKUP(E132,lookups_invert!$A$2:$E$102,2,0)</f>
        <v>niphates amorpha</v>
      </c>
      <c r="H132" s="2" t="str">
        <f>VLOOKUP(E132,lookups_invert!$A$2:$E$102,4,0)</f>
        <v>Sponge</v>
      </c>
    </row>
    <row r="133">
      <c r="A133" s="3">
        <v>44680.0</v>
      </c>
      <c r="B133" s="2" t="s">
        <v>26</v>
      </c>
      <c r="C133" s="2" t="s">
        <v>93</v>
      </c>
      <c r="D133" s="2">
        <v>1.0</v>
      </c>
      <c r="E133" s="2" t="s">
        <v>94</v>
      </c>
      <c r="F133" s="2">
        <v>39.0</v>
      </c>
      <c r="G133" s="2" t="str">
        <f>VLOOKUP(E133,lookups_invert!$A$2:$E$102,2,0)</f>
        <v>Tedania ignis</v>
      </c>
      <c r="H133" s="2" t="str">
        <f>VLOOKUP(E133,lookups_invert!$A$2:$E$102,4,0)</f>
        <v>sponge</v>
      </c>
    </row>
    <row r="134">
      <c r="A134" s="3">
        <v>44680.0</v>
      </c>
      <c r="B134" s="2" t="s">
        <v>26</v>
      </c>
      <c r="C134" s="2" t="s">
        <v>93</v>
      </c>
      <c r="D134" s="2">
        <v>1.0</v>
      </c>
      <c r="E134" s="2" t="s">
        <v>108</v>
      </c>
      <c r="F134" s="2">
        <v>1.0</v>
      </c>
      <c r="G134" s="2" t="str">
        <f>VLOOKUP(E134,lookups_invert!$A$2:$E$102,2,0)</f>
        <v>Scopalina ruetzleri</v>
      </c>
      <c r="H134" s="2" t="str">
        <f>VLOOKUP(E134,lookups_invert!$A$2:$E$102,4,0)</f>
        <v>sponge</v>
      </c>
    </row>
    <row r="135">
      <c r="A135" s="3">
        <v>44680.0</v>
      </c>
      <c r="B135" s="2" t="s">
        <v>26</v>
      </c>
      <c r="C135" s="2" t="s">
        <v>93</v>
      </c>
      <c r="D135" s="2">
        <v>1.0</v>
      </c>
      <c r="E135" s="2" t="s">
        <v>99</v>
      </c>
      <c r="F135" s="2">
        <v>1.0</v>
      </c>
      <c r="G135" s="2" t="str">
        <f>VLOOKUP(E135,lookups_invert!$A$2:$E$102,2,0)</f>
        <v>Phallusia nigra</v>
      </c>
      <c r="H135" s="2" t="str">
        <f>VLOOKUP(E135,lookups_invert!$A$2:$E$102,4,0)</f>
        <v>Tunicate</v>
      </c>
    </row>
    <row r="136">
      <c r="A136" s="3">
        <v>44680.0</v>
      </c>
      <c r="B136" s="2" t="s">
        <v>26</v>
      </c>
      <c r="C136" s="2" t="s">
        <v>93</v>
      </c>
      <c r="D136" s="2">
        <v>1.0</v>
      </c>
      <c r="E136" s="2" t="s">
        <v>98</v>
      </c>
      <c r="F136" s="2">
        <v>2.0</v>
      </c>
      <c r="G136" s="2" t="str">
        <f>VLOOKUP(E136,lookups_invert!$A$2:$E$102,2,0)</f>
        <v>Dysidea etheria</v>
      </c>
      <c r="H136" s="2" t="str">
        <f>VLOOKUP(E136,lookups_invert!$A$2:$E$102,4,0)</f>
        <v>sponge</v>
      </c>
    </row>
    <row r="137">
      <c r="A137" s="3">
        <v>44680.0</v>
      </c>
      <c r="B137" s="2" t="s">
        <v>26</v>
      </c>
      <c r="C137" s="2" t="s">
        <v>93</v>
      </c>
      <c r="D137" s="2">
        <v>1.0</v>
      </c>
      <c r="E137" s="2" t="s">
        <v>102</v>
      </c>
      <c r="F137" s="2">
        <v>1.0</v>
      </c>
      <c r="G137" s="2" t="str">
        <f>VLOOKUP(E137,lookups_invert!$A$2:$E$102,2,0)</f>
        <v>Dendostrea frons</v>
      </c>
      <c r="H137" s="2" t="str">
        <f>VLOOKUP(E137,lookups_invert!$A$2:$E$102,4,0)</f>
        <v>oyster</v>
      </c>
    </row>
    <row r="138">
      <c r="A138" s="3">
        <v>44680.0</v>
      </c>
      <c r="B138" s="2" t="s">
        <v>26</v>
      </c>
      <c r="C138" s="2" t="s">
        <v>93</v>
      </c>
      <c r="D138" s="2">
        <v>1.0</v>
      </c>
      <c r="E138" s="2" t="s">
        <v>111</v>
      </c>
      <c r="F138" s="2">
        <v>1.0</v>
      </c>
      <c r="G138" s="2" t="str">
        <f>VLOOKUP(E138,lookups_invert!$A$2:$E$102,2,0)</f>
        <v>Halisarca spp</v>
      </c>
      <c r="H138" s="2" t="str">
        <f>VLOOKUP(E138,lookups_invert!$A$2:$E$102,4,0)</f>
        <v>sponge</v>
      </c>
    </row>
    <row r="139">
      <c r="A139" s="3">
        <v>44680.0</v>
      </c>
      <c r="B139" s="2" t="s">
        <v>26</v>
      </c>
      <c r="C139" s="2" t="s">
        <v>93</v>
      </c>
      <c r="D139" s="2">
        <v>1.0</v>
      </c>
      <c r="E139" s="2" t="s">
        <v>112</v>
      </c>
      <c r="F139" s="2">
        <v>1.0</v>
      </c>
      <c r="G139" s="2" t="str">
        <f>VLOOKUP(E139,lookups_invert!$A$2:$E$102,2,0)</f>
        <v>Ecteinascidia turbinata</v>
      </c>
      <c r="H139" s="2" t="str">
        <f>VLOOKUP(E139,lookups_invert!$A$2:$E$102,4,0)</f>
        <v>tunicate</v>
      </c>
    </row>
    <row r="140">
      <c r="G140" s="2" t="str">
        <f>VLOOKUP(E140,lookups_invert!$A$2:$E$102,2,0)</f>
        <v>#N/A</v>
      </c>
      <c r="H140" s="2" t="str">
        <f>VLOOKUP(E140,lookups_invert!$A$2:$E$102,4,0)</f>
        <v>#N/A</v>
      </c>
    </row>
    <row r="141">
      <c r="G141" s="2" t="str">
        <f>VLOOKUP(E141,lookups_invert!$A$2:$E$102,2,0)</f>
        <v>#N/A</v>
      </c>
      <c r="H141" s="2" t="str">
        <f>VLOOKUP(E141,lookups_invert!$A$2:$E$102,4,0)</f>
        <v>#N/A</v>
      </c>
    </row>
    <row r="142">
      <c r="G142" s="2" t="str">
        <f>VLOOKUP(E142,lookups_invert!$A$2:$E$102,2,0)</f>
        <v>#N/A</v>
      </c>
      <c r="H142" s="2" t="str">
        <f>VLOOKUP(E142,lookups_invert!$A$2:$E$102,4,0)</f>
        <v>#N/A</v>
      </c>
    </row>
    <row r="143">
      <c r="G143" s="2" t="str">
        <f>VLOOKUP(E143,lookups_invert!$A$2:$E$102,2,0)</f>
        <v>#N/A</v>
      </c>
      <c r="H143" s="2" t="str">
        <f>VLOOKUP(E143,lookups_invert!$A$2:$E$102,4,0)</f>
        <v>#N/A</v>
      </c>
    </row>
    <row r="144">
      <c r="G144" s="2" t="str">
        <f>VLOOKUP(E144,lookups_invert!$A$2:$E$102,2,0)</f>
        <v>#N/A</v>
      </c>
      <c r="H144" s="2" t="str">
        <f>VLOOKUP(E144,lookups_invert!$A$2:$E$102,4,0)</f>
        <v>#N/A</v>
      </c>
    </row>
    <row r="145">
      <c r="G145" s="2" t="str">
        <f>VLOOKUP(E145,lookups_invert!$A$2:$E$102,2,0)</f>
        <v>#N/A</v>
      </c>
      <c r="H145" s="2" t="str">
        <f>VLOOKUP(E145,lookups_invert!$A$2:$E$102,4,0)</f>
        <v>#N/A</v>
      </c>
    </row>
    <row r="146">
      <c r="G146" s="2" t="str">
        <f>VLOOKUP(E146,lookups_invert!$A$2:$E$102,2,0)</f>
        <v>#N/A</v>
      </c>
      <c r="H146" s="2" t="str">
        <f>VLOOKUP(E146,lookups_invert!$A$2:$E$102,4,0)</f>
        <v>#N/A</v>
      </c>
    </row>
    <row r="147">
      <c r="G147" s="2" t="str">
        <f>VLOOKUP(E147,lookups_invert!$A$2:$E$102,2,0)</f>
        <v>#N/A</v>
      </c>
      <c r="H147" s="2" t="str">
        <f>VLOOKUP(E147,lookups_invert!$A$2:$E$102,4,0)</f>
        <v>#N/A</v>
      </c>
    </row>
    <row r="148">
      <c r="G148" s="2" t="str">
        <f>VLOOKUP(E148,lookups_invert!$A$2:$E$102,2,0)</f>
        <v>#N/A</v>
      </c>
      <c r="H148" s="2" t="str">
        <f>VLOOKUP(E148,lookups_invert!$A$2:$E$102,4,0)</f>
        <v>#N/A</v>
      </c>
    </row>
    <row r="149">
      <c r="G149" s="2" t="str">
        <f>VLOOKUP(E149,lookups_invert!$A$2:$E$102,2,0)</f>
        <v>#N/A</v>
      </c>
      <c r="H149" s="2" t="str">
        <f>VLOOKUP(E149,lookups_invert!$A$2:$E$102,4,0)</f>
        <v>#N/A</v>
      </c>
    </row>
    <row r="150">
      <c r="G150" s="2" t="str">
        <f>VLOOKUP(E150,lookups_invert!$A$2:$E$102,2,0)</f>
        <v>#N/A</v>
      </c>
      <c r="H150" s="2" t="str">
        <f>VLOOKUP(E150,lookups_invert!$A$2:$E$102,4,0)</f>
        <v>#N/A</v>
      </c>
    </row>
    <row r="151">
      <c r="G151" s="2" t="str">
        <f>VLOOKUP(E151,lookups_invert!$A$2:$E$102,2,0)</f>
        <v>#N/A</v>
      </c>
      <c r="H151" s="2" t="str">
        <f>VLOOKUP(E151,lookups_invert!$A$2:$E$102,4,0)</f>
        <v>#N/A</v>
      </c>
    </row>
    <row r="152">
      <c r="G152" s="2" t="str">
        <f>VLOOKUP(E152,lookups_invert!$A$2:$E$102,2,0)</f>
        <v>#N/A</v>
      </c>
      <c r="H152" s="2" t="str">
        <f>VLOOKUP(E152,lookups_invert!$A$2:$E$102,4,0)</f>
        <v>#N/A</v>
      </c>
    </row>
    <row r="153">
      <c r="G153" s="2" t="str">
        <f>VLOOKUP(E153,lookups_invert!$A$2:$E$102,2,0)</f>
        <v>#N/A</v>
      </c>
      <c r="H153" s="2" t="str">
        <f>VLOOKUP(E153,lookups_invert!$A$2:$E$102,4,0)</f>
        <v>#N/A</v>
      </c>
    </row>
    <row r="154">
      <c r="G154" s="2" t="str">
        <f>VLOOKUP(E154,lookups_invert!$A$2:$E$102,2,0)</f>
        <v>#N/A</v>
      </c>
      <c r="H154" s="2" t="str">
        <f>VLOOKUP(E154,lookups_invert!$A$2:$E$102,4,0)</f>
        <v>#N/A</v>
      </c>
    </row>
    <row r="155">
      <c r="G155" s="2" t="str">
        <f>VLOOKUP(E155,lookups_invert!$A$2:$E$102,2,0)</f>
        <v>#N/A</v>
      </c>
      <c r="H155" s="2" t="str">
        <f>VLOOKUP(E155,lookups_invert!$A$2:$E$102,4,0)</f>
        <v>#N/A</v>
      </c>
    </row>
    <row r="156">
      <c r="G156" s="2" t="str">
        <f>VLOOKUP(E156,lookups_invert!$A$2:$E$102,2,0)</f>
        <v>#N/A</v>
      </c>
      <c r="H156" s="2" t="str">
        <f>VLOOKUP(E156,lookups_invert!$A$2:$E$102,4,0)</f>
        <v>#N/A</v>
      </c>
    </row>
    <row r="157">
      <c r="G157" s="2" t="str">
        <f>VLOOKUP(E157,lookups_invert!$A$2:$E$102,2,0)</f>
        <v>#N/A</v>
      </c>
      <c r="H157" s="2" t="str">
        <f>VLOOKUP(E157,lookups_invert!$A$2:$E$102,4,0)</f>
        <v>#N/A</v>
      </c>
    </row>
    <row r="158">
      <c r="G158" s="2" t="str">
        <f>VLOOKUP(E158,lookups_invert!$A$2:$E$102,2,0)</f>
        <v>#N/A</v>
      </c>
      <c r="H158" s="2" t="str">
        <f>VLOOKUP(E158,lookups_invert!$A$2:$E$102,4,0)</f>
        <v>#N/A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17.78"/>
    <col customWidth="1" min="3" max="3" width="24.67"/>
    <col customWidth="1" min="4" max="4" width="19.44"/>
    <col customWidth="1" min="5" max="5" width="16.11"/>
    <col customWidth="1" min="6" max="6" width="9.33"/>
    <col customWidth="1" min="7" max="7" width="9.11"/>
    <col customWidth="1" min="8" max="8" width="12.67"/>
    <col customWidth="1" min="9" max="9" width="11.67"/>
    <col customWidth="1" min="10" max="10" width="37.67"/>
    <col customWidth="1" min="11" max="26" width="8.78"/>
  </cols>
  <sheetData>
    <row r="1" ht="21.0" customHeight="1">
      <c r="A1" s="18" t="s">
        <v>132</v>
      </c>
      <c r="B1" s="18" t="s">
        <v>36</v>
      </c>
      <c r="C1" s="18" t="s">
        <v>37</v>
      </c>
      <c r="D1" s="19" t="s">
        <v>38</v>
      </c>
      <c r="E1" s="20" t="s">
        <v>39</v>
      </c>
      <c r="F1" s="21" t="s">
        <v>40</v>
      </c>
      <c r="G1" s="21" t="s">
        <v>41</v>
      </c>
      <c r="H1" s="22" t="s">
        <v>133</v>
      </c>
      <c r="I1" s="22" t="s">
        <v>134</v>
      </c>
      <c r="J1" s="19" t="s">
        <v>135</v>
      </c>
      <c r="K1" s="2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68</v>
      </c>
      <c r="B2" s="26" t="s">
        <v>136</v>
      </c>
      <c r="C2" s="26" t="s">
        <v>137</v>
      </c>
      <c r="D2" s="27" t="s">
        <v>138</v>
      </c>
      <c r="E2" s="27" t="s">
        <v>139</v>
      </c>
      <c r="F2" s="28">
        <v>0.0182</v>
      </c>
      <c r="G2" s="28">
        <v>3.05</v>
      </c>
      <c r="H2" s="29">
        <v>3.8</v>
      </c>
      <c r="I2" s="29">
        <v>0.2</v>
      </c>
      <c r="J2" s="27" t="s">
        <v>140</v>
      </c>
      <c r="K2" s="30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 t="s">
        <v>141</v>
      </c>
      <c r="B3" s="26" t="s">
        <v>142</v>
      </c>
      <c r="C3" s="26" t="s">
        <v>143</v>
      </c>
      <c r="D3" s="27" t="s">
        <v>144</v>
      </c>
      <c r="E3" s="27" t="s">
        <v>145</v>
      </c>
      <c r="F3" s="28">
        <v>0.0282</v>
      </c>
      <c r="G3" s="28">
        <v>2.83</v>
      </c>
      <c r="H3" s="29">
        <v>2.0</v>
      </c>
      <c r="I3" s="29">
        <v>0.0</v>
      </c>
      <c r="J3" s="27" t="s">
        <v>140</v>
      </c>
      <c r="K3" s="30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 t="s">
        <v>146</v>
      </c>
      <c r="B4" s="26" t="s">
        <v>147</v>
      </c>
      <c r="C4" s="26" t="s">
        <v>148</v>
      </c>
      <c r="D4" s="27" t="s">
        <v>144</v>
      </c>
      <c r="E4" s="27" t="s">
        <v>149</v>
      </c>
      <c r="F4" s="28">
        <v>0.0407</v>
      </c>
      <c r="G4" s="28">
        <v>2.69</v>
      </c>
      <c r="H4" s="29">
        <v>2.7</v>
      </c>
      <c r="I4" s="29">
        <v>0.2</v>
      </c>
      <c r="J4" s="27" t="s">
        <v>140</v>
      </c>
      <c r="K4" s="30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 t="s">
        <v>86</v>
      </c>
      <c r="B5" s="26" t="s">
        <v>150</v>
      </c>
      <c r="C5" s="26" t="s">
        <v>151</v>
      </c>
      <c r="D5" s="27" t="s">
        <v>152</v>
      </c>
      <c r="E5" s="27" t="s">
        <v>153</v>
      </c>
      <c r="F5" s="28">
        <v>0.0237</v>
      </c>
      <c r="G5" s="28">
        <v>2.9752</v>
      </c>
      <c r="H5" s="29">
        <v>2.0</v>
      </c>
      <c r="I5" s="29">
        <v>0.0</v>
      </c>
      <c r="J5" s="27" t="s">
        <v>154</v>
      </c>
      <c r="K5" s="30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5" t="s">
        <v>52</v>
      </c>
      <c r="B6" s="26" t="s">
        <v>155</v>
      </c>
      <c r="C6" s="26" t="s">
        <v>156</v>
      </c>
      <c r="D6" s="27" t="s">
        <v>152</v>
      </c>
      <c r="E6" s="27" t="s">
        <v>153</v>
      </c>
      <c r="F6" s="28">
        <v>0.004</v>
      </c>
      <c r="G6" s="28">
        <v>3.5328</v>
      </c>
      <c r="H6" s="29">
        <v>2.0</v>
      </c>
      <c r="I6" s="29">
        <v>0.02</v>
      </c>
      <c r="J6" s="27" t="s">
        <v>154</v>
      </c>
      <c r="K6" s="30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5" t="s">
        <v>157</v>
      </c>
      <c r="B7" s="26" t="s">
        <v>158</v>
      </c>
      <c r="C7" s="26" t="s">
        <v>159</v>
      </c>
      <c r="D7" s="27" t="s">
        <v>152</v>
      </c>
      <c r="E7" s="27" t="s">
        <v>153</v>
      </c>
      <c r="F7" s="28">
        <v>0.0415</v>
      </c>
      <c r="G7" s="28">
        <v>2.8346</v>
      </c>
      <c r="H7" s="29">
        <v>2.0</v>
      </c>
      <c r="I7" s="29">
        <v>0.03</v>
      </c>
      <c r="J7" s="27" t="s">
        <v>154</v>
      </c>
      <c r="K7" s="30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5" t="s">
        <v>160</v>
      </c>
      <c r="B8" s="26" t="s">
        <v>161</v>
      </c>
      <c r="C8" s="26" t="s">
        <v>162</v>
      </c>
      <c r="D8" s="27" t="s">
        <v>163</v>
      </c>
      <c r="E8" s="27" t="s">
        <v>145</v>
      </c>
      <c r="F8" s="28">
        <v>0.823</v>
      </c>
      <c r="G8" s="28">
        <v>1.8136</v>
      </c>
      <c r="H8" s="29">
        <v>2.8</v>
      </c>
      <c r="I8" s="29">
        <v>0.45</v>
      </c>
      <c r="J8" s="27" t="s">
        <v>154</v>
      </c>
      <c r="K8" s="30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5" t="s">
        <v>164</v>
      </c>
      <c r="B9" s="26" t="s">
        <v>165</v>
      </c>
      <c r="C9" s="26" t="s">
        <v>166</v>
      </c>
      <c r="D9" s="27" t="s">
        <v>167</v>
      </c>
      <c r="E9" s="27" t="s">
        <v>139</v>
      </c>
      <c r="F9" s="28">
        <v>0.0059</v>
      </c>
      <c r="G9" s="28">
        <v>3.3916</v>
      </c>
      <c r="H9" s="29">
        <v>3.6</v>
      </c>
      <c r="I9" s="29">
        <v>0.2</v>
      </c>
      <c r="J9" s="27" t="s">
        <v>154</v>
      </c>
      <c r="K9" s="30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5" t="s">
        <v>168</v>
      </c>
      <c r="B10" s="26" t="s">
        <v>169</v>
      </c>
      <c r="C10" s="26" t="s">
        <v>170</v>
      </c>
      <c r="D10" s="27" t="s">
        <v>171</v>
      </c>
      <c r="E10" s="27" t="s">
        <v>139</v>
      </c>
      <c r="F10" s="28">
        <v>1.0E-4</v>
      </c>
      <c r="G10" s="28">
        <v>3.554</v>
      </c>
      <c r="H10" s="29">
        <v>4.3</v>
      </c>
      <c r="I10" s="29">
        <v>0.73</v>
      </c>
      <c r="J10" s="27" t="s">
        <v>140</v>
      </c>
      <c r="K10" s="30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5" t="s">
        <v>172</v>
      </c>
      <c r="B11" s="26" t="s">
        <v>173</v>
      </c>
      <c r="C11" s="26" t="s">
        <v>174</v>
      </c>
      <c r="D11" s="27" t="s">
        <v>175</v>
      </c>
      <c r="E11" s="27" t="s">
        <v>149</v>
      </c>
      <c r="F11" s="28">
        <v>0.0267</v>
      </c>
      <c r="G11" s="28">
        <v>2.9903</v>
      </c>
      <c r="H11" s="31"/>
      <c r="I11" s="31"/>
      <c r="J11" s="27" t="s">
        <v>154</v>
      </c>
      <c r="K11" s="30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5" t="s">
        <v>176</v>
      </c>
      <c r="B12" s="26" t="s">
        <v>177</v>
      </c>
      <c r="C12" s="26" t="s">
        <v>178</v>
      </c>
      <c r="D12" s="27" t="s">
        <v>179</v>
      </c>
      <c r="E12" s="27" t="s">
        <v>139</v>
      </c>
      <c r="F12" s="28">
        <v>0.0144</v>
      </c>
      <c r="G12" s="28">
        <v>3.0532</v>
      </c>
      <c r="H12" s="29">
        <v>3.4</v>
      </c>
      <c r="I12" s="29">
        <v>0.49</v>
      </c>
      <c r="J12" s="27" t="s">
        <v>154</v>
      </c>
      <c r="K12" s="30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5" t="s">
        <v>180</v>
      </c>
      <c r="B13" s="26" t="s">
        <v>181</v>
      </c>
      <c r="C13" s="26" t="s">
        <v>182</v>
      </c>
      <c r="D13" s="27" t="s">
        <v>183</v>
      </c>
      <c r="E13" s="27" t="s">
        <v>139</v>
      </c>
      <c r="F13" s="28">
        <v>0.0105</v>
      </c>
      <c r="G13" s="28">
        <v>3.05</v>
      </c>
      <c r="H13" s="29">
        <v>4.4</v>
      </c>
      <c r="I13" s="29">
        <v>0.78</v>
      </c>
      <c r="J13" s="27" t="s">
        <v>140</v>
      </c>
      <c r="K13" s="30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5" t="s">
        <v>184</v>
      </c>
      <c r="B14" s="26" t="s">
        <v>185</v>
      </c>
      <c r="C14" s="26" t="s">
        <v>186</v>
      </c>
      <c r="D14" s="27" t="s">
        <v>187</v>
      </c>
      <c r="E14" s="27" t="s">
        <v>139</v>
      </c>
      <c r="F14" s="28">
        <v>0.0282</v>
      </c>
      <c r="G14" s="28">
        <v>2.9</v>
      </c>
      <c r="H14" s="29">
        <v>3.5</v>
      </c>
      <c r="I14" s="29">
        <v>0.2</v>
      </c>
      <c r="J14" s="27" t="s">
        <v>140</v>
      </c>
      <c r="K14" s="30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5" t="s">
        <v>188</v>
      </c>
      <c r="B15" s="26" t="s">
        <v>189</v>
      </c>
      <c r="C15" s="26" t="s">
        <v>190</v>
      </c>
      <c r="D15" s="27" t="s">
        <v>191</v>
      </c>
      <c r="E15" s="27" t="s">
        <v>192</v>
      </c>
      <c r="F15" s="28">
        <v>0.0234</v>
      </c>
      <c r="G15" s="28">
        <v>2.94</v>
      </c>
      <c r="H15" s="29">
        <v>3.5</v>
      </c>
      <c r="I15" s="29">
        <v>0.2</v>
      </c>
      <c r="J15" s="27" t="s">
        <v>140</v>
      </c>
      <c r="K15" s="30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5" t="s">
        <v>193</v>
      </c>
      <c r="B16" s="26" t="s">
        <v>194</v>
      </c>
      <c r="C16" s="32" t="s">
        <v>195</v>
      </c>
      <c r="D16" s="27" t="s">
        <v>187</v>
      </c>
      <c r="E16" s="27" t="s">
        <v>139</v>
      </c>
      <c r="F16" s="28">
        <v>0.0204</v>
      </c>
      <c r="G16" s="28">
        <v>2.94</v>
      </c>
      <c r="H16" s="31"/>
      <c r="I16" s="31"/>
      <c r="J16" s="27" t="s">
        <v>140</v>
      </c>
      <c r="K16" s="30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5" t="s">
        <v>196</v>
      </c>
      <c r="B17" s="26" t="s">
        <v>197</v>
      </c>
      <c r="C17" s="26" t="s">
        <v>198</v>
      </c>
      <c r="D17" s="27" t="s">
        <v>163</v>
      </c>
      <c r="E17" s="27" t="s">
        <v>139</v>
      </c>
      <c r="F17" s="28">
        <v>0.0562</v>
      </c>
      <c r="G17" s="28">
        <v>2.6534</v>
      </c>
      <c r="H17" s="29">
        <v>3.0</v>
      </c>
      <c r="I17" s="29">
        <v>0.16</v>
      </c>
      <c r="J17" s="27" t="s">
        <v>154</v>
      </c>
      <c r="K17" s="30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5" t="s">
        <v>199</v>
      </c>
      <c r="B18" s="26" t="s">
        <v>200</v>
      </c>
      <c r="C18" s="26" t="s">
        <v>201</v>
      </c>
      <c r="D18" s="27" t="s">
        <v>163</v>
      </c>
      <c r="E18" s="27" t="s">
        <v>145</v>
      </c>
      <c r="F18" s="28">
        <v>0.0684</v>
      </c>
      <c r="G18" s="28">
        <v>2.5632</v>
      </c>
      <c r="H18" s="29">
        <v>2.6</v>
      </c>
      <c r="I18" s="29">
        <v>0.19</v>
      </c>
      <c r="J18" s="27" t="s">
        <v>154</v>
      </c>
      <c r="K18" s="30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5" t="s">
        <v>202</v>
      </c>
      <c r="B19" s="26" t="s">
        <v>203</v>
      </c>
      <c r="C19" s="26" t="s">
        <v>204</v>
      </c>
      <c r="D19" s="27" t="s">
        <v>205</v>
      </c>
      <c r="E19" s="27" t="s">
        <v>145</v>
      </c>
      <c r="F19" s="28">
        <v>0.0224</v>
      </c>
      <c r="G19" s="28">
        <v>2.96</v>
      </c>
      <c r="H19" s="29">
        <v>3.0</v>
      </c>
      <c r="I19" s="29">
        <v>0.38</v>
      </c>
      <c r="J19" s="27" t="s">
        <v>140</v>
      </c>
      <c r="K19" s="30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5" t="s">
        <v>206</v>
      </c>
      <c r="B20" s="26" t="s">
        <v>207</v>
      </c>
      <c r="C20" s="32" t="s">
        <v>208</v>
      </c>
      <c r="D20" s="27" t="s">
        <v>209</v>
      </c>
      <c r="E20" s="27" t="s">
        <v>139</v>
      </c>
      <c r="F20" s="28">
        <v>0.0219</v>
      </c>
      <c r="G20" s="28">
        <v>2.93</v>
      </c>
      <c r="H20" s="29">
        <v>4.5</v>
      </c>
      <c r="I20" s="29">
        <v>0.2</v>
      </c>
      <c r="J20" s="27" t="s">
        <v>140</v>
      </c>
      <c r="K20" s="30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25" t="s">
        <v>210</v>
      </c>
      <c r="B21" s="26" t="s">
        <v>211</v>
      </c>
      <c r="C21" s="26" t="s">
        <v>212</v>
      </c>
      <c r="D21" s="27" t="s">
        <v>209</v>
      </c>
      <c r="E21" s="27" t="s">
        <v>139</v>
      </c>
      <c r="F21" s="28">
        <v>0.0219</v>
      </c>
      <c r="G21" s="28">
        <v>2.95</v>
      </c>
      <c r="H21" s="29">
        <v>4.2</v>
      </c>
      <c r="I21" s="29">
        <v>0.4</v>
      </c>
      <c r="J21" s="27" t="s">
        <v>140</v>
      </c>
      <c r="K21" s="30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25" t="s">
        <v>213</v>
      </c>
      <c r="B22" s="26" t="s">
        <v>214</v>
      </c>
      <c r="C22" s="26" t="s">
        <v>215</v>
      </c>
      <c r="D22" s="27" t="s">
        <v>209</v>
      </c>
      <c r="E22" s="27" t="s">
        <v>139</v>
      </c>
      <c r="F22" s="28">
        <v>0.0074</v>
      </c>
      <c r="G22" s="28">
        <v>3.237</v>
      </c>
      <c r="H22" s="29">
        <v>4.4</v>
      </c>
      <c r="I22" s="29">
        <v>0.77</v>
      </c>
      <c r="J22" s="27" t="s">
        <v>154</v>
      </c>
      <c r="K22" s="30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5" t="s">
        <v>216</v>
      </c>
      <c r="B23" s="26" t="s">
        <v>217</v>
      </c>
      <c r="C23" s="26" t="s">
        <v>218</v>
      </c>
      <c r="D23" s="27" t="s">
        <v>191</v>
      </c>
      <c r="E23" s="27" t="s">
        <v>139</v>
      </c>
      <c r="F23" s="28">
        <v>0.0135</v>
      </c>
      <c r="G23" s="28">
        <v>3.0439</v>
      </c>
      <c r="H23" s="29">
        <v>4.2</v>
      </c>
      <c r="I23" s="29">
        <v>0.74</v>
      </c>
      <c r="J23" s="27" t="s">
        <v>154</v>
      </c>
      <c r="K23" s="30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5" t="s">
        <v>105</v>
      </c>
      <c r="B24" s="26" t="s">
        <v>219</v>
      </c>
      <c r="C24" s="26" t="s">
        <v>220</v>
      </c>
      <c r="D24" s="27" t="s">
        <v>191</v>
      </c>
      <c r="E24" s="27" t="s">
        <v>139</v>
      </c>
      <c r="F24" s="28">
        <v>0.0175</v>
      </c>
      <c r="G24" s="28">
        <v>3.0</v>
      </c>
      <c r="H24" s="29">
        <v>4.0</v>
      </c>
      <c r="I24" s="29">
        <v>0.7</v>
      </c>
      <c r="J24" s="27" t="s">
        <v>154</v>
      </c>
      <c r="K24" s="30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5" t="s">
        <v>221</v>
      </c>
      <c r="B25" s="26" t="s">
        <v>222</v>
      </c>
      <c r="C25" s="26" t="s">
        <v>223</v>
      </c>
      <c r="D25" s="27" t="s">
        <v>224</v>
      </c>
      <c r="E25" s="27" t="s">
        <v>139</v>
      </c>
      <c r="F25" s="28">
        <v>0.0222</v>
      </c>
      <c r="G25" s="28">
        <v>3.1395</v>
      </c>
      <c r="H25" s="29">
        <v>3.2</v>
      </c>
      <c r="I25" s="29">
        <v>0.43</v>
      </c>
      <c r="J25" s="27" t="s">
        <v>154</v>
      </c>
      <c r="K25" s="30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5" t="s">
        <v>225</v>
      </c>
      <c r="B26" s="26" t="s">
        <v>226</v>
      </c>
      <c r="C26" s="26" t="s">
        <v>227</v>
      </c>
      <c r="D26" s="27" t="s">
        <v>224</v>
      </c>
      <c r="E26" s="27" t="s">
        <v>139</v>
      </c>
      <c r="F26" s="28">
        <v>0.022</v>
      </c>
      <c r="G26" s="28">
        <v>3.1897</v>
      </c>
      <c r="H26" s="29">
        <v>3.4</v>
      </c>
      <c r="I26" s="29">
        <v>0.2</v>
      </c>
      <c r="J26" s="27" t="s">
        <v>154</v>
      </c>
      <c r="K26" s="30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5" t="s">
        <v>77</v>
      </c>
      <c r="B27" s="26" t="s">
        <v>228</v>
      </c>
      <c r="C27" s="26" t="s">
        <v>229</v>
      </c>
      <c r="D27" s="27" t="s">
        <v>224</v>
      </c>
      <c r="E27" s="27" t="s">
        <v>139</v>
      </c>
      <c r="F27" s="28">
        <v>0.022</v>
      </c>
      <c r="G27" s="28">
        <v>3.1897</v>
      </c>
      <c r="H27" s="29">
        <v>3.0</v>
      </c>
      <c r="I27" s="29">
        <v>0.44</v>
      </c>
      <c r="J27" s="27" t="s">
        <v>154</v>
      </c>
      <c r="K27" s="30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5" t="s">
        <v>230</v>
      </c>
      <c r="B28" s="26" t="s">
        <v>231</v>
      </c>
      <c r="C28" s="26" t="s">
        <v>232</v>
      </c>
      <c r="D28" s="27" t="s">
        <v>224</v>
      </c>
      <c r="E28" s="27" t="s">
        <v>139</v>
      </c>
      <c r="F28" s="28">
        <v>0.0318</v>
      </c>
      <c r="G28" s="28">
        <v>2.9838</v>
      </c>
      <c r="H28" s="29">
        <v>3.7</v>
      </c>
      <c r="I28" s="29">
        <v>0.2</v>
      </c>
      <c r="J28" s="27" t="s">
        <v>154</v>
      </c>
      <c r="K28" s="30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5" t="s">
        <v>233</v>
      </c>
      <c r="B29" s="26" t="s">
        <v>234</v>
      </c>
      <c r="C29" s="26" t="s">
        <v>235</v>
      </c>
      <c r="D29" s="27" t="s">
        <v>224</v>
      </c>
      <c r="E29" s="27" t="s">
        <v>192</v>
      </c>
      <c r="F29" s="28">
        <v>0.0252</v>
      </c>
      <c r="G29" s="28">
        <v>3.076</v>
      </c>
      <c r="H29" s="31"/>
      <c r="I29" s="31"/>
      <c r="J29" s="27" t="s">
        <v>154</v>
      </c>
      <c r="K29" s="30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5" t="s">
        <v>236</v>
      </c>
      <c r="B30" s="26" t="s">
        <v>237</v>
      </c>
      <c r="C30" s="26" t="s">
        <v>238</v>
      </c>
      <c r="D30" s="27" t="s">
        <v>138</v>
      </c>
      <c r="E30" s="27" t="s">
        <v>239</v>
      </c>
      <c r="F30" s="28">
        <v>0.0148</v>
      </c>
      <c r="G30" s="28">
        <v>2.98</v>
      </c>
      <c r="H30" s="29">
        <v>3.0</v>
      </c>
      <c r="I30" s="29">
        <v>0.0</v>
      </c>
      <c r="J30" s="27" t="s">
        <v>140</v>
      </c>
      <c r="K30" s="30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5" t="s">
        <v>240</v>
      </c>
      <c r="B31" s="26" t="s">
        <v>241</v>
      </c>
      <c r="C31" s="26" t="s">
        <v>242</v>
      </c>
      <c r="D31" s="27" t="s">
        <v>138</v>
      </c>
      <c r="E31" s="27" t="s">
        <v>239</v>
      </c>
      <c r="F31" s="28">
        <v>0.0148</v>
      </c>
      <c r="G31" s="28">
        <v>2.98</v>
      </c>
      <c r="H31" s="29">
        <v>3.0</v>
      </c>
      <c r="I31" s="29">
        <v>0.0</v>
      </c>
      <c r="J31" s="27" t="s">
        <v>243</v>
      </c>
      <c r="K31" s="30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5" t="s">
        <v>244</v>
      </c>
      <c r="B32" s="26" t="s">
        <v>245</v>
      </c>
      <c r="C32" s="26" t="s">
        <v>246</v>
      </c>
      <c r="D32" s="27" t="s">
        <v>179</v>
      </c>
      <c r="E32" s="27" t="s">
        <v>239</v>
      </c>
      <c r="F32" s="28">
        <v>0.0096</v>
      </c>
      <c r="G32" s="28">
        <v>3.05</v>
      </c>
      <c r="H32" s="29">
        <v>3.4</v>
      </c>
      <c r="I32" s="29">
        <v>0.2</v>
      </c>
      <c r="J32" s="27" t="s">
        <v>140</v>
      </c>
      <c r="K32" s="30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5" t="s">
        <v>61</v>
      </c>
      <c r="B33" s="26" t="s">
        <v>247</v>
      </c>
      <c r="C33" s="26" t="s">
        <v>248</v>
      </c>
      <c r="D33" s="27" t="s">
        <v>249</v>
      </c>
      <c r="E33" s="27" t="s">
        <v>139</v>
      </c>
      <c r="F33" s="28">
        <v>0.0437</v>
      </c>
      <c r="G33" s="28">
        <v>2.87</v>
      </c>
      <c r="H33" s="29">
        <v>3.9</v>
      </c>
      <c r="I33" s="29">
        <v>0.2</v>
      </c>
      <c r="J33" s="33" t="s">
        <v>140</v>
      </c>
      <c r="K33" s="30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5" t="s">
        <v>250</v>
      </c>
      <c r="B34" s="26" t="s">
        <v>251</v>
      </c>
      <c r="C34" s="26" t="s">
        <v>252</v>
      </c>
      <c r="D34" s="27" t="s">
        <v>249</v>
      </c>
      <c r="E34" s="27" t="s">
        <v>139</v>
      </c>
      <c r="F34" s="28">
        <v>0.0661</v>
      </c>
      <c r="G34" s="28">
        <v>2.84</v>
      </c>
      <c r="H34" s="29">
        <v>3.7</v>
      </c>
      <c r="I34" s="29">
        <v>0.0</v>
      </c>
      <c r="J34" s="27" t="s">
        <v>140</v>
      </c>
      <c r="K34" s="30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5" t="s">
        <v>253</v>
      </c>
      <c r="B35" s="26" t="s">
        <v>254</v>
      </c>
      <c r="C35" s="26" t="s">
        <v>255</v>
      </c>
      <c r="D35" s="27" t="s">
        <v>191</v>
      </c>
      <c r="E35" s="27" t="s">
        <v>139</v>
      </c>
      <c r="F35" s="28">
        <v>0.0111</v>
      </c>
      <c r="G35" s="28">
        <v>3.1124</v>
      </c>
      <c r="H35" s="29">
        <v>3.5</v>
      </c>
      <c r="I35" s="29">
        <v>0.4</v>
      </c>
      <c r="J35" s="27" t="s">
        <v>154</v>
      </c>
      <c r="K35" s="30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5" t="s">
        <v>256</v>
      </c>
      <c r="B36" s="26" t="s">
        <v>257</v>
      </c>
      <c r="C36" s="26" t="s">
        <v>258</v>
      </c>
      <c r="D36" s="27" t="s">
        <v>191</v>
      </c>
      <c r="E36" s="27" t="s">
        <v>139</v>
      </c>
      <c r="F36" s="28">
        <v>0.0111</v>
      </c>
      <c r="G36" s="28">
        <v>3.1124</v>
      </c>
      <c r="H36" s="29">
        <v>3.8</v>
      </c>
      <c r="I36" s="29">
        <v>0.3</v>
      </c>
      <c r="J36" s="27" t="s">
        <v>154</v>
      </c>
      <c r="K36" s="30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5" t="s">
        <v>259</v>
      </c>
      <c r="B37" s="26" t="s">
        <v>260</v>
      </c>
      <c r="C37" s="26" t="s">
        <v>261</v>
      </c>
      <c r="D37" s="27" t="s">
        <v>191</v>
      </c>
      <c r="E37" s="27" t="s">
        <v>139</v>
      </c>
      <c r="F37" s="28">
        <v>0.0065</v>
      </c>
      <c r="G37" s="28">
        <v>3.2292</v>
      </c>
      <c r="H37" s="34"/>
      <c r="I37" s="31"/>
      <c r="J37" s="27" t="s">
        <v>154</v>
      </c>
      <c r="K37" s="30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5" t="s">
        <v>262</v>
      </c>
      <c r="B38" s="26" t="s">
        <v>263</v>
      </c>
      <c r="C38" s="26" t="s">
        <v>264</v>
      </c>
      <c r="D38" s="27" t="s">
        <v>265</v>
      </c>
      <c r="E38" s="27" t="s">
        <v>139</v>
      </c>
      <c r="F38" s="28">
        <v>0.0083</v>
      </c>
      <c r="G38" s="28">
        <v>3.09</v>
      </c>
      <c r="H38" s="29">
        <v>3.5</v>
      </c>
      <c r="I38" s="29">
        <v>0.3</v>
      </c>
      <c r="J38" s="27" t="s">
        <v>243</v>
      </c>
      <c r="K38" s="30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5" t="s">
        <v>64</v>
      </c>
      <c r="B39" s="26" t="s">
        <v>266</v>
      </c>
      <c r="C39" s="32" t="s">
        <v>267</v>
      </c>
      <c r="D39" s="27" t="s">
        <v>268</v>
      </c>
      <c r="E39" s="27" t="s">
        <v>139</v>
      </c>
      <c r="F39" s="28">
        <v>0.0115</v>
      </c>
      <c r="G39" s="28">
        <v>3.07</v>
      </c>
      <c r="H39" s="29">
        <v>3.2</v>
      </c>
      <c r="I39" s="29">
        <v>0.2</v>
      </c>
      <c r="J39" s="27" t="s">
        <v>140</v>
      </c>
      <c r="K39" s="30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5" t="s">
        <v>269</v>
      </c>
      <c r="B40" s="26" t="s">
        <v>270</v>
      </c>
      <c r="C40" s="26" t="s">
        <v>271</v>
      </c>
      <c r="D40" s="27" t="s">
        <v>272</v>
      </c>
      <c r="E40" s="27" t="s">
        <v>139</v>
      </c>
      <c r="F40" s="28">
        <v>0.0019</v>
      </c>
      <c r="G40" s="28">
        <v>3.07</v>
      </c>
      <c r="H40" s="29">
        <v>3.9</v>
      </c>
      <c r="I40" s="29">
        <v>0.63</v>
      </c>
      <c r="J40" s="27" t="s">
        <v>243</v>
      </c>
      <c r="K40" s="30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5" t="s">
        <v>273</v>
      </c>
      <c r="B41" s="26" t="s">
        <v>274</v>
      </c>
      <c r="C41" s="26" t="s">
        <v>275</v>
      </c>
      <c r="D41" s="27" t="s">
        <v>272</v>
      </c>
      <c r="E41" s="27" t="s">
        <v>139</v>
      </c>
      <c r="F41" s="28">
        <v>9.0E-4</v>
      </c>
      <c r="G41" s="28">
        <v>3.12</v>
      </c>
      <c r="H41" s="29">
        <v>4.5</v>
      </c>
      <c r="I41" s="29">
        <v>0.8</v>
      </c>
      <c r="J41" s="27" t="s">
        <v>243</v>
      </c>
      <c r="K41" s="30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5" t="s">
        <v>276</v>
      </c>
      <c r="B42" s="26" t="s">
        <v>277</v>
      </c>
      <c r="C42" s="26" t="s">
        <v>278</v>
      </c>
      <c r="D42" s="27" t="s">
        <v>167</v>
      </c>
      <c r="E42" s="27" t="s">
        <v>139</v>
      </c>
      <c r="F42" s="28">
        <v>0.0167</v>
      </c>
      <c r="G42" s="28">
        <v>3.0423</v>
      </c>
      <c r="H42" s="29">
        <v>3.3</v>
      </c>
      <c r="I42" s="29">
        <v>0.1</v>
      </c>
      <c r="J42" s="27" t="s">
        <v>154</v>
      </c>
      <c r="K42" s="30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5" t="s">
        <v>279</v>
      </c>
      <c r="B43" s="26" t="s">
        <v>280</v>
      </c>
      <c r="C43" s="26" t="s">
        <v>281</v>
      </c>
      <c r="D43" s="27" t="s">
        <v>167</v>
      </c>
      <c r="E43" s="27" t="s">
        <v>139</v>
      </c>
      <c r="F43" s="28">
        <v>0.0147</v>
      </c>
      <c r="G43" s="28">
        <v>3.0559</v>
      </c>
      <c r="H43" s="29">
        <v>3.2</v>
      </c>
      <c r="I43" s="29">
        <v>0.49</v>
      </c>
      <c r="J43" s="27" t="s">
        <v>154</v>
      </c>
      <c r="K43" s="30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5" t="s">
        <v>87</v>
      </c>
      <c r="B44" s="26" t="s">
        <v>282</v>
      </c>
      <c r="C44" s="26" t="s">
        <v>283</v>
      </c>
      <c r="D44" s="27" t="s">
        <v>167</v>
      </c>
      <c r="E44" s="27" t="s">
        <v>139</v>
      </c>
      <c r="F44" s="28">
        <v>0.0126</v>
      </c>
      <c r="G44" s="28">
        <v>2.99</v>
      </c>
      <c r="H44" s="29">
        <v>3.2</v>
      </c>
      <c r="I44" s="29">
        <v>0.39</v>
      </c>
      <c r="J44" s="27" t="s">
        <v>284</v>
      </c>
      <c r="K44" s="30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5" t="s">
        <v>55</v>
      </c>
      <c r="B45" s="26" t="s">
        <v>285</v>
      </c>
      <c r="C45" s="26" t="s">
        <v>286</v>
      </c>
      <c r="D45" s="27" t="s">
        <v>167</v>
      </c>
      <c r="E45" s="27" t="s">
        <v>139</v>
      </c>
      <c r="F45" s="28">
        <v>0.0127</v>
      </c>
      <c r="G45" s="28">
        <v>3.1581</v>
      </c>
      <c r="H45" s="29">
        <v>3.3</v>
      </c>
      <c r="I45" s="29">
        <v>0.41</v>
      </c>
      <c r="J45" s="27" t="s">
        <v>154</v>
      </c>
      <c r="K45" s="30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5" t="s">
        <v>287</v>
      </c>
      <c r="B46" s="26" t="s">
        <v>288</v>
      </c>
      <c r="C46" s="26" t="s">
        <v>289</v>
      </c>
      <c r="D46" s="27" t="s">
        <v>167</v>
      </c>
      <c r="E46" s="27" t="s">
        <v>139</v>
      </c>
      <c r="F46" s="28">
        <v>0.0199</v>
      </c>
      <c r="G46" s="28">
        <v>2.9932</v>
      </c>
      <c r="H46" s="29">
        <v>3.5</v>
      </c>
      <c r="I46" s="29">
        <v>0.2</v>
      </c>
      <c r="J46" s="27" t="s">
        <v>154</v>
      </c>
      <c r="K46" s="30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5" t="s">
        <v>290</v>
      </c>
      <c r="B47" s="26" t="s">
        <v>291</v>
      </c>
      <c r="C47" s="26" t="s">
        <v>292</v>
      </c>
      <c r="D47" s="27" t="s">
        <v>167</v>
      </c>
      <c r="E47" s="27" t="s">
        <v>139</v>
      </c>
      <c r="F47" s="28">
        <v>0.0121</v>
      </c>
      <c r="G47" s="28">
        <v>3.1612</v>
      </c>
      <c r="H47" s="29">
        <v>3.6</v>
      </c>
      <c r="I47" s="29">
        <v>0.48</v>
      </c>
      <c r="J47" s="27" t="s">
        <v>154</v>
      </c>
      <c r="K47" s="30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5" t="s">
        <v>58</v>
      </c>
      <c r="B48" s="26" t="s">
        <v>293</v>
      </c>
      <c r="C48" s="26" t="s">
        <v>294</v>
      </c>
      <c r="D48" s="27" t="s">
        <v>167</v>
      </c>
      <c r="E48" s="27" t="s">
        <v>139</v>
      </c>
      <c r="F48" s="28">
        <v>0.0194</v>
      </c>
      <c r="G48" s="28">
        <v>2.9996</v>
      </c>
      <c r="H48" s="29">
        <v>3.4</v>
      </c>
      <c r="I48" s="29">
        <v>0.47</v>
      </c>
      <c r="J48" s="27" t="s">
        <v>154</v>
      </c>
      <c r="K48" s="30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5" t="s">
        <v>48</v>
      </c>
      <c r="B49" s="26" t="s">
        <v>295</v>
      </c>
      <c r="C49" s="26" t="s">
        <v>296</v>
      </c>
      <c r="D49" s="27" t="s">
        <v>167</v>
      </c>
      <c r="E49" s="27" t="s">
        <v>139</v>
      </c>
      <c r="F49" s="28">
        <v>0.0127</v>
      </c>
      <c r="G49" s="28">
        <v>3.1581</v>
      </c>
      <c r="H49" s="29">
        <v>3.3</v>
      </c>
      <c r="I49" s="29">
        <v>0.41</v>
      </c>
      <c r="J49" s="27" t="s">
        <v>297</v>
      </c>
      <c r="K49" s="30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5" t="s">
        <v>47</v>
      </c>
      <c r="B50" s="26" t="s">
        <v>298</v>
      </c>
      <c r="C50" s="26" t="s">
        <v>299</v>
      </c>
      <c r="D50" s="27" t="s">
        <v>167</v>
      </c>
      <c r="E50" s="27" t="s">
        <v>139</v>
      </c>
      <c r="F50" s="28">
        <v>0.01</v>
      </c>
      <c r="G50" s="28">
        <v>3.2077</v>
      </c>
      <c r="H50" s="29">
        <v>4.4</v>
      </c>
      <c r="I50" s="29">
        <v>0.0</v>
      </c>
      <c r="J50" s="27" t="s">
        <v>154</v>
      </c>
      <c r="K50" s="30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5" t="s">
        <v>300</v>
      </c>
      <c r="B51" s="26" t="s">
        <v>301</v>
      </c>
      <c r="C51" s="26" t="s">
        <v>302</v>
      </c>
      <c r="D51" s="27" t="s">
        <v>167</v>
      </c>
      <c r="E51" s="27" t="s">
        <v>139</v>
      </c>
      <c r="F51" s="35">
        <v>0.00389</v>
      </c>
      <c r="G51" s="35">
        <v>3.12</v>
      </c>
      <c r="H51" s="29">
        <v>3.4</v>
      </c>
      <c r="I51" s="29">
        <v>0.45</v>
      </c>
      <c r="J51" s="27" t="s">
        <v>140</v>
      </c>
      <c r="K51" s="30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5" t="s">
        <v>85</v>
      </c>
      <c r="B52" s="26" t="s">
        <v>303</v>
      </c>
      <c r="C52" s="26" t="s">
        <v>304</v>
      </c>
      <c r="D52" s="27" t="s">
        <v>179</v>
      </c>
      <c r="E52" s="27" t="s">
        <v>139</v>
      </c>
      <c r="F52" s="28">
        <v>0.0093</v>
      </c>
      <c r="G52" s="28">
        <v>3.06</v>
      </c>
      <c r="H52" s="29">
        <v>3.3</v>
      </c>
      <c r="I52" s="29">
        <v>0.46</v>
      </c>
      <c r="J52" s="27" t="s">
        <v>140</v>
      </c>
      <c r="K52" s="30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5" t="s">
        <v>305</v>
      </c>
      <c r="B53" s="26" t="s">
        <v>306</v>
      </c>
      <c r="C53" s="27" t="s">
        <v>307</v>
      </c>
      <c r="D53" s="27" t="s">
        <v>179</v>
      </c>
      <c r="E53" s="27" t="s">
        <v>139</v>
      </c>
      <c r="F53" s="28">
        <v>0.01</v>
      </c>
      <c r="G53" s="28">
        <v>3.13</v>
      </c>
      <c r="H53" s="29">
        <v>3.5</v>
      </c>
      <c r="I53" s="29">
        <v>0.54</v>
      </c>
      <c r="J53" s="27" t="s">
        <v>140</v>
      </c>
      <c r="K53" s="30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5" t="s">
        <v>308</v>
      </c>
      <c r="B54" s="26" t="s">
        <v>309</v>
      </c>
      <c r="C54" s="32" t="s">
        <v>310</v>
      </c>
      <c r="D54" s="27" t="s">
        <v>179</v>
      </c>
      <c r="E54" s="27" t="s">
        <v>139</v>
      </c>
      <c r="F54" s="28">
        <v>0.0105</v>
      </c>
      <c r="G54" s="28">
        <v>3.2</v>
      </c>
      <c r="H54" s="29">
        <v>3.3</v>
      </c>
      <c r="I54" s="29">
        <v>0.2</v>
      </c>
      <c r="J54" s="27" t="s">
        <v>140</v>
      </c>
      <c r="K54" s="30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5" t="s">
        <v>311</v>
      </c>
      <c r="B55" s="26" t="s">
        <v>312</v>
      </c>
      <c r="C55" s="36" t="s">
        <v>313</v>
      </c>
      <c r="D55" s="27" t="s">
        <v>179</v>
      </c>
      <c r="E55" s="27" t="s">
        <v>153</v>
      </c>
      <c r="F55" s="28">
        <v>0.0102</v>
      </c>
      <c r="G55" s="28">
        <v>3.06</v>
      </c>
      <c r="H55" s="29">
        <v>3.7</v>
      </c>
      <c r="I55" s="29">
        <v>0.2</v>
      </c>
      <c r="J55" s="27" t="s">
        <v>140</v>
      </c>
      <c r="K55" s="30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5" t="s">
        <v>314</v>
      </c>
      <c r="B56" s="26" t="s">
        <v>315</v>
      </c>
      <c r="C56" s="26" t="s">
        <v>316</v>
      </c>
      <c r="D56" s="27" t="s">
        <v>179</v>
      </c>
      <c r="E56" s="27" t="s">
        <v>139</v>
      </c>
      <c r="F56" s="28">
        <v>0.0131</v>
      </c>
      <c r="G56" s="28">
        <v>3.038</v>
      </c>
      <c r="H56" s="29">
        <v>3.3</v>
      </c>
      <c r="I56" s="29">
        <v>0.44</v>
      </c>
      <c r="J56" s="27" t="s">
        <v>317</v>
      </c>
      <c r="K56" s="37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5" t="s">
        <v>318</v>
      </c>
      <c r="B57" s="26" t="s">
        <v>319</v>
      </c>
      <c r="C57" s="26" t="s">
        <v>320</v>
      </c>
      <c r="D57" s="27" t="s">
        <v>321</v>
      </c>
      <c r="E57" s="27" t="s">
        <v>139</v>
      </c>
      <c r="F57" s="28">
        <v>0.0174</v>
      </c>
      <c r="G57" s="28">
        <v>2.9</v>
      </c>
      <c r="H57" s="29">
        <v>3.8</v>
      </c>
      <c r="I57" s="29">
        <v>0.47</v>
      </c>
      <c r="J57" s="27" t="s">
        <v>140</v>
      </c>
      <c r="K57" s="30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5" t="s">
        <v>322</v>
      </c>
      <c r="B58" s="26" t="s">
        <v>323</v>
      </c>
      <c r="C58" s="26" t="s">
        <v>324</v>
      </c>
      <c r="D58" s="27" t="s">
        <v>325</v>
      </c>
      <c r="E58" s="27" t="s">
        <v>145</v>
      </c>
      <c r="F58" s="28">
        <v>0.0337</v>
      </c>
      <c r="G58" s="28">
        <v>2.9004</v>
      </c>
      <c r="H58" s="29">
        <v>3.0</v>
      </c>
      <c r="I58" s="29">
        <v>0.0</v>
      </c>
      <c r="J58" s="27" t="s">
        <v>154</v>
      </c>
      <c r="K58" s="30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5" t="s">
        <v>326</v>
      </c>
      <c r="B59" s="26" t="s">
        <v>327</v>
      </c>
      <c r="C59" s="26" t="s">
        <v>328</v>
      </c>
      <c r="D59" s="27" t="s">
        <v>325</v>
      </c>
      <c r="E59" s="27" t="s">
        <v>145</v>
      </c>
      <c r="F59" s="28">
        <v>0.0428</v>
      </c>
      <c r="G59" s="28">
        <v>2.8577</v>
      </c>
      <c r="H59" s="29">
        <v>2.6</v>
      </c>
      <c r="I59" s="29">
        <v>0.33</v>
      </c>
      <c r="J59" s="27" t="s">
        <v>154</v>
      </c>
      <c r="K59" s="30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5" t="s">
        <v>329</v>
      </c>
      <c r="B60" s="26" t="s">
        <v>330</v>
      </c>
      <c r="C60" s="26" t="s">
        <v>331</v>
      </c>
      <c r="D60" s="27" t="s">
        <v>332</v>
      </c>
      <c r="E60" s="27" t="s">
        <v>139</v>
      </c>
      <c r="F60" s="28">
        <v>0.0159</v>
      </c>
      <c r="G60" s="28">
        <v>2.97</v>
      </c>
      <c r="H60" s="29">
        <v>3.5</v>
      </c>
      <c r="I60" s="29">
        <v>0.57</v>
      </c>
      <c r="J60" s="27" t="s">
        <v>140</v>
      </c>
      <c r="K60" s="30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5" t="s">
        <v>333</v>
      </c>
      <c r="B61" s="26" t="s">
        <v>334</v>
      </c>
      <c r="C61" s="26" t="s">
        <v>335</v>
      </c>
      <c r="D61" s="27" t="s">
        <v>332</v>
      </c>
      <c r="E61" s="27" t="s">
        <v>139</v>
      </c>
      <c r="F61" s="28">
        <v>0.0115</v>
      </c>
      <c r="G61" s="28">
        <v>2.89</v>
      </c>
      <c r="H61" s="29">
        <v>3.5</v>
      </c>
      <c r="I61" s="29">
        <v>0.4</v>
      </c>
      <c r="J61" s="27" t="s">
        <v>140</v>
      </c>
      <c r="K61" s="30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5" t="s">
        <v>79</v>
      </c>
      <c r="B62" s="26" t="s">
        <v>336</v>
      </c>
      <c r="C62" s="26" t="s">
        <v>337</v>
      </c>
      <c r="D62" s="27" t="s">
        <v>191</v>
      </c>
      <c r="E62" s="27" t="s">
        <v>139</v>
      </c>
      <c r="F62" s="28">
        <v>0.0178</v>
      </c>
      <c r="G62" s="28">
        <v>3.03</v>
      </c>
      <c r="H62" s="29">
        <v>3.7</v>
      </c>
      <c r="I62" s="29">
        <v>0.4</v>
      </c>
      <c r="J62" s="27" t="s">
        <v>140</v>
      </c>
      <c r="K62" s="30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5" t="s">
        <v>338</v>
      </c>
      <c r="B63" s="26" t="s">
        <v>339</v>
      </c>
      <c r="C63" s="26" t="s">
        <v>340</v>
      </c>
      <c r="D63" s="27" t="s">
        <v>341</v>
      </c>
      <c r="E63" s="27" t="s">
        <v>153</v>
      </c>
      <c r="F63" s="28">
        <v>0.012</v>
      </c>
      <c r="G63" s="28">
        <v>3.02</v>
      </c>
      <c r="H63" s="29">
        <v>2.0</v>
      </c>
      <c r="I63" s="29">
        <v>0.0</v>
      </c>
      <c r="J63" s="27" t="s">
        <v>342</v>
      </c>
      <c r="K63" s="30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5" t="s">
        <v>343</v>
      </c>
      <c r="B64" s="26" t="s">
        <v>344</v>
      </c>
      <c r="C64" s="26" t="s">
        <v>345</v>
      </c>
      <c r="D64" s="27" t="s">
        <v>179</v>
      </c>
      <c r="E64" s="27" t="s">
        <v>139</v>
      </c>
      <c r="F64" s="28">
        <v>0.203</v>
      </c>
      <c r="G64" s="28">
        <v>2.988</v>
      </c>
      <c r="H64" s="29">
        <v>4.2</v>
      </c>
      <c r="I64" s="29">
        <v>0.0</v>
      </c>
      <c r="J64" s="27" t="s">
        <v>154</v>
      </c>
      <c r="K64" s="30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5" t="s">
        <v>346</v>
      </c>
      <c r="B65" s="26" t="s">
        <v>347</v>
      </c>
      <c r="C65" s="26" t="s">
        <v>348</v>
      </c>
      <c r="D65" s="27" t="s">
        <v>144</v>
      </c>
      <c r="E65" s="27" t="s">
        <v>145</v>
      </c>
      <c r="F65" s="28">
        <v>0.049</v>
      </c>
      <c r="G65" s="28">
        <v>2.78</v>
      </c>
      <c r="H65" s="29">
        <v>3.0</v>
      </c>
      <c r="I65" s="29">
        <v>0.25</v>
      </c>
      <c r="J65" s="27" t="s">
        <v>349</v>
      </c>
      <c r="K65" s="30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5" t="s">
        <v>350</v>
      </c>
      <c r="B66" s="26" t="s">
        <v>351</v>
      </c>
      <c r="C66" s="26" t="s">
        <v>352</v>
      </c>
      <c r="D66" s="27" t="s">
        <v>144</v>
      </c>
      <c r="E66" s="27" t="s">
        <v>145</v>
      </c>
      <c r="F66" s="28">
        <v>0.049</v>
      </c>
      <c r="G66" s="28">
        <v>2.78</v>
      </c>
      <c r="H66" s="29">
        <v>3.3</v>
      </c>
      <c r="I66" s="29">
        <v>0.2</v>
      </c>
      <c r="J66" s="27" t="s">
        <v>140</v>
      </c>
      <c r="K66" s="30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5" t="s">
        <v>70</v>
      </c>
      <c r="B67" s="26" t="s">
        <v>353</v>
      </c>
      <c r="C67" s="26" t="s">
        <v>354</v>
      </c>
      <c r="D67" s="27" t="s">
        <v>355</v>
      </c>
      <c r="E67" s="27" t="s">
        <v>139</v>
      </c>
      <c r="F67" s="28">
        <v>0.0162</v>
      </c>
      <c r="G67" s="28">
        <v>3.0112</v>
      </c>
      <c r="H67" s="29">
        <v>3.9</v>
      </c>
      <c r="I67" s="29">
        <v>0.2</v>
      </c>
      <c r="J67" s="27" t="s">
        <v>154</v>
      </c>
      <c r="K67" s="30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5" t="s">
        <v>50</v>
      </c>
      <c r="B68" s="26" t="s">
        <v>356</v>
      </c>
      <c r="C68" s="26" t="s">
        <v>357</v>
      </c>
      <c r="D68" s="27" t="s">
        <v>355</v>
      </c>
      <c r="E68" s="27" t="s">
        <v>139</v>
      </c>
      <c r="F68" s="28">
        <v>0.0194</v>
      </c>
      <c r="G68" s="28">
        <v>2.9779</v>
      </c>
      <c r="H68" s="29">
        <v>4.2</v>
      </c>
      <c r="I68" s="29">
        <v>0.72</v>
      </c>
      <c r="J68" s="27" t="s">
        <v>154</v>
      </c>
      <c r="K68" s="30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5" t="s">
        <v>358</v>
      </c>
      <c r="B69" s="26" t="s">
        <v>359</v>
      </c>
      <c r="C69" s="26" t="s">
        <v>360</v>
      </c>
      <c r="D69" s="27" t="s">
        <v>355</v>
      </c>
      <c r="E69" s="27" t="s">
        <v>139</v>
      </c>
      <c r="F69" s="28">
        <v>0.0151</v>
      </c>
      <c r="G69" s="28">
        <v>3.0601</v>
      </c>
      <c r="H69" s="29">
        <v>4.4</v>
      </c>
      <c r="I69" s="29">
        <v>0.5</v>
      </c>
      <c r="J69" s="27" t="s">
        <v>154</v>
      </c>
      <c r="K69" s="30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5" t="s">
        <v>65</v>
      </c>
      <c r="B70" s="26" t="s">
        <v>361</v>
      </c>
      <c r="C70" s="26" t="s">
        <v>362</v>
      </c>
      <c r="D70" s="27" t="s">
        <v>355</v>
      </c>
      <c r="E70" s="27" t="s">
        <v>139</v>
      </c>
      <c r="F70" s="28">
        <v>0.0308</v>
      </c>
      <c r="G70" s="28">
        <v>2.8574</v>
      </c>
      <c r="H70" s="29">
        <v>4.4</v>
      </c>
      <c r="I70" s="29">
        <v>0.03</v>
      </c>
      <c r="J70" s="27" t="s">
        <v>154</v>
      </c>
      <c r="K70" s="30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5" t="s">
        <v>51</v>
      </c>
      <c r="B71" s="26" t="s">
        <v>363</v>
      </c>
      <c r="C71" s="26" t="s">
        <v>364</v>
      </c>
      <c r="D71" s="27" t="s">
        <v>355</v>
      </c>
      <c r="E71" s="27" t="s">
        <v>139</v>
      </c>
      <c r="F71" s="28">
        <v>0.0429</v>
      </c>
      <c r="G71" s="28">
        <v>2.719</v>
      </c>
      <c r="H71" s="29">
        <v>4.4</v>
      </c>
      <c r="I71" s="29">
        <v>0.75</v>
      </c>
      <c r="J71" s="27" t="s">
        <v>154</v>
      </c>
      <c r="K71" s="30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5" t="s">
        <v>45</v>
      </c>
      <c r="B72" s="26" t="s">
        <v>365</v>
      </c>
      <c r="C72" s="26" t="s">
        <v>366</v>
      </c>
      <c r="D72" s="27" t="s">
        <v>355</v>
      </c>
      <c r="E72" s="27" t="s">
        <v>139</v>
      </c>
      <c r="F72" s="35">
        <v>0.0148</v>
      </c>
      <c r="G72" s="35">
        <v>2.98</v>
      </c>
      <c r="H72" s="29">
        <v>4.2</v>
      </c>
      <c r="I72" s="29">
        <v>0.3</v>
      </c>
      <c r="J72" s="27" t="s">
        <v>140</v>
      </c>
      <c r="K72" s="30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5" t="s">
        <v>367</v>
      </c>
      <c r="B73" s="26" t="s">
        <v>368</v>
      </c>
      <c r="C73" s="26" t="s">
        <v>369</v>
      </c>
      <c r="D73" s="27" t="s">
        <v>355</v>
      </c>
      <c r="E73" s="27" t="s">
        <v>139</v>
      </c>
      <c r="F73" s="28">
        <v>0.0295</v>
      </c>
      <c r="G73" s="28">
        <v>2.8146</v>
      </c>
      <c r="H73" s="29">
        <v>3.8</v>
      </c>
      <c r="I73" s="29">
        <v>0.62</v>
      </c>
      <c r="J73" s="27" t="s">
        <v>154</v>
      </c>
      <c r="K73" s="30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5" t="s">
        <v>370</v>
      </c>
      <c r="B74" s="26" t="s">
        <v>371</v>
      </c>
      <c r="C74" s="26" t="s">
        <v>372</v>
      </c>
      <c r="D74" s="27" t="s">
        <v>373</v>
      </c>
      <c r="E74" s="27" t="s">
        <v>139</v>
      </c>
      <c r="F74" s="28">
        <v>0.0079</v>
      </c>
      <c r="G74" s="28">
        <v>2.98</v>
      </c>
      <c r="H74" s="29">
        <v>4.5</v>
      </c>
      <c r="I74" s="29">
        <v>0.0</v>
      </c>
      <c r="J74" s="27" t="s">
        <v>140</v>
      </c>
      <c r="K74" s="30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5" t="s">
        <v>374</v>
      </c>
      <c r="B75" s="26" t="s">
        <v>375</v>
      </c>
      <c r="C75" s="26" t="s">
        <v>376</v>
      </c>
      <c r="D75" s="27" t="s">
        <v>175</v>
      </c>
      <c r="E75" s="27" t="s">
        <v>145</v>
      </c>
      <c r="F75" s="28">
        <v>0.0562</v>
      </c>
      <c r="G75" s="28">
        <v>2.6532</v>
      </c>
      <c r="H75" s="29">
        <v>2.4</v>
      </c>
      <c r="I75" s="29">
        <v>0.28</v>
      </c>
      <c r="J75" s="27" t="s">
        <v>154</v>
      </c>
      <c r="K75" s="30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5" t="s">
        <v>377</v>
      </c>
      <c r="B76" s="26" t="s">
        <v>378</v>
      </c>
      <c r="C76" s="26" t="s">
        <v>379</v>
      </c>
      <c r="D76" s="27" t="s">
        <v>138</v>
      </c>
      <c r="E76" s="27" t="s">
        <v>153</v>
      </c>
      <c r="F76" s="28">
        <v>0.0239</v>
      </c>
      <c r="G76" s="28">
        <v>3.0825</v>
      </c>
      <c r="H76" s="29">
        <v>2.1</v>
      </c>
      <c r="I76" s="29">
        <v>0.15</v>
      </c>
      <c r="J76" s="27" t="s">
        <v>154</v>
      </c>
      <c r="K76" s="30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5" t="s">
        <v>80</v>
      </c>
      <c r="B77" s="26" t="s">
        <v>380</v>
      </c>
      <c r="C77" s="26" t="s">
        <v>381</v>
      </c>
      <c r="D77" s="27" t="s">
        <v>382</v>
      </c>
      <c r="E77" s="27" t="s">
        <v>139</v>
      </c>
      <c r="F77" s="28">
        <v>0.0098</v>
      </c>
      <c r="G77" s="28">
        <v>3.12</v>
      </c>
      <c r="H77" s="29">
        <v>3.5</v>
      </c>
      <c r="I77" s="29">
        <v>0.37</v>
      </c>
      <c r="J77" s="27" t="s">
        <v>140</v>
      </c>
      <c r="K77" s="30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5" t="s">
        <v>383</v>
      </c>
      <c r="B78" s="26" t="s">
        <v>384</v>
      </c>
      <c r="C78" s="26" t="s">
        <v>385</v>
      </c>
      <c r="D78" s="27" t="s">
        <v>191</v>
      </c>
      <c r="E78" s="27" t="s">
        <v>139</v>
      </c>
      <c r="F78" s="28">
        <v>0.0094</v>
      </c>
      <c r="G78" s="28">
        <v>3.12</v>
      </c>
      <c r="H78" s="29">
        <v>4.5</v>
      </c>
      <c r="I78" s="29">
        <v>0.8</v>
      </c>
      <c r="J78" s="27" t="s">
        <v>154</v>
      </c>
      <c r="K78" s="30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5" t="s">
        <v>386</v>
      </c>
      <c r="B79" s="26" t="s">
        <v>387</v>
      </c>
      <c r="C79" s="26" t="s">
        <v>388</v>
      </c>
      <c r="D79" s="27" t="s">
        <v>389</v>
      </c>
      <c r="E79" s="27" t="s">
        <v>139</v>
      </c>
      <c r="F79" s="28">
        <v>0.0015</v>
      </c>
      <c r="G79" s="28">
        <v>2.91</v>
      </c>
      <c r="H79" s="29">
        <v>3.5</v>
      </c>
      <c r="I79" s="29">
        <v>0.5</v>
      </c>
      <c r="J79" s="27" t="s">
        <v>140</v>
      </c>
      <c r="K79" s="30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5" t="s">
        <v>390</v>
      </c>
      <c r="B80" s="26" t="s">
        <v>391</v>
      </c>
      <c r="C80" s="26" t="s">
        <v>392</v>
      </c>
      <c r="D80" s="27" t="s">
        <v>332</v>
      </c>
      <c r="E80" s="27" t="s">
        <v>139</v>
      </c>
      <c r="F80" s="28">
        <v>0.012</v>
      </c>
      <c r="G80" s="28">
        <v>3.06</v>
      </c>
      <c r="H80" s="29">
        <v>3.6</v>
      </c>
      <c r="I80" s="29">
        <v>0.56</v>
      </c>
      <c r="J80" s="27" t="s">
        <v>140</v>
      </c>
      <c r="K80" s="30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5" t="s">
        <v>62</v>
      </c>
      <c r="B81" s="26" t="s">
        <v>393</v>
      </c>
      <c r="C81" s="26" t="s">
        <v>394</v>
      </c>
      <c r="D81" s="27" t="s">
        <v>355</v>
      </c>
      <c r="E81" s="27" t="s">
        <v>139</v>
      </c>
      <c r="F81" s="28">
        <v>0.0405</v>
      </c>
      <c r="G81" s="28">
        <v>2.718</v>
      </c>
      <c r="H81" s="29">
        <v>4.0</v>
      </c>
      <c r="I81" s="29">
        <v>0.67</v>
      </c>
      <c r="J81" s="27" t="s">
        <v>154</v>
      </c>
      <c r="K81" s="30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5" t="s">
        <v>395</v>
      </c>
      <c r="B82" s="26" t="s">
        <v>396</v>
      </c>
      <c r="C82" s="26" t="s">
        <v>397</v>
      </c>
      <c r="D82" s="27" t="s">
        <v>191</v>
      </c>
      <c r="E82" s="27" t="s">
        <v>139</v>
      </c>
      <c r="F82" s="28">
        <v>0.0135</v>
      </c>
      <c r="G82" s="28">
        <v>3.043</v>
      </c>
      <c r="H82" s="29">
        <v>3.2</v>
      </c>
      <c r="I82" s="29">
        <v>0.1</v>
      </c>
      <c r="J82" s="27" t="s">
        <v>140</v>
      </c>
      <c r="K82" s="30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5" t="s">
        <v>398</v>
      </c>
      <c r="B83" s="26" t="s">
        <v>399</v>
      </c>
      <c r="C83" s="26" t="s">
        <v>400</v>
      </c>
      <c r="D83" s="27" t="s">
        <v>325</v>
      </c>
      <c r="E83" s="27" t="s">
        <v>139</v>
      </c>
      <c r="F83" s="28">
        <v>0.0344</v>
      </c>
      <c r="G83" s="28">
        <v>2.968</v>
      </c>
      <c r="H83" s="31"/>
      <c r="I83" s="31"/>
      <c r="J83" s="27" t="s">
        <v>154</v>
      </c>
      <c r="K83" s="30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5" t="s">
        <v>401</v>
      </c>
      <c r="B84" s="26" t="s">
        <v>402</v>
      </c>
      <c r="C84" s="26" t="s">
        <v>403</v>
      </c>
      <c r="D84" s="27" t="s">
        <v>325</v>
      </c>
      <c r="E84" s="27" t="s">
        <v>139</v>
      </c>
      <c r="F84" s="28">
        <v>0.0203</v>
      </c>
      <c r="G84" s="28">
        <v>3.1264</v>
      </c>
      <c r="H84" s="29">
        <v>2.8</v>
      </c>
      <c r="I84" s="29">
        <v>0.0</v>
      </c>
      <c r="J84" s="27" t="s">
        <v>154</v>
      </c>
      <c r="K84" s="30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5" t="s">
        <v>73</v>
      </c>
      <c r="B85" s="26" t="s">
        <v>404</v>
      </c>
      <c r="C85" s="26" t="s">
        <v>405</v>
      </c>
      <c r="D85" s="27" t="s">
        <v>382</v>
      </c>
      <c r="E85" s="27" t="s">
        <v>139</v>
      </c>
      <c r="F85" s="28">
        <v>0.01</v>
      </c>
      <c r="G85" s="28">
        <v>3.12</v>
      </c>
      <c r="H85" s="29">
        <v>3.5</v>
      </c>
      <c r="I85" s="29">
        <v>0.53</v>
      </c>
      <c r="J85" s="27" t="s">
        <v>140</v>
      </c>
      <c r="K85" s="30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5" t="s">
        <v>406</v>
      </c>
      <c r="B86" s="26" t="s">
        <v>407</v>
      </c>
      <c r="C86" s="26" t="s">
        <v>408</v>
      </c>
      <c r="D86" s="27" t="s">
        <v>409</v>
      </c>
      <c r="E86" s="27" t="s">
        <v>139</v>
      </c>
      <c r="F86" s="28">
        <v>0.0115</v>
      </c>
      <c r="G86" s="28">
        <v>3.09</v>
      </c>
      <c r="H86" s="29">
        <v>4.4</v>
      </c>
      <c r="I86" s="29">
        <v>0.79</v>
      </c>
      <c r="J86" s="27" t="s">
        <v>140</v>
      </c>
      <c r="K86" s="30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5" t="s">
        <v>410</v>
      </c>
      <c r="B87" s="26" t="s">
        <v>411</v>
      </c>
      <c r="C87" s="26" t="s">
        <v>412</v>
      </c>
      <c r="D87" s="27" t="s">
        <v>191</v>
      </c>
      <c r="E87" s="27" t="s">
        <v>139</v>
      </c>
      <c r="F87" s="28">
        <v>0.0115</v>
      </c>
      <c r="G87" s="28">
        <v>3.06</v>
      </c>
      <c r="H87" s="29">
        <v>4.1</v>
      </c>
      <c r="I87" s="29">
        <v>0.5</v>
      </c>
      <c r="J87" s="27" t="s">
        <v>140</v>
      </c>
      <c r="K87" s="30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5" t="s">
        <v>413</v>
      </c>
      <c r="B88" s="26" t="s">
        <v>414</v>
      </c>
      <c r="C88" s="26" t="s">
        <v>415</v>
      </c>
      <c r="D88" s="27" t="s">
        <v>416</v>
      </c>
      <c r="E88" s="27" t="s">
        <v>153</v>
      </c>
      <c r="F88" s="28">
        <v>0.0153</v>
      </c>
      <c r="G88" s="28">
        <v>3.0626</v>
      </c>
      <c r="H88" s="29">
        <v>2.0</v>
      </c>
      <c r="I88" s="29">
        <v>0.0</v>
      </c>
      <c r="J88" s="27" t="s">
        <v>154</v>
      </c>
      <c r="K88" s="30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5" t="s">
        <v>417</v>
      </c>
      <c r="B89" s="26" t="s">
        <v>418</v>
      </c>
      <c r="C89" s="26" t="s">
        <v>419</v>
      </c>
      <c r="D89" s="27" t="s">
        <v>416</v>
      </c>
      <c r="E89" s="27" t="s">
        <v>153</v>
      </c>
      <c r="F89" s="28">
        <v>0.0124</v>
      </c>
      <c r="G89" s="28">
        <v>3.1109</v>
      </c>
      <c r="H89" s="29">
        <v>2.0</v>
      </c>
      <c r="I89" s="29">
        <v>0.0</v>
      </c>
      <c r="J89" s="27" t="s">
        <v>154</v>
      </c>
      <c r="K89" s="30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5" t="s">
        <v>420</v>
      </c>
      <c r="B90" s="26" t="s">
        <v>421</v>
      </c>
      <c r="C90" s="26" t="s">
        <v>422</v>
      </c>
      <c r="D90" s="27" t="s">
        <v>416</v>
      </c>
      <c r="E90" s="27" t="s">
        <v>153</v>
      </c>
      <c r="F90" s="28">
        <v>0.0155</v>
      </c>
      <c r="G90" s="28">
        <v>3.0626</v>
      </c>
      <c r="H90" s="29">
        <v>2.0</v>
      </c>
      <c r="I90" s="29">
        <v>0.0</v>
      </c>
      <c r="J90" s="27" t="s">
        <v>154</v>
      </c>
      <c r="K90" s="30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5" t="s">
        <v>82</v>
      </c>
      <c r="B91" s="26" t="s">
        <v>423</v>
      </c>
      <c r="C91" s="26" t="s">
        <v>424</v>
      </c>
      <c r="D91" s="27" t="s">
        <v>416</v>
      </c>
      <c r="E91" s="27" t="s">
        <v>153</v>
      </c>
      <c r="F91" s="28">
        <v>0.0147</v>
      </c>
      <c r="G91" s="28">
        <v>3.0548</v>
      </c>
      <c r="H91" s="29">
        <v>2.0</v>
      </c>
      <c r="I91" s="29">
        <v>0.0</v>
      </c>
      <c r="J91" s="27" t="s">
        <v>154</v>
      </c>
      <c r="K91" s="30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5" t="s">
        <v>57</v>
      </c>
      <c r="B92" s="26" t="s">
        <v>425</v>
      </c>
      <c r="C92" s="26" t="s">
        <v>426</v>
      </c>
      <c r="D92" s="27" t="s">
        <v>416</v>
      </c>
      <c r="E92" s="27" t="s">
        <v>153</v>
      </c>
      <c r="F92" s="28">
        <v>0.0335</v>
      </c>
      <c r="G92" s="28">
        <v>2.7086</v>
      </c>
      <c r="H92" s="29">
        <v>2.0</v>
      </c>
      <c r="I92" s="29">
        <v>0.0</v>
      </c>
      <c r="J92" s="27" t="s">
        <v>154</v>
      </c>
      <c r="K92" s="30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5" t="s">
        <v>66</v>
      </c>
      <c r="B93" s="26" t="s">
        <v>427</v>
      </c>
      <c r="C93" s="26" t="s">
        <v>428</v>
      </c>
      <c r="D93" s="27" t="s">
        <v>416</v>
      </c>
      <c r="E93" s="27" t="s">
        <v>153</v>
      </c>
      <c r="F93" s="28">
        <v>0.025</v>
      </c>
      <c r="G93" s="28">
        <v>2.9214</v>
      </c>
      <c r="H93" s="29">
        <v>2.0</v>
      </c>
      <c r="I93" s="29">
        <v>0.08</v>
      </c>
      <c r="J93" s="27" t="s">
        <v>154</v>
      </c>
      <c r="K93" s="30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5" t="s">
        <v>429</v>
      </c>
      <c r="B94" s="26" t="s">
        <v>430</v>
      </c>
      <c r="C94" s="26" t="s">
        <v>431</v>
      </c>
      <c r="D94" s="27" t="s">
        <v>409</v>
      </c>
      <c r="E94" s="27" t="s">
        <v>139</v>
      </c>
      <c r="F94" s="28">
        <v>0.0151</v>
      </c>
      <c r="G94" s="28">
        <v>2.99</v>
      </c>
      <c r="H94" s="29">
        <v>3.8</v>
      </c>
      <c r="I94" s="29">
        <v>0.55</v>
      </c>
      <c r="J94" s="27" t="s">
        <v>140</v>
      </c>
      <c r="K94" s="30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5" t="s">
        <v>71</v>
      </c>
      <c r="B95" s="26" t="s">
        <v>432</v>
      </c>
      <c r="C95" s="26" t="s">
        <v>433</v>
      </c>
      <c r="D95" s="27" t="s">
        <v>416</v>
      </c>
      <c r="E95" s="27" t="s">
        <v>153</v>
      </c>
      <c r="F95" s="28">
        <v>0.0121</v>
      </c>
      <c r="G95" s="28">
        <v>3.0275</v>
      </c>
      <c r="H95" s="31"/>
      <c r="I95" s="31"/>
      <c r="J95" s="27" t="s">
        <v>434</v>
      </c>
      <c r="K95" s="30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5" t="s">
        <v>56</v>
      </c>
      <c r="B96" s="26" t="s">
        <v>435</v>
      </c>
      <c r="C96" s="26" t="s">
        <v>436</v>
      </c>
      <c r="D96" s="27" t="s">
        <v>416</v>
      </c>
      <c r="E96" s="27" t="s">
        <v>153</v>
      </c>
      <c r="F96" s="28">
        <v>0.0046</v>
      </c>
      <c r="G96" s="28">
        <v>3.4291</v>
      </c>
      <c r="H96" s="29">
        <v>2.0</v>
      </c>
      <c r="I96" s="29">
        <v>0.06</v>
      </c>
      <c r="J96" s="27" t="s">
        <v>154</v>
      </c>
      <c r="K96" s="30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5" t="s">
        <v>76</v>
      </c>
      <c r="B97" s="26" t="s">
        <v>437</v>
      </c>
      <c r="C97" s="26" t="s">
        <v>438</v>
      </c>
      <c r="D97" s="27" t="s">
        <v>416</v>
      </c>
      <c r="E97" s="27" t="s">
        <v>153</v>
      </c>
      <c r="F97" s="28">
        <v>0.0099</v>
      </c>
      <c r="G97" s="28">
        <v>3.1708</v>
      </c>
      <c r="H97" s="29">
        <v>2.0</v>
      </c>
      <c r="I97" s="29">
        <v>0.0</v>
      </c>
      <c r="J97" s="27" t="s">
        <v>154</v>
      </c>
      <c r="K97" s="30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5" t="s">
        <v>439</v>
      </c>
      <c r="B98" s="26" t="s">
        <v>440</v>
      </c>
      <c r="C98" s="26" t="s">
        <v>441</v>
      </c>
      <c r="D98" s="27" t="s">
        <v>416</v>
      </c>
      <c r="E98" s="27" t="s">
        <v>153</v>
      </c>
      <c r="F98" s="28">
        <v>0.121</v>
      </c>
      <c r="G98" s="28">
        <v>3.0275</v>
      </c>
      <c r="H98" s="29">
        <v>2.0</v>
      </c>
      <c r="I98" s="29">
        <v>0.0</v>
      </c>
      <c r="J98" s="27" t="s">
        <v>154</v>
      </c>
      <c r="K98" s="30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5" t="s">
        <v>53</v>
      </c>
      <c r="B99" s="26" t="s">
        <v>442</v>
      </c>
      <c r="C99" s="26" t="s">
        <v>443</v>
      </c>
      <c r="D99" s="27" t="s">
        <v>416</v>
      </c>
      <c r="E99" s="27" t="s">
        <v>153</v>
      </c>
      <c r="F99" s="28">
        <v>0.0156</v>
      </c>
      <c r="G99" s="28">
        <v>3.0641</v>
      </c>
      <c r="H99" s="29">
        <v>2.0</v>
      </c>
      <c r="I99" s="29">
        <v>0.0</v>
      </c>
      <c r="J99" s="27" t="s">
        <v>154</v>
      </c>
      <c r="K99" s="30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5" t="s">
        <v>63</v>
      </c>
      <c r="B100" s="26" t="s">
        <v>444</v>
      </c>
      <c r="C100" s="26" t="s">
        <v>445</v>
      </c>
      <c r="D100" s="27" t="s">
        <v>416</v>
      </c>
      <c r="E100" s="27" t="s">
        <v>153</v>
      </c>
      <c r="F100" s="28">
        <v>0.025</v>
      </c>
      <c r="G100" s="28">
        <v>2.9214</v>
      </c>
      <c r="H100" s="29">
        <v>2.0</v>
      </c>
      <c r="I100" s="29">
        <v>0.02</v>
      </c>
      <c r="J100" s="27" t="s">
        <v>154</v>
      </c>
      <c r="K100" s="30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5" t="s">
        <v>59</v>
      </c>
      <c r="B101" s="26" t="s">
        <v>446</v>
      </c>
      <c r="C101" s="27" t="s">
        <v>447</v>
      </c>
      <c r="D101" s="27" t="s">
        <v>448</v>
      </c>
      <c r="E101" s="27" t="s">
        <v>139</v>
      </c>
      <c r="F101" s="28">
        <v>0.005</v>
      </c>
      <c r="G101" s="28">
        <v>3.0825</v>
      </c>
      <c r="H101" s="29">
        <v>4.5</v>
      </c>
      <c r="I101" s="29">
        <v>0.6</v>
      </c>
      <c r="J101" s="27" t="s">
        <v>154</v>
      </c>
      <c r="K101" s="30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5" t="s">
        <v>449</v>
      </c>
      <c r="B102" s="26" t="s">
        <v>450</v>
      </c>
      <c r="C102" s="36" t="s">
        <v>451</v>
      </c>
      <c r="D102" s="27" t="s">
        <v>138</v>
      </c>
      <c r="E102" s="27" t="s">
        <v>153</v>
      </c>
      <c r="F102" s="28">
        <v>0.0195</v>
      </c>
      <c r="G102" s="28">
        <v>2.99</v>
      </c>
      <c r="H102" s="29">
        <v>2.5</v>
      </c>
      <c r="I102" s="29">
        <v>0.1</v>
      </c>
      <c r="J102" s="27" t="s">
        <v>140</v>
      </c>
      <c r="K102" s="30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5" t="s">
        <v>83</v>
      </c>
      <c r="B103" s="26" t="s">
        <v>452</v>
      </c>
      <c r="C103" s="26" t="s">
        <v>453</v>
      </c>
      <c r="D103" s="27" t="s">
        <v>138</v>
      </c>
      <c r="E103" s="27" t="s">
        <v>153</v>
      </c>
      <c r="F103" s="28">
        <v>0.02</v>
      </c>
      <c r="G103" s="28">
        <v>2.99</v>
      </c>
      <c r="H103" s="29">
        <v>2.0</v>
      </c>
      <c r="I103" s="29">
        <v>0.0</v>
      </c>
      <c r="J103" s="27" t="s">
        <v>140</v>
      </c>
      <c r="K103" s="30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5" t="s">
        <v>454</v>
      </c>
      <c r="B104" s="26" t="s">
        <v>455</v>
      </c>
      <c r="C104" s="26" t="s">
        <v>456</v>
      </c>
      <c r="D104" s="27" t="s">
        <v>138</v>
      </c>
      <c r="E104" s="27" t="s">
        <v>145</v>
      </c>
      <c r="F104" s="28">
        <v>0.02</v>
      </c>
      <c r="G104" s="28">
        <v>2.95</v>
      </c>
      <c r="H104" s="29">
        <v>3.1</v>
      </c>
      <c r="I104" s="29">
        <v>0.2</v>
      </c>
      <c r="J104" s="27" t="s">
        <v>140</v>
      </c>
      <c r="K104" s="30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5" t="s">
        <v>457</v>
      </c>
      <c r="B105" s="26" t="s">
        <v>458</v>
      </c>
      <c r="C105" s="26" t="s">
        <v>459</v>
      </c>
      <c r="D105" s="27" t="s">
        <v>138</v>
      </c>
      <c r="E105" s="27" t="s">
        <v>153</v>
      </c>
      <c r="F105" s="28">
        <v>0.0148</v>
      </c>
      <c r="G105" s="28">
        <v>3.01</v>
      </c>
      <c r="H105" s="29">
        <v>2.0</v>
      </c>
      <c r="I105" s="29">
        <v>0.0</v>
      </c>
      <c r="J105" s="27" t="s">
        <v>140</v>
      </c>
      <c r="K105" s="30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5" t="s">
        <v>54</v>
      </c>
      <c r="B106" s="26" t="s">
        <v>460</v>
      </c>
      <c r="C106" s="26" t="s">
        <v>461</v>
      </c>
      <c r="D106" s="27" t="s">
        <v>138</v>
      </c>
      <c r="E106" s="27" t="s">
        <v>145</v>
      </c>
      <c r="F106" s="28">
        <v>0.0219</v>
      </c>
      <c r="G106" s="28">
        <v>2.96</v>
      </c>
      <c r="H106" s="29">
        <v>3.3</v>
      </c>
      <c r="I106" s="29">
        <v>0.3</v>
      </c>
      <c r="J106" s="27" t="s">
        <v>140</v>
      </c>
      <c r="K106" s="30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5" t="s">
        <v>69</v>
      </c>
      <c r="B107" s="26" t="s">
        <v>462</v>
      </c>
      <c r="C107" s="36" t="s">
        <v>463</v>
      </c>
      <c r="D107" s="27" t="s">
        <v>138</v>
      </c>
      <c r="E107" s="27" t="s">
        <v>153</v>
      </c>
      <c r="F107" s="28">
        <v>0.0166</v>
      </c>
      <c r="G107" s="28">
        <v>2.99</v>
      </c>
      <c r="H107" s="31"/>
      <c r="I107" s="31"/>
      <c r="J107" s="27" t="s">
        <v>140</v>
      </c>
      <c r="K107" s="30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5" t="s">
        <v>464</v>
      </c>
      <c r="B108" s="26" t="s">
        <v>465</v>
      </c>
      <c r="C108" s="26" t="s">
        <v>466</v>
      </c>
      <c r="D108" s="27" t="s">
        <v>467</v>
      </c>
      <c r="E108" s="27" t="s">
        <v>139</v>
      </c>
      <c r="F108" s="28">
        <v>0.0038</v>
      </c>
      <c r="G108" s="28">
        <v>3.21</v>
      </c>
      <c r="H108" s="29">
        <v>4.2</v>
      </c>
      <c r="I108" s="29">
        <v>0.72</v>
      </c>
      <c r="J108" s="27" t="s">
        <v>140</v>
      </c>
      <c r="K108" s="30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38" t="s">
        <v>84</v>
      </c>
      <c r="B109" s="26" t="s">
        <v>468</v>
      </c>
      <c r="C109" s="26" t="s">
        <v>469</v>
      </c>
      <c r="D109" s="27" t="s">
        <v>179</v>
      </c>
      <c r="E109" s="27" t="s">
        <v>139</v>
      </c>
      <c r="F109" s="28">
        <v>0.0089</v>
      </c>
      <c r="G109" s="28">
        <v>3.01</v>
      </c>
      <c r="H109" s="29">
        <v>3.3</v>
      </c>
      <c r="I109" s="29">
        <v>0.1</v>
      </c>
      <c r="J109" s="27" t="s">
        <v>140</v>
      </c>
      <c r="K109" s="30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5" t="s">
        <v>89</v>
      </c>
      <c r="B110" s="26" t="s">
        <v>470</v>
      </c>
      <c r="C110" s="26" t="s">
        <v>471</v>
      </c>
      <c r="D110" s="27" t="s">
        <v>209</v>
      </c>
      <c r="E110" s="27" t="s">
        <v>139</v>
      </c>
      <c r="F110" s="29">
        <v>0.017</v>
      </c>
      <c r="G110" s="28">
        <v>2.95</v>
      </c>
      <c r="H110" s="29">
        <v>4.1</v>
      </c>
      <c r="I110" s="29">
        <v>0.4</v>
      </c>
      <c r="J110" s="27" t="s">
        <v>140</v>
      </c>
      <c r="K110" s="30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38" t="s">
        <v>75</v>
      </c>
      <c r="B111" s="26" t="s">
        <v>472</v>
      </c>
      <c r="C111" s="26" t="s">
        <v>473</v>
      </c>
      <c r="D111" s="27" t="s">
        <v>416</v>
      </c>
      <c r="E111" s="27" t="s">
        <v>153</v>
      </c>
      <c r="F111" s="39">
        <v>0.0046</v>
      </c>
      <c r="G111" s="39">
        <v>3.4291</v>
      </c>
      <c r="H111" s="29">
        <v>2.0</v>
      </c>
      <c r="I111" s="29">
        <v>0.06</v>
      </c>
      <c r="J111" s="27" t="s">
        <v>434</v>
      </c>
      <c r="K111" s="30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38" t="s">
        <v>46</v>
      </c>
      <c r="B112" s="26" t="s">
        <v>474</v>
      </c>
      <c r="C112" s="26" t="s">
        <v>475</v>
      </c>
      <c r="D112" s="27" t="s">
        <v>476</v>
      </c>
      <c r="E112" s="27" t="s">
        <v>239</v>
      </c>
      <c r="F112" s="39">
        <v>0.00589</v>
      </c>
      <c r="G112" s="39">
        <v>3.14</v>
      </c>
      <c r="H112" s="29">
        <v>3.0</v>
      </c>
      <c r="I112" s="29">
        <v>0.17</v>
      </c>
      <c r="J112" s="27" t="s">
        <v>140</v>
      </c>
      <c r="K112" s="30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38" t="s">
        <v>78</v>
      </c>
      <c r="B113" s="26" t="s">
        <v>477</v>
      </c>
      <c r="C113" s="26" t="s">
        <v>478</v>
      </c>
      <c r="D113" s="27" t="s">
        <v>476</v>
      </c>
      <c r="E113" s="27" t="s">
        <v>239</v>
      </c>
      <c r="F113" s="39">
        <v>0.00724</v>
      </c>
      <c r="G113" s="39">
        <v>3.21</v>
      </c>
      <c r="H113" s="29">
        <v>3.3</v>
      </c>
      <c r="I113" s="29">
        <v>0.3</v>
      </c>
      <c r="J113" s="27" t="s">
        <v>140</v>
      </c>
      <c r="K113" s="30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38" t="s">
        <v>81</v>
      </c>
      <c r="B114" s="26" t="s">
        <v>479</v>
      </c>
      <c r="C114" s="26" t="s">
        <v>480</v>
      </c>
      <c r="D114" s="27" t="s">
        <v>187</v>
      </c>
      <c r="E114" s="27" t="s">
        <v>145</v>
      </c>
      <c r="F114" s="39">
        <v>0.02042</v>
      </c>
      <c r="G114" s="39">
        <v>2.98</v>
      </c>
      <c r="H114" s="29">
        <v>2.9</v>
      </c>
      <c r="I114" s="29">
        <v>0.1</v>
      </c>
      <c r="J114" s="27" t="s">
        <v>140</v>
      </c>
      <c r="K114" s="30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38" t="s">
        <v>74</v>
      </c>
      <c r="B115" s="26" t="s">
        <v>481</v>
      </c>
      <c r="C115" s="26" t="s">
        <v>482</v>
      </c>
      <c r="D115" s="27" t="s">
        <v>483</v>
      </c>
      <c r="E115" s="27" t="s">
        <v>145</v>
      </c>
      <c r="F115" s="39">
        <v>0.01023</v>
      </c>
      <c r="G115" s="39">
        <v>3.08</v>
      </c>
      <c r="H115" s="29">
        <v>3.4</v>
      </c>
      <c r="I115" s="29">
        <v>0.1</v>
      </c>
      <c r="J115" s="27" t="s">
        <v>140</v>
      </c>
      <c r="K115" s="30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38" t="s">
        <v>72</v>
      </c>
      <c r="B116" s="26" t="s">
        <v>484</v>
      </c>
      <c r="C116" s="26" t="s">
        <v>485</v>
      </c>
      <c r="D116" s="27" t="s">
        <v>486</v>
      </c>
      <c r="E116" s="27" t="s">
        <v>145</v>
      </c>
      <c r="F116" s="39">
        <v>0.01148</v>
      </c>
      <c r="G116" s="39">
        <v>2.95</v>
      </c>
      <c r="H116" s="29">
        <v>2.0</v>
      </c>
      <c r="I116" s="29">
        <v>0.0</v>
      </c>
      <c r="J116" s="27" t="s">
        <v>140</v>
      </c>
      <c r="K116" s="30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38" t="s">
        <v>487</v>
      </c>
      <c r="B117" s="26" t="s">
        <v>488</v>
      </c>
      <c r="C117" s="26" t="s">
        <v>489</v>
      </c>
      <c r="D117" s="27" t="s">
        <v>490</v>
      </c>
      <c r="E117" s="27" t="s">
        <v>145</v>
      </c>
      <c r="F117" s="39">
        <v>0.01047</v>
      </c>
      <c r="G117" s="39">
        <v>3.01</v>
      </c>
      <c r="H117" s="29">
        <v>2.0</v>
      </c>
      <c r="I117" s="29">
        <v>0.0</v>
      </c>
      <c r="J117" s="27" t="s">
        <v>140</v>
      </c>
      <c r="K117" s="30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38" t="s">
        <v>88</v>
      </c>
      <c r="B118" s="26" t="s">
        <v>491</v>
      </c>
      <c r="C118" s="26" t="s">
        <v>492</v>
      </c>
      <c r="D118" s="27" t="s">
        <v>138</v>
      </c>
      <c r="E118" s="27" t="s">
        <v>145</v>
      </c>
      <c r="F118" s="39">
        <v>0.02399</v>
      </c>
      <c r="G118" s="39">
        <v>3.01</v>
      </c>
      <c r="H118" s="29">
        <v>2.1</v>
      </c>
      <c r="I118" s="29">
        <v>0.1</v>
      </c>
      <c r="J118" s="27" t="s">
        <v>140</v>
      </c>
      <c r="K118" s="30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40"/>
      <c r="B119" s="40"/>
      <c r="C119" s="40"/>
      <c r="D119" s="24"/>
      <c r="E119" s="24"/>
      <c r="F119" s="41"/>
      <c r="G119" s="41"/>
      <c r="H119" s="24"/>
      <c r="I119" s="24"/>
      <c r="J119" s="24"/>
      <c r="K119" s="23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40"/>
      <c r="B120" s="40"/>
      <c r="C120" s="40"/>
      <c r="D120" s="24"/>
      <c r="E120" s="24"/>
      <c r="F120" s="41"/>
      <c r="G120" s="41"/>
      <c r="H120" s="24"/>
      <c r="I120" s="24"/>
      <c r="J120" s="24"/>
      <c r="K120" s="23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40"/>
      <c r="B121" s="40"/>
      <c r="C121" s="40"/>
      <c r="D121" s="24"/>
      <c r="E121" s="24"/>
      <c r="F121" s="41"/>
      <c r="G121" s="41"/>
      <c r="H121" s="24"/>
      <c r="I121" s="24"/>
      <c r="J121" s="24"/>
      <c r="K121" s="23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40"/>
      <c r="B122" s="40"/>
      <c r="C122" s="40"/>
      <c r="D122" s="24"/>
      <c r="E122" s="24"/>
      <c r="F122" s="41"/>
      <c r="G122" s="41"/>
      <c r="H122" s="24"/>
      <c r="I122" s="24"/>
      <c r="J122" s="24"/>
      <c r="K122" s="23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40"/>
      <c r="B123" s="40"/>
      <c r="C123" s="40"/>
      <c r="D123" s="24"/>
      <c r="E123" s="24"/>
      <c r="F123" s="41"/>
      <c r="G123" s="41"/>
      <c r="H123" s="24"/>
      <c r="I123" s="24"/>
      <c r="J123" s="24"/>
      <c r="K123" s="23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40"/>
      <c r="B124" s="40"/>
      <c r="C124" s="40"/>
      <c r="D124" s="24"/>
      <c r="E124" s="24"/>
      <c r="F124" s="41"/>
      <c r="G124" s="41"/>
      <c r="H124" s="24"/>
      <c r="I124" s="24"/>
      <c r="J124" s="24"/>
      <c r="K124" s="23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40"/>
      <c r="B125" s="40"/>
      <c r="C125" s="40"/>
      <c r="D125" s="24"/>
      <c r="E125" s="24"/>
      <c r="F125" s="41"/>
      <c r="G125" s="41"/>
      <c r="H125" s="24"/>
      <c r="I125" s="24"/>
      <c r="J125" s="24"/>
      <c r="K125" s="23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40"/>
      <c r="B126" s="40"/>
      <c r="C126" s="40"/>
      <c r="D126" s="24"/>
      <c r="E126" s="24"/>
      <c r="F126" s="41"/>
      <c r="G126" s="41"/>
      <c r="H126" s="24"/>
      <c r="I126" s="24"/>
      <c r="J126" s="24"/>
      <c r="K126" s="23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40"/>
      <c r="B127" s="40"/>
      <c r="C127" s="40"/>
      <c r="D127" s="24"/>
      <c r="E127" s="24"/>
      <c r="F127" s="41"/>
      <c r="G127" s="41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40"/>
      <c r="B128" s="40"/>
      <c r="C128" s="40"/>
      <c r="D128" s="24"/>
      <c r="E128" s="24"/>
      <c r="F128" s="41"/>
      <c r="G128" s="41"/>
      <c r="H128" s="24"/>
      <c r="I128" s="24"/>
      <c r="J128" s="24"/>
      <c r="K128" s="19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40"/>
      <c r="B129" s="40"/>
      <c r="C129" s="40"/>
      <c r="D129" s="24"/>
      <c r="E129" s="24"/>
      <c r="F129" s="41"/>
      <c r="G129" s="41"/>
      <c r="H129" s="24"/>
      <c r="I129" s="24"/>
      <c r="J129" s="24"/>
      <c r="K129" s="19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40"/>
      <c r="B130" s="40"/>
      <c r="C130" s="40"/>
      <c r="D130" s="24"/>
      <c r="E130" s="24"/>
      <c r="F130" s="41"/>
      <c r="G130" s="41"/>
      <c r="H130" s="24"/>
      <c r="I130" s="24"/>
      <c r="J130" s="24"/>
      <c r="K130" s="19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40"/>
      <c r="B131" s="40"/>
      <c r="C131" s="40"/>
      <c r="D131" s="24"/>
      <c r="E131" s="24"/>
      <c r="F131" s="41"/>
      <c r="G131" s="41"/>
      <c r="H131" s="24"/>
      <c r="I131" s="24"/>
      <c r="J131" s="24"/>
      <c r="K131" s="19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40"/>
      <c r="B132" s="40"/>
      <c r="C132" s="40"/>
      <c r="D132" s="24"/>
      <c r="E132" s="24"/>
      <c r="F132" s="41"/>
      <c r="G132" s="41"/>
      <c r="H132" s="24"/>
      <c r="I132" s="24"/>
      <c r="J132" s="24"/>
      <c r="K132" s="19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40"/>
      <c r="B133" s="40"/>
      <c r="C133" s="40"/>
      <c r="D133" s="24"/>
      <c r="E133" s="24"/>
      <c r="F133" s="41"/>
      <c r="G133" s="41"/>
      <c r="H133" s="24"/>
      <c r="I133" s="24"/>
      <c r="J133" s="24"/>
      <c r="K133" s="19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40"/>
      <c r="B134" s="40"/>
      <c r="C134" s="40"/>
      <c r="D134" s="24"/>
      <c r="E134" s="24"/>
      <c r="F134" s="41"/>
      <c r="G134" s="41"/>
      <c r="H134" s="24"/>
      <c r="I134" s="24"/>
      <c r="J134" s="24"/>
      <c r="K134" s="19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40"/>
      <c r="B135" s="40"/>
      <c r="C135" s="40"/>
      <c r="D135" s="24"/>
      <c r="E135" s="24"/>
      <c r="F135" s="41"/>
      <c r="G135" s="41"/>
      <c r="H135" s="24"/>
      <c r="I135" s="24"/>
      <c r="J135" s="24"/>
      <c r="K135" s="19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40"/>
      <c r="B136" s="40"/>
      <c r="C136" s="40"/>
      <c r="D136" s="24"/>
      <c r="E136" s="24"/>
      <c r="F136" s="41"/>
      <c r="G136" s="41"/>
      <c r="H136" s="24"/>
      <c r="I136" s="24"/>
      <c r="J136" s="24"/>
      <c r="K136" s="19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40"/>
      <c r="B137" s="40"/>
      <c r="C137" s="40"/>
      <c r="D137" s="24"/>
      <c r="E137" s="24"/>
      <c r="F137" s="41"/>
      <c r="G137" s="41"/>
      <c r="H137" s="24"/>
      <c r="I137" s="24"/>
      <c r="J137" s="24"/>
      <c r="K137" s="19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40"/>
      <c r="B138" s="40"/>
      <c r="C138" s="40"/>
      <c r="D138" s="24"/>
      <c r="E138" s="24"/>
      <c r="F138" s="41"/>
      <c r="G138" s="41"/>
      <c r="H138" s="24"/>
      <c r="I138" s="24"/>
      <c r="J138" s="24"/>
      <c r="K138" s="23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40"/>
      <c r="B139" s="40"/>
      <c r="C139" s="40"/>
      <c r="D139" s="24"/>
      <c r="E139" s="24"/>
      <c r="F139" s="41"/>
      <c r="G139" s="41"/>
      <c r="H139" s="24"/>
      <c r="I139" s="24"/>
      <c r="J139" s="24"/>
      <c r="K139" s="23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40"/>
      <c r="B140" s="40"/>
      <c r="C140" s="40"/>
      <c r="D140" s="24"/>
      <c r="E140" s="24"/>
      <c r="F140" s="41"/>
      <c r="G140" s="41"/>
      <c r="H140" s="24"/>
      <c r="I140" s="24"/>
      <c r="J140" s="24"/>
      <c r="K140" s="23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40"/>
      <c r="B141" s="40"/>
      <c r="C141" s="40"/>
      <c r="D141" s="24"/>
      <c r="E141" s="24"/>
      <c r="F141" s="41"/>
      <c r="G141" s="41"/>
      <c r="H141" s="24"/>
      <c r="I141" s="24"/>
      <c r="J141" s="24"/>
      <c r="K141" s="42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40"/>
      <c r="B142" s="40"/>
      <c r="C142" s="40"/>
      <c r="D142" s="24"/>
      <c r="E142" s="24"/>
      <c r="F142" s="41"/>
      <c r="G142" s="41"/>
      <c r="H142" s="24"/>
      <c r="I142" s="24"/>
      <c r="J142" s="24"/>
      <c r="K142" s="19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40"/>
      <c r="B143" s="40"/>
      <c r="C143" s="40"/>
      <c r="D143" s="24"/>
      <c r="E143" s="24"/>
      <c r="F143" s="41"/>
      <c r="G143" s="41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40"/>
      <c r="B144" s="40"/>
      <c r="C144" s="40"/>
      <c r="D144" s="24"/>
      <c r="E144" s="24"/>
      <c r="F144" s="41"/>
      <c r="G144" s="41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40"/>
      <c r="B145" s="40"/>
      <c r="C145" s="40"/>
      <c r="D145" s="24"/>
      <c r="E145" s="24"/>
      <c r="F145" s="41"/>
      <c r="G145" s="41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40"/>
      <c r="B146" s="40"/>
      <c r="C146" s="40"/>
      <c r="D146" s="24"/>
      <c r="E146" s="24"/>
      <c r="F146" s="41"/>
      <c r="G146" s="41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40"/>
      <c r="B147" s="40"/>
      <c r="C147" s="40"/>
      <c r="D147" s="24"/>
      <c r="E147" s="24"/>
      <c r="F147" s="41"/>
      <c r="G147" s="41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40"/>
      <c r="B148" s="40"/>
      <c r="C148" s="40"/>
      <c r="D148" s="24"/>
      <c r="E148" s="24"/>
      <c r="F148" s="41"/>
      <c r="G148" s="41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40"/>
      <c r="B149" s="40"/>
      <c r="C149" s="40"/>
      <c r="D149" s="24"/>
      <c r="E149" s="24"/>
      <c r="F149" s="41"/>
      <c r="G149" s="41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40"/>
      <c r="B150" s="40"/>
      <c r="C150" s="40"/>
      <c r="D150" s="24"/>
      <c r="E150" s="24"/>
      <c r="F150" s="41"/>
      <c r="G150" s="41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40"/>
      <c r="B151" s="40"/>
      <c r="C151" s="40"/>
      <c r="D151" s="24"/>
      <c r="E151" s="24"/>
      <c r="F151" s="41"/>
      <c r="G151" s="41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40"/>
      <c r="B152" s="40"/>
      <c r="C152" s="40"/>
      <c r="D152" s="24"/>
      <c r="E152" s="24"/>
      <c r="F152" s="41"/>
      <c r="G152" s="41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40"/>
      <c r="B153" s="40"/>
      <c r="C153" s="40"/>
      <c r="D153" s="24"/>
      <c r="E153" s="24"/>
      <c r="F153" s="41"/>
      <c r="G153" s="41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40"/>
      <c r="B154" s="40"/>
      <c r="C154" s="40"/>
      <c r="D154" s="24"/>
      <c r="E154" s="24"/>
      <c r="F154" s="41"/>
      <c r="G154" s="41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40"/>
      <c r="B155" s="40"/>
      <c r="C155" s="40"/>
      <c r="D155" s="24"/>
      <c r="E155" s="24"/>
      <c r="F155" s="41"/>
      <c r="G155" s="41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40"/>
      <c r="B156" s="40"/>
      <c r="C156" s="40"/>
      <c r="D156" s="24"/>
      <c r="E156" s="24"/>
      <c r="F156" s="41"/>
      <c r="G156" s="41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40"/>
      <c r="B157" s="40"/>
      <c r="C157" s="40"/>
      <c r="D157" s="24"/>
      <c r="E157" s="24"/>
      <c r="F157" s="41"/>
      <c r="G157" s="41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40"/>
      <c r="B158" s="40"/>
      <c r="C158" s="40"/>
      <c r="D158" s="24"/>
      <c r="E158" s="24"/>
      <c r="F158" s="41"/>
      <c r="G158" s="41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40"/>
      <c r="B159" s="40"/>
      <c r="C159" s="40"/>
      <c r="D159" s="24"/>
      <c r="E159" s="24"/>
      <c r="F159" s="41"/>
      <c r="G159" s="41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40"/>
      <c r="B160" s="40"/>
      <c r="C160" s="40"/>
      <c r="D160" s="24"/>
      <c r="E160" s="24"/>
      <c r="F160" s="41"/>
      <c r="G160" s="41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40"/>
      <c r="B161" s="40"/>
      <c r="C161" s="40"/>
      <c r="D161" s="24"/>
      <c r="E161" s="24"/>
      <c r="F161" s="41"/>
      <c r="G161" s="41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40"/>
      <c r="B162" s="40"/>
      <c r="C162" s="40"/>
      <c r="D162" s="24"/>
      <c r="E162" s="24"/>
      <c r="F162" s="41"/>
      <c r="G162" s="41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40"/>
      <c r="B163" s="40"/>
      <c r="C163" s="40"/>
      <c r="D163" s="24"/>
      <c r="E163" s="24"/>
      <c r="F163" s="41"/>
      <c r="G163" s="41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40"/>
      <c r="B164" s="40"/>
      <c r="C164" s="40"/>
      <c r="D164" s="24"/>
      <c r="E164" s="24"/>
      <c r="F164" s="41"/>
      <c r="G164" s="41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40"/>
      <c r="B165" s="40"/>
      <c r="C165" s="40"/>
      <c r="D165" s="24"/>
      <c r="E165" s="24"/>
      <c r="F165" s="41"/>
      <c r="G165" s="41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40"/>
      <c r="B166" s="40"/>
      <c r="C166" s="40"/>
      <c r="D166" s="24"/>
      <c r="E166" s="24"/>
      <c r="F166" s="41"/>
      <c r="G166" s="41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40"/>
      <c r="B167" s="40"/>
      <c r="C167" s="40"/>
      <c r="D167" s="24"/>
      <c r="E167" s="24"/>
      <c r="F167" s="41"/>
      <c r="G167" s="41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40"/>
      <c r="B168" s="40"/>
      <c r="C168" s="40"/>
      <c r="D168" s="24"/>
      <c r="E168" s="24"/>
      <c r="F168" s="41"/>
      <c r="G168" s="41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40"/>
      <c r="B169" s="40"/>
      <c r="C169" s="40"/>
      <c r="D169" s="24"/>
      <c r="E169" s="24"/>
      <c r="F169" s="41"/>
      <c r="G169" s="41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40"/>
      <c r="B170" s="40"/>
      <c r="C170" s="40"/>
      <c r="D170" s="24"/>
      <c r="E170" s="24"/>
      <c r="F170" s="41"/>
      <c r="G170" s="41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40"/>
      <c r="B171" s="40"/>
      <c r="C171" s="40"/>
      <c r="D171" s="24"/>
      <c r="E171" s="24"/>
      <c r="F171" s="41"/>
      <c r="G171" s="41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40"/>
      <c r="B172" s="40"/>
      <c r="C172" s="40"/>
      <c r="D172" s="24"/>
      <c r="E172" s="24"/>
      <c r="F172" s="41"/>
      <c r="G172" s="41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40"/>
      <c r="B173" s="40"/>
      <c r="C173" s="40"/>
      <c r="D173" s="24"/>
      <c r="E173" s="24"/>
      <c r="F173" s="41"/>
      <c r="G173" s="41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40"/>
      <c r="B174" s="40"/>
      <c r="C174" s="40"/>
      <c r="D174" s="24"/>
      <c r="E174" s="24"/>
      <c r="F174" s="41"/>
      <c r="G174" s="41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40"/>
      <c r="B175" s="40"/>
      <c r="C175" s="40"/>
      <c r="D175" s="24"/>
      <c r="E175" s="24"/>
      <c r="F175" s="41"/>
      <c r="G175" s="41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40"/>
      <c r="B176" s="40"/>
      <c r="C176" s="40"/>
      <c r="D176" s="24"/>
      <c r="E176" s="24"/>
      <c r="F176" s="41"/>
      <c r="G176" s="41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40"/>
      <c r="B177" s="40"/>
      <c r="C177" s="40"/>
      <c r="D177" s="24"/>
      <c r="E177" s="24"/>
      <c r="F177" s="41"/>
      <c r="G177" s="41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40"/>
      <c r="B178" s="40"/>
      <c r="C178" s="40"/>
      <c r="D178" s="24"/>
      <c r="E178" s="24"/>
      <c r="F178" s="41"/>
      <c r="G178" s="41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40"/>
      <c r="B179" s="40"/>
      <c r="C179" s="40"/>
      <c r="D179" s="24"/>
      <c r="E179" s="24"/>
      <c r="F179" s="41"/>
      <c r="G179" s="41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40"/>
      <c r="B180" s="40"/>
      <c r="C180" s="40"/>
      <c r="D180" s="24"/>
      <c r="E180" s="24"/>
      <c r="F180" s="41"/>
      <c r="G180" s="41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40"/>
      <c r="B181" s="40"/>
      <c r="C181" s="40"/>
      <c r="D181" s="24"/>
      <c r="E181" s="24"/>
      <c r="F181" s="41"/>
      <c r="G181" s="41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40"/>
      <c r="B182" s="40"/>
      <c r="C182" s="40"/>
      <c r="D182" s="24"/>
      <c r="E182" s="24"/>
      <c r="F182" s="41"/>
      <c r="G182" s="41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40"/>
      <c r="B183" s="40"/>
      <c r="C183" s="40"/>
      <c r="D183" s="24"/>
      <c r="E183" s="24"/>
      <c r="F183" s="41"/>
      <c r="G183" s="41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40"/>
      <c r="B184" s="40"/>
      <c r="C184" s="40"/>
      <c r="D184" s="24"/>
      <c r="E184" s="24"/>
      <c r="F184" s="41"/>
      <c r="G184" s="41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40"/>
      <c r="B185" s="40"/>
      <c r="C185" s="40"/>
      <c r="D185" s="24"/>
      <c r="E185" s="24"/>
      <c r="F185" s="41"/>
      <c r="G185" s="41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40"/>
      <c r="B186" s="40"/>
      <c r="C186" s="40"/>
      <c r="D186" s="24"/>
      <c r="E186" s="24"/>
      <c r="F186" s="41"/>
      <c r="G186" s="41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40"/>
      <c r="B187" s="40"/>
      <c r="C187" s="40"/>
      <c r="D187" s="24"/>
      <c r="E187" s="24"/>
      <c r="F187" s="41"/>
      <c r="G187" s="41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40"/>
      <c r="B188" s="40"/>
      <c r="C188" s="40"/>
      <c r="D188" s="24"/>
      <c r="E188" s="24"/>
      <c r="F188" s="41"/>
      <c r="G188" s="41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40"/>
      <c r="B189" s="40"/>
      <c r="C189" s="40"/>
      <c r="D189" s="24"/>
      <c r="E189" s="24"/>
      <c r="F189" s="41"/>
      <c r="G189" s="41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40"/>
      <c r="B190" s="40"/>
      <c r="C190" s="40"/>
      <c r="D190" s="24"/>
      <c r="E190" s="24"/>
      <c r="F190" s="41"/>
      <c r="G190" s="41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40"/>
      <c r="B191" s="40"/>
      <c r="C191" s="40"/>
      <c r="D191" s="24"/>
      <c r="E191" s="24"/>
      <c r="F191" s="41"/>
      <c r="G191" s="41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40"/>
      <c r="B192" s="40"/>
      <c r="C192" s="40"/>
      <c r="D192" s="24"/>
      <c r="E192" s="24"/>
      <c r="F192" s="41"/>
      <c r="G192" s="41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40"/>
      <c r="B193" s="40"/>
      <c r="C193" s="40"/>
      <c r="D193" s="24"/>
      <c r="E193" s="24"/>
      <c r="F193" s="41"/>
      <c r="G193" s="41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40"/>
      <c r="B194" s="40"/>
      <c r="C194" s="40"/>
      <c r="D194" s="24"/>
      <c r="E194" s="24"/>
      <c r="F194" s="41"/>
      <c r="G194" s="41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40"/>
      <c r="B195" s="40"/>
      <c r="C195" s="40"/>
      <c r="D195" s="24"/>
      <c r="E195" s="24"/>
      <c r="F195" s="41"/>
      <c r="G195" s="41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40"/>
      <c r="B196" s="40"/>
      <c r="C196" s="40"/>
      <c r="D196" s="24"/>
      <c r="E196" s="24"/>
      <c r="F196" s="41"/>
      <c r="G196" s="41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40"/>
      <c r="B197" s="40"/>
      <c r="C197" s="40"/>
      <c r="D197" s="24"/>
      <c r="E197" s="24"/>
      <c r="F197" s="41"/>
      <c r="G197" s="41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40"/>
      <c r="B198" s="40"/>
      <c r="C198" s="40"/>
      <c r="D198" s="24"/>
      <c r="E198" s="24"/>
      <c r="F198" s="41"/>
      <c r="G198" s="41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40"/>
      <c r="B199" s="40"/>
      <c r="C199" s="40"/>
      <c r="D199" s="24"/>
      <c r="E199" s="24"/>
      <c r="F199" s="41"/>
      <c r="G199" s="41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40"/>
      <c r="B200" s="40"/>
      <c r="C200" s="40"/>
      <c r="D200" s="24"/>
      <c r="E200" s="24"/>
      <c r="F200" s="41"/>
      <c r="G200" s="41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40"/>
      <c r="B201" s="40"/>
      <c r="C201" s="40"/>
      <c r="D201" s="24"/>
      <c r="E201" s="24"/>
      <c r="F201" s="41"/>
      <c r="G201" s="41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40"/>
      <c r="B202" s="40"/>
      <c r="C202" s="40"/>
      <c r="D202" s="24"/>
      <c r="E202" s="24"/>
      <c r="F202" s="41"/>
      <c r="G202" s="41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40"/>
      <c r="B203" s="40"/>
      <c r="C203" s="40"/>
      <c r="D203" s="24"/>
      <c r="E203" s="24"/>
      <c r="F203" s="41"/>
      <c r="G203" s="41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40"/>
      <c r="B204" s="40"/>
      <c r="C204" s="40"/>
      <c r="D204" s="24"/>
      <c r="E204" s="24"/>
      <c r="F204" s="41"/>
      <c r="G204" s="41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40"/>
      <c r="B205" s="40"/>
      <c r="C205" s="40"/>
      <c r="D205" s="24"/>
      <c r="E205" s="24"/>
      <c r="F205" s="41"/>
      <c r="G205" s="41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40"/>
      <c r="B206" s="40"/>
      <c r="C206" s="40"/>
      <c r="D206" s="24"/>
      <c r="E206" s="24"/>
      <c r="F206" s="41"/>
      <c r="G206" s="41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40"/>
      <c r="B207" s="40"/>
      <c r="C207" s="40"/>
      <c r="D207" s="24"/>
      <c r="E207" s="24"/>
      <c r="F207" s="41"/>
      <c r="G207" s="41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40"/>
      <c r="B208" s="40"/>
      <c r="C208" s="40"/>
      <c r="D208" s="24"/>
      <c r="E208" s="24"/>
      <c r="F208" s="41"/>
      <c r="G208" s="41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40"/>
      <c r="B209" s="40"/>
      <c r="C209" s="40"/>
      <c r="D209" s="24"/>
      <c r="E209" s="24"/>
      <c r="F209" s="41"/>
      <c r="G209" s="41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40"/>
      <c r="B210" s="40"/>
      <c r="C210" s="40"/>
      <c r="D210" s="24"/>
      <c r="E210" s="24"/>
      <c r="F210" s="41"/>
      <c r="G210" s="41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40"/>
      <c r="B211" s="40"/>
      <c r="C211" s="40"/>
      <c r="D211" s="24"/>
      <c r="E211" s="24"/>
      <c r="F211" s="41"/>
      <c r="G211" s="41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40"/>
      <c r="B212" s="40"/>
      <c r="C212" s="40"/>
      <c r="D212" s="24"/>
      <c r="E212" s="24"/>
      <c r="F212" s="41"/>
      <c r="G212" s="41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40"/>
      <c r="B213" s="40"/>
      <c r="C213" s="40"/>
      <c r="D213" s="24"/>
      <c r="E213" s="24"/>
      <c r="F213" s="41"/>
      <c r="G213" s="41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40"/>
      <c r="B214" s="40"/>
      <c r="C214" s="40"/>
      <c r="D214" s="24"/>
      <c r="E214" s="24"/>
      <c r="F214" s="41"/>
      <c r="G214" s="41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40"/>
      <c r="B215" s="40"/>
      <c r="C215" s="40"/>
      <c r="D215" s="24"/>
      <c r="E215" s="24"/>
      <c r="F215" s="41"/>
      <c r="G215" s="41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40"/>
      <c r="B216" s="40"/>
      <c r="C216" s="40"/>
      <c r="D216" s="24"/>
      <c r="E216" s="24"/>
      <c r="F216" s="41"/>
      <c r="G216" s="41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40"/>
      <c r="B217" s="40"/>
      <c r="C217" s="40"/>
      <c r="D217" s="24"/>
      <c r="E217" s="24"/>
      <c r="F217" s="41"/>
      <c r="G217" s="41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40"/>
      <c r="B218" s="40"/>
      <c r="C218" s="40"/>
      <c r="D218" s="24"/>
      <c r="E218" s="24"/>
      <c r="F218" s="41"/>
      <c r="G218" s="41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40"/>
      <c r="B219" s="40"/>
      <c r="C219" s="40"/>
      <c r="D219" s="24"/>
      <c r="E219" s="24"/>
      <c r="F219" s="41"/>
      <c r="G219" s="41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40"/>
      <c r="B220" s="40"/>
      <c r="C220" s="40"/>
      <c r="D220" s="24"/>
      <c r="E220" s="24"/>
      <c r="F220" s="41"/>
      <c r="G220" s="41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40"/>
      <c r="B221" s="40"/>
      <c r="C221" s="40"/>
      <c r="D221" s="24"/>
      <c r="E221" s="24"/>
      <c r="F221" s="41"/>
      <c r="G221" s="41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40"/>
      <c r="B222" s="40"/>
      <c r="C222" s="40"/>
      <c r="D222" s="24"/>
      <c r="E222" s="24"/>
      <c r="F222" s="41"/>
      <c r="G222" s="41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40"/>
      <c r="B223" s="40"/>
      <c r="C223" s="40"/>
      <c r="D223" s="24"/>
      <c r="E223" s="24"/>
      <c r="F223" s="41"/>
      <c r="G223" s="41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40"/>
      <c r="B224" s="40"/>
      <c r="C224" s="40"/>
      <c r="D224" s="24"/>
      <c r="E224" s="24"/>
      <c r="F224" s="41"/>
      <c r="G224" s="41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40"/>
      <c r="B225" s="40"/>
      <c r="C225" s="40"/>
      <c r="D225" s="24"/>
      <c r="E225" s="24"/>
      <c r="F225" s="41"/>
      <c r="G225" s="41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40"/>
      <c r="B226" s="40"/>
      <c r="C226" s="40"/>
      <c r="D226" s="24"/>
      <c r="E226" s="24"/>
      <c r="F226" s="41"/>
      <c r="G226" s="41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40"/>
      <c r="B227" s="40"/>
      <c r="C227" s="40"/>
      <c r="D227" s="24"/>
      <c r="E227" s="24"/>
      <c r="F227" s="41"/>
      <c r="G227" s="41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40"/>
      <c r="B228" s="40"/>
      <c r="C228" s="40"/>
      <c r="D228" s="24"/>
      <c r="E228" s="24"/>
      <c r="F228" s="41"/>
      <c r="G228" s="41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40"/>
      <c r="B229" s="40"/>
      <c r="C229" s="40"/>
      <c r="D229" s="24"/>
      <c r="E229" s="24"/>
      <c r="F229" s="41"/>
      <c r="G229" s="41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40"/>
      <c r="B230" s="40"/>
      <c r="C230" s="40"/>
      <c r="D230" s="24"/>
      <c r="E230" s="24"/>
      <c r="F230" s="41"/>
      <c r="G230" s="41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40"/>
      <c r="B231" s="40"/>
      <c r="C231" s="40"/>
      <c r="D231" s="24"/>
      <c r="E231" s="24"/>
      <c r="F231" s="41"/>
      <c r="G231" s="41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40"/>
      <c r="B232" s="40"/>
      <c r="C232" s="40"/>
      <c r="D232" s="24"/>
      <c r="E232" s="24"/>
      <c r="F232" s="41"/>
      <c r="G232" s="41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40"/>
      <c r="B233" s="40"/>
      <c r="C233" s="40"/>
      <c r="D233" s="24"/>
      <c r="E233" s="24"/>
      <c r="F233" s="41"/>
      <c r="G233" s="41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40"/>
      <c r="B234" s="40"/>
      <c r="C234" s="40"/>
      <c r="D234" s="24"/>
      <c r="E234" s="24"/>
      <c r="F234" s="41"/>
      <c r="G234" s="41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40"/>
      <c r="B235" s="40"/>
      <c r="C235" s="40"/>
      <c r="D235" s="24"/>
      <c r="E235" s="24"/>
      <c r="F235" s="41"/>
      <c r="G235" s="41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40"/>
      <c r="B236" s="40"/>
      <c r="C236" s="40"/>
      <c r="D236" s="24"/>
      <c r="E236" s="24"/>
      <c r="F236" s="41"/>
      <c r="G236" s="41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40"/>
      <c r="B237" s="40"/>
      <c r="C237" s="40"/>
      <c r="D237" s="24"/>
      <c r="E237" s="24"/>
      <c r="F237" s="41"/>
      <c r="G237" s="41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40"/>
      <c r="B238" s="40"/>
      <c r="C238" s="40"/>
      <c r="D238" s="24"/>
      <c r="E238" s="24"/>
      <c r="F238" s="41"/>
      <c r="G238" s="41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40"/>
      <c r="B239" s="40"/>
      <c r="C239" s="40"/>
      <c r="D239" s="24"/>
      <c r="E239" s="24"/>
      <c r="F239" s="41"/>
      <c r="G239" s="41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40"/>
      <c r="B240" s="40"/>
      <c r="C240" s="40"/>
      <c r="D240" s="24"/>
      <c r="E240" s="24"/>
      <c r="F240" s="41"/>
      <c r="G240" s="41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40"/>
      <c r="B241" s="40"/>
      <c r="C241" s="40"/>
      <c r="D241" s="24"/>
      <c r="E241" s="24"/>
      <c r="F241" s="41"/>
      <c r="G241" s="41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40"/>
      <c r="B242" s="40"/>
      <c r="C242" s="40"/>
      <c r="D242" s="24"/>
      <c r="E242" s="24"/>
      <c r="F242" s="41"/>
      <c r="G242" s="41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40"/>
      <c r="B243" s="40"/>
      <c r="C243" s="40"/>
      <c r="D243" s="24"/>
      <c r="E243" s="24"/>
      <c r="F243" s="41"/>
      <c r="G243" s="41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40"/>
      <c r="B244" s="40"/>
      <c r="C244" s="40"/>
      <c r="D244" s="24"/>
      <c r="E244" s="24"/>
      <c r="F244" s="41"/>
      <c r="G244" s="41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40"/>
      <c r="B245" s="40"/>
      <c r="C245" s="40"/>
      <c r="D245" s="24"/>
      <c r="E245" s="24"/>
      <c r="F245" s="41"/>
      <c r="G245" s="41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40"/>
      <c r="B246" s="40"/>
      <c r="C246" s="40"/>
      <c r="D246" s="24"/>
      <c r="E246" s="24"/>
      <c r="F246" s="41"/>
      <c r="G246" s="41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40"/>
      <c r="B247" s="40"/>
      <c r="C247" s="40"/>
      <c r="D247" s="24"/>
      <c r="E247" s="24"/>
      <c r="F247" s="41"/>
      <c r="G247" s="41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40"/>
      <c r="B248" s="40"/>
      <c r="C248" s="40"/>
      <c r="D248" s="24"/>
      <c r="E248" s="24"/>
      <c r="F248" s="41"/>
      <c r="G248" s="41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40"/>
      <c r="B249" s="40"/>
      <c r="C249" s="40"/>
      <c r="D249" s="24"/>
      <c r="E249" s="24"/>
      <c r="F249" s="41"/>
      <c r="G249" s="41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40"/>
      <c r="B250" s="40"/>
      <c r="C250" s="40"/>
      <c r="D250" s="24"/>
      <c r="E250" s="24"/>
      <c r="F250" s="41"/>
      <c r="G250" s="41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40"/>
      <c r="B251" s="40"/>
      <c r="C251" s="40"/>
      <c r="D251" s="24"/>
      <c r="E251" s="24"/>
      <c r="F251" s="41"/>
      <c r="G251" s="41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40"/>
      <c r="B252" s="40"/>
      <c r="C252" s="40"/>
      <c r="D252" s="24"/>
      <c r="E252" s="24"/>
      <c r="F252" s="41"/>
      <c r="G252" s="41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40"/>
      <c r="B253" s="40"/>
      <c r="C253" s="40"/>
      <c r="D253" s="24"/>
      <c r="E253" s="24"/>
      <c r="F253" s="41"/>
      <c r="G253" s="41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40"/>
      <c r="B254" s="40"/>
      <c r="C254" s="40"/>
      <c r="D254" s="24"/>
      <c r="E254" s="24"/>
      <c r="F254" s="41"/>
      <c r="G254" s="41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40"/>
      <c r="B255" s="40"/>
      <c r="C255" s="40"/>
      <c r="D255" s="24"/>
      <c r="E255" s="24"/>
      <c r="F255" s="41"/>
      <c r="G255" s="41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40"/>
      <c r="B256" s="40"/>
      <c r="C256" s="40"/>
      <c r="D256" s="24"/>
      <c r="E256" s="24"/>
      <c r="F256" s="41"/>
      <c r="G256" s="41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40"/>
      <c r="B257" s="40"/>
      <c r="C257" s="40"/>
      <c r="D257" s="24"/>
      <c r="E257" s="24"/>
      <c r="F257" s="41"/>
      <c r="G257" s="41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40"/>
      <c r="B258" s="40"/>
      <c r="C258" s="40"/>
      <c r="D258" s="24"/>
      <c r="E258" s="24"/>
      <c r="F258" s="41"/>
      <c r="G258" s="41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40"/>
      <c r="B259" s="40"/>
      <c r="C259" s="40"/>
      <c r="D259" s="24"/>
      <c r="E259" s="24"/>
      <c r="F259" s="41"/>
      <c r="G259" s="41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40"/>
      <c r="B260" s="40"/>
      <c r="C260" s="40"/>
      <c r="D260" s="24"/>
      <c r="E260" s="24"/>
      <c r="F260" s="41"/>
      <c r="G260" s="41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40"/>
      <c r="B261" s="40"/>
      <c r="C261" s="40"/>
      <c r="D261" s="24"/>
      <c r="E261" s="24"/>
      <c r="F261" s="41"/>
      <c r="G261" s="41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40"/>
      <c r="B262" s="40"/>
      <c r="C262" s="40"/>
      <c r="D262" s="24"/>
      <c r="E262" s="24"/>
      <c r="F262" s="41"/>
      <c r="G262" s="41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40"/>
      <c r="B263" s="40"/>
      <c r="C263" s="40"/>
      <c r="D263" s="24"/>
      <c r="E263" s="24"/>
      <c r="F263" s="41"/>
      <c r="G263" s="41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40"/>
      <c r="B264" s="40"/>
      <c r="C264" s="40"/>
      <c r="D264" s="24"/>
      <c r="E264" s="24"/>
      <c r="F264" s="41"/>
      <c r="G264" s="41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40"/>
      <c r="B265" s="40"/>
      <c r="C265" s="40"/>
      <c r="D265" s="24"/>
      <c r="E265" s="24"/>
      <c r="F265" s="41"/>
      <c r="G265" s="41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40"/>
      <c r="B266" s="40"/>
      <c r="C266" s="40"/>
      <c r="D266" s="24"/>
      <c r="E266" s="24"/>
      <c r="F266" s="41"/>
      <c r="G266" s="41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40"/>
      <c r="B267" s="40"/>
      <c r="C267" s="40"/>
      <c r="D267" s="24"/>
      <c r="E267" s="24"/>
      <c r="F267" s="41"/>
      <c r="G267" s="41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40"/>
      <c r="B268" s="40"/>
      <c r="C268" s="40"/>
      <c r="D268" s="24"/>
      <c r="E268" s="24"/>
      <c r="F268" s="41"/>
      <c r="G268" s="41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40"/>
      <c r="B269" s="40"/>
      <c r="C269" s="40"/>
      <c r="D269" s="24"/>
      <c r="E269" s="24"/>
      <c r="F269" s="41"/>
      <c r="G269" s="41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40"/>
      <c r="B270" s="40"/>
      <c r="C270" s="40"/>
      <c r="D270" s="24"/>
      <c r="E270" s="24"/>
      <c r="F270" s="41"/>
      <c r="G270" s="41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40"/>
      <c r="B271" s="40"/>
      <c r="C271" s="40"/>
      <c r="D271" s="24"/>
      <c r="E271" s="24"/>
      <c r="F271" s="41"/>
      <c r="G271" s="41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40"/>
      <c r="B272" s="40"/>
      <c r="C272" s="40"/>
      <c r="D272" s="24"/>
      <c r="E272" s="24"/>
      <c r="F272" s="41"/>
      <c r="G272" s="41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40"/>
      <c r="B273" s="40"/>
      <c r="C273" s="40"/>
      <c r="D273" s="24"/>
      <c r="E273" s="24"/>
      <c r="F273" s="41"/>
      <c r="G273" s="41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40"/>
      <c r="B274" s="40"/>
      <c r="C274" s="40"/>
      <c r="D274" s="24"/>
      <c r="E274" s="24"/>
      <c r="F274" s="41"/>
      <c r="G274" s="41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40"/>
      <c r="B275" s="40"/>
      <c r="C275" s="40"/>
      <c r="D275" s="24"/>
      <c r="E275" s="24"/>
      <c r="F275" s="41"/>
      <c r="G275" s="41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40"/>
      <c r="B276" s="40"/>
      <c r="C276" s="40"/>
      <c r="D276" s="24"/>
      <c r="E276" s="24"/>
      <c r="F276" s="41"/>
      <c r="G276" s="41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40"/>
      <c r="B277" s="40"/>
      <c r="C277" s="40"/>
      <c r="D277" s="24"/>
      <c r="E277" s="24"/>
      <c r="F277" s="41"/>
      <c r="G277" s="41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40"/>
      <c r="B278" s="40"/>
      <c r="C278" s="40"/>
      <c r="D278" s="24"/>
      <c r="E278" s="24"/>
      <c r="F278" s="41"/>
      <c r="G278" s="41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40"/>
      <c r="B279" s="40"/>
      <c r="C279" s="40"/>
      <c r="D279" s="24"/>
      <c r="E279" s="24"/>
      <c r="F279" s="41"/>
      <c r="G279" s="41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40"/>
      <c r="B280" s="40"/>
      <c r="C280" s="40"/>
      <c r="D280" s="24"/>
      <c r="E280" s="24"/>
      <c r="F280" s="41"/>
      <c r="G280" s="41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40"/>
      <c r="B281" s="40"/>
      <c r="C281" s="40"/>
      <c r="D281" s="24"/>
      <c r="E281" s="24"/>
      <c r="F281" s="41"/>
      <c r="G281" s="41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40"/>
      <c r="B282" s="40"/>
      <c r="C282" s="40"/>
      <c r="D282" s="24"/>
      <c r="E282" s="24"/>
      <c r="F282" s="41"/>
      <c r="G282" s="41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40"/>
      <c r="B283" s="40"/>
      <c r="C283" s="40"/>
      <c r="D283" s="24"/>
      <c r="E283" s="24"/>
      <c r="F283" s="41"/>
      <c r="G283" s="41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40"/>
      <c r="B284" s="40"/>
      <c r="C284" s="40"/>
      <c r="D284" s="24"/>
      <c r="E284" s="24"/>
      <c r="F284" s="41"/>
      <c r="G284" s="41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40"/>
      <c r="B285" s="40"/>
      <c r="C285" s="40"/>
      <c r="D285" s="24"/>
      <c r="E285" s="24"/>
      <c r="F285" s="41"/>
      <c r="G285" s="41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40"/>
      <c r="B286" s="40"/>
      <c r="C286" s="40"/>
      <c r="D286" s="24"/>
      <c r="E286" s="24"/>
      <c r="F286" s="41"/>
      <c r="G286" s="41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40"/>
      <c r="B287" s="40"/>
      <c r="C287" s="40"/>
      <c r="D287" s="24"/>
      <c r="E287" s="24"/>
      <c r="F287" s="41"/>
      <c r="G287" s="41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40"/>
      <c r="B288" s="40"/>
      <c r="C288" s="40"/>
      <c r="D288" s="24"/>
      <c r="E288" s="24"/>
      <c r="F288" s="41"/>
      <c r="G288" s="41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40"/>
      <c r="B289" s="40"/>
      <c r="C289" s="40"/>
      <c r="D289" s="24"/>
      <c r="E289" s="24"/>
      <c r="F289" s="41"/>
      <c r="G289" s="41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40"/>
      <c r="B290" s="40"/>
      <c r="C290" s="40"/>
      <c r="D290" s="24"/>
      <c r="E290" s="24"/>
      <c r="F290" s="41"/>
      <c r="G290" s="41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40"/>
      <c r="B291" s="40"/>
      <c r="C291" s="40"/>
      <c r="D291" s="24"/>
      <c r="E291" s="24"/>
      <c r="F291" s="41"/>
      <c r="G291" s="41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40"/>
      <c r="B292" s="40"/>
      <c r="C292" s="40"/>
      <c r="D292" s="24"/>
      <c r="E292" s="24"/>
      <c r="F292" s="41"/>
      <c r="G292" s="41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40"/>
      <c r="B293" s="40"/>
      <c r="C293" s="40"/>
      <c r="D293" s="24"/>
      <c r="E293" s="24"/>
      <c r="F293" s="41"/>
      <c r="G293" s="41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40"/>
      <c r="B294" s="40"/>
      <c r="C294" s="40"/>
      <c r="D294" s="24"/>
      <c r="E294" s="24"/>
      <c r="F294" s="41"/>
      <c r="G294" s="41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40"/>
      <c r="B295" s="40"/>
      <c r="C295" s="40"/>
      <c r="D295" s="24"/>
      <c r="E295" s="24"/>
      <c r="F295" s="41"/>
      <c r="G295" s="41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40"/>
      <c r="B296" s="40"/>
      <c r="C296" s="40"/>
      <c r="D296" s="24"/>
      <c r="E296" s="24"/>
      <c r="F296" s="41"/>
      <c r="G296" s="41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40"/>
      <c r="B297" s="40"/>
      <c r="C297" s="40"/>
      <c r="D297" s="24"/>
      <c r="E297" s="24"/>
      <c r="F297" s="41"/>
      <c r="G297" s="41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40"/>
      <c r="B298" s="40"/>
      <c r="C298" s="40"/>
      <c r="D298" s="24"/>
      <c r="E298" s="24"/>
      <c r="F298" s="41"/>
      <c r="G298" s="41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40"/>
      <c r="B299" s="40"/>
      <c r="C299" s="40"/>
      <c r="D299" s="24"/>
      <c r="E299" s="24"/>
      <c r="F299" s="41"/>
      <c r="G299" s="41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40"/>
      <c r="B300" s="40"/>
      <c r="C300" s="40"/>
      <c r="D300" s="24"/>
      <c r="E300" s="24"/>
      <c r="F300" s="41"/>
      <c r="G300" s="41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40"/>
      <c r="B301" s="40"/>
      <c r="C301" s="40"/>
      <c r="D301" s="24"/>
      <c r="E301" s="24"/>
      <c r="F301" s="41"/>
      <c r="G301" s="41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40"/>
      <c r="B302" s="40"/>
      <c r="C302" s="40"/>
      <c r="D302" s="24"/>
      <c r="E302" s="24"/>
      <c r="F302" s="41"/>
      <c r="G302" s="41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40"/>
      <c r="B303" s="40"/>
      <c r="C303" s="40"/>
      <c r="D303" s="24"/>
      <c r="E303" s="24"/>
      <c r="F303" s="41"/>
      <c r="G303" s="41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40"/>
      <c r="B304" s="40"/>
      <c r="C304" s="40"/>
      <c r="D304" s="24"/>
      <c r="E304" s="24"/>
      <c r="F304" s="41"/>
      <c r="G304" s="41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40"/>
      <c r="B305" s="40"/>
      <c r="C305" s="40"/>
      <c r="D305" s="24"/>
      <c r="E305" s="24"/>
      <c r="F305" s="41"/>
      <c r="G305" s="41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40"/>
      <c r="B306" s="40"/>
      <c r="C306" s="40"/>
      <c r="D306" s="24"/>
      <c r="E306" s="24"/>
      <c r="F306" s="41"/>
      <c r="G306" s="41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40"/>
      <c r="B307" s="40"/>
      <c r="C307" s="40"/>
      <c r="D307" s="24"/>
      <c r="E307" s="24"/>
      <c r="F307" s="41"/>
      <c r="G307" s="41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40"/>
      <c r="B308" s="40"/>
      <c r="C308" s="40"/>
      <c r="D308" s="24"/>
      <c r="E308" s="24"/>
      <c r="F308" s="41"/>
      <c r="G308" s="41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40"/>
      <c r="B309" s="40"/>
      <c r="C309" s="40"/>
      <c r="D309" s="24"/>
      <c r="E309" s="24"/>
      <c r="F309" s="41"/>
      <c r="G309" s="41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40"/>
      <c r="B310" s="40"/>
      <c r="C310" s="40"/>
      <c r="D310" s="24"/>
      <c r="E310" s="24"/>
      <c r="F310" s="41"/>
      <c r="G310" s="41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40"/>
      <c r="B311" s="40"/>
      <c r="C311" s="40"/>
      <c r="D311" s="24"/>
      <c r="E311" s="24"/>
      <c r="F311" s="41"/>
      <c r="G311" s="41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40"/>
      <c r="B312" s="40"/>
      <c r="C312" s="40"/>
      <c r="D312" s="24"/>
      <c r="E312" s="24"/>
      <c r="F312" s="41"/>
      <c r="G312" s="41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40"/>
      <c r="B313" s="40"/>
      <c r="C313" s="40"/>
      <c r="D313" s="24"/>
      <c r="E313" s="24"/>
      <c r="F313" s="41"/>
      <c r="G313" s="41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40"/>
      <c r="B314" s="40"/>
      <c r="C314" s="40"/>
      <c r="D314" s="24"/>
      <c r="E314" s="24"/>
      <c r="F314" s="41"/>
      <c r="G314" s="41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40"/>
      <c r="B315" s="40"/>
      <c r="C315" s="40"/>
      <c r="D315" s="24"/>
      <c r="E315" s="24"/>
      <c r="F315" s="41"/>
      <c r="G315" s="41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40"/>
      <c r="B316" s="40"/>
      <c r="C316" s="40"/>
      <c r="D316" s="24"/>
      <c r="E316" s="24"/>
      <c r="F316" s="41"/>
      <c r="G316" s="41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40"/>
      <c r="B317" s="40"/>
      <c r="C317" s="40"/>
      <c r="D317" s="24"/>
      <c r="E317" s="24"/>
      <c r="F317" s="41"/>
      <c r="G317" s="41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40"/>
      <c r="B318" s="40"/>
      <c r="C318" s="40"/>
      <c r="D318" s="24"/>
      <c r="E318" s="24"/>
      <c r="F318" s="41"/>
      <c r="G318" s="41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40"/>
      <c r="B319" s="40"/>
      <c r="C319" s="40"/>
      <c r="D319" s="24"/>
      <c r="E319" s="24"/>
      <c r="F319" s="41"/>
      <c r="G319" s="41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40"/>
      <c r="B320" s="40"/>
      <c r="C320" s="40"/>
      <c r="D320" s="24"/>
      <c r="E320" s="24"/>
      <c r="F320" s="41"/>
      <c r="G320" s="41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40"/>
      <c r="B321" s="40"/>
      <c r="C321" s="40"/>
      <c r="D321" s="24"/>
      <c r="E321" s="24"/>
      <c r="F321" s="41"/>
      <c r="G321" s="41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40"/>
      <c r="B322" s="40"/>
      <c r="C322" s="40"/>
      <c r="D322" s="24"/>
      <c r="E322" s="24"/>
      <c r="F322" s="41"/>
      <c r="G322" s="41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40"/>
      <c r="B323" s="40"/>
      <c r="C323" s="40"/>
      <c r="D323" s="24"/>
      <c r="E323" s="24"/>
      <c r="F323" s="41"/>
      <c r="G323" s="41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40"/>
      <c r="B324" s="40"/>
      <c r="C324" s="40"/>
      <c r="D324" s="24"/>
      <c r="E324" s="24"/>
      <c r="F324" s="41"/>
      <c r="G324" s="41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40"/>
      <c r="B325" s="40"/>
      <c r="C325" s="40"/>
      <c r="D325" s="24"/>
      <c r="E325" s="24"/>
      <c r="F325" s="41"/>
      <c r="G325" s="41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40"/>
      <c r="B326" s="40"/>
      <c r="C326" s="40"/>
      <c r="D326" s="24"/>
      <c r="E326" s="24"/>
      <c r="F326" s="41"/>
      <c r="G326" s="41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40"/>
      <c r="B327" s="40"/>
      <c r="C327" s="40"/>
      <c r="D327" s="24"/>
      <c r="E327" s="24"/>
      <c r="F327" s="41"/>
      <c r="G327" s="41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40"/>
      <c r="B328" s="40"/>
      <c r="C328" s="40"/>
      <c r="D328" s="24"/>
      <c r="E328" s="24"/>
      <c r="F328" s="41"/>
      <c r="G328" s="41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40"/>
      <c r="B329" s="40"/>
      <c r="C329" s="40"/>
      <c r="D329" s="24"/>
      <c r="E329" s="24"/>
      <c r="F329" s="41"/>
      <c r="G329" s="41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40"/>
      <c r="B330" s="40"/>
      <c r="C330" s="40"/>
      <c r="D330" s="24"/>
      <c r="E330" s="24"/>
      <c r="F330" s="41"/>
      <c r="G330" s="41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40"/>
      <c r="B331" s="40"/>
      <c r="C331" s="40"/>
      <c r="D331" s="24"/>
      <c r="E331" s="24"/>
      <c r="F331" s="41"/>
      <c r="G331" s="41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40"/>
      <c r="B332" s="40"/>
      <c r="C332" s="40"/>
      <c r="D332" s="24"/>
      <c r="E332" s="24"/>
      <c r="F332" s="41"/>
      <c r="G332" s="41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40"/>
      <c r="B333" s="40"/>
      <c r="C333" s="40"/>
      <c r="D333" s="24"/>
      <c r="E333" s="24"/>
      <c r="F333" s="41"/>
      <c r="G333" s="41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40"/>
      <c r="B334" s="40"/>
      <c r="C334" s="40"/>
      <c r="D334" s="24"/>
      <c r="E334" s="24"/>
      <c r="F334" s="41"/>
      <c r="G334" s="41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40"/>
      <c r="B335" s="40"/>
      <c r="C335" s="40"/>
      <c r="D335" s="24"/>
      <c r="E335" s="24"/>
      <c r="F335" s="41"/>
      <c r="G335" s="41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40"/>
      <c r="B336" s="40"/>
      <c r="C336" s="40"/>
      <c r="D336" s="24"/>
      <c r="E336" s="24"/>
      <c r="F336" s="41"/>
      <c r="G336" s="41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40"/>
      <c r="B337" s="40"/>
      <c r="C337" s="40"/>
      <c r="D337" s="24"/>
      <c r="E337" s="24"/>
      <c r="F337" s="41"/>
      <c r="G337" s="41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40"/>
      <c r="B338" s="40"/>
      <c r="C338" s="40"/>
      <c r="D338" s="24"/>
      <c r="E338" s="24"/>
      <c r="F338" s="41"/>
      <c r="G338" s="41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40"/>
      <c r="B339" s="40"/>
      <c r="C339" s="40"/>
      <c r="D339" s="24"/>
      <c r="E339" s="24"/>
      <c r="F339" s="41"/>
      <c r="G339" s="41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40"/>
      <c r="B340" s="40"/>
      <c r="C340" s="40"/>
      <c r="D340" s="24"/>
      <c r="E340" s="24"/>
      <c r="F340" s="41"/>
      <c r="G340" s="41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40"/>
      <c r="B341" s="40"/>
      <c r="C341" s="40"/>
      <c r="D341" s="24"/>
      <c r="E341" s="24"/>
      <c r="F341" s="41"/>
      <c r="G341" s="41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40"/>
      <c r="B342" s="40"/>
      <c r="C342" s="40"/>
      <c r="D342" s="24"/>
      <c r="E342" s="24"/>
      <c r="F342" s="41"/>
      <c r="G342" s="41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40"/>
      <c r="B343" s="40"/>
      <c r="C343" s="40"/>
      <c r="D343" s="24"/>
      <c r="E343" s="24"/>
      <c r="F343" s="41"/>
      <c r="G343" s="41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40"/>
      <c r="B344" s="40"/>
      <c r="C344" s="40"/>
      <c r="D344" s="24"/>
      <c r="E344" s="24"/>
      <c r="F344" s="41"/>
      <c r="G344" s="41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40"/>
      <c r="B345" s="40"/>
      <c r="C345" s="40"/>
      <c r="D345" s="24"/>
      <c r="E345" s="24"/>
      <c r="F345" s="41"/>
      <c r="G345" s="41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40"/>
      <c r="B346" s="40"/>
      <c r="C346" s="40"/>
      <c r="D346" s="24"/>
      <c r="E346" s="24"/>
      <c r="F346" s="41"/>
      <c r="G346" s="41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40"/>
      <c r="B347" s="40"/>
      <c r="C347" s="40"/>
      <c r="D347" s="24"/>
      <c r="E347" s="24"/>
      <c r="F347" s="41"/>
      <c r="G347" s="41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40"/>
      <c r="B348" s="40"/>
      <c r="C348" s="40"/>
      <c r="D348" s="24"/>
      <c r="E348" s="24"/>
      <c r="F348" s="41"/>
      <c r="G348" s="41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40"/>
      <c r="B349" s="40"/>
      <c r="C349" s="40"/>
      <c r="D349" s="24"/>
      <c r="E349" s="24"/>
      <c r="F349" s="41"/>
      <c r="G349" s="41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40"/>
      <c r="B350" s="40"/>
      <c r="C350" s="40"/>
      <c r="D350" s="24"/>
      <c r="E350" s="24"/>
      <c r="F350" s="41"/>
      <c r="G350" s="41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40"/>
      <c r="B351" s="40"/>
      <c r="C351" s="40"/>
      <c r="D351" s="24"/>
      <c r="E351" s="24"/>
      <c r="F351" s="41"/>
      <c r="G351" s="41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40"/>
      <c r="B352" s="40"/>
      <c r="C352" s="40"/>
      <c r="D352" s="24"/>
      <c r="E352" s="24"/>
      <c r="F352" s="41"/>
      <c r="G352" s="41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40"/>
      <c r="B353" s="40"/>
      <c r="C353" s="40"/>
      <c r="D353" s="24"/>
      <c r="E353" s="24"/>
      <c r="F353" s="41"/>
      <c r="G353" s="41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40"/>
      <c r="B354" s="40"/>
      <c r="C354" s="40"/>
      <c r="D354" s="24"/>
      <c r="E354" s="24"/>
      <c r="F354" s="41"/>
      <c r="G354" s="41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40"/>
      <c r="B355" s="40"/>
      <c r="C355" s="40"/>
      <c r="D355" s="24"/>
      <c r="E355" s="24"/>
      <c r="F355" s="41"/>
      <c r="G355" s="41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40"/>
      <c r="B356" s="40"/>
      <c r="C356" s="40"/>
      <c r="D356" s="24"/>
      <c r="E356" s="24"/>
      <c r="F356" s="41"/>
      <c r="G356" s="41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40"/>
      <c r="B357" s="40"/>
      <c r="C357" s="40"/>
      <c r="D357" s="24"/>
      <c r="E357" s="24"/>
      <c r="F357" s="41"/>
      <c r="G357" s="41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40"/>
      <c r="B358" s="40"/>
      <c r="C358" s="40"/>
      <c r="D358" s="24"/>
      <c r="E358" s="24"/>
      <c r="F358" s="41"/>
      <c r="G358" s="41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40"/>
      <c r="B359" s="40"/>
      <c r="C359" s="40"/>
      <c r="D359" s="24"/>
      <c r="E359" s="24"/>
      <c r="F359" s="41"/>
      <c r="G359" s="41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40"/>
      <c r="B360" s="40"/>
      <c r="C360" s="40"/>
      <c r="D360" s="24"/>
      <c r="E360" s="24"/>
      <c r="F360" s="41"/>
      <c r="G360" s="41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40"/>
      <c r="B361" s="40"/>
      <c r="C361" s="40"/>
      <c r="D361" s="24"/>
      <c r="E361" s="24"/>
      <c r="F361" s="41"/>
      <c r="G361" s="41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40"/>
      <c r="B362" s="40"/>
      <c r="C362" s="40"/>
      <c r="D362" s="24"/>
      <c r="E362" s="24"/>
      <c r="F362" s="41"/>
      <c r="G362" s="41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40"/>
      <c r="B363" s="40"/>
      <c r="C363" s="40"/>
      <c r="D363" s="24"/>
      <c r="E363" s="24"/>
      <c r="F363" s="41"/>
      <c r="G363" s="41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40"/>
      <c r="B364" s="40"/>
      <c r="C364" s="40"/>
      <c r="D364" s="24"/>
      <c r="E364" s="24"/>
      <c r="F364" s="41"/>
      <c r="G364" s="41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40"/>
      <c r="B365" s="40"/>
      <c r="C365" s="40"/>
      <c r="D365" s="24"/>
      <c r="E365" s="24"/>
      <c r="F365" s="41"/>
      <c r="G365" s="41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40"/>
      <c r="B366" s="40"/>
      <c r="C366" s="40"/>
      <c r="D366" s="24"/>
      <c r="E366" s="24"/>
      <c r="F366" s="41"/>
      <c r="G366" s="41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40"/>
      <c r="B367" s="40"/>
      <c r="C367" s="40"/>
      <c r="D367" s="24"/>
      <c r="E367" s="24"/>
      <c r="F367" s="41"/>
      <c r="G367" s="41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40"/>
      <c r="B368" s="40"/>
      <c r="C368" s="40"/>
      <c r="D368" s="24"/>
      <c r="E368" s="24"/>
      <c r="F368" s="41"/>
      <c r="G368" s="41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40"/>
      <c r="B369" s="40"/>
      <c r="C369" s="40"/>
      <c r="D369" s="24"/>
      <c r="E369" s="24"/>
      <c r="F369" s="41"/>
      <c r="G369" s="41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40"/>
      <c r="B370" s="40"/>
      <c r="C370" s="40"/>
      <c r="D370" s="24"/>
      <c r="E370" s="24"/>
      <c r="F370" s="41"/>
      <c r="G370" s="41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40"/>
      <c r="B371" s="40"/>
      <c r="C371" s="40"/>
      <c r="D371" s="24"/>
      <c r="E371" s="24"/>
      <c r="F371" s="41"/>
      <c r="G371" s="41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40"/>
      <c r="B372" s="40"/>
      <c r="C372" s="40"/>
      <c r="D372" s="24"/>
      <c r="E372" s="24"/>
      <c r="F372" s="41"/>
      <c r="G372" s="41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40"/>
      <c r="B373" s="40"/>
      <c r="C373" s="40"/>
      <c r="D373" s="24"/>
      <c r="E373" s="24"/>
      <c r="F373" s="41"/>
      <c r="G373" s="41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40"/>
      <c r="B374" s="40"/>
      <c r="C374" s="40"/>
      <c r="D374" s="24"/>
      <c r="E374" s="24"/>
      <c r="F374" s="41"/>
      <c r="G374" s="41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40"/>
      <c r="B375" s="40"/>
      <c r="C375" s="40"/>
      <c r="D375" s="24"/>
      <c r="E375" s="24"/>
      <c r="F375" s="41"/>
      <c r="G375" s="41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40"/>
      <c r="B376" s="40"/>
      <c r="C376" s="40"/>
      <c r="D376" s="24"/>
      <c r="E376" s="24"/>
      <c r="F376" s="41"/>
      <c r="G376" s="41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40"/>
      <c r="B377" s="40"/>
      <c r="C377" s="40"/>
      <c r="D377" s="24"/>
      <c r="E377" s="24"/>
      <c r="F377" s="41"/>
      <c r="G377" s="41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40"/>
      <c r="B378" s="40"/>
      <c r="C378" s="40"/>
      <c r="D378" s="24"/>
      <c r="E378" s="24"/>
      <c r="F378" s="41"/>
      <c r="G378" s="41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40"/>
      <c r="B379" s="40"/>
      <c r="C379" s="40"/>
      <c r="D379" s="24"/>
      <c r="E379" s="24"/>
      <c r="F379" s="41"/>
      <c r="G379" s="41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40"/>
      <c r="B380" s="40"/>
      <c r="C380" s="40"/>
      <c r="D380" s="24"/>
      <c r="E380" s="24"/>
      <c r="F380" s="41"/>
      <c r="G380" s="41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40"/>
      <c r="B381" s="40"/>
      <c r="C381" s="40"/>
      <c r="D381" s="24"/>
      <c r="E381" s="24"/>
      <c r="F381" s="41"/>
      <c r="G381" s="41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40"/>
      <c r="B382" s="40"/>
      <c r="C382" s="40"/>
      <c r="D382" s="24"/>
      <c r="E382" s="24"/>
      <c r="F382" s="41"/>
      <c r="G382" s="41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40"/>
      <c r="B383" s="40"/>
      <c r="C383" s="40"/>
      <c r="D383" s="24"/>
      <c r="E383" s="24"/>
      <c r="F383" s="41"/>
      <c r="G383" s="41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40"/>
      <c r="B384" s="40"/>
      <c r="C384" s="40"/>
      <c r="D384" s="24"/>
      <c r="E384" s="24"/>
      <c r="F384" s="41"/>
      <c r="G384" s="41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40"/>
      <c r="B385" s="40"/>
      <c r="C385" s="40"/>
      <c r="D385" s="24"/>
      <c r="E385" s="24"/>
      <c r="F385" s="41"/>
      <c r="G385" s="41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40"/>
      <c r="B386" s="40"/>
      <c r="C386" s="40"/>
      <c r="D386" s="24"/>
      <c r="E386" s="24"/>
      <c r="F386" s="41"/>
      <c r="G386" s="41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40"/>
      <c r="B387" s="40"/>
      <c r="C387" s="40"/>
      <c r="D387" s="24"/>
      <c r="E387" s="24"/>
      <c r="F387" s="41"/>
      <c r="G387" s="41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40"/>
      <c r="B388" s="40"/>
      <c r="C388" s="40"/>
      <c r="D388" s="24"/>
      <c r="E388" s="24"/>
      <c r="F388" s="41"/>
      <c r="G388" s="41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40"/>
      <c r="B389" s="40"/>
      <c r="C389" s="40"/>
      <c r="D389" s="24"/>
      <c r="E389" s="24"/>
      <c r="F389" s="41"/>
      <c r="G389" s="41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40"/>
      <c r="B390" s="40"/>
      <c r="C390" s="40"/>
      <c r="D390" s="24"/>
      <c r="E390" s="24"/>
      <c r="F390" s="41"/>
      <c r="G390" s="41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40"/>
      <c r="B391" s="40"/>
      <c r="C391" s="40"/>
      <c r="D391" s="24"/>
      <c r="E391" s="24"/>
      <c r="F391" s="41"/>
      <c r="G391" s="41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40"/>
      <c r="B392" s="40"/>
      <c r="C392" s="40"/>
      <c r="D392" s="24"/>
      <c r="E392" s="24"/>
      <c r="F392" s="41"/>
      <c r="G392" s="41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40"/>
      <c r="B393" s="40"/>
      <c r="C393" s="40"/>
      <c r="D393" s="24"/>
      <c r="E393" s="24"/>
      <c r="F393" s="41"/>
      <c r="G393" s="41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40"/>
      <c r="B394" s="40"/>
      <c r="C394" s="40"/>
      <c r="D394" s="24"/>
      <c r="E394" s="24"/>
      <c r="F394" s="41"/>
      <c r="G394" s="41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40"/>
      <c r="B395" s="40"/>
      <c r="C395" s="40"/>
      <c r="D395" s="24"/>
      <c r="E395" s="24"/>
      <c r="F395" s="41"/>
      <c r="G395" s="41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40"/>
      <c r="B396" s="40"/>
      <c r="C396" s="40"/>
      <c r="D396" s="24"/>
      <c r="E396" s="24"/>
      <c r="F396" s="41"/>
      <c r="G396" s="41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40"/>
      <c r="B397" s="40"/>
      <c r="C397" s="40"/>
      <c r="D397" s="24"/>
      <c r="E397" s="24"/>
      <c r="F397" s="41"/>
      <c r="G397" s="41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40"/>
      <c r="B398" s="40"/>
      <c r="C398" s="40"/>
      <c r="D398" s="24"/>
      <c r="E398" s="24"/>
      <c r="F398" s="41"/>
      <c r="G398" s="41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40"/>
      <c r="B399" s="40"/>
      <c r="C399" s="40"/>
      <c r="D399" s="24"/>
      <c r="E399" s="24"/>
      <c r="F399" s="41"/>
      <c r="G399" s="41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40"/>
      <c r="B400" s="40"/>
      <c r="C400" s="40"/>
      <c r="D400" s="24"/>
      <c r="E400" s="24"/>
      <c r="F400" s="41"/>
      <c r="G400" s="41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40"/>
      <c r="B401" s="40"/>
      <c r="C401" s="40"/>
      <c r="D401" s="24"/>
      <c r="E401" s="24"/>
      <c r="F401" s="41"/>
      <c r="G401" s="41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40"/>
      <c r="B402" s="40"/>
      <c r="C402" s="40"/>
      <c r="D402" s="24"/>
      <c r="E402" s="24"/>
      <c r="F402" s="41"/>
      <c r="G402" s="41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40"/>
      <c r="B403" s="40"/>
      <c r="C403" s="40"/>
      <c r="D403" s="24"/>
      <c r="E403" s="24"/>
      <c r="F403" s="41"/>
      <c r="G403" s="41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40"/>
      <c r="B404" s="40"/>
      <c r="C404" s="40"/>
      <c r="D404" s="24"/>
      <c r="E404" s="24"/>
      <c r="F404" s="41"/>
      <c r="G404" s="41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40"/>
      <c r="B405" s="40"/>
      <c r="C405" s="40"/>
      <c r="D405" s="24"/>
      <c r="E405" s="24"/>
      <c r="F405" s="41"/>
      <c r="G405" s="41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40"/>
      <c r="B406" s="40"/>
      <c r="C406" s="40"/>
      <c r="D406" s="24"/>
      <c r="E406" s="24"/>
      <c r="F406" s="41"/>
      <c r="G406" s="41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40"/>
      <c r="B407" s="40"/>
      <c r="C407" s="40"/>
      <c r="D407" s="24"/>
      <c r="E407" s="24"/>
      <c r="F407" s="41"/>
      <c r="G407" s="41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40"/>
      <c r="B408" s="40"/>
      <c r="C408" s="40"/>
      <c r="D408" s="24"/>
      <c r="E408" s="24"/>
      <c r="F408" s="41"/>
      <c r="G408" s="41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40"/>
      <c r="B409" s="40"/>
      <c r="C409" s="40"/>
      <c r="D409" s="24"/>
      <c r="E409" s="24"/>
      <c r="F409" s="41"/>
      <c r="G409" s="41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40"/>
      <c r="B410" s="40"/>
      <c r="C410" s="40"/>
      <c r="D410" s="24"/>
      <c r="E410" s="24"/>
      <c r="F410" s="41"/>
      <c r="G410" s="41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40"/>
      <c r="B411" s="40"/>
      <c r="C411" s="40"/>
      <c r="D411" s="24"/>
      <c r="E411" s="24"/>
      <c r="F411" s="41"/>
      <c r="G411" s="41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40"/>
      <c r="B412" s="40"/>
      <c r="C412" s="40"/>
      <c r="D412" s="24"/>
      <c r="E412" s="24"/>
      <c r="F412" s="41"/>
      <c r="G412" s="41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40"/>
      <c r="B413" s="40"/>
      <c r="C413" s="40"/>
      <c r="D413" s="24"/>
      <c r="E413" s="24"/>
      <c r="F413" s="41"/>
      <c r="G413" s="41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40"/>
      <c r="B414" s="40"/>
      <c r="C414" s="40"/>
      <c r="D414" s="24"/>
      <c r="E414" s="24"/>
      <c r="F414" s="41"/>
      <c r="G414" s="41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40"/>
      <c r="B415" s="40"/>
      <c r="C415" s="40"/>
      <c r="D415" s="24"/>
      <c r="E415" s="24"/>
      <c r="F415" s="41"/>
      <c r="G415" s="41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40"/>
      <c r="B416" s="40"/>
      <c r="C416" s="40"/>
      <c r="D416" s="24"/>
      <c r="E416" s="24"/>
      <c r="F416" s="41"/>
      <c r="G416" s="41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40"/>
      <c r="B417" s="40"/>
      <c r="C417" s="40"/>
      <c r="D417" s="24"/>
      <c r="E417" s="24"/>
      <c r="F417" s="41"/>
      <c r="G417" s="41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40"/>
      <c r="B418" s="40"/>
      <c r="C418" s="40"/>
      <c r="D418" s="24"/>
      <c r="E418" s="24"/>
      <c r="F418" s="41"/>
      <c r="G418" s="41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40"/>
      <c r="B419" s="40"/>
      <c r="C419" s="40"/>
      <c r="D419" s="24"/>
      <c r="E419" s="24"/>
      <c r="F419" s="41"/>
      <c r="G419" s="41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40"/>
      <c r="B420" s="40"/>
      <c r="C420" s="40"/>
      <c r="D420" s="24"/>
      <c r="E420" s="24"/>
      <c r="F420" s="41"/>
      <c r="G420" s="41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40"/>
      <c r="B421" s="40"/>
      <c r="C421" s="40"/>
      <c r="D421" s="24"/>
      <c r="E421" s="24"/>
      <c r="F421" s="41"/>
      <c r="G421" s="41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40"/>
      <c r="B422" s="40"/>
      <c r="C422" s="40"/>
      <c r="D422" s="24"/>
      <c r="E422" s="24"/>
      <c r="F422" s="41"/>
      <c r="G422" s="41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40"/>
      <c r="B423" s="40"/>
      <c r="C423" s="40"/>
      <c r="D423" s="24"/>
      <c r="E423" s="24"/>
      <c r="F423" s="41"/>
      <c r="G423" s="41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40"/>
      <c r="B424" s="40"/>
      <c r="C424" s="40"/>
      <c r="D424" s="24"/>
      <c r="E424" s="24"/>
      <c r="F424" s="41"/>
      <c r="G424" s="41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40"/>
      <c r="B425" s="40"/>
      <c r="C425" s="40"/>
      <c r="D425" s="24"/>
      <c r="E425" s="24"/>
      <c r="F425" s="41"/>
      <c r="G425" s="41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40"/>
      <c r="B426" s="40"/>
      <c r="C426" s="40"/>
      <c r="D426" s="24"/>
      <c r="E426" s="24"/>
      <c r="F426" s="41"/>
      <c r="G426" s="41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40"/>
      <c r="B427" s="40"/>
      <c r="C427" s="40"/>
      <c r="D427" s="24"/>
      <c r="E427" s="24"/>
      <c r="F427" s="41"/>
      <c r="G427" s="41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40"/>
      <c r="B428" s="40"/>
      <c r="C428" s="40"/>
      <c r="D428" s="24"/>
      <c r="E428" s="24"/>
      <c r="F428" s="41"/>
      <c r="G428" s="41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40"/>
      <c r="B429" s="40"/>
      <c r="C429" s="40"/>
      <c r="D429" s="24"/>
      <c r="E429" s="24"/>
      <c r="F429" s="41"/>
      <c r="G429" s="41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40"/>
      <c r="B430" s="40"/>
      <c r="C430" s="40"/>
      <c r="D430" s="24"/>
      <c r="E430" s="24"/>
      <c r="F430" s="41"/>
      <c r="G430" s="41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40"/>
      <c r="B431" s="40"/>
      <c r="C431" s="40"/>
      <c r="D431" s="24"/>
      <c r="E431" s="24"/>
      <c r="F431" s="41"/>
      <c r="G431" s="41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40"/>
      <c r="B432" s="40"/>
      <c r="C432" s="40"/>
      <c r="D432" s="24"/>
      <c r="E432" s="24"/>
      <c r="F432" s="41"/>
      <c r="G432" s="41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40"/>
      <c r="B433" s="40"/>
      <c r="C433" s="40"/>
      <c r="D433" s="24"/>
      <c r="E433" s="24"/>
      <c r="F433" s="41"/>
      <c r="G433" s="41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40"/>
      <c r="B434" s="40"/>
      <c r="C434" s="40"/>
      <c r="D434" s="24"/>
      <c r="E434" s="24"/>
      <c r="F434" s="41"/>
      <c r="G434" s="41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40"/>
      <c r="B435" s="40"/>
      <c r="C435" s="40"/>
      <c r="D435" s="24"/>
      <c r="E435" s="24"/>
      <c r="F435" s="41"/>
      <c r="G435" s="41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40"/>
      <c r="B436" s="40"/>
      <c r="C436" s="40"/>
      <c r="D436" s="24"/>
      <c r="E436" s="24"/>
      <c r="F436" s="41"/>
      <c r="G436" s="41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40"/>
      <c r="B437" s="40"/>
      <c r="C437" s="40"/>
      <c r="D437" s="24"/>
      <c r="E437" s="24"/>
      <c r="F437" s="41"/>
      <c r="G437" s="41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40"/>
      <c r="B438" s="40"/>
      <c r="C438" s="40"/>
      <c r="D438" s="24"/>
      <c r="E438" s="24"/>
      <c r="F438" s="41"/>
      <c r="G438" s="41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40"/>
      <c r="B439" s="40"/>
      <c r="C439" s="40"/>
      <c r="D439" s="24"/>
      <c r="E439" s="24"/>
      <c r="F439" s="41"/>
      <c r="G439" s="41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40"/>
      <c r="B440" s="40"/>
      <c r="C440" s="40"/>
      <c r="D440" s="24"/>
      <c r="E440" s="24"/>
      <c r="F440" s="41"/>
      <c r="G440" s="41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40"/>
      <c r="B441" s="40"/>
      <c r="C441" s="40"/>
      <c r="D441" s="24"/>
      <c r="E441" s="24"/>
      <c r="F441" s="41"/>
      <c r="G441" s="41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40"/>
      <c r="B442" s="40"/>
      <c r="C442" s="40"/>
      <c r="D442" s="24"/>
      <c r="E442" s="24"/>
      <c r="F442" s="41"/>
      <c r="G442" s="41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40"/>
      <c r="B443" s="40"/>
      <c r="C443" s="40"/>
      <c r="D443" s="24"/>
      <c r="E443" s="24"/>
      <c r="F443" s="41"/>
      <c r="G443" s="41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40"/>
      <c r="B444" s="40"/>
      <c r="C444" s="40"/>
      <c r="D444" s="24"/>
      <c r="E444" s="24"/>
      <c r="F444" s="41"/>
      <c r="G444" s="41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40"/>
      <c r="B445" s="40"/>
      <c r="C445" s="40"/>
      <c r="D445" s="24"/>
      <c r="E445" s="24"/>
      <c r="F445" s="41"/>
      <c r="G445" s="41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40"/>
      <c r="B446" s="40"/>
      <c r="C446" s="40"/>
      <c r="D446" s="24"/>
      <c r="E446" s="24"/>
      <c r="F446" s="41"/>
      <c r="G446" s="41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40"/>
      <c r="B447" s="40"/>
      <c r="C447" s="40"/>
      <c r="D447" s="24"/>
      <c r="E447" s="24"/>
      <c r="F447" s="41"/>
      <c r="G447" s="41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40"/>
      <c r="B448" s="40"/>
      <c r="C448" s="40"/>
      <c r="D448" s="24"/>
      <c r="E448" s="24"/>
      <c r="F448" s="41"/>
      <c r="G448" s="41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40"/>
      <c r="B449" s="40"/>
      <c r="C449" s="40"/>
      <c r="D449" s="24"/>
      <c r="E449" s="24"/>
      <c r="F449" s="41"/>
      <c r="G449" s="41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40"/>
      <c r="B450" s="40"/>
      <c r="C450" s="40"/>
      <c r="D450" s="24"/>
      <c r="E450" s="24"/>
      <c r="F450" s="41"/>
      <c r="G450" s="41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40"/>
      <c r="B451" s="40"/>
      <c r="C451" s="40"/>
      <c r="D451" s="24"/>
      <c r="E451" s="24"/>
      <c r="F451" s="41"/>
      <c r="G451" s="41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40"/>
      <c r="B452" s="40"/>
      <c r="C452" s="40"/>
      <c r="D452" s="24"/>
      <c r="E452" s="24"/>
      <c r="F452" s="41"/>
      <c r="G452" s="41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40"/>
      <c r="B453" s="40"/>
      <c r="C453" s="40"/>
      <c r="D453" s="24"/>
      <c r="E453" s="24"/>
      <c r="F453" s="41"/>
      <c r="G453" s="41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40"/>
      <c r="B454" s="40"/>
      <c r="C454" s="40"/>
      <c r="D454" s="24"/>
      <c r="E454" s="24"/>
      <c r="F454" s="41"/>
      <c r="G454" s="41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40"/>
      <c r="B455" s="40"/>
      <c r="C455" s="40"/>
      <c r="D455" s="24"/>
      <c r="E455" s="24"/>
      <c r="F455" s="41"/>
      <c r="G455" s="41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40"/>
      <c r="B456" s="40"/>
      <c r="C456" s="40"/>
      <c r="D456" s="24"/>
      <c r="E456" s="24"/>
      <c r="F456" s="41"/>
      <c r="G456" s="41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40"/>
      <c r="B457" s="40"/>
      <c r="C457" s="40"/>
      <c r="D457" s="24"/>
      <c r="E457" s="24"/>
      <c r="F457" s="41"/>
      <c r="G457" s="41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40"/>
      <c r="B458" s="40"/>
      <c r="C458" s="40"/>
      <c r="D458" s="24"/>
      <c r="E458" s="24"/>
      <c r="F458" s="41"/>
      <c r="G458" s="41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40"/>
      <c r="B459" s="40"/>
      <c r="C459" s="40"/>
      <c r="D459" s="24"/>
      <c r="E459" s="24"/>
      <c r="F459" s="41"/>
      <c r="G459" s="41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40"/>
      <c r="B460" s="40"/>
      <c r="C460" s="40"/>
      <c r="D460" s="24"/>
      <c r="E460" s="24"/>
      <c r="F460" s="41"/>
      <c r="G460" s="41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40"/>
      <c r="B461" s="40"/>
      <c r="C461" s="40"/>
      <c r="D461" s="24"/>
      <c r="E461" s="24"/>
      <c r="F461" s="41"/>
      <c r="G461" s="41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40"/>
      <c r="B462" s="40"/>
      <c r="C462" s="40"/>
      <c r="D462" s="24"/>
      <c r="E462" s="24"/>
      <c r="F462" s="41"/>
      <c r="G462" s="41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40"/>
      <c r="B463" s="40"/>
      <c r="C463" s="40"/>
      <c r="D463" s="24"/>
      <c r="E463" s="24"/>
      <c r="F463" s="41"/>
      <c r="G463" s="41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40"/>
      <c r="B464" s="40"/>
      <c r="C464" s="40"/>
      <c r="D464" s="24"/>
      <c r="E464" s="24"/>
      <c r="F464" s="41"/>
      <c r="G464" s="41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40"/>
      <c r="B465" s="40"/>
      <c r="C465" s="40"/>
      <c r="D465" s="24"/>
      <c r="E465" s="24"/>
      <c r="F465" s="41"/>
      <c r="G465" s="41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40"/>
      <c r="B466" s="40"/>
      <c r="C466" s="40"/>
      <c r="D466" s="24"/>
      <c r="E466" s="24"/>
      <c r="F466" s="41"/>
      <c r="G466" s="41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40"/>
      <c r="B467" s="40"/>
      <c r="C467" s="40"/>
      <c r="D467" s="24"/>
      <c r="E467" s="24"/>
      <c r="F467" s="41"/>
      <c r="G467" s="41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40"/>
      <c r="B468" s="40"/>
      <c r="C468" s="40"/>
      <c r="D468" s="24"/>
      <c r="E468" s="24"/>
      <c r="F468" s="41"/>
      <c r="G468" s="41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40"/>
      <c r="B469" s="40"/>
      <c r="C469" s="40"/>
      <c r="D469" s="24"/>
      <c r="E469" s="24"/>
      <c r="F469" s="41"/>
      <c r="G469" s="41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40"/>
      <c r="B470" s="40"/>
      <c r="C470" s="40"/>
      <c r="D470" s="24"/>
      <c r="E470" s="24"/>
      <c r="F470" s="41"/>
      <c r="G470" s="41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40"/>
      <c r="B471" s="40"/>
      <c r="C471" s="40"/>
      <c r="D471" s="24"/>
      <c r="E471" s="24"/>
      <c r="F471" s="41"/>
      <c r="G471" s="41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40"/>
      <c r="B472" s="40"/>
      <c r="C472" s="40"/>
      <c r="D472" s="24"/>
      <c r="E472" s="24"/>
      <c r="F472" s="41"/>
      <c r="G472" s="41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40"/>
      <c r="B473" s="40"/>
      <c r="C473" s="40"/>
      <c r="D473" s="24"/>
      <c r="E473" s="24"/>
      <c r="F473" s="41"/>
      <c r="G473" s="41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40"/>
      <c r="B474" s="40"/>
      <c r="C474" s="40"/>
      <c r="D474" s="24"/>
      <c r="E474" s="24"/>
      <c r="F474" s="41"/>
      <c r="G474" s="41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40"/>
      <c r="B475" s="40"/>
      <c r="C475" s="40"/>
      <c r="D475" s="24"/>
      <c r="E475" s="24"/>
      <c r="F475" s="41"/>
      <c r="G475" s="41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40"/>
      <c r="B476" s="40"/>
      <c r="C476" s="40"/>
      <c r="D476" s="24"/>
      <c r="E476" s="24"/>
      <c r="F476" s="41"/>
      <c r="G476" s="41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40"/>
      <c r="B477" s="40"/>
      <c r="C477" s="40"/>
      <c r="D477" s="24"/>
      <c r="E477" s="24"/>
      <c r="F477" s="41"/>
      <c r="G477" s="41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40"/>
      <c r="B478" s="40"/>
      <c r="C478" s="40"/>
      <c r="D478" s="24"/>
      <c r="E478" s="24"/>
      <c r="F478" s="41"/>
      <c r="G478" s="41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40"/>
      <c r="B479" s="40"/>
      <c r="C479" s="40"/>
      <c r="D479" s="24"/>
      <c r="E479" s="24"/>
      <c r="F479" s="41"/>
      <c r="G479" s="41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40"/>
      <c r="B480" s="40"/>
      <c r="C480" s="40"/>
      <c r="D480" s="24"/>
      <c r="E480" s="24"/>
      <c r="F480" s="41"/>
      <c r="G480" s="41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40"/>
      <c r="B481" s="40"/>
      <c r="C481" s="40"/>
      <c r="D481" s="24"/>
      <c r="E481" s="24"/>
      <c r="F481" s="41"/>
      <c r="G481" s="41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40"/>
      <c r="B482" s="40"/>
      <c r="C482" s="40"/>
      <c r="D482" s="24"/>
      <c r="E482" s="24"/>
      <c r="F482" s="41"/>
      <c r="G482" s="41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40"/>
      <c r="B483" s="40"/>
      <c r="C483" s="40"/>
      <c r="D483" s="24"/>
      <c r="E483" s="24"/>
      <c r="F483" s="41"/>
      <c r="G483" s="41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40"/>
      <c r="B484" s="40"/>
      <c r="C484" s="40"/>
      <c r="D484" s="24"/>
      <c r="E484" s="24"/>
      <c r="F484" s="41"/>
      <c r="G484" s="41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40"/>
      <c r="B485" s="40"/>
      <c r="C485" s="40"/>
      <c r="D485" s="24"/>
      <c r="E485" s="24"/>
      <c r="F485" s="41"/>
      <c r="G485" s="41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40"/>
      <c r="B486" s="40"/>
      <c r="C486" s="40"/>
      <c r="D486" s="24"/>
      <c r="E486" s="24"/>
      <c r="F486" s="41"/>
      <c r="G486" s="41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40"/>
      <c r="B487" s="40"/>
      <c r="C487" s="40"/>
      <c r="D487" s="24"/>
      <c r="E487" s="24"/>
      <c r="F487" s="41"/>
      <c r="G487" s="41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40"/>
      <c r="B488" s="40"/>
      <c r="C488" s="40"/>
      <c r="D488" s="24"/>
      <c r="E488" s="24"/>
      <c r="F488" s="41"/>
      <c r="G488" s="41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40"/>
      <c r="B489" s="40"/>
      <c r="C489" s="40"/>
      <c r="D489" s="24"/>
      <c r="E489" s="24"/>
      <c r="F489" s="41"/>
      <c r="G489" s="41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40"/>
      <c r="B490" s="40"/>
      <c r="C490" s="40"/>
      <c r="D490" s="24"/>
      <c r="E490" s="24"/>
      <c r="F490" s="41"/>
      <c r="G490" s="41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40"/>
      <c r="B491" s="40"/>
      <c r="C491" s="40"/>
      <c r="D491" s="24"/>
      <c r="E491" s="24"/>
      <c r="F491" s="41"/>
      <c r="G491" s="41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40"/>
      <c r="B492" s="40"/>
      <c r="C492" s="40"/>
      <c r="D492" s="24"/>
      <c r="E492" s="24"/>
      <c r="F492" s="41"/>
      <c r="G492" s="41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40"/>
      <c r="B493" s="40"/>
      <c r="C493" s="40"/>
      <c r="D493" s="24"/>
      <c r="E493" s="24"/>
      <c r="F493" s="41"/>
      <c r="G493" s="41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40"/>
      <c r="B494" s="40"/>
      <c r="C494" s="40"/>
      <c r="D494" s="24"/>
      <c r="E494" s="24"/>
      <c r="F494" s="41"/>
      <c r="G494" s="41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40"/>
      <c r="B495" s="40"/>
      <c r="C495" s="40"/>
      <c r="D495" s="24"/>
      <c r="E495" s="24"/>
      <c r="F495" s="41"/>
      <c r="G495" s="41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40"/>
      <c r="B496" s="40"/>
      <c r="C496" s="40"/>
      <c r="D496" s="24"/>
      <c r="E496" s="24"/>
      <c r="F496" s="41"/>
      <c r="G496" s="41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40"/>
      <c r="B497" s="40"/>
      <c r="C497" s="40"/>
      <c r="D497" s="24"/>
      <c r="E497" s="24"/>
      <c r="F497" s="41"/>
      <c r="G497" s="41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40"/>
      <c r="B498" s="40"/>
      <c r="C498" s="40"/>
      <c r="D498" s="24"/>
      <c r="E498" s="24"/>
      <c r="F498" s="41"/>
      <c r="G498" s="41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40"/>
      <c r="B499" s="40"/>
      <c r="C499" s="40"/>
      <c r="D499" s="24"/>
      <c r="E499" s="24"/>
      <c r="F499" s="41"/>
      <c r="G499" s="41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40"/>
      <c r="B500" s="40"/>
      <c r="C500" s="40"/>
      <c r="D500" s="24"/>
      <c r="E500" s="24"/>
      <c r="F500" s="41"/>
      <c r="G500" s="41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40"/>
      <c r="B501" s="40"/>
      <c r="C501" s="40"/>
      <c r="D501" s="24"/>
      <c r="E501" s="24"/>
      <c r="F501" s="41"/>
      <c r="G501" s="41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40"/>
      <c r="B502" s="40"/>
      <c r="C502" s="40"/>
      <c r="D502" s="24"/>
      <c r="E502" s="24"/>
      <c r="F502" s="41"/>
      <c r="G502" s="41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40"/>
      <c r="B503" s="40"/>
      <c r="C503" s="40"/>
      <c r="D503" s="24"/>
      <c r="E503" s="24"/>
      <c r="F503" s="41"/>
      <c r="G503" s="41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40"/>
      <c r="B504" s="40"/>
      <c r="C504" s="40"/>
      <c r="D504" s="24"/>
      <c r="E504" s="24"/>
      <c r="F504" s="41"/>
      <c r="G504" s="41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40"/>
      <c r="B505" s="40"/>
      <c r="C505" s="40"/>
      <c r="D505" s="24"/>
      <c r="E505" s="24"/>
      <c r="F505" s="41"/>
      <c r="G505" s="41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40"/>
      <c r="B506" s="40"/>
      <c r="C506" s="40"/>
      <c r="D506" s="24"/>
      <c r="E506" s="24"/>
      <c r="F506" s="41"/>
      <c r="G506" s="41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40"/>
      <c r="B507" s="40"/>
      <c r="C507" s="40"/>
      <c r="D507" s="24"/>
      <c r="E507" s="24"/>
      <c r="F507" s="41"/>
      <c r="G507" s="41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40"/>
      <c r="B508" s="40"/>
      <c r="C508" s="40"/>
      <c r="D508" s="24"/>
      <c r="E508" s="24"/>
      <c r="F508" s="41"/>
      <c r="G508" s="41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40"/>
      <c r="B509" s="40"/>
      <c r="C509" s="40"/>
      <c r="D509" s="24"/>
      <c r="E509" s="24"/>
      <c r="F509" s="41"/>
      <c r="G509" s="41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40"/>
      <c r="B510" s="40"/>
      <c r="C510" s="40"/>
      <c r="D510" s="24"/>
      <c r="E510" s="24"/>
      <c r="F510" s="41"/>
      <c r="G510" s="41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40"/>
      <c r="B511" s="40"/>
      <c r="C511" s="40"/>
      <c r="D511" s="24"/>
      <c r="E511" s="24"/>
      <c r="F511" s="41"/>
      <c r="G511" s="41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40"/>
      <c r="B512" s="40"/>
      <c r="C512" s="40"/>
      <c r="D512" s="24"/>
      <c r="E512" s="24"/>
      <c r="F512" s="41"/>
      <c r="G512" s="41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40"/>
      <c r="B513" s="40"/>
      <c r="C513" s="40"/>
      <c r="D513" s="24"/>
      <c r="E513" s="24"/>
      <c r="F513" s="41"/>
      <c r="G513" s="41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40"/>
      <c r="B514" s="40"/>
      <c r="C514" s="40"/>
      <c r="D514" s="24"/>
      <c r="E514" s="24"/>
      <c r="F514" s="41"/>
      <c r="G514" s="41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40"/>
      <c r="B515" s="40"/>
      <c r="C515" s="40"/>
      <c r="D515" s="24"/>
      <c r="E515" s="24"/>
      <c r="F515" s="41"/>
      <c r="G515" s="41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40"/>
      <c r="B516" s="40"/>
      <c r="C516" s="40"/>
      <c r="D516" s="24"/>
      <c r="E516" s="24"/>
      <c r="F516" s="41"/>
      <c r="G516" s="41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40"/>
      <c r="B517" s="40"/>
      <c r="C517" s="40"/>
      <c r="D517" s="24"/>
      <c r="E517" s="24"/>
      <c r="F517" s="41"/>
      <c r="G517" s="41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40"/>
      <c r="B518" s="40"/>
      <c r="C518" s="40"/>
      <c r="D518" s="24"/>
      <c r="E518" s="24"/>
      <c r="F518" s="41"/>
      <c r="G518" s="41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40"/>
      <c r="B519" s="40"/>
      <c r="C519" s="40"/>
      <c r="D519" s="24"/>
      <c r="E519" s="24"/>
      <c r="F519" s="41"/>
      <c r="G519" s="41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40"/>
      <c r="B520" s="40"/>
      <c r="C520" s="40"/>
      <c r="D520" s="24"/>
      <c r="E520" s="24"/>
      <c r="F520" s="41"/>
      <c r="G520" s="41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40"/>
      <c r="B521" s="40"/>
      <c r="C521" s="40"/>
      <c r="D521" s="24"/>
      <c r="E521" s="24"/>
      <c r="F521" s="41"/>
      <c r="G521" s="41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40"/>
      <c r="B522" s="40"/>
      <c r="C522" s="40"/>
      <c r="D522" s="24"/>
      <c r="E522" s="24"/>
      <c r="F522" s="41"/>
      <c r="G522" s="41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40"/>
      <c r="B523" s="40"/>
      <c r="C523" s="40"/>
      <c r="D523" s="24"/>
      <c r="E523" s="24"/>
      <c r="F523" s="41"/>
      <c r="G523" s="41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40"/>
      <c r="B524" s="40"/>
      <c r="C524" s="40"/>
      <c r="D524" s="24"/>
      <c r="E524" s="24"/>
      <c r="F524" s="41"/>
      <c r="G524" s="41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40"/>
      <c r="B525" s="40"/>
      <c r="C525" s="40"/>
      <c r="D525" s="24"/>
      <c r="E525" s="24"/>
      <c r="F525" s="41"/>
      <c r="G525" s="41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40"/>
      <c r="B526" s="40"/>
      <c r="C526" s="40"/>
      <c r="D526" s="24"/>
      <c r="E526" s="24"/>
      <c r="F526" s="41"/>
      <c r="G526" s="41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40"/>
      <c r="B527" s="40"/>
      <c r="C527" s="40"/>
      <c r="D527" s="24"/>
      <c r="E527" s="24"/>
      <c r="F527" s="41"/>
      <c r="G527" s="41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40"/>
      <c r="B528" s="40"/>
      <c r="C528" s="40"/>
      <c r="D528" s="24"/>
      <c r="E528" s="24"/>
      <c r="F528" s="41"/>
      <c r="G528" s="41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40"/>
      <c r="B529" s="40"/>
      <c r="C529" s="40"/>
      <c r="D529" s="24"/>
      <c r="E529" s="24"/>
      <c r="F529" s="41"/>
      <c r="G529" s="41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40"/>
      <c r="B530" s="40"/>
      <c r="C530" s="40"/>
      <c r="D530" s="24"/>
      <c r="E530" s="24"/>
      <c r="F530" s="41"/>
      <c r="G530" s="41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40"/>
      <c r="B531" s="40"/>
      <c r="C531" s="40"/>
      <c r="D531" s="24"/>
      <c r="E531" s="24"/>
      <c r="F531" s="41"/>
      <c r="G531" s="41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40"/>
      <c r="B532" s="40"/>
      <c r="C532" s="40"/>
      <c r="D532" s="24"/>
      <c r="E532" s="24"/>
      <c r="F532" s="41"/>
      <c r="G532" s="41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40"/>
      <c r="B533" s="40"/>
      <c r="C533" s="40"/>
      <c r="D533" s="24"/>
      <c r="E533" s="24"/>
      <c r="F533" s="41"/>
      <c r="G533" s="41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40"/>
      <c r="B534" s="40"/>
      <c r="C534" s="40"/>
      <c r="D534" s="24"/>
      <c r="E534" s="24"/>
      <c r="F534" s="41"/>
      <c r="G534" s="41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40"/>
      <c r="B535" s="40"/>
      <c r="C535" s="40"/>
      <c r="D535" s="24"/>
      <c r="E535" s="24"/>
      <c r="F535" s="41"/>
      <c r="G535" s="41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40"/>
      <c r="B536" s="40"/>
      <c r="C536" s="40"/>
      <c r="D536" s="24"/>
      <c r="E536" s="24"/>
      <c r="F536" s="41"/>
      <c r="G536" s="41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40"/>
      <c r="B537" s="40"/>
      <c r="C537" s="40"/>
      <c r="D537" s="24"/>
      <c r="E537" s="24"/>
      <c r="F537" s="41"/>
      <c r="G537" s="41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40"/>
      <c r="B538" s="40"/>
      <c r="C538" s="40"/>
      <c r="D538" s="24"/>
      <c r="E538" s="24"/>
      <c r="F538" s="41"/>
      <c r="G538" s="41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40"/>
      <c r="B539" s="40"/>
      <c r="C539" s="40"/>
      <c r="D539" s="24"/>
      <c r="E539" s="24"/>
      <c r="F539" s="41"/>
      <c r="G539" s="41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40"/>
      <c r="B540" s="40"/>
      <c r="C540" s="40"/>
      <c r="D540" s="24"/>
      <c r="E540" s="24"/>
      <c r="F540" s="41"/>
      <c r="G540" s="41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40"/>
      <c r="B541" s="40"/>
      <c r="C541" s="40"/>
      <c r="D541" s="24"/>
      <c r="E541" s="24"/>
      <c r="F541" s="41"/>
      <c r="G541" s="41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40"/>
      <c r="B542" s="40"/>
      <c r="C542" s="40"/>
      <c r="D542" s="24"/>
      <c r="E542" s="24"/>
      <c r="F542" s="41"/>
      <c r="G542" s="41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40"/>
      <c r="B543" s="40"/>
      <c r="C543" s="40"/>
      <c r="D543" s="24"/>
      <c r="E543" s="24"/>
      <c r="F543" s="41"/>
      <c r="G543" s="41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40"/>
      <c r="B544" s="40"/>
      <c r="C544" s="40"/>
      <c r="D544" s="24"/>
      <c r="E544" s="24"/>
      <c r="F544" s="41"/>
      <c r="G544" s="41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40"/>
      <c r="B545" s="40"/>
      <c r="C545" s="40"/>
      <c r="D545" s="24"/>
      <c r="E545" s="24"/>
      <c r="F545" s="41"/>
      <c r="G545" s="41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40"/>
      <c r="B546" s="40"/>
      <c r="C546" s="40"/>
      <c r="D546" s="24"/>
      <c r="E546" s="24"/>
      <c r="F546" s="41"/>
      <c r="G546" s="41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40"/>
      <c r="B547" s="40"/>
      <c r="C547" s="40"/>
      <c r="D547" s="24"/>
      <c r="E547" s="24"/>
      <c r="F547" s="41"/>
      <c r="G547" s="41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40"/>
      <c r="B548" s="40"/>
      <c r="C548" s="40"/>
      <c r="D548" s="24"/>
      <c r="E548" s="24"/>
      <c r="F548" s="41"/>
      <c r="G548" s="41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40"/>
      <c r="B549" s="40"/>
      <c r="C549" s="40"/>
      <c r="D549" s="24"/>
      <c r="E549" s="24"/>
      <c r="F549" s="41"/>
      <c r="G549" s="41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40"/>
      <c r="B550" s="40"/>
      <c r="C550" s="40"/>
      <c r="D550" s="24"/>
      <c r="E550" s="24"/>
      <c r="F550" s="41"/>
      <c r="G550" s="41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40"/>
      <c r="B551" s="40"/>
      <c r="C551" s="40"/>
      <c r="D551" s="24"/>
      <c r="E551" s="24"/>
      <c r="F551" s="41"/>
      <c r="G551" s="41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40"/>
      <c r="B552" s="40"/>
      <c r="C552" s="40"/>
      <c r="D552" s="24"/>
      <c r="E552" s="24"/>
      <c r="F552" s="41"/>
      <c r="G552" s="41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40"/>
      <c r="B553" s="40"/>
      <c r="C553" s="40"/>
      <c r="D553" s="24"/>
      <c r="E553" s="24"/>
      <c r="F553" s="41"/>
      <c r="G553" s="41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40"/>
      <c r="B554" s="40"/>
      <c r="C554" s="40"/>
      <c r="D554" s="24"/>
      <c r="E554" s="24"/>
      <c r="F554" s="41"/>
      <c r="G554" s="41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40"/>
      <c r="B555" s="40"/>
      <c r="C555" s="40"/>
      <c r="D555" s="24"/>
      <c r="E555" s="24"/>
      <c r="F555" s="41"/>
      <c r="G555" s="41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40"/>
      <c r="B556" s="40"/>
      <c r="C556" s="40"/>
      <c r="D556" s="24"/>
      <c r="E556" s="24"/>
      <c r="F556" s="41"/>
      <c r="G556" s="41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40"/>
      <c r="B557" s="40"/>
      <c r="C557" s="40"/>
      <c r="D557" s="24"/>
      <c r="E557" s="24"/>
      <c r="F557" s="41"/>
      <c r="G557" s="41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40"/>
      <c r="B558" s="40"/>
      <c r="C558" s="40"/>
      <c r="D558" s="24"/>
      <c r="E558" s="24"/>
      <c r="F558" s="41"/>
      <c r="G558" s="41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40"/>
      <c r="B559" s="40"/>
      <c r="C559" s="40"/>
      <c r="D559" s="24"/>
      <c r="E559" s="24"/>
      <c r="F559" s="41"/>
      <c r="G559" s="41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40"/>
      <c r="B560" s="40"/>
      <c r="C560" s="40"/>
      <c r="D560" s="24"/>
      <c r="E560" s="24"/>
      <c r="F560" s="41"/>
      <c r="G560" s="41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40"/>
      <c r="B561" s="40"/>
      <c r="C561" s="40"/>
      <c r="D561" s="24"/>
      <c r="E561" s="24"/>
      <c r="F561" s="41"/>
      <c r="G561" s="41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40"/>
      <c r="B562" s="40"/>
      <c r="C562" s="40"/>
      <c r="D562" s="24"/>
      <c r="E562" s="24"/>
      <c r="F562" s="41"/>
      <c r="G562" s="41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40"/>
      <c r="B563" s="40"/>
      <c r="C563" s="40"/>
      <c r="D563" s="24"/>
      <c r="E563" s="24"/>
      <c r="F563" s="41"/>
      <c r="G563" s="41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40"/>
      <c r="B564" s="40"/>
      <c r="C564" s="40"/>
      <c r="D564" s="24"/>
      <c r="E564" s="24"/>
      <c r="F564" s="41"/>
      <c r="G564" s="41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40"/>
      <c r="B565" s="40"/>
      <c r="C565" s="40"/>
      <c r="D565" s="24"/>
      <c r="E565" s="24"/>
      <c r="F565" s="41"/>
      <c r="G565" s="41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40"/>
      <c r="B566" s="40"/>
      <c r="C566" s="40"/>
      <c r="D566" s="24"/>
      <c r="E566" s="24"/>
      <c r="F566" s="41"/>
      <c r="G566" s="41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40"/>
      <c r="B567" s="40"/>
      <c r="C567" s="40"/>
      <c r="D567" s="24"/>
      <c r="E567" s="24"/>
      <c r="F567" s="41"/>
      <c r="G567" s="41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40"/>
      <c r="B568" s="40"/>
      <c r="C568" s="40"/>
      <c r="D568" s="24"/>
      <c r="E568" s="24"/>
      <c r="F568" s="41"/>
      <c r="G568" s="41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40"/>
      <c r="B569" s="40"/>
      <c r="C569" s="40"/>
      <c r="D569" s="24"/>
      <c r="E569" s="24"/>
      <c r="F569" s="41"/>
      <c r="G569" s="41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40"/>
      <c r="B570" s="40"/>
      <c r="C570" s="40"/>
      <c r="D570" s="24"/>
      <c r="E570" s="24"/>
      <c r="F570" s="41"/>
      <c r="G570" s="41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40"/>
      <c r="B571" s="40"/>
      <c r="C571" s="40"/>
      <c r="D571" s="24"/>
      <c r="E571" s="24"/>
      <c r="F571" s="41"/>
      <c r="G571" s="41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40"/>
      <c r="B572" s="40"/>
      <c r="C572" s="40"/>
      <c r="D572" s="24"/>
      <c r="E572" s="24"/>
      <c r="F572" s="41"/>
      <c r="G572" s="41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40"/>
      <c r="B573" s="40"/>
      <c r="C573" s="40"/>
      <c r="D573" s="24"/>
      <c r="E573" s="24"/>
      <c r="F573" s="41"/>
      <c r="G573" s="41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40"/>
      <c r="B574" s="40"/>
      <c r="C574" s="40"/>
      <c r="D574" s="24"/>
      <c r="E574" s="24"/>
      <c r="F574" s="41"/>
      <c r="G574" s="41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40"/>
      <c r="B575" s="40"/>
      <c r="C575" s="40"/>
      <c r="D575" s="24"/>
      <c r="E575" s="24"/>
      <c r="F575" s="41"/>
      <c r="G575" s="41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40"/>
      <c r="B576" s="40"/>
      <c r="C576" s="40"/>
      <c r="D576" s="24"/>
      <c r="E576" s="24"/>
      <c r="F576" s="41"/>
      <c r="G576" s="41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40"/>
      <c r="B577" s="40"/>
      <c r="C577" s="40"/>
      <c r="D577" s="24"/>
      <c r="E577" s="24"/>
      <c r="F577" s="41"/>
      <c r="G577" s="41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40"/>
      <c r="B578" s="40"/>
      <c r="C578" s="40"/>
      <c r="D578" s="24"/>
      <c r="E578" s="24"/>
      <c r="F578" s="41"/>
      <c r="G578" s="41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40"/>
      <c r="B579" s="40"/>
      <c r="C579" s="40"/>
      <c r="D579" s="24"/>
      <c r="E579" s="24"/>
      <c r="F579" s="41"/>
      <c r="G579" s="41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40"/>
      <c r="B580" s="40"/>
      <c r="C580" s="40"/>
      <c r="D580" s="24"/>
      <c r="E580" s="24"/>
      <c r="F580" s="41"/>
      <c r="G580" s="41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40"/>
      <c r="B581" s="40"/>
      <c r="C581" s="40"/>
      <c r="D581" s="24"/>
      <c r="E581" s="24"/>
      <c r="F581" s="41"/>
      <c r="G581" s="41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40"/>
      <c r="B582" s="40"/>
      <c r="C582" s="40"/>
      <c r="D582" s="24"/>
      <c r="E582" s="24"/>
      <c r="F582" s="41"/>
      <c r="G582" s="41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40"/>
      <c r="B583" s="40"/>
      <c r="C583" s="40"/>
      <c r="D583" s="24"/>
      <c r="E583" s="24"/>
      <c r="F583" s="41"/>
      <c r="G583" s="41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40"/>
      <c r="B584" s="40"/>
      <c r="C584" s="40"/>
      <c r="D584" s="24"/>
      <c r="E584" s="24"/>
      <c r="F584" s="41"/>
      <c r="G584" s="41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40"/>
      <c r="B585" s="40"/>
      <c r="C585" s="40"/>
      <c r="D585" s="24"/>
      <c r="E585" s="24"/>
      <c r="F585" s="41"/>
      <c r="G585" s="41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40"/>
      <c r="B586" s="40"/>
      <c r="C586" s="40"/>
      <c r="D586" s="24"/>
      <c r="E586" s="24"/>
      <c r="F586" s="41"/>
      <c r="G586" s="41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40"/>
      <c r="B587" s="40"/>
      <c r="C587" s="40"/>
      <c r="D587" s="24"/>
      <c r="E587" s="24"/>
      <c r="F587" s="41"/>
      <c r="G587" s="41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40"/>
      <c r="B588" s="40"/>
      <c r="C588" s="40"/>
      <c r="D588" s="24"/>
      <c r="E588" s="24"/>
      <c r="F588" s="41"/>
      <c r="G588" s="41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40"/>
      <c r="B589" s="40"/>
      <c r="C589" s="40"/>
      <c r="D589" s="24"/>
      <c r="E589" s="24"/>
      <c r="F589" s="41"/>
      <c r="G589" s="41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40"/>
      <c r="B590" s="40"/>
      <c r="C590" s="40"/>
      <c r="D590" s="24"/>
      <c r="E590" s="24"/>
      <c r="F590" s="41"/>
      <c r="G590" s="41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40"/>
      <c r="B591" s="40"/>
      <c r="C591" s="40"/>
      <c r="D591" s="24"/>
      <c r="E591" s="24"/>
      <c r="F591" s="41"/>
      <c r="G591" s="41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40"/>
      <c r="B592" s="40"/>
      <c r="C592" s="40"/>
      <c r="D592" s="24"/>
      <c r="E592" s="24"/>
      <c r="F592" s="41"/>
      <c r="G592" s="41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40"/>
      <c r="B593" s="40"/>
      <c r="C593" s="40"/>
      <c r="D593" s="24"/>
      <c r="E593" s="24"/>
      <c r="F593" s="41"/>
      <c r="G593" s="41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40"/>
      <c r="B594" s="40"/>
      <c r="C594" s="40"/>
      <c r="D594" s="24"/>
      <c r="E594" s="24"/>
      <c r="F594" s="41"/>
      <c r="G594" s="41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40"/>
      <c r="B595" s="40"/>
      <c r="C595" s="40"/>
      <c r="D595" s="24"/>
      <c r="E595" s="24"/>
      <c r="F595" s="41"/>
      <c r="G595" s="41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40"/>
      <c r="B596" s="40"/>
      <c r="C596" s="40"/>
      <c r="D596" s="24"/>
      <c r="E596" s="24"/>
      <c r="F596" s="41"/>
      <c r="G596" s="41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40"/>
      <c r="B597" s="40"/>
      <c r="C597" s="40"/>
      <c r="D597" s="24"/>
      <c r="E597" s="24"/>
      <c r="F597" s="41"/>
      <c r="G597" s="41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40"/>
      <c r="B598" s="40"/>
      <c r="C598" s="40"/>
      <c r="D598" s="24"/>
      <c r="E598" s="24"/>
      <c r="F598" s="41"/>
      <c r="G598" s="41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40"/>
      <c r="B599" s="40"/>
      <c r="C599" s="40"/>
      <c r="D599" s="24"/>
      <c r="E599" s="24"/>
      <c r="F599" s="41"/>
      <c r="G599" s="41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40"/>
      <c r="B600" s="40"/>
      <c r="C600" s="40"/>
      <c r="D600" s="24"/>
      <c r="E600" s="24"/>
      <c r="F600" s="41"/>
      <c r="G600" s="41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40"/>
      <c r="B601" s="40"/>
      <c r="C601" s="40"/>
      <c r="D601" s="24"/>
      <c r="E601" s="24"/>
      <c r="F601" s="41"/>
      <c r="G601" s="41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40"/>
      <c r="B602" s="40"/>
      <c r="C602" s="40"/>
      <c r="D602" s="24"/>
      <c r="E602" s="24"/>
      <c r="F602" s="41"/>
      <c r="G602" s="41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40"/>
      <c r="B603" s="40"/>
      <c r="C603" s="40"/>
      <c r="D603" s="24"/>
      <c r="E603" s="24"/>
      <c r="F603" s="41"/>
      <c r="G603" s="41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40"/>
      <c r="B604" s="40"/>
      <c r="C604" s="40"/>
      <c r="D604" s="24"/>
      <c r="E604" s="24"/>
      <c r="F604" s="41"/>
      <c r="G604" s="41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40"/>
      <c r="B605" s="40"/>
      <c r="C605" s="40"/>
      <c r="D605" s="24"/>
      <c r="E605" s="24"/>
      <c r="F605" s="41"/>
      <c r="G605" s="41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40"/>
      <c r="B606" s="40"/>
      <c r="C606" s="40"/>
      <c r="D606" s="24"/>
      <c r="E606" s="24"/>
      <c r="F606" s="41"/>
      <c r="G606" s="41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40"/>
      <c r="B607" s="40"/>
      <c r="C607" s="40"/>
      <c r="D607" s="24"/>
      <c r="E607" s="24"/>
      <c r="F607" s="41"/>
      <c r="G607" s="41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40"/>
      <c r="B608" s="40"/>
      <c r="C608" s="40"/>
      <c r="D608" s="24"/>
      <c r="E608" s="24"/>
      <c r="F608" s="41"/>
      <c r="G608" s="41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40"/>
      <c r="B609" s="40"/>
      <c r="C609" s="40"/>
      <c r="D609" s="24"/>
      <c r="E609" s="24"/>
      <c r="F609" s="41"/>
      <c r="G609" s="41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40"/>
      <c r="B610" s="40"/>
      <c r="C610" s="40"/>
      <c r="D610" s="24"/>
      <c r="E610" s="24"/>
      <c r="F610" s="41"/>
      <c r="G610" s="41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40"/>
      <c r="B611" s="40"/>
      <c r="C611" s="40"/>
      <c r="D611" s="24"/>
      <c r="E611" s="24"/>
      <c r="F611" s="41"/>
      <c r="G611" s="41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40"/>
      <c r="B612" s="40"/>
      <c r="C612" s="40"/>
      <c r="D612" s="24"/>
      <c r="E612" s="24"/>
      <c r="F612" s="41"/>
      <c r="G612" s="41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40"/>
      <c r="B613" s="40"/>
      <c r="C613" s="40"/>
      <c r="D613" s="24"/>
      <c r="E613" s="24"/>
      <c r="F613" s="41"/>
      <c r="G613" s="41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40"/>
      <c r="B614" s="40"/>
      <c r="C614" s="40"/>
      <c r="D614" s="24"/>
      <c r="E614" s="24"/>
      <c r="F614" s="41"/>
      <c r="G614" s="41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40"/>
      <c r="B615" s="40"/>
      <c r="C615" s="40"/>
      <c r="D615" s="24"/>
      <c r="E615" s="24"/>
      <c r="F615" s="41"/>
      <c r="G615" s="41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40"/>
      <c r="B616" s="40"/>
      <c r="C616" s="40"/>
      <c r="D616" s="24"/>
      <c r="E616" s="24"/>
      <c r="F616" s="41"/>
      <c r="G616" s="41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40"/>
      <c r="B617" s="40"/>
      <c r="C617" s="40"/>
      <c r="D617" s="24"/>
      <c r="E617" s="24"/>
      <c r="F617" s="41"/>
      <c r="G617" s="41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40"/>
      <c r="B618" s="40"/>
      <c r="C618" s="40"/>
      <c r="D618" s="24"/>
      <c r="E618" s="24"/>
      <c r="F618" s="41"/>
      <c r="G618" s="41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40"/>
      <c r="B619" s="40"/>
      <c r="C619" s="40"/>
      <c r="D619" s="24"/>
      <c r="E619" s="24"/>
      <c r="F619" s="41"/>
      <c r="G619" s="41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40"/>
      <c r="B620" s="40"/>
      <c r="C620" s="40"/>
      <c r="D620" s="24"/>
      <c r="E620" s="24"/>
      <c r="F620" s="41"/>
      <c r="G620" s="41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40"/>
      <c r="B621" s="40"/>
      <c r="C621" s="40"/>
      <c r="D621" s="24"/>
      <c r="E621" s="24"/>
      <c r="F621" s="41"/>
      <c r="G621" s="41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40"/>
      <c r="B622" s="40"/>
      <c r="C622" s="40"/>
      <c r="D622" s="24"/>
      <c r="E622" s="24"/>
      <c r="F622" s="41"/>
      <c r="G622" s="41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40"/>
      <c r="B623" s="40"/>
      <c r="C623" s="40"/>
      <c r="D623" s="24"/>
      <c r="E623" s="24"/>
      <c r="F623" s="41"/>
      <c r="G623" s="41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40"/>
      <c r="B624" s="40"/>
      <c r="C624" s="40"/>
      <c r="D624" s="24"/>
      <c r="E624" s="24"/>
      <c r="F624" s="41"/>
      <c r="G624" s="41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40"/>
      <c r="B625" s="40"/>
      <c r="C625" s="40"/>
      <c r="D625" s="24"/>
      <c r="E625" s="24"/>
      <c r="F625" s="41"/>
      <c r="G625" s="41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40"/>
      <c r="B626" s="40"/>
      <c r="C626" s="40"/>
      <c r="D626" s="24"/>
      <c r="E626" s="24"/>
      <c r="F626" s="41"/>
      <c r="G626" s="41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40"/>
      <c r="B627" s="40"/>
      <c r="C627" s="40"/>
      <c r="D627" s="24"/>
      <c r="E627" s="24"/>
      <c r="F627" s="41"/>
      <c r="G627" s="41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40"/>
      <c r="B628" s="40"/>
      <c r="C628" s="40"/>
      <c r="D628" s="24"/>
      <c r="E628" s="24"/>
      <c r="F628" s="41"/>
      <c r="G628" s="41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40"/>
      <c r="B629" s="40"/>
      <c r="C629" s="40"/>
      <c r="D629" s="24"/>
      <c r="E629" s="24"/>
      <c r="F629" s="41"/>
      <c r="G629" s="41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40"/>
      <c r="B630" s="40"/>
      <c r="C630" s="40"/>
      <c r="D630" s="24"/>
      <c r="E630" s="24"/>
      <c r="F630" s="41"/>
      <c r="G630" s="41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40"/>
      <c r="B631" s="40"/>
      <c r="C631" s="40"/>
      <c r="D631" s="24"/>
      <c r="E631" s="24"/>
      <c r="F631" s="41"/>
      <c r="G631" s="41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40"/>
      <c r="B632" s="40"/>
      <c r="C632" s="40"/>
      <c r="D632" s="24"/>
      <c r="E632" s="24"/>
      <c r="F632" s="41"/>
      <c r="G632" s="41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40"/>
      <c r="B633" s="40"/>
      <c r="C633" s="40"/>
      <c r="D633" s="24"/>
      <c r="E633" s="24"/>
      <c r="F633" s="41"/>
      <c r="G633" s="41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40"/>
      <c r="B634" s="40"/>
      <c r="C634" s="40"/>
      <c r="D634" s="24"/>
      <c r="E634" s="24"/>
      <c r="F634" s="41"/>
      <c r="G634" s="41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40"/>
      <c r="B635" s="40"/>
      <c r="C635" s="40"/>
      <c r="D635" s="24"/>
      <c r="E635" s="24"/>
      <c r="F635" s="41"/>
      <c r="G635" s="41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40"/>
      <c r="B636" s="40"/>
      <c r="C636" s="40"/>
      <c r="D636" s="24"/>
      <c r="E636" s="24"/>
      <c r="F636" s="41"/>
      <c r="G636" s="41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40"/>
      <c r="B637" s="40"/>
      <c r="C637" s="40"/>
      <c r="D637" s="24"/>
      <c r="E637" s="24"/>
      <c r="F637" s="41"/>
      <c r="G637" s="41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40"/>
      <c r="B638" s="40"/>
      <c r="C638" s="40"/>
      <c r="D638" s="24"/>
      <c r="E638" s="24"/>
      <c r="F638" s="41"/>
      <c r="G638" s="41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40"/>
      <c r="B639" s="40"/>
      <c r="C639" s="40"/>
      <c r="D639" s="24"/>
      <c r="E639" s="24"/>
      <c r="F639" s="41"/>
      <c r="G639" s="41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40"/>
      <c r="B640" s="40"/>
      <c r="C640" s="40"/>
      <c r="D640" s="24"/>
      <c r="E640" s="24"/>
      <c r="F640" s="41"/>
      <c r="G640" s="41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40"/>
      <c r="B641" s="40"/>
      <c r="C641" s="40"/>
      <c r="D641" s="24"/>
      <c r="E641" s="24"/>
      <c r="F641" s="41"/>
      <c r="G641" s="41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40"/>
      <c r="B642" s="40"/>
      <c r="C642" s="40"/>
      <c r="D642" s="24"/>
      <c r="E642" s="24"/>
      <c r="F642" s="41"/>
      <c r="G642" s="41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40"/>
      <c r="B643" s="40"/>
      <c r="C643" s="40"/>
      <c r="D643" s="24"/>
      <c r="E643" s="24"/>
      <c r="F643" s="41"/>
      <c r="G643" s="41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40"/>
      <c r="B644" s="40"/>
      <c r="C644" s="40"/>
      <c r="D644" s="24"/>
      <c r="E644" s="24"/>
      <c r="F644" s="41"/>
      <c r="G644" s="41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40"/>
      <c r="B645" s="40"/>
      <c r="C645" s="40"/>
      <c r="D645" s="24"/>
      <c r="E645" s="24"/>
      <c r="F645" s="41"/>
      <c r="G645" s="41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40"/>
      <c r="B646" s="40"/>
      <c r="C646" s="40"/>
      <c r="D646" s="24"/>
      <c r="E646" s="24"/>
      <c r="F646" s="41"/>
      <c r="G646" s="41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40"/>
      <c r="B647" s="40"/>
      <c r="C647" s="40"/>
      <c r="D647" s="24"/>
      <c r="E647" s="24"/>
      <c r="F647" s="41"/>
      <c r="G647" s="41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40"/>
      <c r="B648" s="40"/>
      <c r="C648" s="40"/>
      <c r="D648" s="24"/>
      <c r="E648" s="24"/>
      <c r="F648" s="41"/>
      <c r="G648" s="41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40"/>
      <c r="B649" s="40"/>
      <c r="C649" s="40"/>
      <c r="D649" s="24"/>
      <c r="E649" s="24"/>
      <c r="F649" s="41"/>
      <c r="G649" s="41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40"/>
      <c r="B650" s="40"/>
      <c r="C650" s="40"/>
      <c r="D650" s="24"/>
      <c r="E650" s="24"/>
      <c r="F650" s="41"/>
      <c r="G650" s="41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40"/>
      <c r="B651" s="40"/>
      <c r="C651" s="40"/>
      <c r="D651" s="24"/>
      <c r="E651" s="24"/>
      <c r="F651" s="41"/>
      <c r="G651" s="41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40"/>
      <c r="B652" s="40"/>
      <c r="C652" s="40"/>
      <c r="D652" s="24"/>
      <c r="E652" s="24"/>
      <c r="F652" s="41"/>
      <c r="G652" s="41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40"/>
      <c r="B653" s="40"/>
      <c r="C653" s="40"/>
      <c r="D653" s="24"/>
      <c r="E653" s="24"/>
      <c r="F653" s="41"/>
      <c r="G653" s="41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40"/>
      <c r="B654" s="40"/>
      <c r="C654" s="40"/>
      <c r="D654" s="24"/>
      <c r="E654" s="24"/>
      <c r="F654" s="41"/>
      <c r="G654" s="41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40"/>
      <c r="B655" s="40"/>
      <c r="C655" s="40"/>
      <c r="D655" s="24"/>
      <c r="E655" s="24"/>
      <c r="F655" s="41"/>
      <c r="G655" s="41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40"/>
      <c r="B656" s="40"/>
      <c r="C656" s="40"/>
      <c r="D656" s="24"/>
      <c r="E656" s="24"/>
      <c r="F656" s="41"/>
      <c r="G656" s="41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40"/>
      <c r="B657" s="40"/>
      <c r="C657" s="40"/>
      <c r="D657" s="24"/>
      <c r="E657" s="24"/>
      <c r="F657" s="41"/>
      <c r="G657" s="41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40"/>
      <c r="B658" s="40"/>
      <c r="C658" s="40"/>
      <c r="D658" s="24"/>
      <c r="E658" s="24"/>
      <c r="F658" s="41"/>
      <c r="G658" s="41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40"/>
      <c r="B659" s="40"/>
      <c r="C659" s="40"/>
      <c r="D659" s="24"/>
      <c r="E659" s="24"/>
      <c r="F659" s="41"/>
      <c r="G659" s="41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40"/>
      <c r="B660" s="40"/>
      <c r="C660" s="40"/>
      <c r="D660" s="24"/>
      <c r="E660" s="24"/>
      <c r="F660" s="41"/>
      <c r="G660" s="41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40"/>
      <c r="B661" s="40"/>
      <c r="C661" s="40"/>
      <c r="D661" s="24"/>
      <c r="E661" s="24"/>
      <c r="F661" s="41"/>
      <c r="G661" s="41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40"/>
      <c r="B662" s="40"/>
      <c r="C662" s="40"/>
      <c r="D662" s="24"/>
      <c r="E662" s="24"/>
      <c r="F662" s="41"/>
      <c r="G662" s="41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40"/>
      <c r="B663" s="40"/>
      <c r="C663" s="40"/>
      <c r="D663" s="24"/>
      <c r="E663" s="24"/>
      <c r="F663" s="41"/>
      <c r="G663" s="41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40"/>
      <c r="B664" s="40"/>
      <c r="C664" s="40"/>
      <c r="D664" s="24"/>
      <c r="E664" s="24"/>
      <c r="F664" s="41"/>
      <c r="G664" s="41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40"/>
      <c r="B665" s="40"/>
      <c r="C665" s="40"/>
      <c r="D665" s="24"/>
      <c r="E665" s="24"/>
      <c r="F665" s="41"/>
      <c r="G665" s="41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40"/>
      <c r="B666" s="40"/>
      <c r="C666" s="40"/>
      <c r="D666" s="24"/>
      <c r="E666" s="24"/>
      <c r="F666" s="41"/>
      <c r="G666" s="41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40"/>
      <c r="B667" s="40"/>
      <c r="C667" s="40"/>
      <c r="D667" s="24"/>
      <c r="E667" s="24"/>
      <c r="F667" s="41"/>
      <c r="G667" s="41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40"/>
      <c r="B668" s="40"/>
      <c r="C668" s="40"/>
      <c r="D668" s="24"/>
      <c r="E668" s="24"/>
      <c r="F668" s="41"/>
      <c r="G668" s="41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40"/>
      <c r="B669" s="40"/>
      <c r="C669" s="40"/>
      <c r="D669" s="24"/>
      <c r="E669" s="24"/>
      <c r="F669" s="41"/>
      <c r="G669" s="41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40"/>
      <c r="B670" s="40"/>
      <c r="C670" s="40"/>
      <c r="D670" s="24"/>
      <c r="E670" s="24"/>
      <c r="F670" s="41"/>
      <c r="G670" s="41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40"/>
      <c r="B671" s="40"/>
      <c r="C671" s="40"/>
      <c r="D671" s="24"/>
      <c r="E671" s="24"/>
      <c r="F671" s="41"/>
      <c r="G671" s="41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40"/>
      <c r="B672" s="40"/>
      <c r="C672" s="40"/>
      <c r="D672" s="24"/>
      <c r="E672" s="24"/>
      <c r="F672" s="41"/>
      <c r="G672" s="41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40"/>
      <c r="B673" s="40"/>
      <c r="C673" s="40"/>
      <c r="D673" s="24"/>
      <c r="E673" s="24"/>
      <c r="F673" s="41"/>
      <c r="G673" s="41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40"/>
      <c r="B674" s="40"/>
      <c r="C674" s="40"/>
      <c r="D674" s="24"/>
      <c r="E674" s="24"/>
      <c r="F674" s="41"/>
      <c r="G674" s="41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40"/>
      <c r="B675" s="40"/>
      <c r="C675" s="40"/>
      <c r="D675" s="24"/>
      <c r="E675" s="24"/>
      <c r="F675" s="41"/>
      <c r="G675" s="41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40"/>
      <c r="B676" s="40"/>
      <c r="C676" s="40"/>
      <c r="D676" s="24"/>
      <c r="E676" s="24"/>
      <c r="F676" s="41"/>
      <c r="G676" s="41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40"/>
      <c r="B677" s="40"/>
      <c r="C677" s="40"/>
      <c r="D677" s="24"/>
      <c r="E677" s="24"/>
      <c r="F677" s="41"/>
      <c r="G677" s="41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40"/>
      <c r="B678" s="40"/>
      <c r="C678" s="40"/>
      <c r="D678" s="24"/>
      <c r="E678" s="24"/>
      <c r="F678" s="41"/>
      <c r="G678" s="41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40"/>
      <c r="B679" s="40"/>
      <c r="C679" s="40"/>
      <c r="D679" s="24"/>
      <c r="E679" s="24"/>
      <c r="F679" s="41"/>
      <c r="G679" s="41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40"/>
      <c r="B680" s="40"/>
      <c r="C680" s="40"/>
      <c r="D680" s="24"/>
      <c r="E680" s="24"/>
      <c r="F680" s="41"/>
      <c r="G680" s="41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40"/>
      <c r="B681" s="40"/>
      <c r="C681" s="40"/>
      <c r="D681" s="24"/>
      <c r="E681" s="24"/>
      <c r="F681" s="41"/>
      <c r="G681" s="41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40"/>
      <c r="B682" s="40"/>
      <c r="C682" s="40"/>
      <c r="D682" s="24"/>
      <c r="E682" s="24"/>
      <c r="F682" s="41"/>
      <c r="G682" s="41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40"/>
      <c r="B683" s="40"/>
      <c r="C683" s="40"/>
      <c r="D683" s="24"/>
      <c r="E683" s="24"/>
      <c r="F683" s="41"/>
      <c r="G683" s="41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40"/>
      <c r="B684" s="40"/>
      <c r="C684" s="40"/>
      <c r="D684" s="24"/>
      <c r="E684" s="24"/>
      <c r="F684" s="41"/>
      <c r="G684" s="41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40"/>
      <c r="B685" s="40"/>
      <c r="C685" s="40"/>
      <c r="D685" s="24"/>
      <c r="E685" s="24"/>
      <c r="F685" s="41"/>
      <c r="G685" s="41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40"/>
      <c r="B686" s="40"/>
      <c r="C686" s="40"/>
      <c r="D686" s="24"/>
      <c r="E686" s="24"/>
      <c r="F686" s="41"/>
      <c r="G686" s="41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40"/>
      <c r="B687" s="40"/>
      <c r="C687" s="40"/>
      <c r="D687" s="24"/>
      <c r="E687" s="24"/>
      <c r="F687" s="41"/>
      <c r="G687" s="41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40"/>
      <c r="B688" s="40"/>
      <c r="C688" s="40"/>
      <c r="D688" s="24"/>
      <c r="E688" s="24"/>
      <c r="F688" s="41"/>
      <c r="G688" s="41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40"/>
      <c r="B689" s="40"/>
      <c r="C689" s="40"/>
      <c r="D689" s="24"/>
      <c r="E689" s="24"/>
      <c r="F689" s="41"/>
      <c r="G689" s="41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40"/>
      <c r="B690" s="40"/>
      <c r="C690" s="40"/>
      <c r="D690" s="24"/>
      <c r="E690" s="24"/>
      <c r="F690" s="41"/>
      <c r="G690" s="41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40"/>
      <c r="B691" s="40"/>
      <c r="C691" s="40"/>
      <c r="D691" s="24"/>
      <c r="E691" s="24"/>
      <c r="F691" s="41"/>
      <c r="G691" s="41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40"/>
      <c r="B692" s="40"/>
      <c r="C692" s="40"/>
      <c r="D692" s="24"/>
      <c r="E692" s="24"/>
      <c r="F692" s="41"/>
      <c r="G692" s="41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40"/>
      <c r="B693" s="40"/>
      <c r="C693" s="40"/>
      <c r="D693" s="24"/>
      <c r="E693" s="24"/>
      <c r="F693" s="41"/>
      <c r="G693" s="41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40"/>
      <c r="B694" s="40"/>
      <c r="C694" s="40"/>
      <c r="D694" s="24"/>
      <c r="E694" s="24"/>
      <c r="F694" s="41"/>
      <c r="G694" s="41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40"/>
      <c r="B695" s="40"/>
      <c r="C695" s="40"/>
      <c r="D695" s="24"/>
      <c r="E695" s="24"/>
      <c r="F695" s="41"/>
      <c r="G695" s="41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40"/>
      <c r="B696" s="40"/>
      <c r="C696" s="40"/>
      <c r="D696" s="24"/>
      <c r="E696" s="24"/>
      <c r="F696" s="41"/>
      <c r="G696" s="41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40"/>
      <c r="B697" s="40"/>
      <c r="C697" s="40"/>
      <c r="D697" s="24"/>
      <c r="E697" s="24"/>
      <c r="F697" s="41"/>
      <c r="G697" s="41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40"/>
      <c r="B698" s="40"/>
      <c r="C698" s="40"/>
      <c r="D698" s="24"/>
      <c r="E698" s="24"/>
      <c r="F698" s="41"/>
      <c r="G698" s="41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40"/>
      <c r="B699" s="40"/>
      <c r="C699" s="40"/>
      <c r="D699" s="24"/>
      <c r="E699" s="24"/>
      <c r="F699" s="41"/>
      <c r="G699" s="41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40"/>
      <c r="B700" s="40"/>
      <c r="C700" s="40"/>
      <c r="D700" s="24"/>
      <c r="E700" s="24"/>
      <c r="F700" s="41"/>
      <c r="G700" s="41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40"/>
      <c r="B701" s="40"/>
      <c r="C701" s="40"/>
      <c r="D701" s="24"/>
      <c r="E701" s="24"/>
      <c r="F701" s="41"/>
      <c r="G701" s="41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40"/>
      <c r="B702" s="40"/>
      <c r="C702" s="40"/>
      <c r="D702" s="24"/>
      <c r="E702" s="24"/>
      <c r="F702" s="41"/>
      <c r="G702" s="41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40"/>
      <c r="B703" s="40"/>
      <c r="C703" s="40"/>
      <c r="D703" s="24"/>
      <c r="E703" s="24"/>
      <c r="F703" s="41"/>
      <c r="G703" s="41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40"/>
      <c r="B704" s="40"/>
      <c r="C704" s="40"/>
      <c r="D704" s="24"/>
      <c r="E704" s="24"/>
      <c r="F704" s="41"/>
      <c r="G704" s="41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40"/>
      <c r="B705" s="40"/>
      <c r="C705" s="40"/>
      <c r="D705" s="24"/>
      <c r="E705" s="24"/>
      <c r="F705" s="41"/>
      <c r="G705" s="41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40"/>
      <c r="B706" s="40"/>
      <c r="C706" s="40"/>
      <c r="D706" s="24"/>
      <c r="E706" s="24"/>
      <c r="F706" s="41"/>
      <c r="G706" s="41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40"/>
      <c r="B707" s="40"/>
      <c r="C707" s="40"/>
      <c r="D707" s="24"/>
      <c r="E707" s="24"/>
      <c r="F707" s="41"/>
      <c r="G707" s="41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40"/>
      <c r="B708" s="40"/>
      <c r="C708" s="40"/>
      <c r="D708" s="24"/>
      <c r="E708" s="24"/>
      <c r="F708" s="41"/>
      <c r="G708" s="41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40"/>
      <c r="B709" s="40"/>
      <c r="C709" s="40"/>
      <c r="D709" s="24"/>
      <c r="E709" s="24"/>
      <c r="F709" s="41"/>
      <c r="G709" s="41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40"/>
      <c r="B710" s="40"/>
      <c r="C710" s="40"/>
      <c r="D710" s="24"/>
      <c r="E710" s="24"/>
      <c r="F710" s="41"/>
      <c r="G710" s="41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40"/>
      <c r="B711" s="40"/>
      <c r="C711" s="40"/>
      <c r="D711" s="24"/>
      <c r="E711" s="24"/>
      <c r="F711" s="41"/>
      <c r="G711" s="41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40"/>
      <c r="B712" s="40"/>
      <c r="C712" s="40"/>
      <c r="D712" s="24"/>
      <c r="E712" s="24"/>
      <c r="F712" s="41"/>
      <c r="G712" s="41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40"/>
      <c r="B713" s="40"/>
      <c r="C713" s="40"/>
      <c r="D713" s="24"/>
      <c r="E713" s="24"/>
      <c r="F713" s="41"/>
      <c r="G713" s="41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40"/>
      <c r="B714" s="40"/>
      <c r="C714" s="40"/>
      <c r="D714" s="24"/>
      <c r="E714" s="24"/>
      <c r="F714" s="41"/>
      <c r="G714" s="41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40"/>
      <c r="B715" s="40"/>
      <c r="C715" s="40"/>
      <c r="D715" s="24"/>
      <c r="E715" s="24"/>
      <c r="F715" s="41"/>
      <c r="G715" s="41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40"/>
      <c r="B716" s="40"/>
      <c r="C716" s="40"/>
      <c r="D716" s="24"/>
      <c r="E716" s="24"/>
      <c r="F716" s="41"/>
      <c r="G716" s="41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40"/>
      <c r="B717" s="40"/>
      <c r="C717" s="40"/>
      <c r="D717" s="24"/>
      <c r="E717" s="24"/>
      <c r="F717" s="41"/>
      <c r="G717" s="41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40"/>
      <c r="B718" s="40"/>
      <c r="C718" s="40"/>
      <c r="D718" s="24"/>
      <c r="E718" s="24"/>
      <c r="F718" s="41"/>
      <c r="G718" s="41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40"/>
      <c r="B719" s="40"/>
      <c r="C719" s="40"/>
      <c r="D719" s="24"/>
      <c r="E719" s="24"/>
      <c r="F719" s="41"/>
      <c r="G719" s="41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40"/>
      <c r="B720" s="40"/>
      <c r="C720" s="40"/>
      <c r="D720" s="24"/>
      <c r="E720" s="24"/>
      <c r="F720" s="41"/>
      <c r="G720" s="41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40"/>
      <c r="B721" s="40"/>
      <c r="C721" s="40"/>
      <c r="D721" s="24"/>
      <c r="E721" s="24"/>
      <c r="F721" s="41"/>
      <c r="G721" s="41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40"/>
      <c r="B722" s="40"/>
      <c r="C722" s="40"/>
      <c r="D722" s="24"/>
      <c r="E722" s="24"/>
      <c r="F722" s="41"/>
      <c r="G722" s="41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40"/>
      <c r="B723" s="40"/>
      <c r="C723" s="40"/>
      <c r="D723" s="24"/>
      <c r="E723" s="24"/>
      <c r="F723" s="41"/>
      <c r="G723" s="41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40"/>
      <c r="B724" s="40"/>
      <c r="C724" s="40"/>
      <c r="D724" s="24"/>
      <c r="E724" s="24"/>
      <c r="F724" s="41"/>
      <c r="G724" s="41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40"/>
      <c r="B725" s="40"/>
      <c r="C725" s="40"/>
      <c r="D725" s="24"/>
      <c r="E725" s="24"/>
      <c r="F725" s="41"/>
      <c r="G725" s="41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40"/>
      <c r="B726" s="40"/>
      <c r="C726" s="40"/>
      <c r="D726" s="24"/>
      <c r="E726" s="24"/>
      <c r="F726" s="41"/>
      <c r="G726" s="41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40"/>
      <c r="B727" s="40"/>
      <c r="C727" s="40"/>
      <c r="D727" s="24"/>
      <c r="E727" s="24"/>
      <c r="F727" s="41"/>
      <c r="G727" s="41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40"/>
      <c r="B728" s="40"/>
      <c r="C728" s="40"/>
      <c r="D728" s="24"/>
      <c r="E728" s="24"/>
      <c r="F728" s="41"/>
      <c r="G728" s="41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40"/>
      <c r="B729" s="40"/>
      <c r="C729" s="40"/>
      <c r="D729" s="24"/>
      <c r="E729" s="24"/>
      <c r="F729" s="41"/>
      <c r="G729" s="41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40"/>
      <c r="B730" s="40"/>
      <c r="C730" s="40"/>
      <c r="D730" s="24"/>
      <c r="E730" s="24"/>
      <c r="F730" s="41"/>
      <c r="G730" s="41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40"/>
      <c r="B731" s="40"/>
      <c r="C731" s="40"/>
      <c r="D731" s="24"/>
      <c r="E731" s="24"/>
      <c r="F731" s="41"/>
      <c r="G731" s="41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40"/>
      <c r="B732" s="40"/>
      <c r="C732" s="40"/>
      <c r="D732" s="24"/>
      <c r="E732" s="24"/>
      <c r="F732" s="41"/>
      <c r="G732" s="41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40"/>
      <c r="B733" s="40"/>
      <c r="C733" s="40"/>
      <c r="D733" s="24"/>
      <c r="E733" s="24"/>
      <c r="F733" s="41"/>
      <c r="G733" s="41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40"/>
      <c r="B734" s="40"/>
      <c r="C734" s="40"/>
      <c r="D734" s="24"/>
      <c r="E734" s="24"/>
      <c r="F734" s="41"/>
      <c r="G734" s="41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40"/>
      <c r="B735" s="40"/>
      <c r="C735" s="40"/>
      <c r="D735" s="24"/>
      <c r="E735" s="24"/>
      <c r="F735" s="41"/>
      <c r="G735" s="41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40"/>
      <c r="B736" s="40"/>
      <c r="C736" s="40"/>
      <c r="D736" s="24"/>
      <c r="E736" s="24"/>
      <c r="F736" s="41"/>
      <c r="G736" s="41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40"/>
      <c r="B737" s="40"/>
      <c r="C737" s="40"/>
      <c r="D737" s="24"/>
      <c r="E737" s="24"/>
      <c r="F737" s="41"/>
      <c r="G737" s="41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40"/>
      <c r="B738" s="40"/>
      <c r="C738" s="40"/>
      <c r="D738" s="24"/>
      <c r="E738" s="24"/>
      <c r="F738" s="41"/>
      <c r="G738" s="41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40"/>
      <c r="B739" s="40"/>
      <c r="C739" s="40"/>
      <c r="D739" s="24"/>
      <c r="E739" s="24"/>
      <c r="F739" s="41"/>
      <c r="G739" s="41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40"/>
      <c r="B740" s="40"/>
      <c r="C740" s="40"/>
      <c r="D740" s="24"/>
      <c r="E740" s="24"/>
      <c r="F740" s="41"/>
      <c r="G740" s="41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40"/>
      <c r="B741" s="40"/>
      <c r="C741" s="40"/>
      <c r="D741" s="24"/>
      <c r="E741" s="24"/>
      <c r="F741" s="41"/>
      <c r="G741" s="41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40"/>
      <c r="B742" s="40"/>
      <c r="C742" s="40"/>
      <c r="D742" s="24"/>
      <c r="E742" s="24"/>
      <c r="F742" s="41"/>
      <c r="G742" s="41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40"/>
      <c r="B743" s="40"/>
      <c r="C743" s="40"/>
      <c r="D743" s="24"/>
      <c r="E743" s="24"/>
      <c r="F743" s="41"/>
      <c r="G743" s="41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40"/>
      <c r="B744" s="40"/>
      <c r="C744" s="40"/>
      <c r="D744" s="24"/>
      <c r="E744" s="24"/>
      <c r="F744" s="41"/>
      <c r="G744" s="41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40"/>
      <c r="B745" s="40"/>
      <c r="C745" s="40"/>
      <c r="D745" s="24"/>
      <c r="E745" s="24"/>
      <c r="F745" s="41"/>
      <c r="G745" s="41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40"/>
      <c r="B746" s="40"/>
      <c r="C746" s="40"/>
      <c r="D746" s="24"/>
      <c r="E746" s="24"/>
      <c r="F746" s="41"/>
      <c r="G746" s="41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40"/>
      <c r="B747" s="40"/>
      <c r="C747" s="40"/>
      <c r="D747" s="24"/>
      <c r="E747" s="24"/>
      <c r="F747" s="41"/>
      <c r="G747" s="41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40"/>
      <c r="B748" s="40"/>
      <c r="C748" s="40"/>
      <c r="D748" s="24"/>
      <c r="E748" s="24"/>
      <c r="F748" s="41"/>
      <c r="G748" s="41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40"/>
      <c r="B749" s="40"/>
      <c r="C749" s="40"/>
      <c r="D749" s="24"/>
      <c r="E749" s="24"/>
      <c r="F749" s="41"/>
      <c r="G749" s="41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40"/>
      <c r="B750" s="40"/>
      <c r="C750" s="40"/>
      <c r="D750" s="24"/>
      <c r="E750" s="24"/>
      <c r="F750" s="41"/>
      <c r="G750" s="41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40"/>
      <c r="B751" s="40"/>
      <c r="C751" s="40"/>
      <c r="D751" s="24"/>
      <c r="E751" s="24"/>
      <c r="F751" s="41"/>
      <c r="G751" s="41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40"/>
      <c r="B752" s="40"/>
      <c r="C752" s="40"/>
      <c r="D752" s="24"/>
      <c r="E752" s="24"/>
      <c r="F752" s="41"/>
      <c r="G752" s="41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40"/>
      <c r="B753" s="40"/>
      <c r="C753" s="40"/>
      <c r="D753" s="24"/>
      <c r="E753" s="24"/>
      <c r="F753" s="41"/>
      <c r="G753" s="41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40"/>
      <c r="B754" s="40"/>
      <c r="C754" s="40"/>
      <c r="D754" s="24"/>
      <c r="E754" s="24"/>
      <c r="F754" s="41"/>
      <c r="G754" s="41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40"/>
      <c r="B755" s="40"/>
      <c r="C755" s="40"/>
      <c r="D755" s="24"/>
      <c r="E755" s="24"/>
      <c r="F755" s="41"/>
      <c r="G755" s="41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40"/>
      <c r="B756" s="40"/>
      <c r="C756" s="40"/>
      <c r="D756" s="24"/>
      <c r="E756" s="24"/>
      <c r="F756" s="41"/>
      <c r="G756" s="41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40"/>
      <c r="B757" s="40"/>
      <c r="C757" s="40"/>
      <c r="D757" s="24"/>
      <c r="E757" s="24"/>
      <c r="F757" s="41"/>
      <c r="G757" s="41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40"/>
      <c r="B758" s="40"/>
      <c r="C758" s="40"/>
      <c r="D758" s="24"/>
      <c r="E758" s="24"/>
      <c r="F758" s="41"/>
      <c r="G758" s="41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40"/>
      <c r="B759" s="40"/>
      <c r="C759" s="40"/>
      <c r="D759" s="24"/>
      <c r="E759" s="24"/>
      <c r="F759" s="41"/>
      <c r="G759" s="41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40"/>
      <c r="B760" s="40"/>
      <c r="C760" s="40"/>
      <c r="D760" s="24"/>
      <c r="E760" s="24"/>
      <c r="F760" s="41"/>
      <c r="G760" s="41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40"/>
      <c r="B761" s="40"/>
      <c r="C761" s="40"/>
      <c r="D761" s="24"/>
      <c r="E761" s="24"/>
      <c r="F761" s="41"/>
      <c r="G761" s="41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40"/>
      <c r="B762" s="40"/>
      <c r="C762" s="40"/>
      <c r="D762" s="24"/>
      <c r="E762" s="24"/>
      <c r="F762" s="41"/>
      <c r="G762" s="41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40"/>
      <c r="B763" s="40"/>
      <c r="C763" s="40"/>
      <c r="D763" s="24"/>
      <c r="E763" s="24"/>
      <c r="F763" s="41"/>
      <c r="G763" s="41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40"/>
      <c r="B764" s="40"/>
      <c r="C764" s="40"/>
      <c r="D764" s="24"/>
      <c r="E764" s="24"/>
      <c r="F764" s="41"/>
      <c r="G764" s="41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40"/>
      <c r="B765" s="40"/>
      <c r="C765" s="40"/>
      <c r="D765" s="24"/>
      <c r="E765" s="24"/>
      <c r="F765" s="41"/>
      <c r="G765" s="41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40"/>
      <c r="B766" s="40"/>
      <c r="C766" s="40"/>
      <c r="D766" s="24"/>
      <c r="E766" s="24"/>
      <c r="F766" s="41"/>
      <c r="G766" s="41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40"/>
      <c r="B767" s="40"/>
      <c r="C767" s="40"/>
      <c r="D767" s="24"/>
      <c r="E767" s="24"/>
      <c r="F767" s="41"/>
      <c r="G767" s="41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40"/>
      <c r="B768" s="40"/>
      <c r="C768" s="40"/>
      <c r="D768" s="24"/>
      <c r="E768" s="24"/>
      <c r="F768" s="41"/>
      <c r="G768" s="41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40"/>
      <c r="B769" s="40"/>
      <c r="C769" s="40"/>
      <c r="D769" s="24"/>
      <c r="E769" s="24"/>
      <c r="F769" s="41"/>
      <c r="G769" s="41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40"/>
      <c r="B770" s="40"/>
      <c r="C770" s="40"/>
      <c r="D770" s="24"/>
      <c r="E770" s="24"/>
      <c r="F770" s="41"/>
      <c r="G770" s="41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40"/>
      <c r="B771" s="40"/>
      <c r="C771" s="40"/>
      <c r="D771" s="24"/>
      <c r="E771" s="24"/>
      <c r="F771" s="41"/>
      <c r="G771" s="41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40"/>
      <c r="B772" s="40"/>
      <c r="C772" s="40"/>
      <c r="D772" s="24"/>
      <c r="E772" s="24"/>
      <c r="F772" s="41"/>
      <c r="G772" s="41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40"/>
      <c r="B773" s="40"/>
      <c r="C773" s="40"/>
      <c r="D773" s="24"/>
      <c r="E773" s="24"/>
      <c r="F773" s="41"/>
      <c r="G773" s="41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40"/>
      <c r="B774" s="40"/>
      <c r="C774" s="40"/>
      <c r="D774" s="24"/>
      <c r="E774" s="24"/>
      <c r="F774" s="41"/>
      <c r="G774" s="41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40"/>
      <c r="B775" s="40"/>
      <c r="C775" s="40"/>
      <c r="D775" s="24"/>
      <c r="E775" s="24"/>
      <c r="F775" s="41"/>
      <c r="G775" s="41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40"/>
      <c r="B776" s="40"/>
      <c r="C776" s="40"/>
      <c r="D776" s="24"/>
      <c r="E776" s="24"/>
      <c r="F776" s="41"/>
      <c r="G776" s="41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40"/>
      <c r="B777" s="40"/>
      <c r="C777" s="40"/>
      <c r="D777" s="24"/>
      <c r="E777" s="24"/>
      <c r="F777" s="41"/>
      <c r="G777" s="41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40"/>
      <c r="B778" s="40"/>
      <c r="C778" s="40"/>
      <c r="D778" s="24"/>
      <c r="E778" s="24"/>
      <c r="F778" s="41"/>
      <c r="G778" s="41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40"/>
      <c r="B779" s="40"/>
      <c r="C779" s="40"/>
      <c r="D779" s="24"/>
      <c r="E779" s="24"/>
      <c r="F779" s="41"/>
      <c r="G779" s="41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40"/>
      <c r="B780" s="40"/>
      <c r="C780" s="40"/>
      <c r="D780" s="24"/>
      <c r="E780" s="24"/>
      <c r="F780" s="41"/>
      <c r="G780" s="41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40"/>
      <c r="B781" s="40"/>
      <c r="C781" s="40"/>
      <c r="D781" s="24"/>
      <c r="E781" s="24"/>
      <c r="F781" s="41"/>
      <c r="G781" s="41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40"/>
      <c r="B782" s="40"/>
      <c r="C782" s="40"/>
      <c r="D782" s="24"/>
      <c r="E782" s="24"/>
      <c r="F782" s="41"/>
      <c r="G782" s="41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40"/>
      <c r="B783" s="40"/>
      <c r="C783" s="40"/>
      <c r="D783" s="24"/>
      <c r="E783" s="24"/>
      <c r="F783" s="41"/>
      <c r="G783" s="41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40"/>
      <c r="B784" s="40"/>
      <c r="C784" s="40"/>
      <c r="D784" s="24"/>
      <c r="E784" s="24"/>
      <c r="F784" s="41"/>
      <c r="G784" s="41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40"/>
      <c r="B785" s="40"/>
      <c r="C785" s="40"/>
      <c r="D785" s="24"/>
      <c r="E785" s="24"/>
      <c r="F785" s="41"/>
      <c r="G785" s="41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40"/>
      <c r="B786" s="40"/>
      <c r="C786" s="40"/>
      <c r="D786" s="24"/>
      <c r="E786" s="24"/>
      <c r="F786" s="41"/>
      <c r="G786" s="41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40"/>
      <c r="B787" s="40"/>
      <c r="C787" s="40"/>
      <c r="D787" s="24"/>
      <c r="E787" s="24"/>
      <c r="F787" s="41"/>
      <c r="G787" s="41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40"/>
      <c r="B788" s="40"/>
      <c r="C788" s="40"/>
      <c r="D788" s="24"/>
      <c r="E788" s="24"/>
      <c r="F788" s="41"/>
      <c r="G788" s="41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40"/>
      <c r="B789" s="40"/>
      <c r="C789" s="40"/>
      <c r="D789" s="24"/>
      <c r="E789" s="24"/>
      <c r="F789" s="41"/>
      <c r="G789" s="41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40"/>
      <c r="B790" s="40"/>
      <c r="C790" s="40"/>
      <c r="D790" s="24"/>
      <c r="E790" s="24"/>
      <c r="F790" s="41"/>
      <c r="G790" s="41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40"/>
      <c r="B791" s="40"/>
      <c r="C791" s="40"/>
      <c r="D791" s="24"/>
      <c r="E791" s="24"/>
      <c r="F791" s="41"/>
      <c r="G791" s="41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40"/>
      <c r="B792" s="40"/>
      <c r="C792" s="40"/>
      <c r="D792" s="24"/>
      <c r="E792" s="24"/>
      <c r="F792" s="41"/>
      <c r="G792" s="41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40"/>
      <c r="B793" s="40"/>
      <c r="C793" s="40"/>
      <c r="D793" s="24"/>
      <c r="E793" s="24"/>
      <c r="F793" s="41"/>
      <c r="G793" s="41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40"/>
      <c r="B794" s="40"/>
      <c r="C794" s="40"/>
      <c r="D794" s="24"/>
      <c r="E794" s="24"/>
      <c r="F794" s="41"/>
      <c r="G794" s="41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40"/>
      <c r="B795" s="40"/>
      <c r="C795" s="40"/>
      <c r="D795" s="24"/>
      <c r="E795" s="24"/>
      <c r="F795" s="41"/>
      <c r="G795" s="41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40"/>
      <c r="B796" s="40"/>
      <c r="C796" s="40"/>
      <c r="D796" s="24"/>
      <c r="E796" s="24"/>
      <c r="F796" s="41"/>
      <c r="G796" s="41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40"/>
      <c r="B797" s="40"/>
      <c r="C797" s="40"/>
      <c r="D797" s="24"/>
      <c r="E797" s="24"/>
      <c r="F797" s="41"/>
      <c r="G797" s="41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40"/>
      <c r="B798" s="40"/>
      <c r="C798" s="40"/>
      <c r="D798" s="24"/>
      <c r="E798" s="24"/>
      <c r="F798" s="41"/>
      <c r="G798" s="41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40"/>
      <c r="B799" s="40"/>
      <c r="C799" s="40"/>
      <c r="D799" s="24"/>
      <c r="E799" s="24"/>
      <c r="F799" s="41"/>
      <c r="G799" s="41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40"/>
      <c r="B800" s="40"/>
      <c r="C800" s="40"/>
      <c r="D800" s="24"/>
      <c r="E800" s="24"/>
      <c r="F800" s="41"/>
      <c r="G800" s="41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40"/>
      <c r="B801" s="40"/>
      <c r="C801" s="40"/>
      <c r="D801" s="24"/>
      <c r="E801" s="24"/>
      <c r="F801" s="41"/>
      <c r="G801" s="41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40"/>
      <c r="B802" s="40"/>
      <c r="C802" s="40"/>
      <c r="D802" s="24"/>
      <c r="E802" s="24"/>
      <c r="F802" s="41"/>
      <c r="G802" s="41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40"/>
      <c r="B803" s="40"/>
      <c r="C803" s="40"/>
      <c r="D803" s="24"/>
      <c r="E803" s="24"/>
      <c r="F803" s="41"/>
      <c r="G803" s="41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40"/>
      <c r="B804" s="40"/>
      <c r="C804" s="40"/>
      <c r="D804" s="24"/>
      <c r="E804" s="24"/>
      <c r="F804" s="41"/>
      <c r="G804" s="41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40"/>
      <c r="B805" s="40"/>
      <c r="C805" s="40"/>
      <c r="D805" s="24"/>
      <c r="E805" s="24"/>
      <c r="F805" s="41"/>
      <c r="G805" s="41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40"/>
      <c r="B806" s="40"/>
      <c r="C806" s="40"/>
      <c r="D806" s="24"/>
      <c r="E806" s="24"/>
      <c r="F806" s="41"/>
      <c r="G806" s="41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40"/>
      <c r="B807" s="40"/>
      <c r="C807" s="40"/>
      <c r="D807" s="24"/>
      <c r="E807" s="24"/>
      <c r="F807" s="41"/>
      <c r="G807" s="41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40"/>
      <c r="B808" s="40"/>
      <c r="C808" s="40"/>
      <c r="D808" s="24"/>
      <c r="E808" s="24"/>
      <c r="F808" s="41"/>
      <c r="G808" s="41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40"/>
      <c r="B809" s="40"/>
      <c r="C809" s="40"/>
      <c r="D809" s="24"/>
      <c r="E809" s="24"/>
      <c r="F809" s="41"/>
      <c r="G809" s="41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40"/>
      <c r="B810" s="40"/>
      <c r="C810" s="40"/>
      <c r="D810" s="24"/>
      <c r="E810" s="24"/>
      <c r="F810" s="41"/>
      <c r="G810" s="41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40"/>
      <c r="B811" s="40"/>
      <c r="C811" s="40"/>
      <c r="D811" s="24"/>
      <c r="E811" s="24"/>
      <c r="F811" s="41"/>
      <c r="G811" s="41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40"/>
      <c r="B812" s="40"/>
      <c r="C812" s="40"/>
      <c r="D812" s="24"/>
      <c r="E812" s="24"/>
      <c r="F812" s="41"/>
      <c r="G812" s="41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40"/>
      <c r="B813" s="40"/>
      <c r="C813" s="40"/>
      <c r="D813" s="24"/>
      <c r="E813" s="24"/>
      <c r="F813" s="41"/>
      <c r="G813" s="41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40"/>
      <c r="B814" s="40"/>
      <c r="C814" s="40"/>
      <c r="D814" s="24"/>
      <c r="E814" s="24"/>
      <c r="F814" s="41"/>
      <c r="G814" s="41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40"/>
      <c r="B815" s="40"/>
      <c r="C815" s="40"/>
      <c r="D815" s="24"/>
      <c r="E815" s="24"/>
      <c r="F815" s="41"/>
      <c r="G815" s="41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40"/>
      <c r="B816" s="40"/>
      <c r="C816" s="40"/>
      <c r="D816" s="24"/>
      <c r="E816" s="24"/>
      <c r="F816" s="41"/>
      <c r="G816" s="41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40"/>
      <c r="B817" s="40"/>
      <c r="C817" s="40"/>
      <c r="D817" s="24"/>
      <c r="E817" s="24"/>
      <c r="F817" s="41"/>
      <c r="G817" s="41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40"/>
      <c r="B818" s="40"/>
      <c r="C818" s="40"/>
      <c r="D818" s="24"/>
      <c r="E818" s="24"/>
      <c r="F818" s="41"/>
      <c r="G818" s="41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40"/>
      <c r="B819" s="40"/>
      <c r="C819" s="40"/>
      <c r="D819" s="24"/>
      <c r="E819" s="24"/>
      <c r="F819" s="41"/>
      <c r="G819" s="41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40"/>
      <c r="B820" s="40"/>
      <c r="C820" s="40"/>
      <c r="D820" s="24"/>
      <c r="E820" s="24"/>
      <c r="F820" s="41"/>
      <c r="G820" s="41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40"/>
      <c r="B821" s="40"/>
      <c r="C821" s="40"/>
      <c r="D821" s="24"/>
      <c r="E821" s="24"/>
      <c r="F821" s="41"/>
      <c r="G821" s="41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40"/>
      <c r="B822" s="40"/>
      <c r="C822" s="40"/>
      <c r="D822" s="24"/>
      <c r="E822" s="24"/>
      <c r="F822" s="41"/>
      <c r="G822" s="41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40"/>
      <c r="B823" s="40"/>
      <c r="C823" s="40"/>
      <c r="D823" s="24"/>
      <c r="E823" s="24"/>
      <c r="F823" s="41"/>
      <c r="G823" s="41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40"/>
      <c r="B824" s="40"/>
      <c r="C824" s="40"/>
      <c r="D824" s="24"/>
      <c r="E824" s="24"/>
      <c r="F824" s="41"/>
      <c r="G824" s="41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40"/>
      <c r="B825" s="40"/>
      <c r="C825" s="40"/>
      <c r="D825" s="24"/>
      <c r="E825" s="24"/>
      <c r="F825" s="41"/>
      <c r="G825" s="41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40"/>
      <c r="B826" s="40"/>
      <c r="C826" s="40"/>
      <c r="D826" s="24"/>
      <c r="E826" s="24"/>
      <c r="F826" s="41"/>
      <c r="G826" s="41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40"/>
      <c r="B827" s="40"/>
      <c r="C827" s="40"/>
      <c r="D827" s="24"/>
      <c r="E827" s="24"/>
      <c r="F827" s="41"/>
      <c r="G827" s="41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40"/>
      <c r="B828" s="40"/>
      <c r="C828" s="40"/>
      <c r="D828" s="24"/>
      <c r="E828" s="24"/>
      <c r="F828" s="41"/>
      <c r="G828" s="41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40"/>
      <c r="B829" s="40"/>
      <c r="C829" s="40"/>
      <c r="D829" s="24"/>
      <c r="E829" s="24"/>
      <c r="F829" s="41"/>
      <c r="G829" s="41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40"/>
      <c r="B830" s="40"/>
      <c r="C830" s="40"/>
      <c r="D830" s="24"/>
      <c r="E830" s="24"/>
      <c r="F830" s="41"/>
      <c r="G830" s="41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40"/>
      <c r="B831" s="40"/>
      <c r="C831" s="40"/>
      <c r="D831" s="24"/>
      <c r="E831" s="24"/>
      <c r="F831" s="41"/>
      <c r="G831" s="41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40"/>
      <c r="B832" s="40"/>
      <c r="C832" s="40"/>
      <c r="D832" s="24"/>
      <c r="E832" s="24"/>
      <c r="F832" s="41"/>
      <c r="G832" s="41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40"/>
      <c r="B833" s="40"/>
      <c r="C833" s="40"/>
      <c r="D833" s="24"/>
      <c r="E833" s="24"/>
      <c r="F833" s="41"/>
      <c r="G833" s="41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40"/>
      <c r="B834" s="40"/>
      <c r="C834" s="40"/>
      <c r="D834" s="24"/>
      <c r="E834" s="24"/>
      <c r="F834" s="41"/>
      <c r="G834" s="41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40"/>
      <c r="B835" s="40"/>
      <c r="C835" s="40"/>
      <c r="D835" s="24"/>
      <c r="E835" s="24"/>
      <c r="F835" s="41"/>
      <c r="G835" s="41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40"/>
      <c r="B836" s="40"/>
      <c r="C836" s="40"/>
      <c r="D836" s="24"/>
      <c r="E836" s="24"/>
      <c r="F836" s="41"/>
      <c r="G836" s="41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40"/>
      <c r="B837" s="40"/>
      <c r="C837" s="40"/>
      <c r="D837" s="24"/>
      <c r="E837" s="24"/>
      <c r="F837" s="41"/>
      <c r="G837" s="41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40"/>
      <c r="B838" s="40"/>
      <c r="C838" s="40"/>
      <c r="D838" s="24"/>
      <c r="E838" s="24"/>
      <c r="F838" s="41"/>
      <c r="G838" s="41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40"/>
      <c r="B839" s="40"/>
      <c r="C839" s="40"/>
      <c r="D839" s="24"/>
      <c r="E839" s="24"/>
      <c r="F839" s="41"/>
      <c r="G839" s="41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40"/>
      <c r="B840" s="40"/>
      <c r="C840" s="40"/>
      <c r="D840" s="24"/>
      <c r="E840" s="24"/>
      <c r="F840" s="41"/>
      <c r="G840" s="41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40"/>
      <c r="B841" s="40"/>
      <c r="C841" s="40"/>
      <c r="D841" s="24"/>
      <c r="E841" s="24"/>
      <c r="F841" s="41"/>
      <c r="G841" s="41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40"/>
      <c r="B842" s="40"/>
      <c r="C842" s="40"/>
      <c r="D842" s="24"/>
      <c r="E842" s="24"/>
      <c r="F842" s="41"/>
      <c r="G842" s="41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40"/>
      <c r="B843" s="40"/>
      <c r="C843" s="40"/>
      <c r="D843" s="24"/>
      <c r="E843" s="24"/>
      <c r="F843" s="41"/>
      <c r="G843" s="41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40"/>
      <c r="B844" s="40"/>
      <c r="C844" s="40"/>
      <c r="D844" s="24"/>
      <c r="E844" s="24"/>
      <c r="F844" s="41"/>
      <c r="G844" s="41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40"/>
      <c r="B845" s="40"/>
      <c r="C845" s="40"/>
      <c r="D845" s="24"/>
      <c r="E845" s="24"/>
      <c r="F845" s="41"/>
      <c r="G845" s="41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40"/>
      <c r="B846" s="40"/>
      <c r="C846" s="40"/>
      <c r="D846" s="24"/>
      <c r="E846" s="24"/>
      <c r="F846" s="41"/>
      <c r="G846" s="41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40"/>
      <c r="B847" s="40"/>
      <c r="C847" s="40"/>
      <c r="D847" s="24"/>
      <c r="E847" s="24"/>
      <c r="F847" s="41"/>
      <c r="G847" s="41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40"/>
      <c r="B848" s="40"/>
      <c r="C848" s="40"/>
      <c r="D848" s="24"/>
      <c r="E848" s="24"/>
      <c r="F848" s="41"/>
      <c r="G848" s="41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40"/>
      <c r="B849" s="40"/>
      <c r="C849" s="40"/>
      <c r="D849" s="24"/>
      <c r="E849" s="24"/>
      <c r="F849" s="41"/>
      <c r="G849" s="41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40"/>
      <c r="B850" s="40"/>
      <c r="C850" s="40"/>
      <c r="D850" s="24"/>
      <c r="E850" s="24"/>
      <c r="F850" s="41"/>
      <c r="G850" s="41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40"/>
      <c r="B851" s="40"/>
      <c r="C851" s="40"/>
      <c r="D851" s="24"/>
      <c r="E851" s="24"/>
      <c r="F851" s="41"/>
      <c r="G851" s="41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40"/>
      <c r="B852" s="40"/>
      <c r="C852" s="40"/>
      <c r="D852" s="24"/>
      <c r="E852" s="24"/>
      <c r="F852" s="41"/>
      <c r="G852" s="41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40"/>
      <c r="B853" s="40"/>
      <c r="C853" s="40"/>
      <c r="D853" s="24"/>
      <c r="E853" s="24"/>
      <c r="F853" s="41"/>
      <c r="G853" s="41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40"/>
      <c r="B854" s="40"/>
      <c r="C854" s="40"/>
      <c r="D854" s="24"/>
      <c r="E854" s="24"/>
      <c r="F854" s="41"/>
      <c r="G854" s="41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40"/>
      <c r="B855" s="40"/>
      <c r="C855" s="40"/>
      <c r="D855" s="24"/>
      <c r="E855" s="24"/>
      <c r="F855" s="41"/>
      <c r="G855" s="41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40"/>
      <c r="B856" s="40"/>
      <c r="C856" s="40"/>
      <c r="D856" s="24"/>
      <c r="E856" s="24"/>
      <c r="F856" s="41"/>
      <c r="G856" s="41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40"/>
      <c r="B857" s="40"/>
      <c r="C857" s="40"/>
      <c r="D857" s="24"/>
      <c r="E857" s="24"/>
      <c r="F857" s="41"/>
      <c r="G857" s="41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40"/>
      <c r="B858" s="40"/>
      <c r="C858" s="40"/>
      <c r="D858" s="24"/>
      <c r="E858" s="24"/>
      <c r="F858" s="41"/>
      <c r="G858" s="41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40"/>
      <c r="B859" s="40"/>
      <c r="C859" s="40"/>
      <c r="D859" s="24"/>
      <c r="E859" s="24"/>
      <c r="F859" s="41"/>
      <c r="G859" s="41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40"/>
      <c r="B860" s="40"/>
      <c r="C860" s="40"/>
      <c r="D860" s="24"/>
      <c r="E860" s="24"/>
      <c r="F860" s="41"/>
      <c r="G860" s="41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40"/>
      <c r="B861" s="40"/>
      <c r="C861" s="40"/>
      <c r="D861" s="24"/>
      <c r="E861" s="24"/>
      <c r="F861" s="41"/>
      <c r="G861" s="41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40"/>
      <c r="B862" s="40"/>
      <c r="C862" s="40"/>
      <c r="D862" s="24"/>
      <c r="E862" s="24"/>
      <c r="F862" s="41"/>
      <c r="G862" s="41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40"/>
      <c r="B863" s="40"/>
      <c r="C863" s="40"/>
      <c r="D863" s="24"/>
      <c r="E863" s="24"/>
      <c r="F863" s="41"/>
      <c r="G863" s="41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40"/>
      <c r="B864" s="40"/>
      <c r="C864" s="40"/>
      <c r="D864" s="24"/>
      <c r="E864" s="24"/>
      <c r="F864" s="41"/>
      <c r="G864" s="41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40"/>
      <c r="B865" s="40"/>
      <c r="C865" s="40"/>
      <c r="D865" s="24"/>
      <c r="E865" s="24"/>
      <c r="F865" s="41"/>
      <c r="G865" s="41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40"/>
      <c r="B866" s="40"/>
      <c r="C866" s="40"/>
      <c r="D866" s="24"/>
      <c r="E866" s="24"/>
      <c r="F866" s="41"/>
      <c r="G866" s="41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40"/>
      <c r="B867" s="40"/>
      <c r="C867" s="40"/>
      <c r="D867" s="24"/>
      <c r="E867" s="24"/>
      <c r="F867" s="41"/>
      <c r="G867" s="41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40"/>
      <c r="B868" s="40"/>
      <c r="C868" s="40"/>
      <c r="D868" s="24"/>
      <c r="E868" s="24"/>
      <c r="F868" s="41"/>
      <c r="G868" s="41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40"/>
      <c r="B869" s="40"/>
      <c r="C869" s="40"/>
      <c r="D869" s="24"/>
      <c r="E869" s="24"/>
      <c r="F869" s="41"/>
      <c r="G869" s="41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40"/>
      <c r="B870" s="40"/>
      <c r="C870" s="40"/>
      <c r="D870" s="24"/>
      <c r="E870" s="24"/>
      <c r="F870" s="41"/>
      <c r="G870" s="41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40"/>
      <c r="B871" s="40"/>
      <c r="C871" s="40"/>
      <c r="D871" s="24"/>
      <c r="E871" s="24"/>
      <c r="F871" s="41"/>
      <c r="G871" s="41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40"/>
      <c r="B872" s="40"/>
      <c r="C872" s="40"/>
      <c r="D872" s="24"/>
      <c r="E872" s="24"/>
      <c r="F872" s="41"/>
      <c r="G872" s="41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40"/>
      <c r="B873" s="40"/>
      <c r="C873" s="40"/>
      <c r="D873" s="24"/>
      <c r="E873" s="24"/>
      <c r="F873" s="41"/>
      <c r="G873" s="41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40"/>
      <c r="B874" s="40"/>
      <c r="C874" s="40"/>
      <c r="D874" s="24"/>
      <c r="E874" s="24"/>
      <c r="F874" s="41"/>
      <c r="G874" s="41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40"/>
      <c r="B875" s="40"/>
      <c r="C875" s="40"/>
      <c r="D875" s="24"/>
      <c r="E875" s="24"/>
      <c r="F875" s="41"/>
      <c r="G875" s="41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40"/>
      <c r="B876" s="40"/>
      <c r="C876" s="40"/>
      <c r="D876" s="24"/>
      <c r="E876" s="24"/>
      <c r="F876" s="41"/>
      <c r="G876" s="41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40"/>
      <c r="B877" s="40"/>
      <c r="C877" s="40"/>
      <c r="D877" s="24"/>
      <c r="E877" s="24"/>
      <c r="F877" s="41"/>
      <c r="G877" s="41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40"/>
      <c r="B878" s="40"/>
      <c r="C878" s="40"/>
      <c r="D878" s="24"/>
      <c r="E878" s="24"/>
      <c r="F878" s="41"/>
      <c r="G878" s="41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40"/>
      <c r="B879" s="40"/>
      <c r="C879" s="40"/>
      <c r="D879" s="24"/>
      <c r="E879" s="24"/>
      <c r="F879" s="41"/>
      <c r="G879" s="41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40"/>
      <c r="B880" s="40"/>
      <c r="C880" s="40"/>
      <c r="D880" s="24"/>
      <c r="E880" s="24"/>
      <c r="F880" s="41"/>
      <c r="G880" s="41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40"/>
      <c r="B881" s="40"/>
      <c r="C881" s="40"/>
      <c r="D881" s="24"/>
      <c r="E881" s="24"/>
      <c r="F881" s="41"/>
      <c r="G881" s="41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40"/>
      <c r="B882" s="40"/>
      <c r="C882" s="40"/>
      <c r="D882" s="24"/>
      <c r="E882" s="24"/>
      <c r="F882" s="41"/>
      <c r="G882" s="41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40"/>
      <c r="B883" s="40"/>
      <c r="C883" s="40"/>
      <c r="D883" s="24"/>
      <c r="E883" s="24"/>
      <c r="F883" s="41"/>
      <c r="G883" s="41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40"/>
      <c r="B884" s="40"/>
      <c r="C884" s="40"/>
      <c r="D884" s="24"/>
      <c r="E884" s="24"/>
      <c r="F884" s="41"/>
      <c r="G884" s="41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40"/>
      <c r="B885" s="40"/>
      <c r="C885" s="40"/>
      <c r="D885" s="24"/>
      <c r="E885" s="24"/>
      <c r="F885" s="41"/>
      <c r="G885" s="41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40"/>
      <c r="B886" s="40"/>
      <c r="C886" s="40"/>
      <c r="D886" s="24"/>
      <c r="E886" s="24"/>
      <c r="F886" s="41"/>
      <c r="G886" s="41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40"/>
      <c r="B887" s="40"/>
      <c r="C887" s="40"/>
      <c r="D887" s="24"/>
      <c r="E887" s="24"/>
      <c r="F887" s="41"/>
      <c r="G887" s="41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40"/>
      <c r="B888" s="40"/>
      <c r="C888" s="40"/>
      <c r="D888" s="24"/>
      <c r="E888" s="24"/>
      <c r="F888" s="41"/>
      <c r="G888" s="41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40"/>
      <c r="B889" s="40"/>
      <c r="C889" s="40"/>
      <c r="D889" s="24"/>
      <c r="E889" s="24"/>
      <c r="F889" s="41"/>
      <c r="G889" s="41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40"/>
      <c r="B890" s="40"/>
      <c r="C890" s="40"/>
      <c r="D890" s="24"/>
      <c r="E890" s="24"/>
      <c r="F890" s="41"/>
      <c r="G890" s="41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40"/>
      <c r="B891" s="40"/>
      <c r="C891" s="40"/>
      <c r="D891" s="24"/>
      <c r="E891" s="24"/>
      <c r="F891" s="41"/>
      <c r="G891" s="41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40"/>
      <c r="B892" s="40"/>
      <c r="C892" s="40"/>
      <c r="D892" s="24"/>
      <c r="E892" s="24"/>
      <c r="F892" s="41"/>
      <c r="G892" s="41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40"/>
      <c r="B893" s="40"/>
      <c r="C893" s="40"/>
      <c r="D893" s="24"/>
      <c r="E893" s="24"/>
      <c r="F893" s="41"/>
      <c r="G893" s="41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40"/>
      <c r="B894" s="40"/>
      <c r="C894" s="40"/>
      <c r="D894" s="24"/>
      <c r="E894" s="24"/>
      <c r="F894" s="41"/>
      <c r="G894" s="41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40"/>
      <c r="B895" s="40"/>
      <c r="C895" s="40"/>
      <c r="D895" s="24"/>
      <c r="E895" s="24"/>
      <c r="F895" s="41"/>
      <c r="G895" s="41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40"/>
      <c r="B896" s="40"/>
      <c r="C896" s="40"/>
      <c r="D896" s="24"/>
      <c r="E896" s="24"/>
      <c r="F896" s="41"/>
      <c r="G896" s="41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40"/>
      <c r="B897" s="40"/>
      <c r="C897" s="40"/>
      <c r="D897" s="24"/>
      <c r="E897" s="24"/>
      <c r="F897" s="41"/>
      <c r="G897" s="41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40"/>
      <c r="B898" s="40"/>
      <c r="C898" s="40"/>
      <c r="D898" s="24"/>
      <c r="E898" s="24"/>
      <c r="F898" s="41"/>
      <c r="G898" s="41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40"/>
      <c r="B899" s="40"/>
      <c r="C899" s="40"/>
      <c r="D899" s="24"/>
      <c r="E899" s="24"/>
      <c r="F899" s="41"/>
      <c r="G899" s="41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40"/>
      <c r="B900" s="40"/>
      <c r="C900" s="40"/>
      <c r="D900" s="24"/>
      <c r="E900" s="24"/>
      <c r="F900" s="41"/>
      <c r="G900" s="41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40"/>
      <c r="B901" s="40"/>
      <c r="C901" s="40"/>
      <c r="D901" s="24"/>
      <c r="E901" s="24"/>
      <c r="F901" s="41"/>
      <c r="G901" s="41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40"/>
      <c r="B902" s="40"/>
      <c r="C902" s="40"/>
      <c r="D902" s="24"/>
      <c r="E902" s="24"/>
      <c r="F902" s="41"/>
      <c r="G902" s="41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40"/>
      <c r="B903" s="40"/>
      <c r="C903" s="40"/>
      <c r="D903" s="24"/>
      <c r="E903" s="24"/>
      <c r="F903" s="41"/>
      <c r="G903" s="41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40"/>
      <c r="B904" s="40"/>
      <c r="C904" s="40"/>
      <c r="D904" s="24"/>
      <c r="E904" s="24"/>
      <c r="F904" s="41"/>
      <c r="G904" s="41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40"/>
      <c r="B905" s="40"/>
      <c r="C905" s="40"/>
      <c r="D905" s="24"/>
      <c r="E905" s="24"/>
      <c r="F905" s="41"/>
      <c r="G905" s="41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40"/>
      <c r="B906" s="40"/>
      <c r="C906" s="40"/>
      <c r="D906" s="24"/>
      <c r="E906" s="24"/>
      <c r="F906" s="41"/>
      <c r="G906" s="41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40"/>
      <c r="B907" s="40"/>
      <c r="C907" s="40"/>
      <c r="D907" s="24"/>
      <c r="E907" s="24"/>
      <c r="F907" s="41"/>
      <c r="G907" s="41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40"/>
      <c r="B908" s="40"/>
      <c r="C908" s="40"/>
      <c r="D908" s="24"/>
      <c r="E908" s="24"/>
      <c r="F908" s="41"/>
      <c r="G908" s="41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40"/>
      <c r="B909" s="40"/>
      <c r="C909" s="40"/>
      <c r="D909" s="24"/>
      <c r="E909" s="24"/>
      <c r="F909" s="41"/>
      <c r="G909" s="41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40"/>
      <c r="B910" s="40"/>
      <c r="C910" s="40"/>
      <c r="D910" s="24"/>
      <c r="E910" s="24"/>
      <c r="F910" s="41"/>
      <c r="G910" s="41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40"/>
      <c r="B911" s="40"/>
      <c r="C911" s="40"/>
      <c r="D911" s="24"/>
      <c r="E911" s="24"/>
      <c r="F911" s="41"/>
      <c r="G911" s="41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40"/>
      <c r="B912" s="40"/>
      <c r="C912" s="40"/>
      <c r="D912" s="24"/>
      <c r="E912" s="24"/>
      <c r="F912" s="41"/>
      <c r="G912" s="41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40"/>
      <c r="B913" s="40"/>
      <c r="C913" s="40"/>
      <c r="D913" s="24"/>
      <c r="E913" s="24"/>
      <c r="F913" s="41"/>
      <c r="G913" s="41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40"/>
      <c r="B914" s="40"/>
      <c r="C914" s="40"/>
      <c r="D914" s="24"/>
      <c r="E914" s="24"/>
      <c r="F914" s="41"/>
      <c r="G914" s="41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40"/>
      <c r="B915" s="40"/>
      <c r="C915" s="40"/>
      <c r="D915" s="24"/>
      <c r="E915" s="24"/>
      <c r="F915" s="41"/>
      <c r="G915" s="41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40"/>
      <c r="B916" s="40"/>
      <c r="C916" s="40"/>
      <c r="D916" s="24"/>
      <c r="E916" s="24"/>
      <c r="F916" s="41"/>
      <c r="G916" s="41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40"/>
      <c r="B917" s="40"/>
      <c r="C917" s="40"/>
      <c r="D917" s="24"/>
      <c r="E917" s="24"/>
      <c r="F917" s="41"/>
      <c r="G917" s="41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40"/>
      <c r="B918" s="40"/>
      <c r="C918" s="40"/>
      <c r="D918" s="24"/>
      <c r="E918" s="24"/>
      <c r="F918" s="41"/>
      <c r="G918" s="41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40"/>
      <c r="B919" s="40"/>
      <c r="C919" s="40"/>
      <c r="D919" s="24"/>
      <c r="E919" s="24"/>
      <c r="F919" s="41"/>
      <c r="G919" s="41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40"/>
      <c r="B920" s="40"/>
      <c r="C920" s="40"/>
      <c r="D920" s="24"/>
      <c r="E920" s="24"/>
      <c r="F920" s="41"/>
      <c r="G920" s="41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40"/>
      <c r="B921" s="40"/>
      <c r="C921" s="40"/>
      <c r="D921" s="24"/>
      <c r="E921" s="24"/>
      <c r="F921" s="41"/>
      <c r="G921" s="41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40"/>
      <c r="B922" s="40"/>
      <c r="C922" s="40"/>
      <c r="D922" s="24"/>
      <c r="E922" s="24"/>
      <c r="F922" s="41"/>
      <c r="G922" s="41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40"/>
      <c r="B923" s="40"/>
      <c r="C923" s="40"/>
      <c r="D923" s="24"/>
      <c r="E923" s="24"/>
      <c r="F923" s="41"/>
      <c r="G923" s="41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40"/>
      <c r="B924" s="40"/>
      <c r="C924" s="40"/>
      <c r="D924" s="24"/>
      <c r="E924" s="24"/>
      <c r="F924" s="41"/>
      <c r="G924" s="41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40"/>
      <c r="B925" s="40"/>
      <c r="C925" s="40"/>
      <c r="D925" s="24"/>
      <c r="E925" s="24"/>
      <c r="F925" s="41"/>
      <c r="G925" s="41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40"/>
      <c r="B926" s="40"/>
      <c r="C926" s="40"/>
      <c r="D926" s="24"/>
      <c r="E926" s="24"/>
      <c r="F926" s="41"/>
      <c r="G926" s="41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40"/>
      <c r="B927" s="40"/>
      <c r="C927" s="40"/>
      <c r="D927" s="24"/>
      <c r="E927" s="24"/>
      <c r="F927" s="41"/>
      <c r="G927" s="41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40"/>
      <c r="B928" s="40"/>
      <c r="C928" s="40"/>
      <c r="D928" s="24"/>
      <c r="E928" s="24"/>
      <c r="F928" s="41"/>
      <c r="G928" s="41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40"/>
      <c r="B929" s="40"/>
      <c r="C929" s="40"/>
      <c r="D929" s="24"/>
      <c r="E929" s="24"/>
      <c r="F929" s="41"/>
      <c r="G929" s="41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40"/>
      <c r="B930" s="40"/>
      <c r="C930" s="40"/>
      <c r="D930" s="24"/>
      <c r="E930" s="24"/>
      <c r="F930" s="41"/>
      <c r="G930" s="41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40"/>
      <c r="B931" s="40"/>
      <c r="C931" s="40"/>
      <c r="D931" s="24"/>
      <c r="E931" s="24"/>
      <c r="F931" s="41"/>
      <c r="G931" s="41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40"/>
      <c r="B932" s="40"/>
      <c r="C932" s="40"/>
      <c r="D932" s="24"/>
      <c r="E932" s="24"/>
      <c r="F932" s="41"/>
      <c r="G932" s="41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40"/>
      <c r="B933" s="40"/>
      <c r="C933" s="40"/>
      <c r="D933" s="24"/>
      <c r="E933" s="24"/>
      <c r="F933" s="41"/>
      <c r="G933" s="41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40"/>
      <c r="B934" s="40"/>
      <c r="C934" s="40"/>
      <c r="D934" s="24"/>
      <c r="E934" s="24"/>
      <c r="F934" s="41"/>
      <c r="G934" s="41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40"/>
      <c r="B935" s="40"/>
      <c r="C935" s="40"/>
      <c r="D935" s="24"/>
      <c r="E935" s="24"/>
      <c r="F935" s="41"/>
      <c r="G935" s="41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40"/>
      <c r="B936" s="40"/>
      <c r="C936" s="40"/>
      <c r="D936" s="24"/>
      <c r="E936" s="24"/>
      <c r="F936" s="41"/>
      <c r="G936" s="41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40"/>
      <c r="B937" s="40"/>
      <c r="C937" s="40"/>
      <c r="D937" s="24"/>
      <c r="E937" s="24"/>
      <c r="F937" s="41"/>
      <c r="G937" s="41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40"/>
      <c r="B938" s="40"/>
      <c r="C938" s="40"/>
      <c r="D938" s="24"/>
      <c r="E938" s="24"/>
      <c r="F938" s="41"/>
      <c r="G938" s="41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40"/>
      <c r="B939" s="40"/>
      <c r="C939" s="40"/>
      <c r="D939" s="24"/>
      <c r="E939" s="24"/>
      <c r="F939" s="41"/>
      <c r="G939" s="41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40"/>
      <c r="B940" s="40"/>
      <c r="C940" s="40"/>
      <c r="D940" s="24"/>
      <c r="E940" s="24"/>
      <c r="F940" s="41"/>
      <c r="G940" s="41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40"/>
      <c r="B941" s="40"/>
      <c r="C941" s="40"/>
      <c r="D941" s="24"/>
      <c r="E941" s="24"/>
      <c r="F941" s="41"/>
      <c r="G941" s="41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40"/>
      <c r="B942" s="40"/>
      <c r="C942" s="40"/>
      <c r="D942" s="24"/>
      <c r="E942" s="24"/>
      <c r="F942" s="41"/>
      <c r="G942" s="41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40"/>
      <c r="B943" s="40"/>
      <c r="C943" s="40"/>
      <c r="D943" s="24"/>
      <c r="E943" s="24"/>
      <c r="F943" s="41"/>
      <c r="G943" s="41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40"/>
      <c r="B944" s="40"/>
      <c r="C944" s="40"/>
      <c r="D944" s="24"/>
      <c r="E944" s="24"/>
      <c r="F944" s="41"/>
      <c r="G944" s="41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40"/>
      <c r="B945" s="40"/>
      <c r="C945" s="40"/>
      <c r="D945" s="24"/>
      <c r="E945" s="24"/>
      <c r="F945" s="41"/>
      <c r="G945" s="41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40"/>
      <c r="B946" s="40"/>
      <c r="C946" s="40"/>
      <c r="D946" s="24"/>
      <c r="E946" s="24"/>
      <c r="F946" s="41"/>
      <c r="G946" s="41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40"/>
      <c r="B947" s="40"/>
      <c r="C947" s="40"/>
      <c r="D947" s="24"/>
      <c r="E947" s="24"/>
      <c r="F947" s="41"/>
      <c r="G947" s="41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40"/>
      <c r="B948" s="40"/>
      <c r="C948" s="40"/>
      <c r="D948" s="24"/>
      <c r="E948" s="24"/>
      <c r="F948" s="41"/>
      <c r="G948" s="41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40"/>
      <c r="B949" s="40"/>
      <c r="C949" s="40"/>
      <c r="D949" s="24"/>
      <c r="E949" s="24"/>
      <c r="F949" s="41"/>
      <c r="G949" s="41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40"/>
      <c r="B950" s="40"/>
      <c r="C950" s="40"/>
      <c r="D950" s="24"/>
      <c r="E950" s="24"/>
      <c r="F950" s="41"/>
      <c r="G950" s="41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40"/>
      <c r="B951" s="40"/>
      <c r="C951" s="40"/>
      <c r="D951" s="24"/>
      <c r="E951" s="24"/>
      <c r="F951" s="41"/>
      <c r="G951" s="41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40"/>
      <c r="B952" s="40"/>
      <c r="C952" s="40"/>
      <c r="D952" s="24"/>
      <c r="E952" s="24"/>
      <c r="F952" s="41"/>
      <c r="G952" s="41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40"/>
      <c r="B953" s="40"/>
      <c r="C953" s="40"/>
      <c r="D953" s="24"/>
      <c r="E953" s="24"/>
      <c r="F953" s="41"/>
      <c r="G953" s="41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40"/>
      <c r="B954" s="40"/>
      <c r="C954" s="40"/>
      <c r="D954" s="24"/>
      <c r="E954" s="24"/>
      <c r="F954" s="41"/>
      <c r="G954" s="41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40"/>
      <c r="B955" s="40"/>
      <c r="C955" s="40"/>
      <c r="D955" s="24"/>
      <c r="E955" s="24"/>
      <c r="F955" s="41"/>
      <c r="G955" s="41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40"/>
      <c r="B956" s="40"/>
      <c r="C956" s="40"/>
      <c r="D956" s="24"/>
      <c r="E956" s="24"/>
      <c r="F956" s="41"/>
      <c r="G956" s="41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40"/>
      <c r="B957" s="40"/>
      <c r="C957" s="40"/>
      <c r="D957" s="24"/>
      <c r="E957" s="24"/>
      <c r="F957" s="41"/>
      <c r="G957" s="41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40"/>
      <c r="B958" s="40"/>
      <c r="C958" s="40"/>
      <c r="D958" s="24"/>
      <c r="E958" s="24"/>
      <c r="F958" s="41"/>
      <c r="G958" s="41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40"/>
      <c r="B959" s="40"/>
      <c r="C959" s="40"/>
      <c r="D959" s="24"/>
      <c r="E959" s="24"/>
      <c r="F959" s="41"/>
      <c r="G959" s="41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40"/>
      <c r="B960" s="40"/>
      <c r="C960" s="40"/>
      <c r="D960" s="24"/>
      <c r="E960" s="24"/>
      <c r="F960" s="41"/>
      <c r="G960" s="41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40"/>
      <c r="B961" s="40"/>
      <c r="C961" s="40"/>
      <c r="D961" s="24"/>
      <c r="E961" s="24"/>
      <c r="F961" s="41"/>
      <c r="G961" s="41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40"/>
      <c r="B962" s="40"/>
      <c r="C962" s="40"/>
      <c r="D962" s="24"/>
      <c r="E962" s="24"/>
      <c r="F962" s="41"/>
      <c r="G962" s="41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40"/>
      <c r="B963" s="40"/>
      <c r="C963" s="40"/>
      <c r="D963" s="24"/>
      <c r="E963" s="24"/>
      <c r="F963" s="41"/>
      <c r="G963" s="41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40"/>
      <c r="B964" s="40"/>
      <c r="C964" s="40"/>
      <c r="D964" s="24"/>
      <c r="E964" s="24"/>
      <c r="F964" s="41"/>
      <c r="G964" s="41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40"/>
      <c r="B965" s="40"/>
      <c r="C965" s="40"/>
      <c r="D965" s="24"/>
      <c r="E965" s="24"/>
      <c r="F965" s="41"/>
      <c r="G965" s="41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40"/>
      <c r="B966" s="40"/>
      <c r="C966" s="40"/>
      <c r="D966" s="24"/>
      <c r="E966" s="24"/>
      <c r="F966" s="41"/>
      <c r="G966" s="41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40"/>
      <c r="B967" s="40"/>
      <c r="C967" s="40"/>
      <c r="D967" s="24"/>
      <c r="E967" s="24"/>
      <c r="F967" s="41"/>
      <c r="G967" s="41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40"/>
      <c r="B968" s="40"/>
      <c r="C968" s="40"/>
      <c r="D968" s="24"/>
      <c r="E968" s="24"/>
      <c r="F968" s="41"/>
      <c r="G968" s="41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40"/>
      <c r="B969" s="40"/>
      <c r="C969" s="40"/>
      <c r="D969" s="24"/>
      <c r="E969" s="24"/>
      <c r="F969" s="41"/>
      <c r="G969" s="41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40"/>
      <c r="B970" s="40"/>
      <c r="C970" s="40"/>
      <c r="D970" s="24"/>
      <c r="E970" s="24"/>
      <c r="F970" s="41"/>
      <c r="G970" s="41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40"/>
      <c r="B971" s="40"/>
      <c r="C971" s="40"/>
      <c r="D971" s="24"/>
      <c r="E971" s="24"/>
      <c r="F971" s="41"/>
      <c r="G971" s="41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40"/>
      <c r="B972" s="40"/>
      <c r="C972" s="40"/>
      <c r="D972" s="24"/>
      <c r="E972" s="24"/>
      <c r="F972" s="41"/>
      <c r="G972" s="41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40"/>
      <c r="B973" s="40"/>
      <c r="C973" s="40"/>
      <c r="D973" s="24"/>
      <c r="E973" s="24"/>
      <c r="F973" s="41"/>
      <c r="G973" s="41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40"/>
      <c r="B974" s="40"/>
      <c r="C974" s="40"/>
      <c r="D974" s="24"/>
      <c r="E974" s="24"/>
      <c r="F974" s="41"/>
      <c r="G974" s="41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40"/>
      <c r="B975" s="40"/>
      <c r="C975" s="40"/>
      <c r="D975" s="24"/>
      <c r="E975" s="24"/>
      <c r="F975" s="41"/>
      <c r="G975" s="41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40"/>
      <c r="B976" s="40"/>
      <c r="C976" s="40"/>
      <c r="D976" s="24"/>
      <c r="E976" s="24"/>
      <c r="F976" s="41"/>
      <c r="G976" s="41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40"/>
      <c r="B977" s="40"/>
      <c r="C977" s="40"/>
      <c r="D977" s="24"/>
      <c r="E977" s="24"/>
      <c r="F977" s="41"/>
      <c r="G977" s="41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40"/>
      <c r="B978" s="40"/>
      <c r="C978" s="40"/>
      <c r="D978" s="24"/>
      <c r="E978" s="24"/>
      <c r="F978" s="41"/>
      <c r="G978" s="41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40"/>
      <c r="B979" s="40"/>
      <c r="C979" s="40"/>
      <c r="D979" s="24"/>
      <c r="E979" s="24"/>
      <c r="F979" s="41"/>
      <c r="G979" s="41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40"/>
      <c r="B980" s="40"/>
      <c r="C980" s="40"/>
      <c r="D980" s="24"/>
      <c r="E980" s="24"/>
      <c r="F980" s="41"/>
      <c r="G980" s="41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40"/>
      <c r="B981" s="40"/>
      <c r="C981" s="40"/>
      <c r="D981" s="24"/>
      <c r="E981" s="24"/>
      <c r="F981" s="41"/>
      <c r="G981" s="41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40"/>
      <c r="B982" s="40"/>
      <c r="C982" s="40"/>
      <c r="D982" s="24"/>
      <c r="E982" s="24"/>
      <c r="F982" s="41"/>
      <c r="G982" s="41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40"/>
      <c r="B983" s="40"/>
      <c r="C983" s="40"/>
      <c r="D983" s="24"/>
      <c r="E983" s="24"/>
      <c r="F983" s="41"/>
      <c r="G983" s="41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40"/>
      <c r="B984" s="40"/>
      <c r="C984" s="40"/>
      <c r="D984" s="24"/>
      <c r="E984" s="24"/>
      <c r="F984" s="41"/>
      <c r="G984" s="41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40"/>
      <c r="B985" s="40"/>
      <c r="C985" s="40"/>
      <c r="D985" s="24"/>
      <c r="E985" s="24"/>
      <c r="F985" s="41"/>
      <c r="G985" s="41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40"/>
      <c r="B986" s="40"/>
      <c r="C986" s="40"/>
      <c r="D986" s="24"/>
      <c r="E986" s="24"/>
      <c r="F986" s="41"/>
      <c r="G986" s="41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40"/>
      <c r="B987" s="40"/>
      <c r="C987" s="40"/>
      <c r="D987" s="24"/>
      <c r="E987" s="24"/>
      <c r="F987" s="41"/>
      <c r="G987" s="41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40"/>
      <c r="B988" s="40"/>
      <c r="C988" s="40"/>
      <c r="D988" s="24"/>
      <c r="E988" s="24"/>
      <c r="F988" s="41"/>
      <c r="G988" s="41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40"/>
      <c r="B989" s="40"/>
      <c r="C989" s="40"/>
      <c r="D989" s="24"/>
      <c r="E989" s="24"/>
      <c r="F989" s="41"/>
      <c r="G989" s="41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40"/>
      <c r="B990" s="40"/>
      <c r="C990" s="40"/>
      <c r="D990" s="24"/>
      <c r="E990" s="24"/>
      <c r="F990" s="41"/>
      <c r="G990" s="41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40"/>
      <c r="B991" s="40"/>
      <c r="C991" s="40"/>
      <c r="D991" s="24"/>
      <c r="E991" s="24"/>
      <c r="F991" s="41"/>
      <c r="G991" s="41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40"/>
      <c r="B992" s="40"/>
      <c r="C992" s="40"/>
      <c r="D992" s="24"/>
      <c r="E992" s="24"/>
      <c r="F992" s="41"/>
      <c r="G992" s="41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40"/>
      <c r="B993" s="40"/>
      <c r="C993" s="40"/>
      <c r="D993" s="24"/>
      <c r="E993" s="24"/>
      <c r="F993" s="41"/>
      <c r="G993" s="41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40"/>
      <c r="B994" s="40"/>
      <c r="C994" s="40"/>
      <c r="D994" s="24"/>
      <c r="E994" s="24"/>
      <c r="F994" s="41"/>
      <c r="G994" s="41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40"/>
      <c r="B995" s="40"/>
      <c r="C995" s="40"/>
      <c r="D995" s="24"/>
      <c r="E995" s="24"/>
      <c r="F995" s="41"/>
      <c r="G995" s="41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40"/>
      <c r="B996" s="40"/>
      <c r="C996" s="40"/>
      <c r="D996" s="24"/>
      <c r="E996" s="24"/>
      <c r="F996" s="41"/>
      <c r="G996" s="41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40"/>
      <c r="B997" s="40"/>
      <c r="C997" s="40"/>
      <c r="D997" s="24"/>
      <c r="E997" s="24"/>
      <c r="F997" s="41"/>
      <c r="G997" s="41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40"/>
      <c r="B998" s="40"/>
      <c r="C998" s="40"/>
      <c r="D998" s="24"/>
      <c r="E998" s="24"/>
      <c r="F998" s="41"/>
      <c r="G998" s="41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40"/>
      <c r="B999" s="40"/>
      <c r="C999" s="40"/>
      <c r="D999" s="24"/>
      <c r="E999" s="24"/>
      <c r="F999" s="41"/>
      <c r="G999" s="41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40"/>
      <c r="B1000" s="40"/>
      <c r="C1000" s="40"/>
      <c r="D1000" s="24"/>
      <c r="E1000" s="24"/>
      <c r="F1000" s="41"/>
      <c r="G1000" s="41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1.78"/>
    <col customWidth="1" min="3" max="3" width="21.33"/>
  </cols>
  <sheetData>
    <row r="1">
      <c r="A1" s="17" t="s">
        <v>493</v>
      </c>
      <c r="B1" s="17" t="s">
        <v>494</v>
      </c>
      <c r="C1" s="17" t="s">
        <v>495</v>
      </c>
      <c r="D1" s="17" t="s">
        <v>92</v>
      </c>
      <c r="E1" s="17" t="s">
        <v>496</v>
      </c>
      <c r="F1" s="17" t="s">
        <v>5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2" t="s">
        <v>108</v>
      </c>
      <c r="B2" s="2" t="s">
        <v>497</v>
      </c>
      <c r="C2" s="2" t="s">
        <v>498</v>
      </c>
      <c r="D2" s="2" t="s">
        <v>499</v>
      </c>
      <c r="E2" s="2" t="s">
        <v>500</v>
      </c>
    </row>
    <row r="3">
      <c r="A3" s="2" t="s">
        <v>94</v>
      </c>
      <c r="B3" s="44" t="s">
        <v>501</v>
      </c>
      <c r="C3" s="44" t="s">
        <v>502</v>
      </c>
      <c r="D3" s="44" t="s">
        <v>499</v>
      </c>
      <c r="E3" s="2" t="s">
        <v>500</v>
      </c>
    </row>
    <row r="4">
      <c r="A4" s="2" t="s">
        <v>100</v>
      </c>
      <c r="B4" s="44" t="s">
        <v>503</v>
      </c>
      <c r="C4" s="44" t="s">
        <v>504</v>
      </c>
      <c r="D4" s="44" t="s">
        <v>499</v>
      </c>
      <c r="E4" s="2" t="s">
        <v>505</v>
      </c>
    </row>
    <row r="5">
      <c r="A5" s="2" t="s">
        <v>111</v>
      </c>
      <c r="B5" s="44" t="s">
        <v>506</v>
      </c>
      <c r="C5" s="44" t="s">
        <v>507</v>
      </c>
      <c r="D5" s="44" t="s">
        <v>499</v>
      </c>
      <c r="E5" s="2" t="s">
        <v>505</v>
      </c>
    </row>
    <row r="6">
      <c r="A6" s="2" t="s">
        <v>98</v>
      </c>
      <c r="B6" s="44" t="s">
        <v>508</v>
      </c>
      <c r="C6" s="44" t="s">
        <v>509</v>
      </c>
      <c r="D6" s="44" t="s">
        <v>499</v>
      </c>
      <c r="E6" s="2" t="s">
        <v>510</v>
      </c>
    </row>
    <row r="7">
      <c r="A7" s="2" t="s">
        <v>99</v>
      </c>
      <c r="B7" s="44" t="s">
        <v>511</v>
      </c>
      <c r="C7" s="44" t="s">
        <v>512</v>
      </c>
      <c r="D7" s="44" t="s">
        <v>513</v>
      </c>
      <c r="E7" s="2" t="s">
        <v>505</v>
      </c>
    </row>
    <row r="8">
      <c r="A8" s="2" t="s">
        <v>109</v>
      </c>
      <c r="B8" s="44" t="s">
        <v>514</v>
      </c>
      <c r="C8" s="44" t="s">
        <v>515</v>
      </c>
      <c r="D8" s="44" t="s">
        <v>499</v>
      </c>
      <c r="E8" s="2" t="s">
        <v>510</v>
      </c>
    </row>
    <row r="9">
      <c r="A9" s="2" t="s">
        <v>106</v>
      </c>
      <c r="B9" s="44" t="s">
        <v>516</v>
      </c>
      <c r="C9" s="44" t="s">
        <v>517</v>
      </c>
      <c r="D9" s="44" t="s">
        <v>499</v>
      </c>
      <c r="E9" s="2" t="s">
        <v>505</v>
      </c>
    </row>
    <row r="10">
      <c r="A10" s="2" t="s">
        <v>95</v>
      </c>
      <c r="B10" s="44" t="s">
        <v>518</v>
      </c>
      <c r="C10" s="44" t="s">
        <v>519</v>
      </c>
      <c r="D10" s="44" t="s">
        <v>520</v>
      </c>
      <c r="E10" s="2" t="s">
        <v>500</v>
      </c>
    </row>
    <row r="11">
      <c r="A11" s="2" t="s">
        <v>103</v>
      </c>
      <c r="B11" s="44" t="s">
        <v>521</v>
      </c>
      <c r="C11" s="44" t="s">
        <v>522</v>
      </c>
      <c r="D11" s="44" t="s">
        <v>520</v>
      </c>
      <c r="E11" s="2" t="s">
        <v>500</v>
      </c>
    </row>
    <row r="12">
      <c r="A12" s="2" t="s">
        <v>104</v>
      </c>
      <c r="B12" s="44" t="s">
        <v>523</v>
      </c>
      <c r="C12" s="44" t="s">
        <v>524</v>
      </c>
      <c r="D12" s="44" t="s">
        <v>520</v>
      </c>
      <c r="E12" s="2" t="s">
        <v>500</v>
      </c>
    </row>
    <row r="13">
      <c r="A13" s="2" t="s">
        <v>114</v>
      </c>
      <c r="B13" s="2" t="s">
        <v>525</v>
      </c>
      <c r="C13" s="2" t="s">
        <v>526</v>
      </c>
      <c r="D13" s="2" t="s">
        <v>520</v>
      </c>
      <c r="E13" s="2" t="s">
        <v>500</v>
      </c>
    </row>
    <row r="14">
      <c r="A14" s="2" t="s">
        <v>101</v>
      </c>
      <c r="B14" s="44" t="s">
        <v>527</v>
      </c>
      <c r="C14" s="44" t="s">
        <v>528</v>
      </c>
      <c r="D14" s="44" t="s">
        <v>529</v>
      </c>
      <c r="E14" s="2" t="s">
        <v>500</v>
      </c>
    </row>
    <row r="15">
      <c r="A15" s="2" t="s">
        <v>110</v>
      </c>
      <c r="B15" s="44" t="s">
        <v>530</v>
      </c>
      <c r="C15" s="44" t="s">
        <v>531</v>
      </c>
      <c r="D15" s="44" t="s">
        <v>529</v>
      </c>
      <c r="E15" s="2" t="s">
        <v>505</v>
      </c>
    </row>
    <row r="16">
      <c r="A16" s="2" t="s">
        <v>107</v>
      </c>
      <c r="B16" s="44" t="s">
        <v>532</v>
      </c>
      <c r="C16" s="44" t="s">
        <v>533</v>
      </c>
      <c r="D16" s="44" t="s">
        <v>534</v>
      </c>
      <c r="E16" s="2" t="s">
        <v>500</v>
      </c>
    </row>
    <row r="17">
      <c r="A17" s="2" t="s">
        <v>102</v>
      </c>
      <c r="B17" s="44" t="s">
        <v>535</v>
      </c>
      <c r="C17" s="44" t="s">
        <v>536</v>
      </c>
      <c r="D17" s="44" t="s">
        <v>537</v>
      </c>
      <c r="E17" s="2" t="s">
        <v>500</v>
      </c>
      <c r="F17" s="2" t="s">
        <v>538</v>
      </c>
    </row>
    <row r="18">
      <c r="A18" s="2" t="s">
        <v>96</v>
      </c>
      <c r="B18" s="44" t="s">
        <v>539</v>
      </c>
      <c r="C18" s="44" t="s">
        <v>540</v>
      </c>
      <c r="D18" s="44" t="s">
        <v>537</v>
      </c>
      <c r="E18" s="2" t="s">
        <v>500</v>
      </c>
      <c r="F18" s="2" t="s">
        <v>538</v>
      </c>
    </row>
    <row r="19">
      <c r="A19" s="2" t="s">
        <v>97</v>
      </c>
      <c r="B19" s="44" t="s">
        <v>541</v>
      </c>
      <c r="C19" s="44" t="s">
        <v>542</v>
      </c>
      <c r="D19" s="44" t="s">
        <v>543</v>
      </c>
      <c r="E19" s="2" t="s">
        <v>500</v>
      </c>
    </row>
    <row r="20">
      <c r="A20" s="2" t="s">
        <v>113</v>
      </c>
      <c r="B20" s="44" t="s">
        <v>544</v>
      </c>
      <c r="C20" s="44" t="s">
        <v>545</v>
      </c>
      <c r="D20" s="44" t="s">
        <v>543</v>
      </c>
      <c r="E20" s="2" t="s">
        <v>500</v>
      </c>
    </row>
    <row r="21">
      <c r="A21" s="2" t="s">
        <v>105</v>
      </c>
      <c r="B21" s="44" t="s">
        <v>546</v>
      </c>
      <c r="C21" s="44" t="s">
        <v>547</v>
      </c>
      <c r="D21" s="44" t="s">
        <v>548</v>
      </c>
      <c r="E21" s="2" t="s">
        <v>500</v>
      </c>
    </row>
    <row r="22">
      <c r="A22" s="2" t="s">
        <v>112</v>
      </c>
      <c r="B22" s="2" t="s">
        <v>549</v>
      </c>
      <c r="C22" s="2" t="s">
        <v>550</v>
      </c>
      <c r="D22" s="2" t="s">
        <v>551</v>
      </c>
      <c r="E22" s="2" t="s">
        <v>500</v>
      </c>
    </row>
    <row r="23">
      <c r="A23" s="2" t="s">
        <v>115</v>
      </c>
      <c r="B23" s="2" t="s">
        <v>552</v>
      </c>
      <c r="C23" s="2" t="s">
        <v>553</v>
      </c>
      <c r="D23" s="2" t="s">
        <v>554</v>
      </c>
      <c r="E23" s="2" t="s">
        <v>500</v>
      </c>
    </row>
    <row r="24">
      <c r="A24" s="2" t="s">
        <v>117</v>
      </c>
      <c r="B24" s="2" t="s">
        <v>555</v>
      </c>
      <c r="C24" s="2" t="s">
        <v>556</v>
      </c>
      <c r="D24" s="2" t="s">
        <v>557</v>
      </c>
      <c r="E24" s="2" t="s">
        <v>500</v>
      </c>
    </row>
    <row r="25">
      <c r="A25" s="2" t="s">
        <v>118</v>
      </c>
      <c r="B25" s="44" t="s">
        <v>558</v>
      </c>
      <c r="C25" s="2" t="s">
        <v>559</v>
      </c>
      <c r="D25" s="2" t="s">
        <v>560</v>
      </c>
      <c r="E25" s="2" t="s">
        <v>500</v>
      </c>
    </row>
    <row r="26">
      <c r="A26" s="2" t="s">
        <v>119</v>
      </c>
      <c r="B26" s="2" t="s">
        <v>561</v>
      </c>
      <c r="C26" s="2" t="s">
        <v>562</v>
      </c>
      <c r="D26" s="2" t="s">
        <v>513</v>
      </c>
      <c r="E26" s="2" t="s">
        <v>500</v>
      </c>
    </row>
    <row r="27">
      <c r="A27" s="2" t="s">
        <v>120</v>
      </c>
      <c r="B27" s="2" t="s">
        <v>563</v>
      </c>
      <c r="C27" s="2" t="s">
        <v>564</v>
      </c>
      <c r="D27" s="2" t="s">
        <v>565</v>
      </c>
      <c r="E27" s="2" t="s">
        <v>500</v>
      </c>
    </row>
    <row r="28">
      <c r="A28" s="2" t="s">
        <v>123</v>
      </c>
      <c r="B28" s="2" t="s">
        <v>566</v>
      </c>
      <c r="C28" s="2" t="s">
        <v>567</v>
      </c>
      <c r="D28" s="2" t="s">
        <v>565</v>
      </c>
      <c r="E28" s="2" t="s">
        <v>500</v>
      </c>
    </row>
    <row r="29">
      <c r="A29" s="2" t="s">
        <v>121</v>
      </c>
      <c r="B29" s="2" t="s">
        <v>568</v>
      </c>
      <c r="C29" s="2" t="s">
        <v>569</v>
      </c>
      <c r="D29" s="2" t="s">
        <v>565</v>
      </c>
      <c r="E29" s="2" t="s">
        <v>500</v>
      </c>
    </row>
    <row r="30">
      <c r="A30" s="2" t="s">
        <v>122</v>
      </c>
      <c r="B30" s="2" t="s">
        <v>570</v>
      </c>
      <c r="C30" s="2" t="s">
        <v>570</v>
      </c>
      <c r="D30" s="2" t="s">
        <v>571</v>
      </c>
      <c r="E30" s="2" t="s">
        <v>500</v>
      </c>
    </row>
    <row r="31">
      <c r="A31" s="2" t="s">
        <v>124</v>
      </c>
      <c r="B31" s="2" t="s">
        <v>572</v>
      </c>
      <c r="C31" s="2" t="s">
        <v>573</v>
      </c>
      <c r="D31" s="2" t="s">
        <v>565</v>
      </c>
      <c r="E31" s="2" t="s">
        <v>500</v>
      </c>
    </row>
    <row r="32">
      <c r="A32" s="2" t="s">
        <v>125</v>
      </c>
      <c r="B32" s="2" t="s">
        <v>574</v>
      </c>
      <c r="C32" s="2" t="s">
        <v>574</v>
      </c>
      <c r="D32" s="2" t="s">
        <v>575</v>
      </c>
      <c r="E32" s="2" t="s">
        <v>500</v>
      </c>
    </row>
    <row r="33">
      <c r="A33" s="2" t="s">
        <v>126</v>
      </c>
      <c r="B33" s="2" t="s">
        <v>576</v>
      </c>
      <c r="C33" s="2" t="s">
        <v>577</v>
      </c>
      <c r="D33" s="2" t="s">
        <v>578</v>
      </c>
    </row>
    <row r="34">
      <c r="A34" s="2" t="s">
        <v>127</v>
      </c>
      <c r="B34" s="2" t="s">
        <v>579</v>
      </c>
      <c r="C34" s="2" t="s">
        <v>567</v>
      </c>
      <c r="D34" s="2" t="s">
        <v>565</v>
      </c>
      <c r="E34" s="2" t="s">
        <v>500</v>
      </c>
    </row>
    <row r="35">
      <c r="A35" s="2" t="s">
        <v>128</v>
      </c>
      <c r="B35" s="2" t="s">
        <v>580</v>
      </c>
      <c r="C35" s="2" t="s">
        <v>581</v>
      </c>
      <c r="D35" s="2" t="s">
        <v>582</v>
      </c>
      <c r="E35" s="2" t="s">
        <v>510</v>
      </c>
    </row>
    <row r="36">
      <c r="A36" s="2" t="s">
        <v>129</v>
      </c>
      <c r="B36" s="2" t="s">
        <v>583</v>
      </c>
      <c r="C36" s="2" t="s">
        <v>584</v>
      </c>
      <c r="D36" s="2" t="s">
        <v>520</v>
      </c>
      <c r="E36" s="2" t="s">
        <v>585</v>
      </c>
    </row>
    <row r="37">
      <c r="A37" s="2" t="s">
        <v>130</v>
      </c>
      <c r="B37" s="2" t="s">
        <v>586</v>
      </c>
      <c r="C37" s="2" t="s">
        <v>519</v>
      </c>
      <c r="D37" s="2" t="s">
        <v>520</v>
      </c>
      <c r="E37" s="2" t="s">
        <v>585</v>
      </c>
    </row>
    <row r="38">
      <c r="A38" s="2" t="s">
        <v>131</v>
      </c>
      <c r="B38" s="2" t="s">
        <v>587</v>
      </c>
      <c r="C38" s="2" t="s">
        <v>588</v>
      </c>
      <c r="D38" s="2" t="s">
        <v>589</v>
      </c>
      <c r="E38" s="2" t="s">
        <v>500</v>
      </c>
    </row>
  </sheetData>
  <drawing r:id="rId1"/>
</worksheet>
</file>